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Users\mputeni.SRWB1\Desktop\El Dorado\2024-2025 BILLING\2024-2025 SRWB Reports\Dash board Data\To CSM\"/>
    </mc:Choice>
  </mc:AlternateContent>
  <bookViews>
    <workbookView xWindow="0" yWindow="0" windowWidth="6435" windowHeight="4020" tabRatio="929" firstSheet="6" activeTab="21"/>
  </bookViews>
  <sheets>
    <sheet name="Zomba" sheetId="1" r:id="rId1"/>
    <sheet name="Mwanza" sheetId="2" r:id="rId2"/>
    <sheet name="Domasi" sheetId="3" r:id="rId3"/>
    <sheet name="Namadzi" sheetId="4" r:id="rId4"/>
    <sheet name="Neno" sheetId="5" r:id="rId5"/>
    <sheet name="Kuchawe" sheetId="6" r:id="rId6"/>
    <sheet name="Chiradzulu" sheetId="7" r:id="rId7"/>
    <sheet name="Thondwe" sheetId="8" r:id="rId8"/>
    <sheet name="Jali" sheetId="9" r:id="rId9"/>
    <sheet name="Lirangwe" sheetId="10" r:id="rId10"/>
    <sheet name="Zone Monthly" sheetId="11" r:id="rId11"/>
    <sheet name="1st QTR" sheetId="12" r:id="rId12"/>
    <sheet name="2nd QTR " sheetId="13" r:id="rId13"/>
    <sheet name="Midyear Summary" sheetId="14" r:id="rId14"/>
    <sheet name="3rd QTR" sheetId="15" r:id="rId15"/>
    <sheet name="4th QTR" sheetId="16" r:id="rId16"/>
    <sheet name="Zone Annual Summary" sheetId="17" r:id="rId17"/>
    <sheet name="Targets" sheetId="18" r:id="rId18"/>
    <sheet name="Budget" sheetId="22" r:id="rId19"/>
    <sheet name="ZA TH JA CALCULATION" sheetId="19" r:id="rId20"/>
    <sheet name="COST OF POWER" sheetId="20" r:id="rId21"/>
    <sheet name="WATER TARIFF" sheetId="21" r:id="rId22"/>
  </sheets>
  <definedNames>
    <definedName name="_xlnm._FilterDatabase" localSheetId="11" hidden="1">'1st QTR'!#REF!</definedName>
    <definedName name="_xlnm._FilterDatabase" localSheetId="12" hidden="1">'2nd QTR '!#REF!</definedName>
    <definedName name="_xlnm._FilterDatabase" localSheetId="14" hidden="1">'3rd QTR'!#REF!</definedName>
    <definedName name="_xlnm._FilterDatabase" localSheetId="15" hidden="1">'4th QTR'!#REF!</definedName>
    <definedName name="_xlnm._FilterDatabase" localSheetId="6" hidden="1">Chiradzulu!#REF!</definedName>
    <definedName name="_xlnm._FilterDatabase" localSheetId="2" hidden="1">Domasi!#REF!</definedName>
    <definedName name="_xlnm._FilterDatabase" localSheetId="8" hidden="1">Jali!#REF!</definedName>
    <definedName name="_xlnm._FilterDatabase" localSheetId="5" hidden="1">Kuchawe!$A$3:$P$263</definedName>
    <definedName name="_xlnm._FilterDatabase" localSheetId="9" hidden="1">Lirangwe!#REF!</definedName>
    <definedName name="_xlnm._FilterDatabase" localSheetId="13" hidden="1">'Midyear Summary'!#REF!</definedName>
    <definedName name="_xlnm._FilterDatabase" localSheetId="1" hidden="1">Mwanza!#REF!</definedName>
    <definedName name="_xlnm._FilterDatabase" localSheetId="3" hidden="1">Namadzi!#REF!</definedName>
    <definedName name="_xlnm._FilterDatabase" localSheetId="4" hidden="1">Neno!#REF!</definedName>
    <definedName name="_xlnm._FilterDatabase" localSheetId="7" hidden="1">Thondwe!#REF!</definedName>
    <definedName name="_xlnm._FilterDatabase" localSheetId="21" hidden="1">'WATER TARIFF'!#REF!</definedName>
    <definedName name="_xlnm._FilterDatabase" localSheetId="0" hidden="1">Zomba!#REF!</definedName>
    <definedName name="_xlnm._FilterDatabase" localSheetId="16" hidden="1">'Zone Annual Summary'!#REF!</definedName>
    <definedName name="_xlnm._FilterDatabase" localSheetId="10" hidden="1">'Zone Monthly'!#REF!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8" l="1"/>
  <c r="O236" i="10"/>
  <c r="O204" i="10"/>
  <c r="O144" i="10"/>
  <c r="O134" i="10"/>
  <c r="O146" i="10"/>
  <c r="O93" i="10"/>
  <c r="O70" i="10"/>
  <c r="O30" i="10"/>
  <c r="O263" i="10"/>
  <c r="O247" i="10"/>
  <c r="O223" i="10"/>
  <c r="O216" i="10"/>
  <c r="O148" i="10"/>
  <c r="O139" i="10"/>
  <c r="O123" i="10"/>
  <c r="O111" i="10"/>
  <c r="O88" i="10"/>
  <c r="O82" i="10"/>
  <c r="O83" i="10" s="1"/>
  <c r="O90" i="10"/>
  <c r="O46" i="10"/>
  <c r="O45" i="10"/>
  <c r="O38" i="10"/>
  <c r="O34" i="10"/>
  <c r="O15" i="10"/>
  <c r="O247" i="9"/>
  <c r="O242" i="9"/>
  <c r="O236" i="9"/>
  <c r="O223" i="9"/>
  <c r="O216" i="9"/>
  <c r="O144" i="9"/>
  <c r="O139" i="9"/>
  <c r="O146" i="9"/>
  <c r="O145" i="9"/>
  <c r="O123" i="9"/>
  <c r="O117" i="9"/>
  <c r="O88" i="9"/>
  <c r="O82" i="9"/>
  <c r="O91" i="9"/>
  <c r="O256" i="9" s="1"/>
  <c r="O258" i="9" s="1"/>
  <c r="O46" i="9"/>
  <c r="O32" i="9"/>
  <c r="O263" i="9"/>
  <c r="O193" i="9"/>
  <c r="O70" i="9"/>
  <c r="O34" i="9"/>
  <c r="O263" i="8"/>
  <c r="O247" i="8"/>
  <c r="O236" i="8"/>
  <c r="O223" i="8"/>
  <c r="O216" i="8"/>
  <c r="O144" i="8"/>
  <c r="O139" i="8"/>
  <c r="O146" i="8"/>
  <c r="O123" i="8"/>
  <c r="O111" i="8"/>
  <c r="O82" i="8"/>
  <c r="O90" i="8"/>
  <c r="O21" i="8"/>
  <c r="O38" i="8"/>
  <c r="O148" i="8"/>
  <c r="O88" i="8"/>
  <c r="O70" i="8"/>
  <c r="O46" i="8"/>
  <c r="O32" i="8"/>
  <c r="O263" i="7"/>
  <c r="O242" i="7"/>
  <c r="O223" i="7"/>
  <c r="O216" i="7"/>
  <c r="O144" i="7"/>
  <c r="O147" i="7"/>
  <c r="O145" i="7"/>
  <c r="O117" i="7"/>
  <c r="O82" i="7"/>
  <c r="O83" i="7" s="1"/>
  <c r="O91" i="7"/>
  <c r="O256" i="7" s="1"/>
  <c r="O258" i="7" s="1"/>
  <c r="O62" i="7"/>
  <c r="O40" i="7"/>
  <c r="O34" i="7"/>
  <c r="O45" i="7"/>
  <c r="O139" i="7"/>
  <c r="O88" i="7"/>
  <c r="O93" i="7"/>
  <c r="O46" i="7"/>
  <c r="O32" i="7"/>
  <c r="O15" i="7"/>
  <c r="O247" i="6"/>
  <c r="O242" i="6"/>
  <c r="O223" i="6"/>
  <c r="O216" i="6"/>
  <c r="O210" i="6"/>
  <c r="O148" i="6"/>
  <c r="O139" i="6"/>
  <c r="O147" i="6"/>
  <c r="O134" i="6"/>
  <c r="O123" i="6"/>
  <c r="O117" i="6"/>
  <c r="O111" i="6"/>
  <c r="O105" i="6"/>
  <c r="O88" i="6"/>
  <c r="O93" i="6"/>
  <c r="O90" i="6"/>
  <c r="O62" i="6"/>
  <c r="O40" i="6"/>
  <c r="O21" i="6"/>
  <c r="O15" i="6"/>
  <c r="O263" i="6"/>
  <c r="O144" i="6"/>
  <c r="O82" i="6"/>
  <c r="O76" i="6"/>
  <c r="O70" i="6"/>
  <c r="O46" i="6"/>
  <c r="O47" i="6" s="1"/>
  <c r="O45" i="6"/>
  <c r="O34" i="6"/>
  <c r="O247" i="5"/>
  <c r="O210" i="5"/>
  <c r="O193" i="5"/>
  <c r="O139" i="5"/>
  <c r="O134" i="5"/>
  <c r="O123" i="5"/>
  <c r="O76" i="5"/>
  <c r="O92" i="5"/>
  <c r="O45" i="5"/>
  <c r="O15" i="5"/>
  <c r="O263" i="5"/>
  <c r="O236" i="5"/>
  <c r="O216" i="5"/>
  <c r="O146" i="5"/>
  <c r="O88" i="5"/>
  <c r="O90" i="5"/>
  <c r="O38" i="5"/>
  <c r="O263" i="4"/>
  <c r="O247" i="4"/>
  <c r="O236" i="4"/>
  <c r="O204" i="4"/>
  <c r="O123" i="4"/>
  <c r="O117" i="4"/>
  <c r="O82" i="4"/>
  <c r="O76" i="4"/>
  <c r="O15" i="4"/>
  <c r="O62" i="4"/>
  <c r="O223" i="4"/>
  <c r="O144" i="4"/>
  <c r="O148" i="4"/>
  <c r="O146" i="4"/>
  <c r="O129" i="4"/>
  <c r="O88" i="4"/>
  <c r="O70" i="4"/>
  <c r="O92" i="4"/>
  <c r="O90" i="4"/>
  <c r="O46" i="4"/>
  <c r="O30" i="4"/>
  <c r="O263" i="3"/>
  <c r="O247" i="3"/>
  <c r="O223" i="3"/>
  <c r="O216" i="3"/>
  <c r="O193" i="3"/>
  <c r="O144" i="3"/>
  <c r="O147" i="3"/>
  <c r="O139" i="3"/>
  <c r="O146" i="3"/>
  <c r="O129" i="3"/>
  <c r="O123" i="3"/>
  <c r="O117" i="3"/>
  <c r="O111" i="3"/>
  <c r="O105" i="3"/>
  <c r="O88" i="3"/>
  <c r="O76" i="3"/>
  <c r="O91" i="3"/>
  <c r="O45" i="3"/>
  <c r="O38" i="3"/>
  <c r="O242" i="3"/>
  <c r="O204" i="3"/>
  <c r="O70" i="3"/>
  <c r="O236" i="2"/>
  <c r="O216" i="2"/>
  <c r="O210" i="2"/>
  <c r="O193" i="2"/>
  <c r="O139" i="2"/>
  <c r="O134" i="2"/>
  <c r="O111" i="2"/>
  <c r="O105" i="2"/>
  <c r="O82" i="2"/>
  <c r="O70" i="2"/>
  <c r="O46" i="2"/>
  <c r="O40" i="2"/>
  <c r="O30" i="2"/>
  <c r="O263" i="2"/>
  <c r="O247" i="2"/>
  <c r="O146" i="2"/>
  <c r="O123" i="2"/>
  <c r="O88" i="2"/>
  <c r="O38" i="2"/>
  <c r="O242" i="1"/>
  <c r="O236" i="1"/>
  <c r="O216" i="1"/>
  <c r="O193" i="1"/>
  <c r="O146" i="1"/>
  <c r="O145" i="1"/>
  <c r="O148" i="1"/>
  <c r="O117" i="1"/>
  <c r="O111" i="1"/>
  <c r="O118" i="1" s="1"/>
  <c r="O82" i="1"/>
  <c r="O91" i="1"/>
  <c r="O256" i="1" s="1"/>
  <c r="O258" i="1" s="1"/>
  <c r="O70" i="1"/>
  <c r="O71" i="1" s="1"/>
  <c r="O92" i="1"/>
  <c r="O21" i="1"/>
  <c r="O15" i="1"/>
  <c r="O263" i="1"/>
  <c r="O247" i="1"/>
  <c r="O229" i="1"/>
  <c r="O210" i="1"/>
  <c r="O204" i="1"/>
  <c r="O134" i="1"/>
  <c r="O147" i="1"/>
  <c r="O123" i="1"/>
  <c r="O105" i="1"/>
  <c r="O88" i="1"/>
  <c r="O89" i="1" s="1"/>
  <c r="O76" i="1"/>
  <c r="O46" i="1"/>
  <c r="O83" i="1" l="1"/>
  <c r="O93" i="1"/>
  <c r="O139" i="1"/>
  <c r="O90" i="1"/>
  <c r="O32" i="1"/>
  <c r="O77" i="1"/>
  <c r="O129" i="1"/>
  <c r="O144" i="1"/>
  <c r="O223" i="1"/>
  <c r="O230" i="1" s="1"/>
  <c r="O243" i="1" s="1"/>
  <c r="O21" i="2"/>
  <c r="O90" i="2"/>
  <c r="O148" i="2"/>
  <c r="O229" i="2"/>
  <c r="O93" i="2"/>
  <c r="O117" i="2"/>
  <c r="O145" i="2"/>
  <c r="O144" i="2"/>
  <c r="O204" i="2"/>
  <c r="O223" i="2"/>
  <c r="O242" i="2"/>
  <c r="O21" i="3"/>
  <c r="O134" i="3"/>
  <c r="O210" i="3"/>
  <c r="O229" i="3"/>
  <c r="O89" i="3"/>
  <c r="O46" i="3"/>
  <c r="O236" i="3"/>
  <c r="O62" i="3"/>
  <c r="O90" i="3"/>
  <c r="O82" i="3"/>
  <c r="O83" i="3" s="1"/>
  <c r="O148" i="3"/>
  <c r="O34" i="4"/>
  <c r="O134" i="4"/>
  <c r="O193" i="4"/>
  <c r="O229" i="4"/>
  <c r="O93" i="4"/>
  <c r="O94" i="4" s="1"/>
  <c r="O111" i="4"/>
  <c r="O139" i="4"/>
  <c r="O216" i="4"/>
  <c r="O82" i="5"/>
  <c r="O111" i="5"/>
  <c r="O148" i="5"/>
  <c r="O91" i="5"/>
  <c r="O117" i="5"/>
  <c r="O147" i="5"/>
  <c r="O144" i="5"/>
  <c r="O223" i="5"/>
  <c r="O250" i="5" s="1"/>
  <c r="O145" i="6"/>
  <c r="O193" i="6"/>
  <c r="O38" i="7"/>
  <c r="O90" i="7"/>
  <c r="O92" i="7"/>
  <c r="O94" i="7" s="1"/>
  <c r="O105" i="7"/>
  <c r="O111" i="7"/>
  <c r="O118" i="7" s="1"/>
  <c r="O119" i="7" s="1"/>
  <c r="O134" i="7"/>
  <c r="O148" i="7"/>
  <c r="O210" i="7"/>
  <c r="O247" i="7"/>
  <c r="O47" i="7"/>
  <c r="O40" i="8"/>
  <c r="O93" i="8"/>
  <c r="O134" i="8"/>
  <c r="O193" i="8"/>
  <c r="O204" i="8"/>
  <c r="O210" i="8"/>
  <c r="O217" i="8" s="1"/>
  <c r="O76" i="9"/>
  <c r="O105" i="9"/>
  <c r="O134" i="9"/>
  <c r="O204" i="9"/>
  <c r="O210" i="9"/>
  <c r="O230" i="9"/>
  <c r="O229" i="9"/>
  <c r="O21" i="9"/>
  <c r="O90" i="9"/>
  <c r="O111" i="9"/>
  <c r="O148" i="9"/>
  <c r="O76" i="10"/>
  <c r="O77" i="10" s="1"/>
  <c r="O47" i="10"/>
  <c r="O117" i="10"/>
  <c r="O21" i="10"/>
  <c r="O145" i="10"/>
  <c r="O229" i="10"/>
  <c r="O230" i="10" s="1"/>
  <c r="O89" i="10"/>
  <c r="O193" i="10"/>
  <c r="O91" i="10"/>
  <c r="O105" i="10"/>
  <c r="O147" i="10"/>
  <c r="O242" i="10"/>
  <c r="O71" i="10"/>
  <c r="O118" i="10"/>
  <c r="O210" i="10"/>
  <c r="O119" i="10"/>
  <c r="O62" i="10"/>
  <c r="O129" i="10"/>
  <c r="O92" i="10"/>
  <c r="O32" i="10"/>
  <c r="O40" i="10"/>
  <c r="O89" i="9"/>
  <c r="O83" i="9"/>
  <c r="O118" i="9"/>
  <c r="O93" i="9"/>
  <c r="O147" i="9"/>
  <c r="O45" i="9"/>
  <c r="O62" i="9"/>
  <c r="O38" i="9"/>
  <c r="O15" i="9"/>
  <c r="O40" i="9"/>
  <c r="O47" i="9"/>
  <c r="O77" i="9"/>
  <c r="O243" i="9"/>
  <c r="O217" i="9"/>
  <c r="O251" i="9"/>
  <c r="O250" i="9"/>
  <c r="O30" i="9"/>
  <c r="O129" i="9"/>
  <c r="O92" i="9"/>
  <c r="O71" i="9"/>
  <c r="O76" i="8"/>
  <c r="O117" i="8"/>
  <c r="O147" i="8"/>
  <c r="O91" i="8"/>
  <c r="O89" i="8"/>
  <c r="O145" i="8"/>
  <c r="O229" i="8"/>
  <c r="O45" i="8"/>
  <c r="O105" i="8"/>
  <c r="O242" i="8"/>
  <c r="O62" i="8"/>
  <c r="O15" i="8"/>
  <c r="O34" i="8"/>
  <c r="O47" i="8"/>
  <c r="O83" i="8"/>
  <c r="O30" i="8"/>
  <c r="O129" i="8"/>
  <c r="O92" i="8"/>
  <c r="O71" i="8"/>
  <c r="O21" i="7"/>
  <c r="O76" i="7"/>
  <c r="O123" i="7"/>
  <c r="O229" i="7"/>
  <c r="O89" i="7"/>
  <c r="O146" i="7"/>
  <c r="O193" i="7"/>
  <c r="O236" i="7"/>
  <c r="O204" i="7"/>
  <c r="O251" i="7"/>
  <c r="O217" i="7"/>
  <c r="O250" i="7"/>
  <c r="O30" i="7"/>
  <c r="O129" i="7"/>
  <c r="O70" i="7"/>
  <c r="O89" i="6"/>
  <c r="O118" i="6"/>
  <c r="O38" i="6"/>
  <c r="O91" i="6"/>
  <c r="O229" i="6"/>
  <c r="O146" i="6"/>
  <c r="O236" i="6"/>
  <c r="O204" i="6"/>
  <c r="O77" i="6"/>
  <c r="O32" i="6"/>
  <c r="O83" i="6"/>
  <c r="O251" i="6"/>
  <c r="O217" i="6"/>
  <c r="O250" i="6"/>
  <c r="O22" i="6"/>
  <c r="O92" i="6"/>
  <c r="O30" i="6"/>
  <c r="O129" i="6"/>
  <c r="O71" i="6"/>
  <c r="O77" i="5"/>
  <c r="O83" i="5"/>
  <c r="O89" i="5"/>
  <c r="O256" i="5"/>
  <c r="O34" i="5"/>
  <c r="O46" i="5"/>
  <c r="O145" i="5"/>
  <c r="O229" i="5"/>
  <c r="O204" i="5"/>
  <c r="O21" i="5"/>
  <c r="O30" i="5"/>
  <c r="O105" i="5"/>
  <c r="O242" i="5"/>
  <c r="O93" i="5"/>
  <c r="O217" i="5"/>
  <c r="O251" i="5"/>
  <c r="O118" i="5"/>
  <c r="O129" i="5"/>
  <c r="O32" i="5"/>
  <c r="O40" i="5"/>
  <c r="O62" i="5"/>
  <c r="O70" i="5"/>
  <c r="O77" i="4"/>
  <c r="O147" i="4"/>
  <c r="O83" i="4"/>
  <c r="O71" i="4"/>
  <c r="O89" i="4"/>
  <c r="O145" i="4"/>
  <c r="O21" i="4"/>
  <c r="O91" i="4"/>
  <c r="O242" i="4"/>
  <c r="O105" i="4"/>
  <c r="O210" i="4"/>
  <c r="O45" i="4"/>
  <c r="O22" i="4"/>
  <c r="O38" i="4"/>
  <c r="O118" i="4"/>
  <c r="O230" i="4"/>
  <c r="O32" i="4"/>
  <c r="O24" i="4"/>
  <c r="O40" i="4"/>
  <c r="O47" i="4"/>
  <c r="O256" i="3"/>
  <c r="O230" i="3"/>
  <c r="O77" i="3"/>
  <c r="O71" i="3"/>
  <c r="O118" i="3"/>
  <c r="O93" i="3"/>
  <c r="O32" i="3"/>
  <c r="O15" i="3"/>
  <c r="O30" i="3"/>
  <c r="O40" i="3"/>
  <c r="O34" i="3"/>
  <c r="O47" i="3"/>
  <c r="O250" i="3"/>
  <c r="O217" i="3"/>
  <c r="O251" i="3"/>
  <c r="O145" i="3"/>
  <c r="O92" i="3"/>
  <c r="O71" i="2"/>
  <c r="O89" i="2"/>
  <c r="O230" i="2"/>
  <c r="O47" i="2"/>
  <c r="O76" i="2"/>
  <c r="O147" i="2"/>
  <c r="O118" i="2"/>
  <c r="O15" i="2"/>
  <c r="O34" i="2"/>
  <c r="O62" i="2"/>
  <c r="O217" i="2"/>
  <c r="O251" i="2"/>
  <c r="O250" i="2"/>
  <c r="O83" i="2"/>
  <c r="O129" i="2"/>
  <c r="O45" i="2"/>
  <c r="O32" i="2"/>
  <c r="O91" i="2"/>
  <c r="O92" i="2"/>
  <c r="O149" i="1"/>
  <c r="O22" i="1"/>
  <c r="O24" i="1" s="1"/>
  <c r="O25" i="1" s="1"/>
  <c r="O30" i="1"/>
  <c r="O47" i="1"/>
  <c r="O119" i="1"/>
  <c r="O94" i="1"/>
  <c r="O95" i="1" s="1"/>
  <c r="O255" i="1" s="1"/>
  <c r="O259" i="1" s="1"/>
  <c r="O40" i="1"/>
  <c r="O62" i="1"/>
  <c r="O217" i="1"/>
  <c r="O34" i="1"/>
  <c r="O250" i="1"/>
  <c r="O38" i="1"/>
  <c r="O45" i="1"/>
  <c r="N263" i="10"/>
  <c r="N247" i="10"/>
  <c r="N242" i="10"/>
  <c r="N216" i="10"/>
  <c r="N204" i="10"/>
  <c r="N144" i="10"/>
  <c r="N139" i="10"/>
  <c r="N147" i="10"/>
  <c r="N146" i="10"/>
  <c r="N117" i="10"/>
  <c r="N111" i="10"/>
  <c r="N105" i="10"/>
  <c r="N88" i="10"/>
  <c r="N89" i="10" s="1"/>
  <c r="N91" i="10"/>
  <c r="N256" i="10" s="1"/>
  <c r="N258" i="10" s="1"/>
  <c r="N90" i="10"/>
  <c r="N46" i="10"/>
  <c r="N38" i="10"/>
  <c r="N21" i="10"/>
  <c r="N15" i="10"/>
  <c r="N210" i="10"/>
  <c r="N92" i="10"/>
  <c r="N62" i="10"/>
  <c r="N247" i="9"/>
  <c r="N242" i="9"/>
  <c r="N236" i="9"/>
  <c r="N204" i="9"/>
  <c r="N144" i="9"/>
  <c r="N139" i="9"/>
  <c r="N148" i="9"/>
  <c r="N145" i="9"/>
  <c r="N123" i="9"/>
  <c r="N117" i="9"/>
  <c r="N82" i="9"/>
  <c r="N83" i="9" s="1"/>
  <c r="N62" i="9"/>
  <c r="N45" i="9"/>
  <c r="N38" i="9"/>
  <c r="N229" i="9"/>
  <c r="N147" i="9"/>
  <c r="N105" i="9"/>
  <c r="N91" i="9"/>
  <c r="N256" i="9" s="1"/>
  <c r="N258" i="9" s="1"/>
  <c r="N21" i="9"/>
  <c r="N45" i="8"/>
  <c r="N247" i="8"/>
  <c r="N242" i="8"/>
  <c r="N236" i="8"/>
  <c r="N216" i="8"/>
  <c r="N210" i="8"/>
  <c r="N204" i="8"/>
  <c r="N144" i="8"/>
  <c r="N139" i="8"/>
  <c r="N148" i="8"/>
  <c r="N117" i="8"/>
  <c r="N111" i="8"/>
  <c r="N105" i="8"/>
  <c r="N88" i="8"/>
  <c r="N89" i="8" s="1"/>
  <c r="N82" i="8"/>
  <c r="N83" i="8" s="1"/>
  <c r="N91" i="8"/>
  <c r="N256" i="8" s="1"/>
  <c r="N258" i="8" s="1"/>
  <c r="N90" i="8"/>
  <c r="N70" i="8"/>
  <c r="N71" i="8" s="1"/>
  <c r="N38" i="8"/>
  <c r="N34" i="8"/>
  <c r="N21" i="8"/>
  <c r="N229" i="8"/>
  <c r="N147" i="8"/>
  <c r="N46" i="8"/>
  <c r="N263" i="7"/>
  <c r="N242" i="7"/>
  <c r="N223" i="7"/>
  <c r="N210" i="7"/>
  <c r="N204" i="7"/>
  <c r="N193" i="7"/>
  <c r="N144" i="7"/>
  <c r="N139" i="7"/>
  <c r="N147" i="7"/>
  <c r="N123" i="7"/>
  <c r="N117" i="7"/>
  <c r="N105" i="7"/>
  <c r="N88" i="7"/>
  <c r="N89" i="7" s="1"/>
  <c r="N82" i="7"/>
  <c r="N83" i="7" s="1"/>
  <c r="N76" i="7"/>
  <c r="N77" i="7" s="1"/>
  <c r="N70" i="7"/>
  <c r="N91" i="7"/>
  <c r="N256" i="7" s="1"/>
  <c r="N258" i="7" s="1"/>
  <c r="N62" i="7"/>
  <c r="N45" i="7"/>
  <c r="N21" i="7"/>
  <c r="N15" i="7"/>
  <c r="N247" i="7"/>
  <c r="N236" i="7"/>
  <c r="N229" i="7"/>
  <c r="N146" i="7"/>
  <c r="N90" i="7"/>
  <c r="N38" i="7"/>
  <c r="N263" i="6"/>
  <c r="N242" i="6"/>
  <c r="N236" i="6"/>
  <c r="N216" i="6"/>
  <c r="N204" i="6"/>
  <c r="N144" i="6"/>
  <c r="N139" i="6"/>
  <c r="N147" i="6"/>
  <c r="N123" i="6"/>
  <c r="N117" i="6"/>
  <c r="N111" i="6"/>
  <c r="N88" i="6"/>
  <c r="N89" i="6" s="1"/>
  <c r="N82" i="6"/>
  <c r="N83" i="6" s="1"/>
  <c r="N91" i="6"/>
  <c r="N256" i="6" s="1"/>
  <c r="N258" i="6" s="1"/>
  <c r="N76" i="6"/>
  <c r="N70" i="6"/>
  <c r="N71" i="6" s="1"/>
  <c r="N38" i="6"/>
  <c r="N21" i="6"/>
  <c r="N247" i="6"/>
  <c r="N229" i="6"/>
  <c r="N210" i="6"/>
  <c r="N148" i="6"/>
  <c r="N146" i="6"/>
  <c r="N105" i="6"/>
  <c r="N46" i="6"/>
  <c r="N263" i="5"/>
  <c r="N247" i="5"/>
  <c r="N236" i="5"/>
  <c r="N229" i="5"/>
  <c r="N204" i="5"/>
  <c r="N193" i="5"/>
  <c r="N146" i="5"/>
  <c r="N117" i="5"/>
  <c r="N105" i="5"/>
  <c r="N92" i="5"/>
  <c r="N91" i="5"/>
  <c r="N256" i="5" s="1"/>
  <c r="N258" i="5" s="1"/>
  <c r="N93" i="5"/>
  <c r="N90" i="5"/>
  <c r="N38" i="5"/>
  <c r="N242" i="5"/>
  <c r="N210" i="5"/>
  <c r="N144" i="5"/>
  <c r="N88" i="5"/>
  <c r="N89" i="5" s="1"/>
  <c r="N46" i="5"/>
  <c r="N34" i="5"/>
  <c r="N263" i="4"/>
  <c r="N247" i="4"/>
  <c r="N236" i="4"/>
  <c r="N229" i="4"/>
  <c r="N210" i="4"/>
  <c r="N193" i="4"/>
  <c r="N144" i="4"/>
  <c r="N139" i="4"/>
  <c r="N146" i="4"/>
  <c r="N123" i="4"/>
  <c r="N105" i="4"/>
  <c r="N82" i="4"/>
  <c r="N76" i="4"/>
  <c r="N77" i="4" s="1"/>
  <c r="N70" i="4"/>
  <c r="N71" i="4" s="1"/>
  <c r="N90" i="4"/>
  <c r="N46" i="4"/>
  <c r="N38" i="4"/>
  <c r="N34" i="4"/>
  <c r="N15" i="4"/>
  <c r="N242" i="4"/>
  <c r="N204" i="4"/>
  <c r="N117" i="4"/>
  <c r="N88" i="4"/>
  <c r="N89" i="4" s="1"/>
  <c r="N45" i="4"/>
  <c r="N32" i="4"/>
  <c r="N263" i="3"/>
  <c r="N247" i="3"/>
  <c r="N242" i="3"/>
  <c r="N236" i="3"/>
  <c r="N229" i="3"/>
  <c r="N223" i="3"/>
  <c r="N210" i="3"/>
  <c r="N204" i="3"/>
  <c r="N144" i="3"/>
  <c r="N139" i="3"/>
  <c r="N147" i="3"/>
  <c r="N129" i="3"/>
  <c r="N123" i="3"/>
  <c r="N105" i="3"/>
  <c r="N82" i="3"/>
  <c r="N93" i="3"/>
  <c r="N40" i="3"/>
  <c r="N193" i="3"/>
  <c r="N88" i="3"/>
  <c r="N92" i="3"/>
  <c r="N62" i="3"/>
  <c r="N46" i="3"/>
  <c r="N47" i="3" s="1"/>
  <c r="N34" i="3"/>
  <c r="N30" i="3"/>
  <c r="N263" i="2"/>
  <c r="N236" i="2"/>
  <c r="N229" i="2"/>
  <c r="N204" i="2"/>
  <c r="N139" i="2"/>
  <c r="N134" i="2"/>
  <c r="N147" i="2"/>
  <c r="N146" i="2"/>
  <c r="N123" i="2"/>
  <c r="N105" i="2"/>
  <c r="N76" i="2"/>
  <c r="N62" i="2"/>
  <c r="N45" i="2"/>
  <c r="N21" i="2"/>
  <c r="N247" i="2"/>
  <c r="N242" i="2"/>
  <c r="N210" i="2"/>
  <c r="N148" i="2"/>
  <c r="N144" i="2"/>
  <c r="N117" i="2"/>
  <c r="N70" i="2"/>
  <c r="N71" i="2" s="1"/>
  <c r="N91" i="2"/>
  <c r="N256" i="2" s="1"/>
  <c r="N258" i="2" s="1"/>
  <c r="N38" i="2"/>
  <c r="N242" i="1"/>
  <c r="N236" i="1"/>
  <c r="N216" i="1"/>
  <c r="N204" i="1"/>
  <c r="N139" i="1"/>
  <c r="N147" i="1"/>
  <c r="N105" i="1"/>
  <c r="N82" i="1"/>
  <c r="N91" i="1"/>
  <c r="N256" i="1" s="1"/>
  <c r="N258" i="1" s="1"/>
  <c r="N46" i="1"/>
  <c r="N47" i="1" s="1"/>
  <c r="N263" i="1"/>
  <c r="N247" i="1"/>
  <c r="N111" i="1"/>
  <c r="N123" i="1" l="1"/>
  <c r="N193" i="1"/>
  <c r="O251" i="1"/>
  <c r="N92" i="1"/>
  <c r="N15" i="1"/>
  <c r="N21" i="1"/>
  <c r="N93" i="1"/>
  <c r="N94" i="1" s="1"/>
  <c r="N95" i="1" s="1"/>
  <c r="N255" i="1" s="1"/>
  <c r="N259" i="1" s="1"/>
  <c r="N117" i="1"/>
  <c r="N118" i="1" s="1"/>
  <c r="N119" i="1" s="1"/>
  <c r="N129" i="1"/>
  <c r="N134" i="1"/>
  <c r="N144" i="1"/>
  <c r="N210" i="1"/>
  <c r="N223" i="1"/>
  <c r="N229" i="1"/>
  <c r="N230" i="1" s="1"/>
  <c r="N243" i="1" s="1"/>
  <c r="N90" i="1"/>
  <c r="N88" i="1"/>
  <c r="N89" i="1" s="1"/>
  <c r="N146" i="1"/>
  <c r="N148" i="1"/>
  <c r="N46" i="2"/>
  <c r="N47" i="2" s="1"/>
  <c r="N15" i="2"/>
  <c r="N22" i="2" s="1"/>
  <c r="N24" i="2" s="1"/>
  <c r="N25" i="2" s="1"/>
  <c r="N193" i="2"/>
  <c r="N77" i="2"/>
  <c r="N223" i="2"/>
  <c r="N230" i="2" s="1"/>
  <c r="N243" i="2" s="1"/>
  <c r="N88" i="2"/>
  <c r="N89" i="2" s="1"/>
  <c r="N111" i="2"/>
  <c r="N216" i="2"/>
  <c r="N217" i="2" s="1"/>
  <c r="N90" i="2"/>
  <c r="N82" i="2"/>
  <c r="N83" i="2" s="1"/>
  <c r="N117" i="3"/>
  <c r="N146" i="3"/>
  <c r="N111" i="3"/>
  <c r="N216" i="3"/>
  <c r="N15" i="3"/>
  <c r="N21" i="3"/>
  <c r="N22" i="3" s="1"/>
  <c r="N24" i="3" s="1"/>
  <c r="N25" i="3" s="1"/>
  <c r="N90" i="3"/>
  <c r="N148" i="3"/>
  <c r="N134" i="3"/>
  <c r="N93" i="4"/>
  <c r="N147" i="4"/>
  <c r="N223" i="4"/>
  <c r="N62" i="4"/>
  <c r="N111" i="4"/>
  <c r="N216" i="4"/>
  <c r="N217" i="4" s="1"/>
  <c r="N21" i="4"/>
  <c r="N22" i="4" s="1"/>
  <c r="N24" i="4" s="1"/>
  <c r="N25" i="4" s="1"/>
  <c r="N83" i="4"/>
  <c r="N148" i="4"/>
  <c r="N91" i="4"/>
  <c r="N256" i="4" s="1"/>
  <c r="N258" i="4" s="1"/>
  <c r="N134" i="4"/>
  <c r="N15" i="5"/>
  <c r="N40" i="5"/>
  <c r="N76" i="5"/>
  <c r="N77" i="5" s="1"/>
  <c r="N147" i="5"/>
  <c r="N223" i="5"/>
  <c r="N230" i="5" s="1"/>
  <c r="N243" i="5" s="1"/>
  <c r="N47" i="5"/>
  <c r="N111" i="5"/>
  <c r="N118" i="5" s="1"/>
  <c r="N119" i="5" s="1"/>
  <c r="N139" i="5"/>
  <c r="N216" i="5"/>
  <c r="N21" i="5"/>
  <c r="N82" i="5"/>
  <c r="N83" i="5" s="1"/>
  <c r="N148" i="5"/>
  <c r="N45" i="5"/>
  <c r="N123" i="5"/>
  <c r="N134" i="5"/>
  <c r="N90" i="6"/>
  <c r="N145" i="6"/>
  <c r="N15" i="6"/>
  <c r="N77" i="6"/>
  <c r="N193" i="6"/>
  <c r="N223" i="6"/>
  <c r="N230" i="6" s="1"/>
  <c r="N243" i="6" s="1"/>
  <c r="N71" i="7"/>
  <c r="N111" i="7"/>
  <c r="N216" i="7"/>
  <c r="N145" i="7"/>
  <c r="N149" i="7" s="1"/>
  <c r="N148" i="7"/>
  <c r="N123" i="8"/>
  <c r="N145" i="8"/>
  <c r="N193" i="8"/>
  <c r="N263" i="8"/>
  <c r="O250" i="8"/>
  <c r="N15" i="8"/>
  <c r="N22" i="8" s="1"/>
  <c r="N24" i="8" s="1"/>
  <c r="N25" i="8" s="1"/>
  <c r="O251" i="8"/>
  <c r="N30" i="8"/>
  <c r="N76" i="8"/>
  <c r="N77" i="8" s="1"/>
  <c r="N223" i="8"/>
  <c r="N251" i="8" s="1"/>
  <c r="N146" i="8"/>
  <c r="N149" i="8" s="1"/>
  <c r="N88" i="9"/>
  <c r="N89" i="9" s="1"/>
  <c r="N111" i="9"/>
  <c r="N118" i="9" s="1"/>
  <c r="N119" i="9" s="1"/>
  <c r="N216" i="9"/>
  <c r="N46" i="9"/>
  <c r="N90" i="9"/>
  <c r="N210" i="9"/>
  <c r="N217" i="9" s="1"/>
  <c r="N263" i="9"/>
  <c r="N15" i="9"/>
  <c r="N92" i="9"/>
  <c r="N146" i="9"/>
  <c r="N193" i="9"/>
  <c r="N76" i="9"/>
  <c r="N77" i="9" s="1"/>
  <c r="N223" i="9"/>
  <c r="N230" i="9" s="1"/>
  <c r="N243" i="9" s="1"/>
  <c r="N82" i="10"/>
  <c r="N83" i="10" s="1"/>
  <c r="N148" i="10"/>
  <c r="N149" i="10" s="1"/>
  <c r="N236" i="10"/>
  <c r="N45" i="10"/>
  <c r="N123" i="10"/>
  <c r="N145" i="10"/>
  <c r="N193" i="10"/>
  <c r="N229" i="10"/>
  <c r="N230" i="10" s="1"/>
  <c r="N243" i="10" s="1"/>
  <c r="N76" i="10"/>
  <c r="N77" i="10" s="1"/>
  <c r="N223" i="10"/>
  <c r="O22" i="10"/>
  <c r="O243" i="10"/>
  <c r="O149" i="10"/>
  <c r="O250" i="10"/>
  <c r="O256" i="10"/>
  <c r="O94" i="10"/>
  <c r="O251" i="10"/>
  <c r="O217" i="10"/>
  <c r="O22" i="9"/>
  <c r="O119" i="9"/>
  <c r="O149" i="9"/>
  <c r="O94" i="9"/>
  <c r="O22" i="8"/>
  <c r="O24" i="8" s="1"/>
  <c r="O25" i="8" s="1"/>
  <c r="O118" i="8"/>
  <c r="O149" i="8"/>
  <c r="O230" i="8"/>
  <c r="O94" i="8"/>
  <c r="O119" i="8"/>
  <c r="O256" i="8"/>
  <c r="O77" i="8"/>
  <c r="O71" i="7"/>
  <c r="O77" i="7"/>
  <c r="O95" i="7"/>
  <c r="O255" i="7"/>
  <c r="O149" i="7"/>
  <c r="O22" i="7"/>
  <c r="O230" i="7"/>
  <c r="O94" i="6"/>
  <c r="N118" i="6"/>
  <c r="N119" i="6" s="1"/>
  <c r="N149" i="6"/>
  <c r="O119" i="6"/>
  <c r="O149" i="6"/>
  <c r="O256" i="6"/>
  <c r="O230" i="6"/>
  <c r="O95" i="6"/>
  <c r="O24" i="6"/>
  <c r="O25" i="6" s="1"/>
  <c r="O47" i="5"/>
  <c r="O22" i="5"/>
  <c r="O24" i="5" s="1"/>
  <c r="O119" i="5"/>
  <c r="O71" i="5"/>
  <c r="O258" i="5"/>
  <c r="O94" i="5"/>
  <c r="O149" i="5"/>
  <c r="O230" i="5"/>
  <c r="N94" i="5"/>
  <c r="N95" i="5" s="1"/>
  <c r="N255" i="5" s="1"/>
  <c r="N259" i="5" s="1"/>
  <c r="O217" i="4"/>
  <c r="O95" i="4"/>
  <c r="O250" i="4"/>
  <c r="O251" i="4"/>
  <c r="O243" i="4"/>
  <c r="O256" i="4"/>
  <c r="O149" i="4"/>
  <c r="O119" i="4"/>
  <c r="O25" i="4"/>
  <c r="O243" i="3"/>
  <c r="O22" i="3"/>
  <c r="O149" i="3"/>
  <c r="O119" i="3"/>
  <c r="O258" i="3"/>
  <c r="O94" i="3"/>
  <c r="O243" i="2"/>
  <c r="O149" i="2"/>
  <c r="O77" i="2"/>
  <c r="O94" i="2"/>
  <c r="O256" i="2"/>
  <c r="O22" i="2"/>
  <c r="O119" i="2"/>
  <c r="N230" i="8"/>
  <c r="N243" i="8" s="1"/>
  <c r="N230" i="7"/>
  <c r="N243" i="7" s="1"/>
  <c r="N22" i="5"/>
  <c r="N24" i="5" s="1"/>
  <c r="N25" i="5" s="1"/>
  <c r="N118" i="4"/>
  <c r="N119" i="4" s="1"/>
  <c r="N230" i="4"/>
  <c r="N243" i="4" s="1"/>
  <c r="N89" i="3"/>
  <c r="N118" i="2"/>
  <c r="N119" i="2" s="1"/>
  <c r="N118" i="10"/>
  <c r="N119" i="10" s="1"/>
  <c r="N134" i="10"/>
  <c r="N93" i="10"/>
  <c r="N94" i="10" s="1"/>
  <c r="N95" i="10" s="1"/>
  <c r="N255" i="10" s="1"/>
  <c r="N259" i="10" s="1"/>
  <c r="N30" i="10"/>
  <c r="N34" i="10"/>
  <c r="N22" i="10"/>
  <c r="N24" i="10" s="1"/>
  <c r="N25" i="10" s="1"/>
  <c r="N217" i="10"/>
  <c r="N251" i="10"/>
  <c r="N250" i="10"/>
  <c r="N129" i="10"/>
  <c r="N32" i="10"/>
  <c r="N40" i="10"/>
  <c r="N47" i="10"/>
  <c r="N70" i="10"/>
  <c r="N71" i="10" s="1"/>
  <c r="N149" i="9"/>
  <c r="N134" i="9"/>
  <c r="N93" i="9"/>
  <c r="N94" i="9" s="1"/>
  <c r="N95" i="9" s="1"/>
  <c r="N255" i="9" s="1"/>
  <c r="N259" i="9" s="1"/>
  <c r="N30" i="9"/>
  <c r="N40" i="9"/>
  <c r="N34" i="9"/>
  <c r="N47" i="9"/>
  <c r="N22" i="9"/>
  <c r="N24" i="9" s="1"/>
  <c r="N25" i="9" s="1"/>
  <c r="N250" i="9"/>
  <c r="N129" i="9"/>
  <c r="N70" i="9"/>
  <c r="N71" i="9" s="1"/>
  <c r="N32" i="9"/>
  <c r="N134" i="8"/>
  <c r="N93" i="8"/>
  <c r="N118" i="8"/>
  <c r="N119" i="8" s="1"/>
  <c r="N217" i="8"/>
  <c r="N250" i="8"/>
  <c r="N92" i="8"/>
  <c r="N129" i="8"/>
  <c r="N32" i="8"/>
  <c r="N40" i="8"/>
  <c r="N47" i="8"/>
  <c r="N62" i="8"/>
  <c r="N93" i="7"/>
  <c r="N134" i="7"/>
  <c r="N22" i="7"/>
  <c r="N24" i="7" s="1"/>
  <c r="N25" i="7" s="1"/>
  <c r="N46" i="7"/>
  <c r="N47" i="7" s="1"/>
  <c r="N40" i="7"/>
  <c r="N34" i="7"/>
  <c r="N118" i="7"/>
  <c r="N119" i="7" s="1"/>
  <c r="N217" i="7"/>
  <c r="N251" i="7"/>
  <c r="N250" i="7"/>
  <c r="N32" i="7"/>
  <c r="N30" i="7"/>
  <c r="N129" i="7"/>
  <c r="N92" i="7"/>
  <c r="N134" i="6"/>
  <c r="N93" i="6"/>
  <c r="N62" i="6"/>
  <c r="N45" i="6"/>
  <c r="N30" i="6"/>
  <c r="N40" i="6"/>
  <c r="N34" i="6"/>
  <c r="N47" i="6"/>
  <c r="N22" i="6"/>
  <c r="N24" i="6" s="1"/>
  <c r="N25" i="6" s="1"/>
  <c r="N217" i="6"/>
  <c r="N251" i="6"/>
  <c r="N250" i="6"/>
  <c r="N129" i="6"/>
  <c r="N32" i="6"/>
  <c r="N92" i="6"/>
  <c r="N30" i="5"/>
  <c r="N62" i="5"/>
  <c r="N145" i="5"/>
  <c r="N149" i="5" s="1"/>
  <c r="N217" i="5"/>
  <c r="N251" i="5"/>
  <c r="N250" i="5"/>
  <c r="N129" i="5"/>
  <c r="N32" i="5"/>
  <c r="N70" i="5"/>
  <c r="N71" i="5" s="1"/>
  <c r="N145" i="4"/>
  <c r="N149" i="4" s="1"/>
  <c r="N30" i="4"/>
  <c r="N40" i="4"/>
  <c r="N47" i="4"/>
  <c r="N250" i="4"/>
  <c r="N251" i="4"/>
  <c r="N92" i="4"/>
  <c r="N129" i="4"/>
  <c r="N83" i="3"/>
  <c r="N230" i="3"/>
  <c r="N243" i="3" s="1"/>
  <c r="N76" i="3"/>
  <c r="N77" i="3" s="1"/>
  <c r="N38" i="3"/>
  <c r="N94" i="3"/>
  <c r="N251" i="3"/>
  <c r="N217" i="3"/>
  <c r="N250" i="3"/>
  <c r="N118" i="3"/>
  <c r="N119" i="3" s="1"/>
  <c r="N91" i="3"/>
  <c r="N256" i="3" s="1"/>
  <c r="N258" i="3" s="1"/>
  <c r="N45" i="3"/>
  <c r="N32" i="3"/>
  <c r="N70" i="3"/>
  <c r="N71" i="3" s="1"/>
  <c r="N145" i="3"/>
  <c r="N93" i="2"/>
  <c r="N145" i="2"/>
  <c r="N149" i="2" s="1"/>
  <c r="N30" i="2"/>
  <c r="N40" i="2"/>
  <c r="N34" i="2"/>
  <c r="N251" i="2"/>
  <c r="N92" i="2"/>
  <c r="N32" i="2"/>
  <c r="N129" i="2"/>
  <c r="N83" i="1"/>
  <c r="N76" i="1"/>
  <c r="N77" i="1" s="1"/>
  <c r="N45" i="1"/>
  <c r="N30" i="1"/>
  <c r="N40" i="1"/>
  <c r="N38" i="1"/>
  <c r="N62" i="1"/>
  <c r="N34" i="1"/>
  <c r="N217" i="1"/>
  <c r="N251" i="1"/>
  <c r="N250" i="1"/>
  <c r="N22" i="1"/>
  <c r="N24" i="1" s="1"/>
  <c r="N25" i="1" s="1"/>
  <c r="N32" i="1"/>
  <c r="N145" i="1"/>
  <c r="N70" i="1"/>
  <c r="N71" i="1" s="1"/>
  <c r="N149" i="1" l="1"/>
  <c r="N250" i="2"/>
  <c r="N149" i="3"/>
  <c r="N251" i="9"/>
  <c r="O24" i="10"/>
  <c r="O95" i="10"/>
  <c r="O258" i="10"/>
  <c r="O95" i="9"/>
  <c r="O24" i="9"/>
  <c r="N94" i="8"/>
  <c r="N95" i="8" s="1"/>
  <c r="N255" i="8" s="1"/>
  <c r="O95" i="8"/>
  <c r="O243" i="8"/>
  <c r="O258" i="8"/>
  <c r="O24" i="7"/>
  <c r="O243" i="7"/>
  <c r="O259" i="7"/>
  <c r="O255" i="6"/>
  <c r="O243" i="6"/>
  <c r="O258" i="6"/>
  <c r="O243" i="5"/>
  <c r="O95" i="5"/>
  <c r="O25" i="5"/>
  <c r="O258" i="4"/>
  <c r="O255" i="4"/>
  <c r="O24" i="3"/>
  <c r="O95" i="3"/>
  <c r="O95" i="2"/>
  <c r="O258" i="2"/>
  <c r="O24" i="2"/>
  <c r="N94" i="2"/>
  <c r="N95" i="2" s="1"/>
  <c r="N255" i="2" s="1"/>
  <c r="N259" i="2" s="1"/>
  <c r="N259" i="8"/>
  <c r="N94" i="7"/>
  <c r="N95" i="7" s="1"/>
  <c r="N255" i="7" s="1"/>
  <c r="N259" i="7" s="1"/>
  <c r="N94" i="6"/>
  <c r="N95" i="6" s="1"/>
  <c r="N255" i="6" s="1"/>
  <c r="N259" i="6" s="1"/>
  <c r="N94" i="4"/>
  <c r="N95" i="4" s="1"/>
  <c r="N255" i="4" s="1"/>
  <c r="N259" i="4" s="1"/>
  <c r="N95" i="3"/>
  <c r="N255" i="3" s="1"/>
  <c r="N259" i="3" s="1"/>
  <c r="M263" i="10"/>
  <c r="M247" i="10"/>
  <c r="M242" i="10"/>
  <c r="M223" i="10"/>
  <c r="M210" i="10"/>
  <c r="M204" i="10"/>
  <c r="M144" i="10"/>
  <c r="M134" i="10"/>
  <c r="M123" i="10"/>
  <c r="M117" i="10"/>
  <c r="M105" i="10"/>
  <c r="M88" i="10"/>
  <c r="M82" i="10"/>
  <c r="M83" i="10" s="1"/>
  <c r="M76" i="10"/>
  <c r="M70" i="10"/>
  <c r="M21" i="10"/>
  <c r="M15" i="10"/>
  <c r="M148" i="10"/>
  <c r="M111" i="10"/>
  <c r="M90" i="10"/>
  <c r="M46" i="10"/>
  <c r="M247" i="9"/>
  <c r="M236" i="9"/>
  <c r="M229" i="9"/>
  <c r="M216" i="9"/>
  <c r="M193" i="9"/>
  <c r="M146" i="9"/>
  <c r="M148" i="9"/>
  <c r="M123" i="9"/>
  <c r="M111" i="9"/>
  <c r="M105" i="9"/>
  <c r="M92" i="9"/>
  <c r="M76" i="9"/>
  <c r="M90" i="9"/>
  <c r="M91" i="9"/>
  <c r="M256" i="9" s="1"/>
  <c r="M258" i="9" s="1"/>
  <c r="M34" i="9"/>
  <c r="M21" i="9"/>
  <c r="M15" i="9"/>
  <c r="M38" i="9"/>
  <c r="M263" i="9"/>
  <c r="M134" i="9"/>
  <c r="M88" i="9"/>
  <c r="M46" i="9"/>
  <c r="M45" i="9"/>
  <c r="M242" i="8"/>
  <c r="M236" i="8"/>
  <c r="M216" i="8"/>
  <c r="M204" i="8"/>
  <c r="M145" i="8"/>
  <c r="M148" i="8"/>
  <c r="M147" i="8"/>
  <c r="M111" i="8"/>
  <c r="M105" i="8"/>
  <c r="M82" i="8"/>
  <c r="M91" i="8"/>
  <c r="M256" i="8" s="1"/>
  <c r="M258" i="8" s="1"/>
  <c r="M90" i="8"/>
  <c r="M93" i="8"/>
  <c r="M62" i="8"/>
  <c r="M38" i="8"/>
  <c r="M34" i="8"/>
  <c r="M21" i="8"/>
  <c r="M263" i="8"/>
  <c r="M247" i="8"/>
  <c r="M123" i="8"/>
  <c r="M76" i="8"/>
  <c r="M40" i="8"/>
  <c r="M216" i="7"/>
  <c r="M210" i="7"/>
  <c r="M193" i="7"/>
  <c r="M139" i="7"/>
  <c r="M147" i="7"/>
  <c r="M146" i="7"/>
  <c r="M88" i="7"/>
  <c r="M89" i="7" s="1"/>
  <c r="M90" i="7"/>
  <c r="M70" i="7"/>
  <c r="M71" i="7" s="1"/>
  <c r="M46" i="7"/>
  <c r="M15" i="7"/>
  <c r="M263" i="7"/>
  <c r="M247" i="7"/>
  <c r="M236" i="7"/>
  <c r="M123" i="7"/>
  <c r="M111" i="7"/>
  <c r="M263" i="6"/>
  <c r="M242" i="6"/>
  <c r="M229" i="6"/>
  <c r="M223" i="6"/>
  <c r="M230" i="6" s="1"/>
  <c r="M216" i="6"/>
  <c r="M210" i="6"/>
  <c r="M204" i="6"/>
  <c r="M193" i="6"/>
  <c r="M144" i="6"/>
  <c r="M148" i="6"/>
  <c r="M123" i="6"/>
  <c r="M117" i="6"/>
  <c r="M105" i="6"/>
  <c r="M88" i="6"/>
  <c r="M89" i="6" s="1"/>
  <c r="M82" i="6"/>
  <c r="M90" i="6"/>
  <c r="M92" i="6"/>
  <c r="M46" i="6"/>
  <c r="M21" i="6"/>
  <c r="M15" i="6"/>
  <c r="M38" i="6"/>
  <c r="M247" i="6"/>
  <c r="M139" i="6"/>
  <c r="M111" i="6"/>
  <c r="M76" i="6"/>
  <c r="M247" i="5"/>
  <c r="M242" i="5"/>
  <c r="M229" i="5"/>
  <c r="M223" i="5"/>
  <c r="M230" i="5" s="1"/>
  <c r="M210" i="5"/>
  <c r="M204" i="5"/>
  <c r="M144" i="5"/>
  <c r="M139" i="5"/>
  <c r="M134" i="5"/>
  <c r="M146" i="5"/>
  <c r="M145" i="5"/>
  <c r="M123" i="5"/>
  <c r="M117" i="5"/>
  <c r="M88" i="5"/>
  <c r="M82" i="5"/>
  <c r="M76" i="5"/>
  <c r="M77" i="5" s="1"/>
  <c r="M92" i="5"/>
  <c r="M91" i="5"/>
  <c r="M256" i="5" s="1"/>
  <c r="M258" i="5" s="1"/>
  <c r="M62" i="5"/>
  <c r="M45" i="5"/>
  <c r="M38" i="5"/>
  <c r="M21" i="5"/>
  <c r="M15" i="5"/>
  <c r="M263" i="5"/>
  <c r="M216" i="5"/>
  <c r="M111" i="5"/>
  <c r="M105" i="5"/>
  <c r="M263" i="4"/>
  <c r="M247" i="4"/>
  <c r="M242" i="4"/>
  <c r="M236" i="4"/>
  <c r="M229" i="4"/>
  <c r="M223" i="4"/>
  <c r="M216" i="4"/>
  <c r="M193" i="4"/>
  <c r="M144" i="4"/>
  <c r="M146" i="4"/>
  <c r="M123" i="4"/>
  <c r="M117" i="4"/>
  <c r="M111" i="4"/>
  <c r="M21" i="4"/>
  <c r="M34" i="4"/>
  <c r="M139" i="4"/>
  <c r="M88" i="4"/>
  <c r="M89" i="4" s="1"/>
  <c r="M90" i="4"/>
  <c r="M38" i="4"/>
  <c r="M263" i="3"/>
  <c r="M242" i="3"/>
  <c r="M229" i="3"/>
  <c r="M223" i="3"/>
  <c r="M216" i="3"/>
  <c r="M204" i="3"/>
  <c r="M193" i="3"/>
  <c r="M144" i="3"/>
  <c r="M139" i="3"/>
  <c r="M146" i="3"/>
  <c r="M134" i="3"/>
  <c r="M147" i="3"/>
  <c r="M117" i="3"/>
  <c r="M111" i="3"/>
  <c r="M105" i="3"/>
  <c r="M88" i="3"/>
  <c r="M91" i="3"/>
  <c r="M256" i="3" s="1"/>
  <c r="M258" i="3" s="1"/>
  <c r="M90" i="3"/>
  <c r="M21" i="3"/>
  <c r="M15" i="3"/>
  <c r="M30" i="3"/>
  <c r="M247" i="3"/>
  <c r="M210" i="3"/>
  <c r="M148" i="3"/>
  <c r="M76" i="3"/>
  <c r="M46" i="3"/>
  <c r="M263" i="2"/>
  <c r="M247" i="2"/>
  <c r="M242" i="2"/>
  <c r="M223" i="2"/>
  <c r="M216" i="2"/>
  <c r="M210" i="2"/>
  <c r="M204" i="2"/>
  <c r="M144" i="2"/>
  <c r="M139" i="2"/>
  <c r="M146" i="2"/>
  <c r="M123" i="2"/>
  <c r="M117" i="2"/>
  <c r="M111" i="2"/>
  <c r="M105" i="2"/>
  <c r="M88" i="2"/>
  <c r="M91" i="2"/>
  <c r="M93" i="2"/>
  <c r="M70" i="2"/>
  <c r="M34" i="2"/>
  <c r="M134" i="2"/>
  <c r="M76" i="2"/>
  <c r="M38" i="2"/>
  <c r="M210" i="1"/>
  <c r="M123" i="1"/>
  <c r="M111" i="1"/>
  <c r="M88" i="1"/>
  <c r="M82" i="1"/>
  <c r="M76" i="1"/>
  <c r="M91" i="1"/>
  <c r="M90" i="1"/>
  <c r="M62" i="1"/>
  <c r="M45" i="1"/>
  <c r="M34" i="1"/>
  <c r="M263" i="1"/>
  <c r="M247" i="1"/>
  <c r="M134" i="1"/>
  <c r="M146" i="1"/>
  <c r="M70" i="1"/>
  <c r="M46" i="1"/>
  <c r="M38" i="1"/>
  <c r="M15" i="1" l="1"/>
  <c r="M117" i="1"/>
  <c r="M147" i="1"/>
  <c r="M139" i="1"/>
  <c r="M193" i="1"/>
  <c r="M216" i="1"/>
  <c r="M236" i="1"/>
  <c r="M93" i="1"/>
  <c r="M148" i="1"/>
  <c r="M21" i="1"/>
  <c r="M105" i="1"/>
  <c r="M129" i="1"/>
  <c r="M144" i="1"/>
  <c r="M204" i="1"/>
  <c r="M223" i="1"/>
  <c r="M230" i="1" s="1"/>
  <c r="M229" i="1"/>
  <c r="M242" i="1"/>
  <c r="M193" i="2"/>
  <c r="M229" i="2"/>
  <c r="M145" i="2"/>
  <c r="M149" i="2" s="1"/>
  <c r="M45" i="2"/>
  <c r="M147" i="2"/>
  <c r="M236" i="2"/>
  <c r="M21" i="2"/>
  <c r="M62" i="2"/>
  <c r="M90" i="2"/>
  <c r="M82" i="2"/>
  <c r="M148" i="2"/>
  <c r="M123" i="3"/>
  <c r="M47" i="3"/>
  <c r="M34" i="3"/>
  <c r="M38" i="3"/>
  <c r="M45" i="3"/>
  <c r="M145" i="3"/>
  <c r="M149" i="3" s="1"/>
  <c r="M89" i="3"/>
  <c r="M62" i="3"/>
  <c r="M32" i="3"/>
  <c r="M93" i="3"/>
  <c r="M236" i="3"/>
  <c r="M82" i="3"/>
  <c r="M83" i="3" s="1"/>
  <c r="M76" i="4"/>
  <c r="M77" i="4" s="1"/>
  <c r="M105" i="4"/>
  <c r="M204" i="4"/>
  <c r="M210" i="4"/>
  <c r="M217" i="4" s="1"/>
  <c r="M15" i="4"/>
  <c r="M45" i="4"/>
  <c r="M92" i="4"/>
  <c r="M145" i="4"/>
  <c r="M91" i="4"/>
  <c r="M256" i="4" s="1"/>
  <c r="M258" i="4" s="1"/>
  <c r="M134" i="4"/>
  <c r="M62" i="4"/>
  <c r="M82" i="4"/>
  <c r="M83" i="4" s="1"/>
  <c r="M148" i="4"/>
  <c r="M89" i="5"/>
  <c r="M236" i="5"/>
  <c r="M243" i="5" s="1"/>
  <c r="M147" i="5"/>
  <c r="M149" i="5" s="1"/>
  <c r="M90" i="5"/>
  <c r="M83" i="5"/>
  <c r="M148" i="5"/>
  <c r="M193" i="5"/>
  <c r="M146" i="6"/>
  <c r="M93" i="6"/>
  <c r="M91" i="6"/>
  <c r="M256" i="6" s="1"/>
  <c r="M258" i="6" s="1"/>
  <c r="M147" i="6"/>
  <c r="M145" i="6"/>
  <c r="M236" i="6"/>
  <c r="M9" i="11"/>
  <c r="M134" i="6"/>
  <c r="M77" i="6"/>
  <c r="M82" i="7"/>
  <c r="M83" i="7" s="1"/>
  <c r="M148" i="7"/>
  <c r="M229" i="7"/>
  <c r="M38" i="7"/>
  <c r="M204" i="7"/>
  <c r="M223" i="7"/>
  <c r="M242" i="7"/>
  <c r="M21" i="7"/>
  <c r="M40" i="7"/>
  <c r="M91" i="7"/>
  <c r="M256" i="7" s="1"/>
  <c r="M258" i="7" s="1"/>
  <c r="M76" i="7"/>
  <c r="M77" i="7" s="1"/>
  <c r="M105" i="7"/>
  <c r="M117" i="7"/>
  <c r="M145" i="7"/>
  <c r="M134" i="7"/>
  <c r="M144" i="7"/>
  <c r="M83" i="8"/>
  <c r="M139" i="8"/>
  <c r="M15" i="8"/>
  <c r="M22" i="8" s="1"/>
  <c r="M24" i="8" s="1"/>
  <c r="M25" i="8" s="1"/>
  <c r="M45" i="8"/>
  <c r="M70" i="8"/>
  <c r="M71" i="8" s="1"/>
  <c r="M88" i="8"/>
  <c r="M89" i="8" s="1"/>
  <c r="M117" i="8"/>
  <c r="M146" i="8"/>
  <c r="M134" i="8"/>
  <c r="M144" i="8"/>
  <c r="M193" i="8"/>
  <c r="M210" i="8"/>
  <c r="M223" i="8"/>
  <c r="M229" i="8"/>
  <c r="M139" i="9"/>
  <c r="M117" i="9"/>
  <c r="M118" i="9" s="1"/>
  <c r="M119" i="9" s="1"/>
  <c r="M145" i="9"/>
  <c r="M147" i="9"/>
  <c r="M144" i="9"/>
  <c r="M204" i="9"/>
  <c r="M210" i="9"/>
  <c r="M223" i="9"/>
  <c r="M230" i="9" s="1"/>
  <c r="M243" i="9" s="1"/>
  <c r="M242" i="9"/>
  <c r="M91" i="10"/>
  <c r="M256" i="10" s="1"/>
  <c r="M77" i="10"/>
  <c r="M145" i="10"/>
  <c r="M149" i="10" s="1"/>
  <c r="M193" i="10"/>
  <c r="M229" i="10"/>
  <c r="M93" i="10"/>
  <c r="M71" i="10"/>
  <c r="M89" i="10"/>
  <c r="M147" i="10"/>
  <c r="M216" i="10"/>
  <c r="M236" i="10"/>
  <c r="M62" i="10"/>
  <c r="M92" i="10"/>
  <c r="M146" i="10"/>
  <c r="O25" i="10"/>
  <c r="O255" i="10"/>
  <c r="O25" i="9"/>
  <c r="O255" i="9"/>
  <c r="O255" i="8"/>
  <c r="O25" i="7"/>
  <c r="O259" i="6"/>
  <c r="O255" i="5"/>
  <c r="O259" i="4"/>
  <c r="O255" i="3"/>
  <c r="O25" i="3"/>
  <c r="O25" i="2"/>
  <c r="O255" i="2"/>
  <c r="M230" i="4"/>
  <c r="M243" i="4" s="1"/>
  <c r="M71" i="2"/>
  <c r="M77" i="2"/>
  <c r="M89" i="2"/>
  <c r="M230" i="2"/>
  <c r="M83" i="2"/>
  <c r="M256" i="2"/>
  <c r="M256" i="1"/>
  <c r="M83" i="1"/>
  <c r="M89" i="1"/>
  <c r="M71" i="1"/>
  <c r="M47" i="1"/>
  <c r="M77" i="1"/>
  <c r="M230" i="7"/>
  <c r="M243" i="7" s="1"/>
  <c r="M230" i="10"/>
  <c r="M258" i="10"/>
  <c r="M118" i="10"/>
  <c r="M119" i="10" s="1"/>
  <c r="M139" i="10"/>
  <c r="M94" i="10"/>
  <c r="M22" i="10"/>
  <c r="M24" i="10" s="1"/>
  <c r="M25" i="10" s="1"/>
  <c r="M30" i="10"/>
  <c r="M217" i="10"/>
  <c r="M251" i="10"/>
  <c r="M250" i="10"/>
  <c r="M129" i="10"/>
  <c r="M38" i="10"/>
  <c r="M45" i="10"/>
  <c r="M32" i="10"/>
  <c r="M40" i="10"/>
  <c r="M47" i="10"/>
  <c r="M34" i="10"/>
  <c r="M149" i="9"/>
  <c r="M82" i="9"/>
  <c r="M83" i="9" s="1"/>
  <c r="M93" i="9"/>
  <c r="M94" i="9" s="1"/>
  <c r="M95" i="9" s="1"/>
  <c r="M255" i="9" s="1"/>
  <c r="M259" i="9" s="1"/>
  <c r="M47" i="9"/>
  <c r="M30" i="9"/>
  <c r="M62" i="9"/>
  <c r="M32" i="9"/>
  <c r="M40" i="9"/>
  <c r="M77" i="9"/>
  <c r="M89" i="9"/>
  <c r="M217" i="9"/>
  <c r="M250" i="9"/>
  <c r="M22" i="9"/>
  <c r="M24" i="9" s="1"/>
  <c r="M25" i="9" s="1"/>
  <c r="M129" i="9"/>
  <c r="M70" i="9"/>
  <c r="M71" i="9" s="1"/>
  <c r="M149" i="8"/>
  <c r="M30" i="8"/>
  <c r="M46" i="8"/>
  <c r="M47" i="8" s="1"/>
  <c r="M118" i="8"/>
  <c r="M119" i="8" s="1"/>
  <c r="M77" i="8"/>
  <c r="M251" i="8"/>
  <c r="M217" i="8"/>
  <c r="M250" i="8"/>
  <c r="M129" i="8"/>
  <c r="M92" i="8"/>
  <c r="M94" i="8" s="1"/>
  <c r="M95" i="8" s="1"/>
  <c r="M255" i="8" s="1"/>
  <c r="M32" i="8"/>
  <c r="M30" i="7"/>
  <c r="M118" i="7"/>
  <c r="M119" i="7" s="1"/>
  <c r="M93" i="7"/>
  <c r="M34" i="7"/>
  <c r="M45" i="7"/>
  <c r="M47" i="7"/>
  <c r="M62" i="7"/>
  <c r="M22" i="7"/>
  <c r="M24" i="7" s="1"/>
  <c r="M25" i="7" s="1"/>
  <c r="M149" i="7"/>
  <c r="M251" i="7"/>
  <c r="M217" i="7"/>
  <c r="M250" i="7"/>
  <c r="M92" i="7"/>
  <c r="M129" i="7"/>
  <c r="M32" i="7"/>
  <c r="M149" i="6"/>
  <c r="M118" i="6"/>
  <c r="M119" i="6" s="1"/>
  <c r="M83" i="6"/>
  <c r="M30" i="6"/>
  <c r="M40" i="6"/>
  <c r="M62" i="6"/>
  <c r="M34" i="6"/>
  <c r="M45" i="6"/>
  <c r="M47" i="6"/>
  <c r="M94" i="6"/>
  <c r="M251" i="6"/>
  <c r="M217" i="6"/>
  <c r="M250" i="6"/>
  <c r="M22" i="6"/>
  <c r="M24" i="6" s="1"/>
  <c r="M25" i="6" s="1"/>
  <c r="M243" i="6"/>
  <c r="M129" i="6"/>
  <c r="M32" i="6"/>
  <c r="M70" i="6"/>
  <c r="M71" i="6" s="1"/>
  <c r="M93" i="5"/>
  <c r="M94" i="5" s="1"/>
  <c r="M95" i="5" s="1"/>
  <c r="M255" i="5" s="1"/>
  <c r="M259" i="5" s="1"/>
  <c r="M118" i="5"/>
  <c r="M119" i="5" s="1"/>
  <c r="M46" i="5"/>
  <c r="M47" i="5" s="1"/>
  <c r="M30" i="5"/>
  <c r="M40" i="5"/>
  <c r="M34" i="5"/>
  <c r="M217" i="5"/>
  <c r="M251" i="5"/>
  <c r="M250" i="5"/>
  <c r="M22" i="5"/>
  <c r="M24" i="5" s="1"/>
  <c r="M25" i="5" s="1"/>
  <c r="M129" i="5"/>
  <c r="M32" i="5"/>
  <c r="M70" i="5"/>
  <c r="M71" i="5" s="1"/>
  <c r="M147" i="4"/>
  <c r="M149" i="4" s="1"/>
  <c r="M46" i="4"/>
  <c r="M47" i="4" s="1"/>
  <c r="M118" i="4"/>
  <c r="M93" i="4"/>
  <c r="M94" i="4" s="1"/>
  <c r="M32" i="4"/>
  <c r="M30" i="4"/>
  <c r="M40" i="4"/>
  <c r="M22" i="4"/>
  <c r="M24" i="4" s="1"/>
  <c r="M25" i="4" s="1"/>
  <c r="M129" i="4"/>
  <c r="M70" i="4"/>
  <c r="M71" i="4" s="1"/>
  <c r="M230" i="3"/>
  <c r="M70" i="3"/>
  <c r="M71" i="3" s="1"/>
  <c r="M118" i="3"/>
  <c r="M119" i="3" s="1"/>
  <c r="M40" i="3"/>
  <c r="M243" i="3"/>
  <c r="M217" i="3"/>
  <c r="M251" i="3"/>
  <c r="M250" i="3"/>
  <c r="M22" i="3"/>
  <c r="M24" i="3" s="1"/>
  <c r="M25" i="3" s="1"/>
  <c r="M77" i="3"/>
  <c r="M92" i="3"/>
  <c r="M94" i="3" s="1"/>
  <c r="M95" i="3" s="1"/>
  <c r="M255" i="3" s="1"/>
  <c r="M129" i="3"/>
  <c r="M46" i="2"/>
  <c r="M118" i="2"/>
  <c r="M32" i="2"/>
  <c r="M15" i="2"/>
  <c r="M30" i="2"/>
  <c r="M40" i="2"/>
  <c r="M217" i="2"/>
  <c r="M250" i="2"/>
  <c r="M251" i="2"/>
  <c r="M129" i="2"/>
  <c r="M92" i="2"/>
  <c r="M118" i="1"/>
  <c r="M30" i="1"/>
  <c r="M40" i="1"/>
  <c r="M22" i="1"/>
  <c r="M217" i="1"/>
  <c r="M251" i="1"/>
  <c r="M250" i="1"/>
  <c r="M92" i="1"/>
  <c r="M145" i="1"/>
  <c r="M32" i="1"/>
  <c r="L229" i="10"/>
  <c r="L216" i="10"/>
  <c r="L148" i="10"/>
  <c r="L134" i="10"/>
  <c r="L117" i="10"/>
  <c r="L111" i="10"/>
  <c r="L76" i="10"/>
  <c r="L93" i="10"/>
  <c r="L62" i="10"/>
  <c r="L263" i="10"/>
  <c r="L247" i="10"/>
  <c r="L210" i="10"/>
  <c r="L123" i="10"/>
  <c r="L82" i="10"/>
  <c r="L70" i="10"/>
  <c r="L21" i="10"/>
  <c r="L223" i="9"/>
  <c r="L146" i="9"/>
  <c r="L123" i="9"/>
  <c r="L82" i="9"/>
  <c r="L91" i="9"/>
  <c r="L247" i="9"/>
  <c r="L229" i="9"/>
  <c r="L76" i="9"/>
  <c r="L92" i="9"/>
  <c r="M251" i="4" l="1"/>
  <c r="M95" i="4"/>
  <c r="M255" i="4" s="1"/>
  <c r="M259" i="4" s="1"/>
  <c r="M250" i="4"/>
  <c r="M119" i="4"/>
  <c r="M95" i="6"/>
  <c r="M255" i="6" s="1"/>
  <c r="M259" i="6" s="1"/>
  <c r="M230" i="8"/>
  <c r="M243" i="8" s="1"/>
  <c r="M251" i="9"/>
  <c r="M95" i="10"/>
  <c r="M255" i="10" s="1"/>
  <c r="M259" i="10" s="1"/>
  <c r="M243" i="10"/>
  <c r="O259" i="10"/>
  <c r="O259" i="9"/>
  <c r="O259" i="8"/>
  <c r="O259" i="5"/>
  <c r="O259" i="3"/>
  <c r="O259" i="2"/>
  <c r="M119" i="2"/>
  <c r="M47" i="2"/>
  <c r="M258" i="2"/>
  <c r="M243" i="2"/>
  <c r="M258" i="1"/>
  <c r="M243" i="1"/>
  <c r="M245" i="15"/>
  <c r="L210" i="9"/>
  <c r="L45" i="10"/>
  <c r="L144" i="10"/>
  <c r="L204" i="10"/>
  <c r="L223" i="10"/>
  <c r="L251" i="10" s="1"/>
  <c r="L111" i="9"/>
  <c r="L145" i="9"/>
  <c r="L236" i="9"/>
  <c r="L145" i="10"/>
  <c r="L236" i="10"/>
  <c r="L246" i="15"/>
  <c r="L21" i="9"/>
  <c r="L263" i="9"/>
  <c r="M246" i="15"/>
  <c r="L38" i="10"/>
  <c r="L91" i="10"/>
  <c r="L193" i="10"/>
  <c r="L245" i="15"/>
  <c r="L71" i="10"/>
  <c r="L77" i="10"/>
  <c r="M259" i="8"/>
  <c r="M94" i="7"/>
  <c r="M95" i="7" s="1"/>
  <c r="M255" i="7" s="1"/>
  <c r="M259" i="7" s="1"/>
  <c r="M259" i="3"/>
  <c r="M22" i="2"/>
  <c r="M94" i="2"/>
  <c r="M24" i="1"/>
  <c r="M149" i="1"/>
  <c r="M119" i="1"/>
  <c r="M94" i="1"/>
  <c r="L118" i="10"/>
  <c r="L90" i="10"/>
  <c r="L88" i="10"/>
  <c r="L146" i="10"/>
  <c r="L105" i="10"/>
  <c r="L147" i="10"/>
  <c r="L242" i="10"/>
  <c r="L46" i="10"/>
  <c r="L139" i="10"/>
  <c r="L83" i="10"/>
  <c r="L15" i="10"/>
  <c r="L30" i="10"/>
  <c r="L40" i="10"/>
  <c r="L34" i="10"/>
  <c r="L217" i="10"/>
  <c r="L129" i="10"/>
  <c r="L92" i="10"/>
  <c r="L32" i="10"/>
  <c r="L129" i="9"/>
  <c r="L83" i="9"/>
  <c r="L147" i="9"/>
  <c r="L93" i="9"/>
  <c r="L139" i="9"/>
  <c r="L216" i="9"/>
  <c r="L88" i="9"/>
  <c r="L193" i="9"/>
  <c r="L105" i="9"/>
  <c r="L117" i="9"/>
  <c r="L134" i="9"/>
  <c r="L144" i="9"/>
  <c r="L204" i="9"/>
  <c r="L242" i="9"/>
  <c r="L256" i="9"/>
  <c r="L77" i="9"/>
  <c r="L34" i="9"/>
  <c r="L62" i="9"/>
  <c r="L15" i="9"/>
  <c r="L38" i="9"/>
  <c r="L40" i="9"/>
  <c r="L45" i="9"/>
  <c r="L32" i="9"/>
  <c r="L230" i="9"/>
  <c r="L30" i="9"/>
  <c r="L148" i="9"/>
  <c r="L46" i="9"/>
  <c r="L70" i="9"/>
  <c r="L90" i="9"/>
  <c r="L250" i="10" l="1"/>
  <c r="L256" i="10"/>
  <c r="L230" i="10"/>
  <c r="L250" i="9"/>
  <c r="L251" i="9"/>
  <c r="L247" i="15"/>
  <c r="M247" i="15"/>
  <c r="M95" i="2"/>
  <c r="M24" i="2"/>
  <c r="M95" i="1"/>
  <c r="M25" i="1"/>
  <c r="L119" i="10"/>
  <c r="L47" i="10"/>
  <c r="L149" i="10"/>
  <c r="L89" i="10"/>
  <c r="L22" i="10"/>
  <c r="L24" i="10" s="1"/>
  <c r="L94" i="10"/>
  <c r="L258" i="9"/>
  <c r="L89" i="9"/>
  <c r="L94" i="9"/>
  <c r="L95" i="9" s="1"/>
  <c r="L71" i="9"/>
  <c r="L243" i="9"/>
  <c r="L47" i="9"/>
  <c r="L118" i="9"/>
  <c r="L217" i="9"/>
  <c r="L149" i="9"/>
  <c r="L22" i="9"/>
  <c r="L243" i="10" l="1"/>
  <c r="L258" i="10"/>
  <c r="M255" i="2"/>
  <c r="M25" i="2"/>
  <c r="M255" i="1"/>
  <c r="L95" i="10"/>
  <c r="L25" i="10"/>
  <c r="L24" i="9"/>
  <c r="L119" i="9"/>
  <c r="L255" i="9"/>
  <c r="L25" i="9" l="1"/>
  <c r="M259" i="2"/>
  <c r="M259" i="1"/>
  <c r="L255" i="10"/>
  <c r="L259" i="9"/>
  <c r="L259" i="10" l="1"/>
  <c r="L216" i="8" l="1"/>
  <c r="L93" i="8"/>
  <c r="L90" i="8"/>
  <c r="L263" i="8"/>
  <c r="L242" i="8"/>
  <c r="L144" i="8"/>
  <c r="L123" i="8"/>
  <c r="L82" i="8"/>
  <c r="L46" i="8"/>
  <c r="L40" i="8"/>
  <c r="L30" i="8"/>
  <c r="L242" i="7"/>
  <c r="L236" i="7"/>
  <c r="L223" i="7"/>
  <c r="L216" i="7"/>
  <c r="L204" i="7"/>
  <c r="L193" i="7"/>
  <c r="L144" i="7"/>
  <c r="L139" i="7"/>
  <c r="L147" i="7"/>
  <c r="L129" i="7"/>
  <c r="L123" i="7"/>
  <c r="L111" i="7"/>
  <c r="L88" i="7"/>
  <c r="L91" i="7"/>
  <c r="L92" i="7"/>
  <c r="L38" i="7"/>
  <c r="L32" i="7"/>
  <c r="L15" i="7"/>
  <c r="L263" i="7"/>
  <c r="L247" i="7"/>
  <c r="L229" i="7"/>
  <c r="L210" i="7"/>
  <c r="L134" i="7"/>
  <c r="L148" i="7"/>
  <c r="L146" i="7"/>
  <c r="L117" i="7"/>
  <c r="L105" i="7"/>
  <c r="L82" i="7"/>
  <c r="L93" i="7"/>
  <c r="L90" i="7"/>
  <c r="L62" i="7"/>
  <c r="L46" i="7"/>
  <c r="L40" i="7"/>
  <c r="L34" i="7"/>
  <c r="L30" i="7"/>
  <c r="L21" i="7"/>
  <c r="L242" i="6"/>
  <c r="L223" i="6"/>
  <c r="L144" i="6"/>
  <c r="L123" i="6"/>
  <c r="L117" i="6"/>
  <c r="L88" i="6"/>
  <c r="L82" i="6"/>
  <c r="L76" i="6"/>
  <c r="L263" i="6"/>
  <c r="L139" i="6"/>
  <c r="L147" i="6"/>
  <c r="L145" i="6"/>
  <c r="L70" i="6"/>
  <c r="L91" i="6"/>
  <c r="L46" i="6"/>
  <c r="L40" i="6"/>
  <c r="L32" i="6"/>
  <c r="L236" i="5"/>
  <c r="L223" i="5"/>
  <c r="L216" i="5"/>
  <c r="L210" i="5"/>
  <c r="L193" i="5"/>
  <c r="L148" i="5"/>
  <c r="L146" i="5"/>
  <c r="L117" i="5"/>
  <c r="L111" i="5"/>
  <c r="L76" i="5"/>
  <c r="L90" i="5"/>
  <c r="L46" i="5"/>
  <c r="L21" i="5"/>
  <c r="L62" i="5"/>
  <c r="L263" i="5"/>
  <c r="L247" i="5"/>
  <c r="L145" i="5"/>
  <c r="L105" i="5"/>
  <c r="L93" i="5"/>
  <c r="P63" i="4"/>
  <c r="L216" i="4"/>
  <c r="L144" i="4"/>
  <c r="L145" i="4"/>
  <c r="L147" i="4"/>
  <c r="L91" i="4"/>
  <c r="L93" i="4"/>
  <c r="L263" i="4"/>
  <c r="L229" i="4"/>
  <c r="L123" i="4"/>
  <c r="L88" i="4"/>
  <c r="L76" i="4"/>
  <c r="L46" i="4"/>
  <c r="L223" i="3"/>
  <c r="L216" i="3"/>
  <c r="L210" i="3"/>
  <c r="L148" i="3"/>
  <c r="L111" i="3"/>
  <c r="L76" i="3"/>
  <c r="L21" i="3"/>
  <c r="L247" i="3"/>
  <c r="L134" i="3"/>
  <c r="L117" i="3"/>
  <c r="L88" i="3"/>
  <c r="L70" i="3"/>
  <c r="L46" i="3"/>
  <c r="L32" i="3"/>
  <c r="L92" i="3" l="1"/>
  <c r="L134" i="5"/>
  <c r="L76" i="7"/>
  <c r="L145" i="7"/>
  <c r="L149" i="7" s="1"/>
  <c r="L70" i="4"/>
  <c r="L71" i="4" s="1"/>
  <c r="L117" i="4"/>
  <c r="L146" i="4"/>
  <c r="L82" i="5"/>
  <c r="L83" i="5" s="1"/>
  <c r="J246" i="15"/>
  <c r="L76" i="8"/>
  <c r="L105" i="8"/>
  <c r="L146" i="8"/>
  <c r="L193" i="8"/>
  <c r="L210" i="8"/>
  <c r="L247" i="8"/>
  <c r="K246" i="15"/>
  <c r="L82" i="3"/>
  <c r="L236" i="3"/>
  <c r="L242" i="3"/>
  <c r="L147" i="5"/>
  <c r="L149" i="5" s="1"/>
  <c r="L229" i="5"/>
  <c r="L230" i="5" s="1"/>
  <c r="H245" i="15"/>
  <c r="I245" i="15"/>
  <c r="L91" i="3"/>
  <c r="L256" i="3" s="1"/>
  <c r="L105" i="3"/>
  <c r="L123" i="3"/>
  <c r="L147" i="3"/>
  <c r="F245" i="15"/>
  <c r="L263" i="3"/>
  <c r="L21" i="4"/>
  <c r="L82" i="4"/>
  <c r="L83" i="4" s="1"/>
  <c r="L111" i="4"/>
  <c r="L148" i="4"/>
  <c r="L139" i="4"/>
  <c r="L204" i="4"/>
  <c r="L223" i="4"/>
  <c r="L230" i="4" s="1"/>
  <c r="L236" i="4"/>
  <c r="L242" i="4"/>
  <c r="L15" i="5"/>
  <c r="L22" i="5" s="1"/>
  <c r="L123" i="5"/>
  <c r="L204" i="5"/>
  <c r="H246" i="15"/>
  <c r="L21" i="6"/>
  <c r="L38" i="6"/>
  <c r="L92" i="6"/>
  <c r="L111" i="6"/>
  <c r="L118" i="6" s="1"/>
  <c r="L193" i="6"/>
  <c r="L210" i="6"/>
  <c r="L251" i="6" s="1"/>
  <c r="L229" i="6"/>
  <c r="L230" i="6" s="1"/>
  <c r="I246" i="15"/>
  <c r="L15" i="3"/>
  <c r="L90" i="3"/>
  <c r="L146" i="3"/>
  <c r="L204" i="3"/>
  <c r="F246" i="15"/>
  <c r="L105" i="4"/>
  <c r="L134" i="4"/>
  <c r="L193" i="4"/>
  <c r="L210" i="4"/>
  <c r="L217" i="4" s="1"/>
  <c r="L247" i="4"/>
  <c r="G245" i="15"/>
  <c r="L88" i="8"/>
  <c r="L139" i="8"/>
  <c r="L15" i="4"/>
  <c r="L90" i="4"/>
  <c r="G246" i="15"/>
  <c r="L70" i="5"/>
  <c r="L71" i="5" s="1"/>
  <c r="L88" i="5"/>
  <c r="L89" i="5" s="1"/>
  <c r="L144" i="5"/>
  <c r="L242" i="5"/>
  <c r="L34" i="8"/>
  <c r="L62" i="8"/>
  <c r="L148" i="8"/>
  <c r="J245" i="15"/>
  <c r="K245" i="15"/>
  <c r="L47" i="8"/>
  <c r="L47" i="7"/>
  <c r="L256" i="7"/>
  <c r="L256" i="6"/>
  <c r="L77" i="6"/>
  <c r="L47" i="6"/>
  <c r="L83" i="6"/>
  <c r="L118" i="5"/>
  <c r="L47" i="5"/>
  <c r="L256" i="4"/>
  <c r="L258" i="4" s="1"/>
  <c r="L47" i="3"/>
  <c r="L77" i="8"/>
  <c r="L32" i="8"/>
  <c r="L91" i="8"/>
  <c r="L145" i="8"/>
  <c r="L147" i="8"/>
  <c r="L223" i="8"/>
  <c r="L92" i="8"/>
  <c r="L129" i="8"/>
  <c r="L229" i="8"/>
  <c r="L15" i="8"/>
  <c r="L134" i="8"/>
  <c r="L236" i="8"/>
  <c r="L21" i="8"/>
  <c r="L111" i="8"/>
  <c r="L204" i="8"/>
  <c r="L117" i="8"/>
  <c r="L38" i="8"/>
  <c r="L83" i="8"/>
  <c r="L70" i="8"/>
  <c r="L45" i="8"/>
  <c r="L77" i="7"/>
  <c r="L83" i="7"/>
  <c r="L230" i="7"/>
  <c r="L22" i="7"/>
  <c r="L94" i="7"/>
  <c r="L118" i="7"/>
  <c r="L89" i="7"/>
  <c r="L217" i="7"/>
  <c r="L251" i="7"/>
  <c r="L250" i="7"/>
  <c r="L45" i="7"/>
  <c r="L70" i="7"/>
  <c r="L15" i="6"/>
  <c r="L90" i="6"/>
  <c r="L89" i="6"/>
  <c r="L146" i="6"/>
  <c r="L236" i="6"/>
  <c r="L105" i="6"/>
  <c r="L204" i="6"/>
  <c r="L148" i="6"/>
  <c r="L247" i="6"/>
  <c r="L71" i="6"/>
  <c r="L134" i="6"/>
  <c r="L216" i="6"/>
  <c r="L45" i="6"/>
  <c r="L34" i="6"/>
  <c r="L62" i="6"/>
  <c r="L30" i="6"/>
  <c r="L129" i="6"/>
  <c r="L93" i="6"/>
  <c r="L77" i="5"/>
  <c r="L92" i="5"/>
  <c r="L32" i="5"/>
  <c r="L38" i="5"/>
  <c r="L217" i="5"/>
  <c r="L30" i="5"/>
  <c r="L91" i="5"/>
  <c r="L129" i="5"/>
  <c r="L250" i="5"/>
  <c r="L45" i="5"/>
  <c r="L251" i="5"/>
  <c r="L40" i="5"/>
  <c r="L34" i="5"/>
  <c r="L139" i="5"/>
  <c r="L77" i="4"/>
  <c r="L129" i="4"/>
  <c r="L34" i="4"/>
  <c r="L30" i="4"/>
  <c r="L62" i="4"/>
  <c r="L38" i="4"/>
  <c r="L40" i="4"/>
  <c r="L47" i="4"/>
  <c r="L32" i="4"/>
  <c r="L89" i="4"/>
  <c r="L45" i="4"/>
  <c r="L92" i="4"/>
  <c r="L71" i="3"/>
  <c r="L118" i="3"/>
  <c r="L139" i="3"/>
  <c r="L145" i="3"/>
  <c r="L144" i="3"/>
  <c r="L229" i="3"/>
  <c r="L89" i="3"/>
  <c r="L193" i="3"/>
  <c r="L77" i="3"/>
  <c r="L30" i="3"/>
  <c r="L62" i="3"/>
  <c r="L38" i="3"/>
  <c r="L40" i="3"/>
  <c r="L45" i="3"/>
  <c r="L217" i="3"/>
  <c r="L251" i="3"/>
  <c r="L250" i="3"/>
  <c r="L34" i="3"/>
  <c r="L129" i="3"/>
  <c r="L93" i="3"/>
  <c r="E246" i="15"/>
  <c r="L236" i="2"/>
  <c r="L229" i="2"/>
  <c r="L216" i="2"/>
  <c r="L210" i="2"/>
  <c r="L204" i="2"/>
  <c r="L139" i="2"/>
  <c r="L134" i="2"/>
  <c r="L147" i="2"/>
  <c r="L146" i="2"/>
  <c r="L123" i="2"/>
  <c r="L111" i="2"/>
  <c r="L91" i="2"/>
  <c r="L256" i="2" s="1"/>
  <c r="L258" i="2" s="1"/>
  <c r="L76" i="2"/>
  <c r="L92" i="2"/>
  <c r="L46" i="2"/>
  <c r="L47" i="2" s="1"/>
  <c r="L15" i="2"/>
  <c r="L263" i="2"/>
  <c r="L242" i="2"/>
  <c r="L105" i="2"/>
  <c r="L82" i="2"/>
  <c r="D246" i="15"/>
  <c r="D245" i="15"/>
  <c r="L70" i="2" l="1"/>
  <c r="L71" i="2" s="1"/>
  <c r="L148" i="2"/>
  <c r="L144" i="2"/>
  <c r="L90" i="2"/>
  <c r="L77" i="2"/>
  <c r="L117" i="2"/>
  <c r="L149" i="4"/>
  <c r="L250" i="6"/>
  <c r="L250" i="4"/>
  <c r="L22" i="4"/>
  <c r="L24" i="4" s="1"/>
  <c r="L251" i="4"/>
  <c r="L118" i="4"/>
  <c r="L119" i="4" s="1"/>
  <c r="L83" i="3"/>
  <c r="L22" i="3"/>
  <c r="L250" i="8"/>
  <c r="L251" i="8"/>
  <c r="L217" i="8"/>
  <c r="L89" i="8"/>
  <c r="L258" i="7"/>
  <c r="D247" i="15"/>
  <c r="L223" i="2"/>
  <c r="L230" i="2" s="1"/>
  <c r="K247" i="15"/>
  <c r="N246" i="15"/>
  <c r="L83" i="2"/>
  <c r="L88" i="2"/>
  <c r="L89" i="2" s="1"/>
  <c r="H247" i="15"/>
  <c r="I247" i="15"/>
  <c r="J247" i="15"/>
  <c r="G247" i="15"/>
  <c r="L32" i="2"/>
  <c r="L145" i="2"/>
  <c r="L149" i="2" s="1"/>
  <c r="L21" i="2"/>
  <c r="L22" i="2" s="1"/>
  <c r="L193" i="2"/>
  <c r="L247" i="2"/>
  <c r="E245" i="15"/>
  <c r="F247" i="15"/>
  <c r="L94" i="8"/>
  <c r="L95" i="8" s="1"/>
  <c r="L243" i="7"/>
  <c r="L243" i="6"/>
  <c r="L258" i="6"/>
  <c r="L119" i="5"/>
  <c r="L243" i="4"/>
  <c r="L119" i="3"/>
  <c r="L24" i="3"/>
  <c r="L258" i="3"/>
  <c r="L22" i="8"/>
  <c r="L230" i="8"/>
  <c r="L149" i="8"/>
  <c r="L256" i="8"/>
  <c r="L118" i="8"/>
  <c r="L71" i="8"/>
  <c r="L95" i="7"/>
  <c r="L119" i="7"/>
  <c r="L71" i="7"/>
  <c r="L24" i="7"/>
  <c r="L149" i="6"/>
  <c r="L22" i="6"/>
  <c r="L119" i="6"/>
  <c r="L94" i="6"/>
  <c r="L217" i="6"/>
  <c r="L24" i="5"/>
  <c r="L256" i="5"/>
  <c r="L94" i="5"/>
  <c r="L243" i="5"/>
  <c r="L94" i="4"/>
  <c r="L230" i="3"/>
  <c r="L94" i="3"/>
  <c r="L149" i="3"/>
  <c r="L118" i="2"/>
  <c r="L45" i="2"/>
  <c r="L38" i="2"/>
  <c r="L62" i="2"/>
  <c r="L30" i="2"/>
  <c r="L40" i="2"/>
  <c r="L217" i="2"/>
  <c r="L34" i="2"/>
  <c r="L129" i="2"/>
  <c r="L93" i="2"/>
  <c r="L263" i="1"/>
  <c r="L247" i="1"/>
  <c r="L242" i="1"/>
  <c r="L236" i="1"/>
  <c r="L229" i="1"/>
  <c r="L223" i="1"/>
  <c r="L216" i="1"/>
  <c r="L210" i="1"/>
  <c r="L204" i="1"/>
  <c r="L193" i="1"/>
  <c r="L148" i="1"/>
  <c r="L147" i="1"/>
  <c r="L144" i="1"/>
  <c r="L139" i="1"/>
  <c r="L134" i="1"/>
  <c r="L129" i="1"/>
  <c r="L146" i="1"/>
  <c r="L145" i="1"/>
  <c r="L123" i="1"/>
  <c r="L117" i="1"/>
  <c r="L111" i="1"/>
  <c r="L105" i="1"/>
  <c r="L88" i="1"/>
  <c r="L82" i="1"/>
  <c r="L76" i="1"/>
  <c r="L93" i="1"/>
  <c r="L92" i="1"/>
  <c r="L91" i="1"/>
  <c r="L90" i="1"/>
  <c r="L62" i="1"/>
  <c r="L45" i="1"/>
  <c r="L40" i="1"/>
  <c r="L38" i="1"/>
  <c r="L32" i="1"/>
  <c r="L30" i="1"/>
  <c r="L21" i="1"/>
  <c r="L15" i="1"/>
  <c r="L34" i="1"/>
  <c r="L251" i="2" l="1"/>
  <c r="L250" i="2"/>
  <c r="E247" i="15"/>
  <c r="L255" i="7"/>
  <c r="L25" i="5"/>
  <c r="L25" i="3"/>
  <c r="L243" i="3"/>
  <c r="L24" i="8"/>
  <c r="L255" i="8"/>
  <c r="L243" i="8"/>
  <c r="L119" i="8"/>
  <c r="L258" i="8"/>
  <c r="L25" i="7"/>
  <c r="L24" i="6"/>
  <c r="L95" i="6"/>
  <c r="L95" i="5"/>
  <c r="L258" i="5"/>
  <c r="L25" i="4"/>
  <c r="L95" i="4"/>
  <c r="L95" i="3"/>
  <c r="L94" i="2"/>
  <c r="L24" i="2"/>
  <c r="L243" i="2"/>
  <c r="L119" i="2"/>
  <c r="L149" i="1"/>
  <c r="L256" i="1"/>
  <c r="L89" i="1"/>
  <c r="L118" i="1"/>
  <c r="L77" i="1"/>
  <c r="L94" i="1"/>
  <c r="L217" i="1"/>
  <c r="L251" i="1"/>
  <c r="L250" i="1"/>
  <c r="L22" i="1"/>
  <c r="L230" i="1"/>
  <c r="L83" i="1"/>
  <c r="L46" i="1"/>
  <c r="L70" i="1"/>
  <c r="K263" i="10"/>
  <c r="K247" i="10"/>
  <c r="K242" i="10"/>
  <c r="K229" i="10"/>
  <c r="K216" i="10"/>
  <c r="K210" i="10"/>
  <c r="K193" i="10"/>
  <c r="K139" i="10"/>
  <c r="K145" i="10"/>
  <c r="K123" i="10"/>
  <c r="K105" i="10"/>
  <c r="K76" i="10"/>
  <c r="K77" i="10" s="1"/>
  <c r="K91" i="10"/>
  <c r="K256" i="10" s="1"/>
  <c r="K34" i="10"/>
  <c r="K32" i="10"/>
  <c r="K111" i="10"/>
  <c r="K88" i="10"/>
  <c r="K70" i="10"/>
  <c r="K46" i="10"/>
  <c r="K38" i="10"/>
  <c r="K263" i="9"/>
  <c r="K242" i="9"/>
  <c r="K229" i="9"/>
  <c r="K88" i="9"/>
  <c r="K82" i="9"/>
  <c r="K93" i="9"/>
  <c r="K70" i="9"/>
  <c r="K90" i="9"/>
  <c r="K46" i="9"/>
  <c r="K62" i="9"/>
  <c r="K204" i="9"/>
  <c r="K148" i="9"/>
  <c r="K147" i="9"/>
  <c r="K229" i="8"/>
  <c r="K223" i="8"/>
  <c r="K210" i="8"/>
  <c r="K193" i="8"/>
  <c r="K144" i="8"/>
  <c r="K145" i="8"/>
  <c r="K134" i="8"/>
  <c r="K147" i="8"/>
  <c r="K146" i="8"/>
  <c r="K123" i="8"/>
  <c r="K111" i="8"/>
  <c r="K92" i="8"/>
  <c r="K93" i="8"/>
  <c r="K46" i="8"/>
  <c r="K47" i="8" s="1"/>
  <c r="K21" i="8"/>
  <c r="K263" i="8"/>
  <c r="K236" i="8"/>
  <c r="K148" i="8"/>
  <c r="K117" i="8"/>
  <c r="K105" i="8"/>
  <c r="K82" i="8"/>
  <c r="K38" i="8"/>
  <c r="K30" i="8"/>
  <c r="K34" i="8"/>
  <c r="K263" i="7"/>
  <c r="K247" i="7"/>
  <c r="K229" i="7"/>
  <c r="K216" i="7"/>
  <c r="K210" i="7"/>
  <c r="K204" i="7"/>
  <c r="K147" i="7"/>
  <c r="K146" i="7"/>
  <c r="K145" i="7"/>
  <c r="K123" i="7"/>
  <c r="K82" i="7"/>
  <c r="K76" i="7"/>
  <c r="K91" i="7"/>
  <c r="K256" i="7" s="1"/>
  <c r="K90" i="7"/>
  <c r="K40" i="7"/>
  <c r="K38" i="7"/>
  <c r="K21" i="7"/>
  <c r="K15" i="7"/>
  <c r="K32" i="7"/>
  <c r="K144" i="7"/>
  <c r="K148" i="7"/>
  <c r="K88" i="7"/>
  <c r="K62" i="7"/>
  <c r="K46" i="7"/>
  <c r="K263" i="6"/>
  <c r="K236" i="6"/>
  <c r="K229" i="6"/>
  <c r="K223" i="6"/>
  <c r="K216" i="6"/>
  <c r="K193" i="6"/>
  <c r="K144" i="6"/>
  <c r="K147" i="6"/>
  <c r="K146" i="6"/>
  <c r="K134" i="6"/>
  <c r="K129" i="6"/>
  <c r="K117" i="6"/>
  <c r="K105" i="6"/>
  <c r="K82" i="6"/>
  <c r="K76" i="6"/>
  <c r="K90" i="6"/>
  <c r="K34" i="6"/>
  <c r="K21" i="6"/>
  <c r="K32" i="6"/>
  <c r="K30" i="6"/>
  <c r="K210" i="6"/>
  <c r="K145" i="6"/>
  <c r="K88" i="6"/>
  <c r="K89" i="6" s="1"/>
  <c r="K93" i="6"/>
  <c r="K70" i="6"/>
  <c r="K71" i="6" s="1"/>
  <c r="K46" i="6"/>
  <c r="K15" i="6"/>
  <c r="K263" i="5"/>
  <c r="K247" i="5"/>
  <c r="K242" i="5"/>
  <c r="K229" i="5"/>
  <c r="K216" i="5"/>
  <c r="K210" i="5"/>
  <c r="K134" i="5"/>
  <c r="K129" i="5"/>
  <c r="K123" i="5"/>
  <c r="K105" i="5"/>
  <c r="K88" i="5"/>
  <c r="K89" i="5" s="1"/>
  <c r="K93" i="5"/>
  <c r="K91" i="5"/>
  <c r="K256" i="5" s="1"/>
  <c r="K258" i="5" s="1"/>
  <c r="K70" i="5"/>
  <c r="K46" i="5"/>
  <c r="K21" i="5"/>
  <c r="K15" i="5"/>
  <c r="K34" i="5"/>
  <c r="K223" i="5"/>
  <c r="K147" i="5"/>
  <c r="K144" i="5"/>
  <c r="K146" i="5"/>
  <c r="K117" i="5"/>
  <c r="K82" i="5"/>
  <c r="K83" i="5" s="1"/>
  <c r="K76" i="5"/>
  <c r="K92" i="5"/>
  <c r="K30" i="5"/>
  <c r="K247" i="4"/>
  <c r="K229" i="4"/>
  <c r="K223" i="4"/>
  <c r="K230" i="4" s="1"/>
  <c r="K216" i="4"/>
  <c r="K210" i="4"/>
  <c r="K204" i="4"/>
  <c r="K144" i="4"/>
  <c r="K139" i="4"/>
  <c r="K147" i="4"/>
  <c r="K129" i="4"/>
  <c r="K123" i="4"/>
  <c r="K111" i="4"/>
  <c r="K105" i="4"/>
  <c r="K88" i="4"/>
  <c r="K76" i="4"/>
  <c r="K77" i="4" s="1"/>
  <c r="K70" i="4"/>
  <c r="K46" i="4"/>
  <c r="K47" i="4" s="1"/>
  <c r="K38" i="4"/>
  <c r="K30" i="4"/>
  <c r="K263" i="4"/>
  <c r="K242" i="4"/>
  <c r="K117" i="4"/>
  <c r="K93" i="4"/>
  <c r="K34" i="4"/>
  <c r="K62" i="4"/>
  <c r="K242" i="3"/>
  <c r="K223" i="3"/>
  <c r="K144" i="3"/>
  <c r="K134" i="3"/>
  <c r="K129" i="3"/>
  <c r="K123" i="3"/>
  <c r="K117" i="3"/>
  <c r="K111" i="3"/>
  <c r="K88" i="3"/>
  <c r="K82" i="3"/>
  <c r="K70" i="3"/>
  <c r="K263" i="3"/>
  <c r="K236" i="3"/>
  <c r="K193" i="3"/>
  <c r="K90" i="3"/>
  <c r="K46" i="3"/>
  <c r="K247" i="2"/>
  <c r="K229" i="2"/>
  <c r="K210" i="2"/>
  <c r="K204" i="2"/>
  <c r="K193" i="2"/>
  <c r="K144" i="2"/>
  <c r="K139" i="2"/>
  <c r="K129" i="2"/>
  <c r="K123" i="2"/>
  <c r="K117" i="2"/>
  <c r="K111" i="2"/>
  <c r="K105" i="2"/>
  <c r="K88" i="2"/>
  <c r="K76" i="2"/>
  <c r="K38" i="2"/>
  <c r="K263" i="2"/>
  <c r="K242" i="2"/>
  <c r="K134" i="2"/>
  <c r="K34" i="2"/>
  <c r="K62" i="2"/>
  <c r="K242" i="1"/>
  <c r="K229" i="1"/>
  <c r="K223" i="1"/>
  <c r="K216" i="1"/>
  <c r="K204" i="1"/>
  <c r="K144" i="1"/>
  <c r="K147" i="1"/>
  <c r="K146" i="1"/>
  <c r="K117" i="1"/>
  <c r="K88" i="1"/>
  <c r="K76" i="1"/>
  <c r="K70" i="1"/>
  <c r="K46" i="1"/>
  <c r="K38" i="1"/>
  <c r="K30" i="1"/>
  <c r="K15" i="1"/>
  <c r="K40" i="1"/>
  <c r="K263" i="1"/>
  <c r="K145" i="1"/>
  <c r="K123" i="1"/>
  <c r="K82" i="1"/>
  <c r="K93" i="1"/>
  <c r="K111" i="1" l="1"/>
  <c r="K139" i="1"/>
  <c r="K236" i="1"/>
  <c r="K193" i="1"/>
  <c r="K21" i="1"/>
  <c r="K22" i="1" s="1"/>
  <c r="K90" i="1"/>
  <c r="K148" i="1"/>
  <c r="K91" i="1"/>
  <c r="K256" i="1" s="1"/>
  <c r="K105" i="1"/>
  <c r="K134" i="1"/>
  <c r="K210" i="1"/>
  <c r="K217" i="1" s="1"/>
  <c r="K247" i="1"/>
  <c r="K15" i="2"/>
  <c r="K92" i="2"/>
  <c r="K223" i="2"/>
  <c r="K93" i="2"/>
  <c r="K91" i="2"/>
  <c r="K256" i="2" s="1"/>
  <c r="K147" i="2"/>
  <c r="K145" i="2"/>
  <c r="K216" i="2"/>
  <c r="K236" i="2"/>
  <c r="K21" i="2"/>
  <c r="K22" i="2" s="1"/>
  <c r="K82" i="2"/>
  <c r="K83" i="2" s="1"/>
  <c r="K148" i="2"/>
  <c r="K93" i="3"/>
  <c r="K147" i="3"/>
  <c r="K139" i="3"/>
  <c r="K15" i="3"/>
  <c r="K21" i="3"/>
  <c r="K76" i="3"/>
  <c r="K77" i="3" s="1"/>
  <c r="K105" i="3"/>
  <c r="K146" i="3"/>
  <c r="K148" i="3"/>
  <c r="K204" i="3"/>
  <c r="K210" i="3"/>
  <c r="K217" i="3" s="1"/>
  <c r="K216" i="3"/>
  <c r="K229" i="3"/>
  <c r="K247" i="3"/>
  <c r="K236" i="4"/>
  <c r="K146" i="4"/>
  <c r="K21" i="4"/>
  <c r="K90" i="4"/>
  <c r="K82" i="4"/>
  <c r="K148" i="4"/>
  <c r="K134" i="4"/>
  <c r="K193" i="4"/>
  <c r="K15" i="4"/>
  <c r="K47" i="5"/>
  <c r="K193" i="5"/>
  <c r="K204" i="5"/>
  <c r="K145" i="5"/>
  <c r="K111" i="5"/>
  <c r="K118" i="5" s="1"/>
  <c r="K119" i="5" s="1"/>
  <c r="K236" i="5"/>
  <c r="K62" i="5"/>
  <c r="K90" i="5"/>
  <c r="K148" i="5"/>
  <c r="K123" i="6"/>
  <c r="K148" i="6"/>
  <c r="K204" i="6"/>
  <c r="K247" i="6"/>
  <c r="K242" i="6"/>
  <c r="K62" i="6"/>
  <c r="K111" i="6"/>
  <c r="K93" i="7"/>
  <c r="K111" i="7"/>
  <c r="K118" i="7" s="1"/>
  <c r="K119" i="7" s="1"/>
  <c r="K129" i="7"/>
  <c r="K236" i="7"/>
  <c r="K242" i="7"/>
  <c r="K30" i="7"/>
  <c r="K117" i="7"/>
  <c r="K139" i="7"/>
  <c r="K223" i="7"/>
  <c r="K105" i="7"/>
  <c r="K134" i="7"/>
  <c r="K193" i="7"/>
  <c r="K70" i="8"/>
  <c r="K15" i="8"/>
  <c r="K139" i="8"/>
  <c r="K204" i="8"/>
  <c r="K216" i="8"/>
  <c r="K247" i="8"/>
  <c r="K83" i="8"/>
  <c r="K88" i="8"/>
  <c r="K242" i="8"/>
  <c r="K15" i="9"/>
  <c r="K21" i="9"/>
  <c r="K76" i="9"/>
  <c r="K105" i="9"/>
  <c r="K111" i="9"/>
  <c r="K123" i="9"/>
  <c r="K134" i="9"/>
  <c r="K139" i="9"/>
  <c r="K193" i="9"/>
  <c r="K210" i="9"/>
  <c r="K216" i="9"/>
  <c r="K236" i="9"/>
  <c r="K247" i="9"/>
  <c r="K38" i="9"/>
  <c r="K117" i="9"/>
  <c r="K129" i="9"/>
  <c r="K144" i="9"/>
  <c r="K223" i="9"/>
  <c r="K146" i="9"/>
  <c r="K15" i="10"/>
  <c r="K117" i="10"/>
  <c r="K118" i="10" s="1"/>
  <c r="K119" i="10" s="1"/>
  <c r="K144" i="10"/>
  <c r="K223" i="10"/>
  <c r="K251" i="10" s="1"/>
  <c r="K147" i="10"/>
  <c r="K149" i="10" s="1"/>
  <c r="K236" i="10"/>
  <c r="K47" i="10"/>
  <c r="K21" i="10"/>
  <c r="K62" i="10"/>
  <c r="K90" i="10"/>
  <c r="K92" i="10"/>
  <c r="K148" i="10"/>
  <c r="K146" i="10"/>
  <c r="K204" i="10"/>
  <c r="K83" i="4"/>
  <c r="L259" i="7"/>
  <c r="L25" i="6"/>
  <c r="L255" i="5"/>
  <c r="L119" i="1"/>
  <c r="K230" i="9"/>
  <c r="K118" i="8"/>
  <c r="K119" i="8" s="1"/>
  <c r="K71" i="8"/>
  <c r="K89" i="8"/>
  <c r="L25" i="8"/>
  <c r="L259" i="8"/>
  <c r="K89" i="7"/>
  <c r="K77" i="6"/>
  <c r="K118" i="6"/>
  <c r="K119" i="6" s="1"/>
  <c r="L255" i="6"/>
  <c r="L255" i="4"/>
  <c r="K118" i="4"/>
  <c r="K119" i="4" s="1"/>
  <c r="K118" i="3"/>
  <c r="K119" i="3" s="1"/>
  <c r="L255" i="3"/>
  <c r="L25" i="2"/>
  <c r="L95" i="2"/>
  <c r="L258" i="1"/>
  <c r="L243" i="1"/>
  <c r="L71" i="1"/>
  <c r="L95" i="1"/>
  <c r="L47" i="1"/>
  <c r="L24" i="1"/>
  <c r="K77" i="1"/>
  <c r="K89" i="1"/>
  <c r="K71" i="1"/>
  <c r="K82" i="10"/>
  <c r="K83" i="10" s="1"/>
  <c r="K30" i="10"/>
  <c r="K40" i="10"/>
  <c r="K45" i="10"/>
  <c r="K22" i="10"/>
  <c r="K24" i="10" s="1"/>
  <c r="K25" i="10" s="1"/>
  <c r="K89" i="10"/>
  <c r="K217" i="10"/>
  <c r="K250" i="10"/>
  <c r="K258" i="10"/>
  <c r="K230" i="10"/>
  <c r="K243" i="10" s="1"/>
  <c r="K129" i="10"/>
  <c r="K93" i="10"/>
  <c r="K71" i="10"/>
  <c r="K134" i="10"/>
  <c r="K118" i="9"/>
  <c r="K34" i="9"/>
  <c r="K30" i="9"/>
  <c r="K22" i="9"/>
  <c r="K24" i="9" s="1"/>
  <c r="K25" i="9" s="1"/>
  <c r="K47" i="9"/>
  <c r="K77" i="9"/>
  <c r="K119" i="9"/>
  <c r="K71" i="9"/>
  <c r="K89" i="9"/>
  <c r="K83" i="9"/>
  <c r="K250" i="9"/>
  <c r="K251" i="9"/>
  <c r="K217" i="9"/>
  <c r="K45" i="9"/>
  <c r="K92" i="9"/>
  <c r="K32" i="9"/>
  <c r="K91" i="9"/>
  <c r="K256" i="9" s="1"/>
  <c r="K258" i="9" s="1"/>
  <c r="K40" i="9"/>
  <c r="K145" i="9"/>
  <c r="K149" i="9" s="1"/>
  <c r="K76" i="8"/>
  <c r="K77" i="8" s="1"/>
  <c r="K129" i="8"/>
  <c r="K90" i="8"/>
  <c r="K230" i="8"/>
  <c r="K243" i="8" s="1"/>
  <c r="K22" i="8"/>
  <c r="K24" i="8" s="1"/>
  <c r="K25" i="8" s="1"/>
  <c r="K149" i="8"/>
  <c r="K94" i="8"/>
  <c r="K217" i="8"/>
  <c r="K250" i="8"/>
  <c r="K251" i="8"/>
  <c r="K91" i="8"/>
  <c r="K256" i="8" s="1"/>
  <c r="K258" i="8" s="1"/>
  <c r="K45" i="8"/>
  <c r="K32" i="8"/>
  <c r="K40" i="8"/>
  <c r="K62" i="8"/>
  <c r="K230" i="7"/>
  <c r="K70" i="7"/>
  <c r="K34" i="7"/>
  <c r="K47" i="7"/>
  <c r="K149" i="7"/>
  <c r="K258" i="7"/>
  <c r="K83" i="7"/>
  <c r="K217" i="7"/>
  <c r="K251" i="7"/>
  <c r="K250" i="7"/>
  <c r="K22" i="7"/>
  <c r="K77" i="7"/>
  <c r="K45" i="7"/>
  <c r="K92" i="7"/>
  <c r="K139" i="6"/>
  <c r="K149" i="6"/>
  <c r="K38" i="6"/>
  <c r="K47" i="6"/>
  <c r="K22" i="6"/>
  <c r="K24" i="6" s="1"/>
  <c r="K25" i="6" s="1"/>
  <c r="K230" i="6"/>
  <c r="K83" i="6"/>
  <c r="K217" i="6"/>
  <c r="K250" i="6"/>
  <c r="K251" i="6"/>
  <c r="K45" i="6"/>
  <c r="K92" i="6"/>
  <c r="K91" i="6"/>
  <c r="K256" i="6" s="1"/>
  <c r="K258" i="6" s="1"/>
  <c r="K40" i="6"/>
  <c r="K77" i="5"/>
  <c r="K217" i="5"/>
  <c r="K250" i="5"/>
  <c r="K251" i="5"/>
  <c r="K22" i="5"/>
  <c r="K24" i="5" s="1"/>
  <c r="K25" i="5" s="1"/>
  <c r="K149" i="5"/>
  <c r="K94" i="5"/>
  <c r="K95" i="5" s="1"/>
  <c r="K255" i="5" s="1"/>
  <c r="K259" i="5" s="1"/>
  <c r="K230" i="5"/>
  <c r="K243" i="5" s="1"/>
  <c r="K38" i="5"/>
  <c r="K45" i="5"/>
  <c r="K32" i="5"/>
  <c r="K40" i="5"/>
  <c r="K71" i="5"/>
  <c r="K139" i="5"/>
  <c r="K22" i="4"/>
  <c r="K24" i="4" s="1"/>
  <c r="K25" i="4" s="1"/>
  <c r="K71" i="4"/>
  <c r="K89" i="4"/>
  <c r="K217" i="4"/>
  <c r="K251" i="4"/>
  <c r="K250" i="4"/>
  <c r="K243" i="4"/>
  <c r="K45" i="4"/>
  <c r="K32" i="4"/>
  <c r="K92" i="4"/>
  <c r="K94" i="4" s="1"/>
  <c r="K40" i="4"/>
  <c r="K91" i="4"/>
  <c r="K256" i="4" s="1"/>
  <c r="K258" i="4" s="1"/>
  <c r="K145" i="4"/>
  <c r="K149" i="4" s="1"/>
  <c r="K62" i="3"/>
  <c r="K30" i="3"/>
  <c r="K47" i="3"/>
  <c r="K32" i="3"/>
  <c r="K34" i="3"/>
  <c r="K71" i="3"/>
  <c r="K89" i="3"/>
  <c r="K22" i="3"/>
  <c r="K24" i="3" s="1"/>
  <c r="K83" i="3"/>
  <c r="K230" i="3"/>
  <c r="K45" i="3"/>
  <c r="K91" i="3"/>
  <c r="K38" i="3"/>
  <c r="K92" i="3"/>
  <c r="K40" i="3"/>
  <c r="K145" i="3"/>
  <c r="K230" i="2"/>
  <c r="K77" i="2"/>
  <c r="K90" i="2"/>
  <c r="K30" i="2"/>
  <c r="K146" i="2"/>
  <c r="K118" i="2"/>
  <c r="K45" i="2"/>
  <c r="K32" i="2"/>
  <c r="K94" i="2"/>
  <c r="K251" i="2"/>
  <c r="K217" i="2"/>
  <c r="K250" i="2"/>
  <c r="K243" i="2"/>
  <c r="K89" i="2"/>
  <c r="K46" i="2"/>
  <c r="K40" i="2"/>
  <c r="K70" i="2"/>
  <c r="K71" i="2" s="1"/>
  <c r="K83" i="1"/>
  <c r="K32" i="1"/>
  <c r="K47" i="1"/>
  <c r="K34" i="1"/>
  <c r="K62" i="1"/>
  <c r="K230" i="1"/>
  <c r="K149" i="1"/>
  <c r="K118" i="1"/>
  <c r="K251" i="1"/>
  <c r="K129" i="1"/>
  <c r="K45" i="1"/>
  <c r="K92" i="1"/>
  <c r="K250" i="1" l="1"/>
  <c r="K250" i="3"/>
  <c r="K251" i="3"/>
  <c r="K243" i="6"/>
  <c r="K243" i="9"/>
  <c r="K94" i="10"/>
  <c r="K95" i="10" s="1"/>
  <c r="K255" i="10" s="1"/>
  <c r="K259" i="10" s="1"/>
  <c r="L259" i="5"/>
  <c r="L259" i="6"/>
  <c r="K95" i="4"/>
  <c r="K255" i="4" s="1"/>
  <c r="K259" i="4" s="1"/>
  <c r="L259" i="4"/>
  <c r="L259" i="3"/>
  <c r="L255" i="2"/>
  <c r="L255" i="1"/>
  <c r="L25" i="1"/>
  <c r="K95" i="2"/>
  <c r="K258" i="2"/>
  <c r="K258" i="1"/>
  <c r="K94" i="9"/>
  <c r="K95" i="9" s="1"/>
  <c r="K255" i="9" s="1"/>
  <c r="K259" i="9" s="1"/>
  <c r="K95" i="8"/>
  <c r="K255" i="8" s="1"/>
  <c r="K259" i="8" s="1"/>
  <c r="K71" i="7"/>
  <c r="K94" i="7"/>
  <c r="K24" i="7"/>
  <c r="K243" i="7"/>
  <c r="K94" i="6"/>
  <c r="K95" i="6" s="1"/>
  <c r="K255" i="6" s="1"/>
  <c r="K259" i="6" s="1"/>
  <c r="K243" i="3"/>
  <c r="K25" i="3"/>
  <c r="K256" i="3"/>
  <c r="K149" i="3"/>
  <c r="K94" i="3"/>
  <c r="K149" i="2"/>
  <c r="K47" i="2"/>
  <c r="K24" i="2"/>
  <c r="K119" i="2"/>
  <c r="K24" i="1"/>
  <c r="K243" i="1"/>
  <c r="K119" i="1"/>
  <c r="K94" i="1"/>
  <c r="L259" i="2" l="1"/>
  <c r="L259" i="1"/>
  <c r="K255" i="2"/>
  <c r="K25" i="7"/>
  <c r="K95" i="7"/>
  <c r="K258" i="3"/>
  <c r="K95" i="3"/>
  <c r="K25" i="2"/>
  <c r="K95" i="1"/>
  <c r="K25" i="1"/>
  <c r="K259" i="2" l="1"/>
  <c r="K255" i="7"/>
  <c r="K255" i="3"/>
  <c r="K255" i="1"/>
  <c r="K259" i="7" l="1"/>
  <c r="K259" i="3"/>
  <c r="K259" i="1"/>
  <c r="P63" i="10" l="1"/>
  <c r="P63" i="9"/>
  <c r="P63" i="8"/>
  <c r="P63" i="7"/>
  <c r="P63" i="6"/>
  <c r="P63" i="5"/>
  <c r="P63" i="3"/>
  <c r="P63" i="2"/>
  <c r="P63" i="1"/>
  <c r="M254" i="15" l="1"/>
  <c r="M253" i="15"/>
  <c r="J247" i="10"/>
  <c r="J147" i="10"/>
  <c r="J123" i="10"/>
  <c r="J263" i="10"/>
  <c r="J82" i="10"/>
  <c r="J83" i="10" s="1"/>
  <c r="L254" i="15"/>
  <c r="L253" i="15"/>
  <c r="J46" i="9"/>
  <c r="J263" i="8"/>
  <c r="K254" i="15"/>
  <c r="K253" i="15"/>
  <c r="J236" i="8"/>
  <c r="J263" i="7"/>
  <c r="J254" i="15"/>
  <c r="J253" i="15"/>
  <c r="J88" i="7"/>
  <c r="J89" i="7" s="1"/>
  <c r="J62" i="7"/>
  <c r="I254" i="15"/>
  <c r="I253" i="15"/>
  <c r="J247" i="6"/>
  <c r="J76" i="6"/>
  <c r="J38" i="6"/>
  <c r="J21" i="6"/>
  <c r="H254" i="15"/>
  <c r="H253" i="15"/>
  <c r="J129" i="5"/>
  <c r="J263" i="5"/>
  <c r="G254" i="15"/>
  <c r="G253" i="15"/>
  <c r="J263" i="4"/>
  <c r="J82" i="4"/>
  <c r="F254" i="15"/>
  <c r="F253" i="15"/>
  <c r="J247" i="3"/>
  <c r="J148" i="3"/>
  <c r="J82" i="3"/>
  <c r="E254" i="15"/>
  <c r="E253" i="15"/>
  <c r="J88" i="2"/>
  <c r="J70" i="2"/>
  <c r="J91" i="2"/>
  <c r="J46" i="2"/>
  <c r="D254" i="15"/>
  <c r="D253" i="15"/>
  <c r="J88" i="1"/>
  <c r="J82" i="1"/>
  <c r="J70" i="1"/>
  <c r="J263" i="1" l="1"/>
  <c r="J21" i="3"/>
  <c r="J83" i="3"/>
  <c r="J236" i="4"/>
  <c r="J117" i="4"/>
  <c r="J145" i="4"/>
  <c r="J88" i="4"/>
  <c r="J38" i="7"/>
  <c r="J123" i="8"/>
  <c r="N253" i="15"/>
  <c r="N254" i="15"/>
  <c r="J147" i="8"/>
  <c r="J34" i="8"/>
  <c r="J82" i="8"/>
  <c r="J83" i="8" s="1"/>
  <c r="J93" i="10"/>
  <c r="J145" i="10"/>
  <c r="J46" i="1"/>
  <c r="J47" i="1" s="1"/>
  <c r="J15" i="1"/>
  <c r="J76" i="1"/>
  <c r="J77" i="1" s="1"/>
  <c r="J147" i="2"/>
  <c r="J82" i="6"/>
  <c r="J83" i="6" s="1"/>
  <c r="J145" i="8"/>
  <c r="J229" i="9"/>
  <c r="J15" i="2"/>
  <c r="J76" i="2"/>
  <c r="J77" i="2" s="1"/>
  <c r="J210" i="3"/>
  <c r="J76" i="3"/>
  <c r="J77" i="3" s="1"/>
  <c r="J91" i="4"/>
  <c r="J256" i="4" s="1"/>
  <c r="J258" i="4" s="1"/>
  <c r="J62" i="4"/>
  <c r="J76" i="4"/>
  <c r="J77" i="4" s="1"/>
  <c r="J123" i="4"/>
  <c r="J76" i="5"/>
  <c r="J77" i="5" s="1"/>
  <c r="J242" i="6"/>
  <c r="J236" i="6"/>
  <c r="J82" i="7"/>
  <c r="J223" i="8"/>
  <c r="J129" i="8"/>
  <c r="J242" i="8"/>
  <c r="J263" i="9"/>
  <c r="J21" i="10"/>
  <c r="J147" i="1"/>
  <c r="J263" i="3"/>
  <c r="J15" i="4"/>
  <c r="J89" i="4"/>
  <c r="J144" i="4"/>
  <c r="J242" i="5"/>
  <c r="J34" i="6"/>
  <c r="J263" i="6"/>
  <c r="J210" i="7"/>
  <c r="J40" i="8"/>
  <c r="J139" i="8"/>
  <c r="J216" i="8"/>
  <c r="J111" i="10"/>
  <c r="J236" i="10"/>
  <c r="J32" i="1"/>
  <c r="J117" i="1"/>
  <c r="J129" i="1"/>
  <c r="J144" i="1"/>
  <c r="J223" i="1"/>
  <c r="J242" i="1"/>
  <c r="J111" i="3"/>
  <c r="J93" i="5"/>
  <c r="J193" i="5"/>
  <c r="J40" i="6"/>
  <c r="J236" i="7"/>
  <c r="J91" i="8"/>
  <c r="J256" i="8" s="1"/>
  <c r="J258" i="8" s="1"/>
  <c r="J91" i="1"/>
  <c r="J256" i="1" s="1"/>
  <c r="J263" i="2"/>
  <c r="J21" i="7"/>
  <c r="J247" i="7"/>
  <c r="J93" i="8"/>
  <c r="J76" i="8"/>
  <c r="J77" i="8" s="1"/>
  <c r="J123" i="9"/>
  <c r="J83" i="1"/>
  <c r="J236" i="3"/>
  <c r="J111" i="6"/>
  <c r="J193" i="4"/>
  <c r="J70" i="7"/>
  <c r="J71" i="7" s="1"/>
  <c r="J92" i="7"/>
  <c r="J144" i="7"/>
  <c r="J223" i="7"/>
  <c r="J204" i="1"/>
  <c r="J90" i="1"/>
  <c r="J111" i="1"/>
  <c r="J123" i="1"/>
  <c r="J146" i="1"/>
  <c r="J139" i="1"/>
  <c r="J193" i="1"/>
  <c r="J210" i="1"/>
  <c r="J251" i="1" s="1"/>
  <c r="J216" i="1"/>
  <c r="J229" i="1"/>
  <c r="J236" i="1"/>
  <c r="J247" i="1"/>
  <c r="J145" i="2"/>
  <c r="J223" i="4"/>
  <c r="J93" i="4"/>
  <c r="J147" i="4"/>
  <c r="J139" i="5"/>
  <c r="J147" i="6"/>
  <c r="J146" i="4"/>
  <c r="J242" i="4"/>
  <c r="J46" i="7"/>
  <c r="J47" i="7" s="1"/>
  <c r="J21" i="1"/>
  <c r="J105" i="1"/>
  <c r="J32" i="3"/>
  <c r="J46" i="4"/>
  <c r="J21" i="5"/>
  <c r="J90" i="5"/>
  <c r="J82" i="5"/>
  <c r="J83" i="5" s="1"/>
  <c r="J111" i="5"/>
  <c r="J148" i="5"/>
  <c r="J204" i="5"/>
  <c r="J216" i="5"/>
  <c r="J236" i="5"/>
  <c r="J30" i="4"/>
  <c r="J90" i="7"/>
  <c r="J146" i="7"/>
  <c r="J21" i="2"/>
  <c r="J82" i="2"/>
  <c r="J83" i="2" s="1"/>
  <c r="J117" i="2"/>
  <c r="J148" i="2"/>
  <c r="J144" i="2"/>
  <c r="J204" i="2"/>
  <c r="J223" i="2"/>
  <c r="J242" i="2"/>
  <c r="J223" i="3"/>
  <c r="J62" i="5"/>
  <c r="J105" i="5"/>
  <c r="J123" i="5"/>
  <c r="J134" i="5"/>
  <c r="J145" i="5"/>
  <c r="J147" i="5"/>
  <c r="J210" i="5"/>
  <c r="J247" i="5"/>
  <c r="J70" i="9"/>
  <c r="J71" i="9" s="1"/>
  <c r="J93" i="9"/>
  <c r="J88" i="9"/>
  <c r="J117" i="9"/>
  <c r="J129" i="9"/>
  <c r="J147" i="9"/>
  <c r="J145" i="9"/>
  <c r="J144" i="9"/>
  <c r="J223" i="9"/>
  <c r="J236" i="9"/>
  <c r="J242" i="9"/>
  <c r="J93" i="3"/>
  <c r="J91" i="6"/>
  <c r="J139" i="6"/>
  <c r="J145" i="6"/>
  <c r="J216" i="6"/>
  <c r="J147" i="3"/>
  <c r="J70" i="4"/>
  <c r="J71" i="4" s="1"/>
  <c r="J148" i="7"/>
  <c r="J193" i="7"/>
  <c r="J242" i="7"/>
  <c r="J256" i="2"/>
  <c r="J258" i="2" s="1"/>
  <c r="J32" i="2"/>
  <c r="J105" i="2"/>
  <c r="J70" i="3"/>
  <c r="J71" i="3" s="1"/>
  <c r="J46" i="3"/>
  <c r="J47" i="3" s="1"/>
  <c r="J92" i="3"/>
  <c r="J90" i="3"/>
  <c r="J88" i="3"/>
  <c r="J89" i="3" s="1"/>
  <c r="J105" i="3"/>
  <c r="J117" i="3"/>
  <c r="J129" i="3"/>
  <c r="J134" i="3"/>
  <c r="J144" i="3"/>
  <c r="J193" i="3"/>
  <c r="J204" i="3"/>
  <c r="J242" i="3"/>
  <c r="J204" i="6"/>
  <c r="J46" i="6"/>
  <c r="J47" i="6" s="1"/>
  <c r="J92" i="6"/>
  <c r="J70" i="6"/>
  <c r="J88" i="6"/>
  <c r="J105" i="6"/>
  <c r="J117" i="6"/>
  <c r="J146" i="6"/>
  <c r="J134" i="6"/>
  <c r="J148" i="6"/>
  <c r="J144" i="6"/>
  <c r="J210" i="6"/>
  <c r="J223" i="6"/>
  <c r="J229" i="6"/>
  <c r="J90" i="2"/>
  <c r="J123" i="2"/>
  <c r="J146" i="2"/>
  <c r="J139" i="2"/>
  <c r="J193" i="2"/>
  <c r="J210" i="2"/>
  <c r="J216" i="2"/>
  <c r="J229" i="2"/>
  <c r="J236" i="2"/>
  <c r="J247" i="2"/>
  <c r="J111" i="7"/>
  <c r="J145" i="7"/>
  <c r="J91" i="3"/>
  <c r="J229" i="3"/>
  <c r="J92" i="2"/>
  <c r="J123" i="3"/>
  <c r="J216" i="3"/>
  <c r="J83" i="4"/>
  <c r="J90" i="4"/>
  <c r="J210" i="4"/>
  <c r="J229" i="4"/>
  <c r="J15" i="5"/>
  <c r="J46" i="5"/>
  <c r="J47" i="5" s="1"/>
  <c r="J92" i="5"/>
  <c r="J94" i="5" s="1"/>
  <c r="J88" i="5"/>
  <c r="J117" i="5"/>
  <c r="J146" i="5"/>
  <c r="J144" i="5"/>
  <c r="J223" i="5"/>
  <c r="J229" i="5"/>
  <c r="J47" i="2"/>
  <c r="J111" i="2"/>
  <c r="J216" i="7"/>
  <c r="J193" i="6"/>
  <c r="J32" i="7"/>
  <c r="J91" i="7"/>
  <c r="J256" i="7" s="1"/>
  <c r="J105" i="7"/>
  <c r="J134" i="7"/>
  <c r="J147" i="7"/>
  <c r="J15" i="6"/>
  <c r="J22" i="6" s="1"/>
  <c r="J90" i="6"/>
  <c r="J123" i="6"/>
  <c r="J15" i="7"/>
  <c r="J76" i="7"/>
  <c r="J77" i="7" s="1"/>
  <c r="J123" i="7"/>
  <c r="J139" i="7"/>
  <c r="J204" i="7"/>
  <c r="J229" i="7"/>
  <c r="J46" i="8"/>
  <c r="J47" i="8" s="1"/>
  <c r="J70" i="8"/>
  <c r="J71" i="8" s="1"/>
  <c r="J88" i="8"/>
  <c r="J89" i="8" s="1"/>
  <c r="J105" i="8"/>
  <c r="J193" i="8"/>
  <c r="J117" i="7"/>
  <c r="J111" i="8"/>
  <c r="J148" i="9"/>
  <c r="J46" i="10"/>
  <c r="J47" i="10" s="1"/>
  <c r="J117" i="8"/>
  <c r="J148" i="8"/>
  <c r="J144" i="8"/>
  <c r="J32" i="9"/>
  <c r="J21" i="9"/>
  <c r="J105" i="9"/>
  <c r="J193" i="9"/>
  <c r="J70" i="10"/>
  <c r="J88" i="10"/>
  <c r="J117" i="10"/>
  <c r="J146" i="10"/>
  <c r="J229" i="10"/>
  <c r="J38" i="8"/>
  <c r="J134" i="8"/>
  <c r="J90" i="9"/>
  <c r="J15" i="9"/>
  <c r="J76" i="9"/>
  <c r="J111" i="9"/>
  <c r="J118" i="9" s="1"/>
  <c r="J146" i="9"/>
  <c r="J204" i="9"/>
  <c r="J210" i="9"/>
  <c r="J216" i="9"/>
  <c r="J247" i="9"/>
  <c r="J15" i="8"/>
  <c r="J21" i="8"/>
  <c r="J90" i="8"/>
  <c r="J146" i="8"/>
  <c r="J204" i="8"/>
  <c r="J210" i="8"/>
  <c r="J229" i="8"/>
  <c r="J247" i="8"/>
  <c r="J82" i="9"/>
  <c r="J83" i="9" s="1"/>
  <c r="J129" i="10"/>
  <c r="J144" i="10"/>
  <c r="J223" i="10"/>
  <c r="J230" i="10" s="1"/>
  <c r="J242" i="10"/>
  <c r="J148" i="10"/>
  <c r="J105" i="10"/>
  <c r="J193" i="10"/>
  <c r="J92" i="10"/>
  <c r="J134" i="10"/>
  <c r="J139" i="10"/>
  <c r="J204" i="10"/>
  <c r="J210" i="10"/>
  <c r="J216" i="10"/>
  <c r="J90" i="10"/>
  <c r="J76" i="10"/>
  <c r="J40" i="10"/>
  <c r="J15" i="10"/>
  <c r="J34" i="10"/>
  <c r="J91" i="10"/>
  <c r="J30" i="10"/>
  <c r="J38" i="10"/>
  <c r="J45" i="10"/>
  <c r="J32" i="10"/>
  <c r="J62" i="10"/>
  <c r="J34" i="9"/>
  <c r="J62" i="9"/>
  <c r="J30" i="9"/>
  <c r="J40" i="9"/>
  <c r="J47" i="9"/>
  <c r="J91" i="9"/>
  <c r="J38" i="9"/>
  <c r="J45" i="9"/>
  <c r="J92" i="9"/>
  <c r="J139" i="9"/>
  <c r="J134" i="9"/>
  <c r="J30" i="8"/>
  <c r="J62" i="8"/>
  <c r="J45" i="8"/>
  <c r="J92" i="8"/>
  <c r="J32" i="8"/>
  <c r="J45" i="7"/>
  <c r="J83" i="7"/>
  <c r="J40" i="7"/>
  <c r="J30" i="7"/>
  <c r="J129" i="7"/>
  <c r="J93" i="7"/>
  <c r="J34" i="7"/>
  <c r="J45" i="6"/>
  <c r="J62" i="6"/>
  <c r="J77" i="6"/>
  <c r="J30" i="6"/>
  <c r="J129" i="6"/>
  <c r="J32" i="6"/>
  <c r="J93" i="6"/>
  <c r="J71" i="6"/>
  <c r="J70" i="5"/>
  <c r="J38" i="5"/>
  <c r="J30" i="5"/>
  <c r="J91" i="5"/>
  <c r="J45" i="5"/>
  <c r="J32" i="5"/>
  <c r="J40" i="5"/>
  <c r="J34" i="5"/>
  <c r="J21" i="4"/>
  <c r="J92" i="4"/>
  <c r="J105" i="4"/>
  <c r="J204" i="4"/>
  <c r="J111" i="4"/>
  <c r="J148" i="4"/>
  <c r="J247" i="4"/>
  <c r="J134" i="4"/>
  <c r="J216" i="4"/>
  <c r="J139" i="4"/>
  <c r="J34" i="4"/>
  <c r="J129" i="4"/>
  <c r="J38" i="4"/>
  <c r="J45" i="4"/>
  <c r="J32" i="4"/>
  <c r="J40" i="4"/>
  <c r="J256" i="3"/>
  <c r="J258" i="3" s="1"/>
  <c r="J15" i="3"/>
  <c r="J146" i="3"/>
  <c r="J145" i="3"/>
  <c r="J139" i="3"/>
  <c r="J62" i="3"/>
  <c r="J30" i="3"/>
  <c r="J38" i="3"/>
  <c r="J45" i="3"/>
  <c r="J34" i="3"/>
  <c r="J40" i="3"/>
  <c r="J71" i="2"/>
  <c r="J134" i="2"/>
  <c r="J89" i="2"/>
  <c r="J62" i="2"/>
  <c r="J38" i="2"/>
  <c r="J30" i="2"/>
  <c r="J40" i="2"/>
  <c r="J45" i="2"/>
  <c r="J34" i="2"/>
  <c r="J129" i="2"/>
  <c r="J93" i="2"/>
  <c r="J92" i="1"/>
  <c r="J148" i="1"/>
  <c r="J71" i="1"/>
  <c r="J134" i="1"/>
  <c r="J89" i="1"/>
  <c r="J62" i="1"/>
  <c r="J34" i="1"/>
  <c r="J30" i="1"/>
  <c r="J40" i="1"/>
  <c r="J45" i="1"/>
  <c r="J145" i="1"/>
  <c r="J38" i="1"/>
  <c r="J93" i="1"/>
  <c r="AE31" i="22"/>
  <c r="AA170" i="22"/>
  <c r="Z170" i="22"/>
  <c r="Y170" i="22"/>
  <c r="X170" i="22"/>
  <c r="W170" i="22"/>
  <c r="V170" i="22"/>
  <c r="U170" i="22"/>
  <c r="T170" i="22"/>
  <c r="S170" i="22"/>
  <c r="R170" i="22"/>
  <c r="Q170" i="22"/>
  <c r="P170" i="22"/>
  <c r="AB168" i="22"/>
  <c r="AB167" i="22"/>
  <c r="AB166" i="22"/>
  <c r="AB165" i="22"/>
  <c r="AB164" i="22"/>
  <c r="AB163" i="22"/>
  <c r="AB162" i="22"/>
  <c r="AB161" i="22"/>
  <c r="AB160" i="22"/>
  <c r="AB159" i="22"/>
  <c r="AB158" i="22"/>
  <c r="AB157" i="22"/>
  <c r="AB156" i="22"/>
  <c r="AB155" i="22"/>
  <c r="AB154" i="22"/>
  <c r="AB153" i="22"/>
  <c r="AB152" i="22"/>
  <c r="AB151" i="22"/>
  <c r="AB150" i="22"/>
  <c r="AB149" i="22"/>
  <c r="AB148" i="22"/>
  <c r="AB147" i="22"/>
  <c r="AB146" i="22"/>
  <c r="AB145" i="22"/>
  <c r="AB144" i="22"/>
  <c r="AB143" i="22"/>
  <c r="AB142" i="22"/>
  <c r="AB141" i="22"/>
  <c r="AB140" i="22"/>
  <c r="AB139" i="22"/>
  <c r="AB138" i="22"/>
  <c r="AB137" i="22"/>
  <c r="AB136" i="22"/>
  <c r="AB135" i="22"/>
  <c r="AB134" i="22"/>
  <c r="AB133" i="22"/>
  <c r="AB132" i="22"/>
  <c r="AB131" i="22"/>
  <c r="AB130" i="22"/>
  <c r="AB129" i="22"/>
  <c r="AB128" i="22"/>
  <c r="AB127" i="22"/>
  <c r="AB126" i="22"/>
  <c r="AB125" i="22"/>
  <c r="AB124" i="22"/>
  <c r="AB123" i="22"/>
  <c r="AB122" i="22"/>
  <c r="AB121" i="22"/>
  <c r="AB120" i="22"/>
  <c r="AB119" i="22"/>
  <c r="AB118" i="22"/>
  <c r="AB117" i="22"/>
  <c r="AB116" i="22"/>
  <c r="AB115" i="22"/>
  <c r="AB114" i="22"/>
  <c r="AB113" i="22"/>
  <c r="AB112" i="22"/>
  <c r="AB111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AB98" i="22"/>
  <c r="AB97" i="22"/>
  <c r="AB96" i="22"/>
  <c r="AB95" i="22"/>
  <c r="AB94" i="22"/>
  <c r="AB93" i="22"/>
  <c r="AB92" i="22"/>
  <c r="AB91" i="22"/>
  <c r="AB90" i="22"/>
  <c r="AB89" i="22"/>
  <c r="AB88" i="22"/>
  <c r="AB87" i="22"/>
  <c r="AB86" i="22"/>
  <c r="AB85" i="22"/>
  <c r="AB84" i="22"/>
  <c r="AB83" i="22"/>
  <c r="AB82" i="22"/>
  <c r="AB81" i="22"/>
  <c r="AB80" i="22"/>
  <c r="AB79" i="22"/>
  <c r="AB78" i="22"/>
  <c r="AA76" i="22"/>
  <c r="AA102" i="22" s="1"/>
  <c r="Z76" i="22"/>
  <c r="Y76" i="22"/>
  <c r="X76" i="22"/>
  <c r="W76" i="22"/>
  <c r="V76" i="22"/>
  <c r="U76" i="22"/>
  <c r="U102" i="22" s="1"/>
  <c r="T76" i="22"/>
  <c r="S76" i="22"/>
  <c r="R76" i="22"/>
  <c r="Q76" i="22"/>
  <c r="P76" i="22"/>
  <c r="AB75" i="22"/>
  <c r="AB74" i="22"/>
  <c r="AA64" i="22"/>
  <c r="Z64" i="22"/>
  <c r="Y64" i="22"/>
  <c r="X64" i="22"/>
  <c r="W64" i="22"/>
  <c r="V64" i="22"/>
  <c r="U64" i="22"/>
  <c r="T64" i="22"/>
  <c r="S64" i="22"/>
  <c r="R64" i="22"/>
  <c r="Q64" i="22"/>
  <c r="P64" i="22"/>
  <c r="AB61" i="22"/>
  <c r="AB60" i="22"/>
  <c r="AB59" i="22"/>
  <c r="AB58" i="22"/>
  <c r="AB57" i="22"/>
  <c r="AB56" i="22"/>
  <c r="AB55" i="22"/>
  <c r="AB54" i="22"/>
  <c r="AB53" i="22"/>
  <c r="AB52" i="22"/>
  <c r="AB51" i="22"/>
  <c r="AB50" i="22"/>
  <c r="AB49" i="22"/>
  <c r="AB48" i="22"/>
  <c r="AB47" i="22"/>
  <c r="AB30" i="22"/>
  <c r="AB29" i="22"/>
  <c r="AB28" i="22"/>
  <c r="AB27" i="22"/>
  <c r="AB26" i="22"/>
  <c r="AB25" i="22"/>
  <c r="AB24" i="22"/>
  <c r="AB23" i="22"/>
  <c r="AB20" i="22"/>
  <c r="AB10" i="22"/>
  <c r="AB9" i="22"/>
  <c r="J230" i="7" l="1"/>
  <c r="J243" i="7" s="1"/>
  <c r="J118" i="10"/>
  <c r="J119" i="10" s="1"/>
  <c r="J251" i="9"/>
  <c r="J250" i="3"/>
  <c r="J251" i="8"/>
  <c r="J118" i="7"/>
  <c r="J119" i="7" s="1"/>
  <c r="J217" i="7"/>
  <c r="J149" i="10"/>
  <c r="J149" i="9"/>
  <c r="J250" i="8"/>
  <c r="J250" i="7"/>
  <c r="J149" i="7"/>
  <c r="J230" i="6"/>
  <c r="J243" i="6" s="1"/>
  <c r="J149" i="6"/>
  <c r="J118" i="6"/>
  <c r="J119" i="6" s="1"/>
  <c r="J250" i="6"/>
  <c r="J230" i="4"/>
  <c r="J243" i="4" s="1"/>
  <c r="J217" i="3"/>
  <c r="J217" i="9"/>
  <c r="J230" i="8"/>
  <c r="J243" i="8" s="1"/>
  <c r="J22" i="8"/>
  <c r="J217" i="8"/>
  <c r="J251" i="7"/>
  <c r="J251" i="6"/>
  <c r="J22" i="5"/>
  <c r="J24" i="5" s="1"/>
  <c r="J250" i="4"/>
  <c r="J47" i="4"/>
  <c r="J118" i="2"/>
  <c r="J119" i="2" s="1"/>
  <c r="J230" i="2"/>
  <c r="J243" i="2" s="1"/>
  <c r="J230" i="1"/>
  <c r="J243" i="1" s="1"/>
  <c r="J230" i="3"/>
  <c r="J243" i="3" s="1"/>
  <c r="J149" i="3"/>
  <c r="J94" i="9"/>
  <c r="J95" i="9" s="1"/>
  <c r="J77" i="9"/>
  <c r="J94" i="6"/>
  <c r="J217" i="2"/>
  <c r="J251" i="4"/>
  <c r="J256" i="5"/>
  <c r="J217" i="6"/>
  <c r="J258" i="7"/>
  <c r="J118" i="8"/>
  <c r="J119" i="8" s="1"/>
  <c r="J256" i="9"/>
  <c r="J250" i="9"/>
  <c r="J89" i="10"/>
  <c r="J89" i="6"/>
  <c r="J89" i="5"/>
  <c r="J22" i="2"/>
  <c r="J22" i="7"/>
  <c r="J24" i="7" s="1"/>
  <c r="J149" i="1"/>
  <c r="J250" i="2"/>
  <c r="J250" i="5"/>
  <c r="J118" i="5"/>
  <c r="J149" i="5"/>
  <c r="J24" i="6"/>
  <c r="J230" i="9"/>
  <c r="J251" i="10"/>
  <c r="J94" i="10"/>
  <c r="J258" i="1"/>
  <c r="J217" i="1"/>
  <c r="J149" i="2"/>
  <c r="J22" i="1"/>
  <c r="J251" i="2"/>
  <c r="J251" i="3"/>
  <c r="J94" i="3"/>
  <c r="J251" i="5"/>
  <c r="J95" i="5"/>
  <c r="J149" i="8"/>
  <c r="J119" i="9"/>
  <c r="J250" i="10"/>
  <c r="J89" i="9"/>
  <c r="J256" i="6"/>
  <c r="J118" i="1"/>
  <c r="J250" i="1"/>
  <c r="J22" i="3"/>
  <c r="J217" i="5"/>
  <c r="J71" i="5"/>
  <c r="J22" i="9"/>
  <c r="J217" i="10"/>
  <c r="J71" i="10"/>
  <c r="J230" i="5"/>
  <c r="J118" i="3"/>
  <c r="J22" i="10"/>
  <c r="J24" i="10" s="1"/>
  <c r="J256" i="10"/>
  <c r="J77" i="10"/>
  <c r="J243" i="10"/>
  <c r="J94" i="8"/>
  <c r="J94" i="7"/>
  <c r="J149" i="4"/>
  <c r="J94" i="4"/>
  <c r="J22" i="4"/>
  <c r="J118" i="4"/>
  <c r="J217" i="4"/>
  <c r="J94" i="2"/>
  <c r="J94" i="1"/>
  <c r="S102" i="22"/>
  <c r="S172" i="22" s="1"/>
  <c r="Y102" i="22"/>
  <c r="Y172" i="22" s="1"/>
  <c r="P102" i="22"/>
  <c r="P172" i="22" s="1"/>
  <c r="V102" i="22"/>
  <c r="V172" i="22" s="1"/>
  <c r="R102" i="22"/>
  <c r="R172" i="22" s="1"/>
  <c r="X102" i="22"/>
  <c r="X172" i="22" s="1"/>
  <c r="U172" i="22"/>
  <c r="AA172" i="22"/>
  <c r="Q102" i="22"/>
  <c r="Q172" i="22" s="1"/>
  <c r="W102" i="22"/>
  <c r="W172" i="22" s="1"/>
  <c r="T102" i="22"/>
  <c r="T172" i="22" s="1"/>
  <c r="Z102" i="22"/>
  <c r="Z172" i="22" s="1"/>
  <c r="AB76" i="22"/>
  <c r="AB64" i="22"/>
  <c r="AB170" i="22"/>
  <c r="AB100" i="22"/>
  <c r="J24" i="8" l="1"/>
  <c r="J25" i="8" s="1"/>
  <c r="J24" i="3"/>
  <c r="J25" i="3" s="1"/>
  <c r="J24" i="2"/>
  <c r="J25" i="2" s="1"/>
  <c r="J95" i="10"/>
  <c r="J255" i="10" s="1"/>
  <c r="J255" i="5"/>
  <c r="J24" i="1"/>
  <c r="J243" i="5"/>
  <c r="J95" i="1"/>
  <c r="J24" i="9"/>
  <c r="J119" i="1"/>
  <c r="J243" i="9"/>
  <c r="J119" i="3"/>
  <c r="J95" i="6"/>
  <c r="J119" i="5"/>
  <c r="J255" i="9"/>
  <c r="J95" i="3"/>
  <c r="J258" i="9"/>
  <c r="J258" i="5"/>
  <c r="J25" i="5"/>
  <c r="J258" i="6"/>
  <c r="J25" i="6"/>
  <c r="J25" i="10"/>
  <c r="J258" i="10"/>
  <c r="J95" i="8"/>
  <c r="J95" i="7"/>
  <c r="J25" i="7"/>
  <c r="J119" i="4"/>
  <c r="J24" i="4"/>
  <c r="J95" i="4"/>
  <c r="J95" i="2"/>
  <c r="AB102" i="22"/>
  <c r="J255" i="6" l="1"/>
  <c r="J25" i="9"/>
  <c r="J259" i="9"/>
  <c r="J255" i="1"/>
  <c r="J259" i="5"/>
  <c r="J255" i="3"/>
  <c r="J25" i="1"/>
  <c r="J259" i="10"/>
  <c r="J255" i="8"/>
  <c r="J255" i="7"/>
  <c r="J255" i="4"/>
  <c r="J25" i="4"/>
  <c r="J255" i="2"/>
  <c r="AB172" i="22"/>
  <c r="J259" i="3" l="1"/>
  <c r="J259" i="1"/>
  <c r="J259" i="6"/>
  <c r="J259" i="8"/>
  <c r="J259" i="7"/>
  <c r="J259" i="4"/>
  <c r="J259" i="2"/>
  <c r="I263" i="10" l="1"/>
  <c r="I247" i="10"/>
  <c r="I236" i="10"/>
  <c r="I146" i="10"/>
  <c r="I145" i="10"/>
  <c r="I111" i="10"/>
  <c r="I82" i="10"/>
  <c r="I92" i="10"/>
  <c r="I70" i="10"/>
  <c r="I62" i="10"/>
  <c r="I88" i="10"/>
  <c r="I236" i="9"/>
  <c r="I216" i="9"/>
  <c r="I210" i="9"/>
  <c r="I145" i="9"/>
  <c r="I134" i="9"/>
  <c r="I147" i="9"/>
  <c r="I146" i="9"/>
  <c r="I111" i="9"/>
  <c r="I82" i="9"/>
  <c r="I91" i="9"/>
  <c r="I256" i="9" s="1"/>
  <c r="I92" i="9"/>
  <c r="I46" i="9"/>
  <c r="I47" i="9" s="1"/>
  <c r="I32" i="9"/>
  <c r="I263" i="9"/>
  <c r="I247" i="9"/>
  <c r="I229" i="9"/>
  <c r="I123" i="9"/>
  <c r="I76" i="9"/>
  <c r="I62" i="9"/>
  <c r="I34" i="9"/>
  <c r="I247" i="8"/>
  <c r="I242" i="8"/>
  <c r="I229" i="8"/>
  <c r="I210" i="8"/>
  <c r="I204" i="8"/>
  <c r="I148" i="8"/>
  <c r="I123" i="8"/>
  <c r="I117" i="8"/>
  <c r="I105" i="8"/>
  <c r="I90" i="8"/>
  <c r="I70" i="8"/>
  <c r="I71" i="8" s="1"/>
  <c r="I46" i="8"/>
  <c r="I76" i="8"/>
  <c r="I247" i="7"/>
  <c r="I134" i="7"/>
  <c r="I123" i="7"/>
  <c r="I117" i="7"/>
  <c r="I88" i="7"/>
  <c r="I70" i="7"/>
  <c r="I90" i="7"/>
  <c r="I46" i="7"/>
  <c r="I263" i="7"/>
  <c r="I82" i="7"/>
  <c r="I83" i="7" s="1"/>
  <c r="I145" i="6"/>
  <c r="I134" i="6"/>
  <c r="I123" i="6"/>
  <c r="I117" i="6"/>
  <c r="I76" i="6"/>
  <c r="I77" i="6" s="1"/>
  <c r="I93" i="6"/>
  <c r="I46" i="6"/>
  <c r="I47" i="6" s="1"/>
  <c r="I263" i="6"/>
  <c r="I147" i="6"/>
  <c r="I82" i="6"/>
  <c r="I263" i="5"/>
  <c r="I236" i="5"/>
  <c r="I144" i="5"/>
  <c r="I148" i="5"/>
  <c r="I117" i="5"/>
  <c r="I82" i="5"/>
  <c r="I83" i="5" s="1"/>
  <c r="I70" i="5"/>
  <c r="I146" i="5"/>
  <c r="I88" i="5"/>
  <c r="I92" i="5"/>
  <c r="I46" i="5"/>
  <c r="I229" i="4"/>
  <c r="I216" i="4"/>
  <c r="I147" i="4"/>
  <c r="I134" i="4"/>
  <c r="I145" i="4"/>
  <c r="I123" i="4"/>
  <c r="I117" i="4"/>
  <c r="I88" i="4"/>
  <c r="I91" i="4"/>
  <c r="I256" i="4" s="1"/>
  <c r="I258" i="4" s="1"/>
  <c r="I90" i="4"/>
  <c r="I45" i="4"/>
  <c r="I40" i="4"/>
  <c r="I38" i="4"/>
  <c r="I263" i="4"/>
  <c r="I144" i="4"/>
  <c r="I139" i="4"/>
  <c r="I82" i="4"/>
  <c r="I83" i="4" s="1"/>
  <c r="I62" i="4"/>
  <c r="I46" i="4"/>
  <c r="I47" i="4" s="1"/>
  <c r="I32" i="4"/>
  <c r="I247" i="3"/>
  <c r="I229" i="3"/>
  <c r="I145" i="3"/>
  <c r="I147" i="3"/>
  <c r="I123" i="3"/>
  <c r="I88" i="3"/>
  <c r="I90" i="3"/>
  <c r="I46" i="3"/>
  <c r="I32" i="3"/>
  <c r="I263" i="3"/>
  <c r="I146" i="3"/>
  <c r="I263" i="2"/>
  <c r="I247" i="2"/>
  <c r="I229" i="2"/>
  <c r="I223" i="2"/>
  <c r="I144" i="2"/>
  <c r="I134" i="2"/>
  <c r="I123" i="2"/>
  <c r="I117" i="2"/>
  <c r="I82" i="2"/>
  <c r="I90" i="2"/>
  <c r="I46" i="2"/>
  <c r="I146" i="1"/>
  <c r="I88" i="1"/>
  <c r="I15" i="1"/>
  <c r="I247" i="1"/>
  <c r="I92" i="1"/>
  <c r="I263" i="1"/>
  <c r="I236" i="1"/>
  <c r="I210" i="1" l="1"/>
  <c r="I242" i="1"/>
  <c r="I146" i="2"/>
  <c r="I32" i="2"/>
  <c r="I91" i="2"/>
  <c r="I256" i="2" s="1"/>
  <c r="I111" i="2"/>
  <c r="I147" i="2"/>
  <c r="I145" i="2"/>
  <c r="I216" i="2"/>
  <c r="I236" i="2"/>
  <c r="I148" i="2"/>
  <c r="I91" i="3"/>
  <c r="I256" i="3" s="1"/>
  <c r="I258" i="3" s="1"/>
  <c r="I223" i="3"/>
  <c r="I15" i="4"/>
  <c r="I21" i="4"/>
  <c r="I105" i="4"/>
  <c r="I204" i="4"/>
  <c r="I223" i="4"/>
  <c r="I230" i="4" s="1"/>
  <c r="I243" i="4" s="1"/>
  <c r="I242" i="4"/>
  <c r="I92" i="4"/>
  <c r="I146" i="4"/>
  <c r="I111" i="4"/>
  <c r="I236" i="4"/>
  <c r="I148" i="4"/>
  <c r="I193" i="5"/>
  <c r="I145" i="5"/>
  <c r="I147" i="5"/>
  <c r="I139" i="5"/>
  <c r="I111" i="5"/>
  <c r="I123" i="5"/>
  <c r="I247" i="5"/>
  <c r="I70" i="6"/>
  <c r="I139" i="6"/>
  <c r="I193" i="6"/>
  <c r="I216" i="6"/>
  <c r="I88" i="6"/>
  <c r="I89" i="6" s="1"/>
  <c r="I144" i="6"/>
  <c r="I76" i="7"/>
  <c r="I210" i="7"/>
  <c r="I92" i="7"/>
  <c r="I93" i="8"/>
  <c r="I111" i="8"/>
  <c r="I193" i="8"/>
  <c r="I216" i="8"/>
  <c r="I263" i="8"/>
  <c r="I15" i="8"/>
  <c r="I88" i="8"/>
  <c r="I89" i="8" s="1"/>
  <c r="I70" i="9"/>
  <c r="I242" i="9"/>
  <c r="I134" i="10"/>
  <c r="I193" i="10"/>
  <c r="I210" i="10"/>
  <c r="I148" i="10"/>
  <c r="I47" i="10"/>
  <c r="I139" i="10"/>
  <c r="I216" i="10"/>
  <c r="I118" i="8"/>
  <c r="I119" i="8" s="1"/>
  <c r="I139" i="1"/>
  <c r="I89" i="1"/>
  <c r="I21" i="1"/>
  <c r="I22" i="1" s="1"/>
  <c r="I46" i="1"/>
  <c r="I70" i="1"/>
  <c r="I144" i="1"/>
  <c r="I223" i="1"/>
  <c r="I251" i="1" s="1"/>
  <c r="I139" i="2"/>
  <c r="I21" i="2"/>
  <c r="I21" i="3"/>
  <c r="I82" i="3"/>
  <c r="I83" i="3" s="1"/>
  <c r="I111" i="3"/>
  <c r="I148" i="3"/>
  <c r="I149" i="3" s="1"/>
  <c r="I139" i="3"/>
  <c r="I216" i="3"/>
  <c r="I236" i="3"/>
  <c r="I30" i="1"/>
  <c r="I229" i="1"/>
  <c r="I147" i="1"/>
  <c r="I111" i="1"/>
  <c r="I32" i="1"/>
  <c r="I93" i="1"/>
  <c r="I94" i="1" s="1"/>
  <c r="I216" i="1"/>
  <c r="I217" i="1" s="1"/>
  <c r="I83" i="2"/>
  <c r="I105" i="2"/>
  <c r="I210" i="2"/>
  <c r="I251" i="2" s="1"/>
  <c r="I105" i="3"/>
  <c r="I134" i="3"/>
  <c r="I193" i="3"/>
  <c r="I210" i="3"/>
  <c r="I34" i="8"/>
  <c r="I40" i="8"/>
  <c r="I145" i="8"/>
  <c r="I134" i="8"/>
  <c r="I139" i="9"/>
  <c r="I90" i="1"/>
  <c r="I204" i="1"/>
  <c r="I123" i="1"/>
  <c r="I82" i="1"/>
  <c r="I148" i="1"/>
  <c r="I76" i="2"/>
  <c r="I77" i="2" s="1"/>
  <c r="I76" i="3"/>
  <c r="I77" i="3" s="1"/>
  <c r="I204" i="3"/>
  <c r="I15" i="9"/>
  <c r="I117" i="9"/>
  <c r="I118" i="9" s="1"/>
  <c r="I204" i="9"/>
  <c r="I76" i="1"/>
  <c r="I77" i="1" s="1"/>
  <c r="I91" i="1"/>
  <c r="I105" i="1"/>
  <c r="I134" i="1"/>
  <c r="I193" i="1"/>
  <c r="I76" i="4"/>
  <c r="I77" i="4" s="1"/>
  <c r="I93" i="4"/>
  <c r="I94" i="4" s="1"/>
  <c r="I95" i="4" s="1"/>
  <c r="I255" i="4" s="1"/>
  <c r="I259" i="4" s="1"/>
  <c r="I117" i="1"/>
  <c r="I15" i="2"/>
  <c r="I70" i="2"/>
  <c r="I71" i="2" s="1"/>
  <c r="I88" i="2"/>
  <c r="I89" i="2" s="1"/>
  <c r="I193" i="2"/>
  <c r="I204" i="2"/>
  <c r="I242" i="2"/>
  <c r="I70" i="3"/>
  <c r="I117" i="3"/>
  <c r="I144" i="3"/>
  <c r="I242" i="3"/>
  <c r="I71" i="6"/>
  <c r="I89" i="4"/>
  <c r="I223" i="5"/>
  <c r="I242" i="5"/>
  <c r="I71" i="7"/>
  <c r="I89" i="7"/>
  <c r="I146" i="7"/>
  <c r="I144" i="7"/>
  <c r="I223" i="7"/>
  <c r="I250" i="7" s="1"/>
  <c r="I21" i="9"/>
  <c r="I83" i="9"/>
  <c r="I148" i="9"/>
  <c r="I45" i="10"/>
  <c r="I83" i="10"/>
  <c r="I117" i="10"/>
  <c r="I118" i="10" s="1"/>
  <c r="I144" i="10"/>
  <c r="I223" i="10"/>
  <c r="I251" i="10" s="1"/>
  <c r="I242" i="10"/>
  <c r="I15" i="6"/>
  <c r="I92" i="6"/>
  <c r="I94" i="6" s="1"/>
  <c r="I90" i="6"/>
  <c r="I105" i="6"/>
  <c r="I146" i="6"/>
  <c r="I204" i="6"/>
  <c r="I223" i="6"/>
  <c r="I229" i="6"/>
  <c r="I242" i="6"/>
  <c r="I15" i="7"/>
  <c r="I93" i="7"/>
  <c r="I94" i="7" s="1"/>
  <c r="I111" i="7"/>
  <c r="I118" i="7" s="1"/>
  <c r="I129" i="7"/>
  <c r="I139" i="7"/>
  <c r="I204" i="7"/>
  <c r="I216" i="7"/>
  <c r="I236" i="7"/>
  <c r="I242" i="7"/>
  <c r="I105" i="9"/>
  <c r="I193" i="9"/>
  <c r="I91" i="6"/>
  <c r="I256" i="6" s="1"/>
  <c r="I258" i="6" s="1"/>
  <c r="I111" i="6"/>
  <c r="I118" i="6" s="1"/>
  <c r="I119" i="6" s="1"/>
  <c r="I236" i="6"/>
  <c r="I21" i="7"/>
  <c r="I148" i="7"/>
  <c r="I30" i="8"/>
  <c r="I47" i="8"/>
  <c r="I129" i="8"/>
  <c r="I144" i="8"/>
  <c r="I223" i="8"/>
  <c r="I250" i="8" s="1"/>
  <c r="I90" i="9"/>
  <c r="I210" i="4"/>
  <c r="I251" i="4" s="1"/>
  <c r="I247" i="4"/>
  <c r="I21" i="5"/>
  <c r="I105" i="5"/>
  <c r="I21" i="6"/>
  <c r="I22" i="6" s="1"/>
  <c r="I24" i="6" s="1"/>
  <c r="I25" i="6" s="1"/>
  <c r="I148" i="6"/>
  <c r="I105" i="7"/>
  <c r="I193" i="7"/>
  <c r="I229" i="7"/>
  <c r="I147" i="8"/>
  <c r="I236" i="8"/>
  <c r="I129" i="9"/>
  <c r="I105" i="10"/>
  <c r="I193" i="4"/>
  <c r="I15" i="5"/>
  <c r="I76" i="5"/>
  <c r="I77" i="5" s="1"/>
  <c r="I89" i="5"/>
  <c r="I134" i="5"/>
  <c r="I204" i="5"/>
  <c r="I210" i="5"/>
  <c r="I216" i="5"/>
  <c r="I229" i="5"/>
  <c r="I210" i="6"/>
  <c r="I217" i="6" s="1"/>
  <c r="I247" i="6"/>
  <c r="I21" i="8"/>
  <c r="I22" i="8" s="1"/>
  <c r="I24" i="8" s="1"/>
  <c r="I25" i="8" s="1"/>
  <c r="I82" i="8"/>
  <c r="I83" i="8" s="1"/>
  <c r="I88" i="9"/>
  <c r="I89" i="9" s="1"/>
  <c r="I144" i="9"/>
  <c r="I223" i="9"/>
  <c r="I230" i="9" s="1"/>
  <c r="I243" i="9" s="1"/>
  <c r="I15" i="10"/>
  <c r="I21" i="10"/>
  <c r="I38" i="10"/>
  <c r="I76" i="10"/>
  <c r="I77" i="10" s="1"/>
  <c r="I89" i="10"/>
  <c r="I123" i="10"/>
  <c r="I204" i="10"/>
  <c r="I229" i="10"/>
  <c r="I77" i="7"/>
  <c r="I118" i="5"/>
  <c r="I118" i="4"/>
  <c r="I119" i="4" s="1"/>
  <c r="I118" i="2"/>
  <c r="I230" i="2"/>
  <c r="I71" i="10"/>
  <c r="I147" i="10"/>
  <c r="I90" i="10"/>
  <c r="I40" i="10"/>
  <c r="I32" i="10"/>
  <c r="I34" i="10"/>
  <c r="I217" i="10"/>
  <c r="I91" i="10"/>
  <c r="I256" i="10" s="1"/>
  <c r="I258" i="10" s="1"/>
  <c r="I129" i="10"/>
  <c r="I30" i="10"/>
  <c r="I93" i="10"/>
  <c r="I94" i="10" s="1"/>
  <c r="I149" i="9"/>
  <c r="I30" i="9"/>
  <c r="I40" i="9"/>
  <c r="I38" i="9"/>
  <c r="I77" i="9"/>
  <c r="I258" i="9"/>
  <c r="I217" i="9"/>
  <c r="I45" i="9"/>
  <c r="I93" i="9"/>
  <c r="I94" i="9" s="1"/>
  <c r="I71" i="9"/>
  <c r="I146" i="8"/>
  <c r="I62" i="8"/>
  <c r="I77" i="8"/>
  <c r="I217" i="8"/>
  <c r="I91" i="8"/>
  <c r="I256" i="8" s="1"/>
  <c r="I258" i="8" s="1"/>
  <c r="I38" i="8"/>
  <c r="I45" i="8"/>
  <c r="I92" i="8"/>
  <c r="I32" i="8"/>
  <c r="I139" i="8"/>
  <c r="I145" i="7"/>
  <c r="I147" i="7"/>
  <c r="I62" i="7"/>
  <c r="I38" i="7"/>
  <c r="I30" i="7"/>
  <c r="I47" i="7"/>
  <c r="I217" i="7"/>
  <c r="I91" i="7"/>
  <c r="I256" i="7" s="1"/>
  <c r="I258" i="7" s="1"/>
  <c r="I45" i="7"/>
  <c r="I32" i="7"/>
  <c r="I40" i="7"/>
  <c r="I34" i="7"/>
  <c r="I83" i="6"/>
  <c r="I40" i="6"/>
  <c r="I62" i="6"/>
  <c r="I38" i="6"/>
  <c r="I45" i="6"/>
  <c r="I30" i="6"/>
  <c r="I129" i="6"/>
  <c r="I32" i="6"/>
  <c r="I34" i="6"/>
  <c r="I71" i="5"/>
  <c r="I90" i="5"/>
  <c r="I149" i="5"/>
  <c r="I32" i="5"/>
  <c r="I34" i="5"/>
  <c r="I38" i="5"/>
  <c r="I62" i="5"/>
  <c r="I40" i="5"/>
  <c r="I45" i="5"/>
  <c r="I30" i="5"/>
  <c r="I47" i="5"/>
  <c r="I91" i="5"/>
  <c r="I256" i="5" s="1"/>
  <c r="I258" i="5" s="1"/>
  <c r="I129" i="5"/>
  <c r="I93" i="5"/>
  <c r="I94" i="5" s="1"/>
  <c r="I22" i="4"/>
  <c r="I24" i="4" s="1"/>
  <c r="I25" i="4" s="1"/>
  <c r="I149" i="4"/>
  <c r="I70" i="4"/>
  <c r="I71" i="4" s="1"/>
  <c r="I34" i="4"/>
  <c r="I30" i="4"/>
  <c r="I129" i="4"/>
  <c r="I92" i="3"/>
  <c r="I15" i="3"/>
  <c r="I34" i="3"/>
  <c r="I62" i="3"/>
  <c r="I38" i="3"/>
  <c r="I40" i="3"/>
  <c r="I47" i="3"/>
  <c r="I230" i="3"/>
  <c r="I89" i="3"/>
  <c r="I30" i="3"/>
  <c r="I129" i="3"/>
  <c r="I45" i="3"/>
  <c r="I93" i="3"/>
  <c r="I71" i="3"/>
  <c r="I92" i="2"/>
  <c r="I34" i="2"/>
  <c r="I62" i="2"/>
  <c r="I38" i="2"/>
  <c r="I40" i="2"/>
  <c r="I45" i="2"/>
  <c r="I47" i="2"/>
  <c r="I258" i="2"/>
  <c r="I149" i="2"/>
  <c r="I30" i="2"/>
  <c r="I129" i="2"/>
  <c r="I93" i="2"/>
  <c r="I145" i="1"/>
  <c r="I34" i="1"/>
  <c r="I38" i="1"/>
  <c r="I40" i="1"/>
  <c r="I129" i="1"/>
  <c r="I45" i="1"/>
  <c r="I62" i="1"/>
  <c r="I118" i="1" l="1"/>
  <c r="I119" i="1" s="1"/>
  <c r="I149" i="10"/>
  <c r="I119" i="9"/>
  <c r="I22" i="9"/>
  <c r="I24" i="9" s="1"/>
  <c r="I25" i="9" s="1"/>
  <c r="I251" i="7"/>
  <c r="I250" i="6"/>
  <c r="I149" i="6"/>
  <c r="I217" i="3"/>
  <c r="I22" i="2"/>
  <c r="I24" i="2" s="1"/>
  <c r="I250" i="9"/>
  <c r="I251" i="9"/>
  <c r="I95" i="9"/>
  <c r="I255" i="9" s="1"/>
  <c r="I259" i="9" s="1"/>
  <c r="I230" i="8"/>
  <c r="I243" i="8" s="1"/>
  <c r="I149" i="8"/>
  <c r="I119" i="7"/>
  <c r="I95" i="6"/>
  <c r="I255" i="6" s="1"/>
  <c r="I259" i="6" s="1"/>
  <c r="I251" i="6"/>
  <c r="I230" i="6"/>
  <c r="I243" i="6" s="1"/>
  <c r="I250" i="5"/>
  <c r="I22" i="5"/>
  <c r="I24" i="5" s="1"/>
  <c r="I25" i="5" s="1"/>
  <c r="I119" i="5"/>
  <c r="I251" i="5"/>
  <c r="I230" i="5"/>
  <c r="I243" i="5" s="1"/>
  <c r="I22" i="3"/>
  <c r="I24" i="3" s="1"/>
  <c r="I25" i="3" s="1"/>
  <c r="I118" i="3"/>
  <c r="I119" i="3" s="1"/>
  <c r="I250" i="2"/>
  <c r="I217" i="2"/>
  <c r="I230" i="1"/>
  <c r="I243" i="1" s="1"/>
  <c r="I250" i="1"/>
  <c r="I243" i="3"/>
  <c r="I250" i="3"/>
  <c r="I251" i="3"/>
  <c r="I22" i="7"/>
  <c r="I24" i="7" s="1"/>
  <c r="I25" i="7" s="1"/>
  <c r="I119" i="10"/>
  <c r="I250" i="10"/>
  <c r="I230" i="10"/>
  <c r="I243" i="10" s="1"/>
  <c r="I22" i="10"/>
  <c r="I24" i="10" s="1"/>
  <c r="I25" i="10" s="1"/>
  <c r="I251" i="8"/>
  <c r="I230" i="7"/>
  <c r="I243" i="7" s="1"/>
  <c r="I250" i="4"/>
  <c r="I217" i="4"/>
  <c r="I119" i="2"/>
  <c r="I95" i="1"/>
  <c r="I47" i="1"/>
  <c r="I149" i="1"/>
  <c r="I83" i="1"/>
  <c r="I24" i="1"/>
  <c r="I217" i="5"/>
  <c r="I256" i="1"/>
  <c r="I71" i="1"/>
  <c r="I149" i="7"/>
  <c r="I95" i="7"/>
  <c r="I255" i="7" s="1"/>
  <c r="I259" i="7" s="1"/>
  <c r="I94" i="2"/>
  <c r="I243" i="2"/>
  <c r="I95" i="10"/>
  <c r="I255" i="10" s="1"/>
  <c r="I259" i="10" s="1"/>
  <c r="I94" i="8"/>
  <c r="I95" i="8" s="1"/>
  <c r="I255" i="8" s="1"/>
  <c r="I259" i="8" s="1"/>
  <c r="I95" i="5"/>
  <c r="I255" i="5" s="1"/>
  <c r="I259" i="5" s="1"/>
  <c r="I94" i="3"/>
  <c r="I95" i="3" s="1"/>
  <c r="I255" i="3" s="1"/>
  <c r="I259" i="3" s="1"/>
  <c r="I258" i="1" l="1"/>
  <c r="I25" i="1"/>
  <c r="I255" i="1"/>
  <c r="I95" i="2"/>
  <c r="I25" i="2"/>
  <c r="I259" i="1" l="1"/>
  <c r="I255" i="2"/>
  <c r="I259" i="2" l="1"/>
  <c r="H229" i="10" l="1"/>
  <c r="H204" i="10"/>
  <c r="H193" i="10"/>
  <c r="H148" i="10"/>
  <c r="H146" i="10"/>
  <c r="H134" i="10"/>
  <c r="H105" i="10"/>
  <c r="H88" i="10"/>
  <c r="H76" i="10"/>
  <c r="H90" i="10"/>
  <c r="H34" i="10"/>
  <c r="H21" i="10"/>
  <c r="H15" i="10"/>
  <c r="H30" i="10"/>
  <c r="H263" i="10"/>
  <c r="H144" i="10"/>
  <c r="H129" i="10"/>
  <c r="H117" i="10"/>
  <c r="H92" i="10"/>
  <c r="H247" i="9"/>
  <c r="H236" i="9"/>
  <c r="H210" i="9"/>
  <c r="H193" i="9"/>
  <c r="H134" i="9"/>
  <c r="H148" i="9"/>
  <c r="H62" i="9"/>
  <c r="H15" i="9"/>
  <c r="H30" i="9"/>
  <c r="H242" i="9"/>
  <c r="H88" i="9"/>
  <c r="H70" i="9"/>
  <c r="H46" i="9"/>
  <c r="H47" i="9" s="1"/>
  <c r="H210" i="8"/>
  <c r="H146" i="8"/>
  <c r="H134" i="8"/>
  <c r="H147" i="8"/>
  <c r="H123" i="8"/>
  <c r="H88" i="8"/>
  <c r="H82" i="8"/>
  <c r="H83" i="8" s="1"/>
  <c r="H70" i="8"/>
  <c r="H62" i="8"/>
  <c r="H263" i="8"/>
  <c r="H229" i="8"/>
  <c r="H93" i="8"/>
  <c r="H46" i="8"/>
  <c r="H47" i="8" s="1"/>
  <c r="H30" i="8"/>
  <c r="H216" i="7"/>
  <c r="H146" i="7"/>
  <c r="H139" i="7"/>
  <c r="H147" i="7"/>
  <c r="H123" i="7"/>
  <c r="H111" i="7"/>
  <c r="H105" i="7"/>
  <c r="H88" i="7"/>
  <c r="H82" i="7"/>
  <c r="H76" i="7"/>
  <c r="H93" i="7"/>
  <c r="H62" i="7"/>
  <c r="H38" i="7"/>
  <c r="H263" i="7"/>
  <c r="H229" i="7"/>
  <c r="H70" i="7"/>
  <c r="H46" i="7"/>
  <c r="H47" i="7" s="1"/>
  <c r="H30" i="7"/>
  <c r="H34" i="7"/>
  <c r="H242" i="6"/>
  <c r="H236" i="6"/>
  <c r="H216" i="6"/>
  <c r="H204" i="6"/>
  <c r="H129" i="6"/>
  <c r="H111" i="6"/>
  <c r="H88" i="6"/>
  <c r="H89" i="6" s="1"/>
  <c r="H62" i="6"/>
  <c r="H46" i="6"/>
  <c r="H34" i="6"/>
  <c r="H30" i="6"/>
  <c r="H21" i="6"/>
  <c r="H40" i="6"/>
  <c r="H263" i="6"/>
  <c r="H247" i="6"/>
  <c r="H147" i="6"/>
  <c r="H145" i="6"/>
  <c r="H123" i="6"/>
  <c r="H105" i="6"/>
  <c r="H82" i="6"/>
  <c r="H76" i="6"/>
  <c r="H70" i="6"/>
  <c r="H71" i="6" s="1"/>
  <c r="H32" i="6"/>
  <c r="H15" i="6"/>
  <c r="H247" i="5"/>
  <c r="H242" i="5"/>
  <c r="H229" i="5"/>
  <c r="H223" i="5"/>
  <c r="H210" i="5"/>
  <c r="H204" i="5"/>
  <c r="H144" i="5"/>
  <c r="H134" i="5"/>
  <c r="H129" i="5"/>
  <c r="H111" i="5"/>
  <c r="H88" i="5"/>
  <c r="H93" i="5"/>
  <c r="H91" i="5"/>
  <c r="H256" i="5" s="1"/>
  <c r="H90" i="5"/>
  <c r="H70" i="5"/>
  <c r="H15" i="5"/>
  <c r="H62" i="5"/>
  <c r="H145" i="5"/>
  <c r="H46" i="5"/>
  <c r="H47" i="5" s="1"/>
  <c r="H30" i="5"/>
  <c r="H242" i="4"/>
  <c r="H236" i="4"/>
  <c r="H223" i="4"/>
  <c r="H216" i="4"/>
  <c r="H139" i="4"/>
  <c r="H148" i="4"/>
  <c r="H146" i="4"/>
  <c r="H117" i="4"/>
  <c r="H111" i="4"/>
  <c r="H91" i="4"/>
  <c r="H256" i="4" s="1"/>
  <c r="H90" i="4"/>
  <c r="H76" i="4"/>
  <c r="H93" i="4"/>
  <c r="H92" i="4"/>
  <c r="H34" i="4"/>
  <c r="H15" i="4"/>
  <c r="H263" i="4"/>
  <c r="H247" i="4"/>
  <c r="H229" i="4"/>
  <c r="H210" i="4"/>
  <c r="H147" i="4"/>
  <c r="H144" i="4"/>
  <c r="H123" i="4"/>
  <c r="H88" i="4"/>
  <c r="H89" i="4" s="1"/>
  <c r="H82" i="4"/>
  <c r="H38" i="4"/>
  <c r="H21" i="4"/>
  <c r="H62" i="4"/>
  <c r="H247" i="3"/>
  <c r="H242" i="3"/>
  <c r="H223" i="3"/>
  <c r="H210" i="3"/>
  <c r="H204" i="3"/>
  <c r="H148" i="3"/>
  <c r="H117" i="3"/>
  <c r="H105" i="3"/>
  <c r="H88" i="3"/>
  <c r="H93" i="3"/>
  <c r="H82" i="3"/>
  <c r="H83" i="3" s="1"/>
  <c r="H76" i="3"/>
  <c r="H70" i="3"/>
  <c r="H71" i="3" s="1"/>
  <c r="H62" i="3"/>
  <c r="H34" i="3"/>
  <c r="H21" i="3"/>
  <c r="H15" i="3"/>
  <c r="H38" i="3"/>
  <c r="H263" i="3"/>
  <c r="H229" i="3"/>
  <c r="H145" i="3"/>
  <c r="H139" i="3"/>
  <c r="H123" i="3"/>
  <c r="H46" i="3"/>
  <c r="H47" i="3" s="1"/>
  <c r="H247" i="2"/>
  <c r="H229" i="2"/>
  <c r="H210" i="2"/>
  <c r="H134" i="2"/>
  <c r="H123" i="2"/>
  <c r="H111" i="2"/>
  <c r="H76" i="2"/>
  <c r="H105" i="2"/>
  <c r="H88" i="2"/>
  <c r="H70" i="2"/>
  <c r="H46" i="2"/>
  <c r="H263" i="1"/>
  <c r="H247" i="1"/>
  <c r="H210" i="1"/>
  <c r="H144" i="1"/>
  <c r="H148" i="1"/>
  <c r="H88" i="1"/>
  <c r="H89" i="1" s="1"/>
  <c r="H82" i="1"/>
  <c r="H76" i="1"/>
  <c r="H91" i="1"/>
  <c r="H256" i="1" s="1"/>
  <c r="H258" i="1" s="1"/>
  <c r="H70" i="1"/>
  <c r="H32" i="1"/>
  <c r="H105" i="1"/>
  <c r="H46" i="1"/>
  <c r="H90" i="1" l="1"/>
  <c r="H111" i="1"/>
  <c r="H123" i="1"/>
  <c r="H146" i="1"/>
  <c r="H193" i="1"/>
  <c r="H204" i="1"/>
  <c r="H216" i="1"/>
  <c r="H217" i="1" s="1"/>
  <c r="H229" i="1"/>
  <c r="H15" i="1"/>
  <c r="H117" i="1"/>
  <c r="H145" i="1"/>
  <c r="H223" i="1"/>
  <c r="H251" i="1" s="1"/>
  <c r="H242" i="1"/>
  <c r="H21" i="1"/>
  <c r="H93" i="1"/>
  <c r="H147" i="1"/>
  <c r="H139" i="1"/>
  <c r="H236" i="1"/>
  <c r="H144" i="2"/>
  <c r="H147" i="2"/>
  <c r="H21" i="2"/>
  <c r="H117" i="2"/>
  <c r="H118" i="2" s="1"/>
  <c r="H139" i="2"/>
  <c r="H204" i="2"/>
  <c r="H216" i="2"/>
  <c r="H236" i="2"/>
  <c r="H242" i="2"/>
  <c r="H263" i="2"/>
  <c r="H92" i="3"/>
  <c r="H90" i="3"/>
  <c r="H146" i="3"/>
  <c r="H193" i="3"/>
  <c r="H30" i="3"/>
  <c r="H91" i="3"/>
  <c r="H256" i="3" s="1"/>
  <c r="H89" i="3"/>
  <c r="H111" i="3"/>
  <c r="H147" i="3"/>
  <c r="H216" i="3"/>
  <c r="H236" i="3"/>
  <c r="H145" i="4"/>
  <c r="H30" i="4"/>
  <c r="H105" i="4"/>
  <c r="H134" i="4"/>
  <c r="H193" i="4"/>
  <c r="H129" i="4"/>
  <c r="H204" i="4"/>
  <c r="H83" i="4"/>
  <c r="H92" i="5"/>
  <c r="H105" i="5"/>
  <c r="H123" i="5"/>
  <c r="H146" i="5"/>
  <c r="H148" i="5"/>
  <c r="H193" i="5"/>
  <c r="H21" i="5"/>
  <c r="H263" i="5"/>
  <c r="H76" i="5"/>
  <c r="H77" i="5" s="1"/>
  <c r="H82" i="5"/>
  <c r="H32" i="5"/>
  <c r="H89" i="5"/>
  <c r="H117" i="5"/>
  <c r="H147" i="5"/>
  <c r="H139" i="5"/>
  <c r="H216" i="5"/>
  <c r="H236" i="5"/>
  <c r="H47" i="6"/>
  <c r="H92" i="6"/>
  <c r="H90" i="6"/>
  <c r="H117" i="6"/>
  <c r="H146" i="6"/>
  <c r="H134" i="6"/>
  <c r="H144" i="6"/>
  <c r="H193" i="6"/>
  <c r="H210" i="6"/>
  <c r="H223" i="6"/>
  <c r="H229" i="6"/>
  <c r="H15" i="7"/>
  <c r="H21" i="7"/>
  <c r="H90" i="7"/>
  <c r="H77" i="7"/>
  <c r="H134" i="7"/>
  <c r="H148" i="7"/>
  <c r="H193" i="7"/>
  <c r="H204" i="7"/>
  <c r="H210" i="7"/>
  <c r="H236" i="7"/>
  <c r="H247" i="7"/>
  <c r="H40" i="7"/>
  <c r="H117" i="7"/>
  <c r="H145" i="7"/>
  <c r="H144" i="7"/>
  <c r="H223" i="7"/>
  <c r="H242" i="7"/>
  <c r="H105" i="8"/>
  <c r="H15" i="8"/>
  <c r="H21" i="8"/>
  <c r="H92" i="8"/>
  <c r="H111" i="8"/>
  <c r="H118" i="8" s="1"/>
  <c r="H119" i="8" s="1"/>
  <c r="H148" i="8"/>
  <c r="H193" i="8"/>
  <c r="H204" i="8"/>
  <c r="H216" i="8"/>
  <c r="H236" i="8"/>
  <c r="H247" i="8"/>
  <c r="H117" i="8"/>
  <c r="H145" i="8"/>
  <c r="H144" i="8"/>
  <c r="H223" i="8"/>
  <c r="H242" i="8"/>
  <c r="H21" i="9"/>
  <c r="H82" i="9"/>
  <c r="H83" i="9" s="1"/>
  <c r="H111" i="9"/>
  <c r="H216" i="9"/>
  <c r="H263" i="9"/>
  <c r="H92" i="9"/>
  <c r="H105" i="9"/>
  <c r="H123" i="9"/>
  <c r="H146" i="9"/>
  <c r="H204" i="9"/>
  <c r="H229" i="9"/>
  <c r="H93" i="9"/>
  <c r="H117" i="9"/>
  <c r="H145" i="9"/>
  <c r="H149" i="9" s="1"/>
  <c r="H147" i="9"/>
  <c r="H144" i="9"/>
  <c r="H223" i="9"/>
  <c r="H250" i="9" s="1"/>
  <c r="H34" i="9"/>
  <c r="H38" i="10"/>
  <c r="H210" i="10"/>
  <c r="H247" i="10"/>
  <c r="H111" i="10"/>
  <c r="H118" i="10" s="1"/>
  <c r="H119" i="10" s="1"/>
  <c r="H123" i="10"/>
  <c r="H216" i="10"/>
  <c r="H217" i="10" s="1"/>
  <c r="H93" i="10"/>
  <c r="H89" i="10"/>
  <c r="H147" i="10"/>
  <c r="H139" i="10"/>
  <c r="H223" i="10"/>
  <c r="H251" i="10" s="1"/>
  <c r="H236" i="10"/>
  <c r="H242" i="10"/>
  <c r="H62" i="10"/>
  <c r="H82" i="10"/>
  <c r="H83" i="10" s="1"/>
  <c r="H118" i="7"/>
  <c r="H119" i="7" s="1"/>
  <c r="H89" i="2"/>
  <c r="H94" i="10"/>
  <c r="H77" i="10"/>
  <c r="H40" i="10"/>
  <c r="H45" i="10"/>
  <c r="H22" i="10"/>
  <c r="H250" i="10"/>
  <c r="H230" i="10"/>
  <c r="H91" i="10"/>
  <c r="H32" i="10"/>
  <c r="H70" i="10"/>
  <c r="H71" i="10" s="1"/>
  <c r="H145" i="10"/>
  <c r="H71" i="9"/>
  <c r="H89" i="9"/>
  <c r="H129" i="9"/>
  <c r="H90" i="9"/>
  <c r="H76" i="9"/>
  <c r="H22" i="9"/>
  <c r="H118" i="9"/>
  <c r="H94" i="9"/>
  <c r="H217" i="9"/>
  <c r="H38" i="9"/>
  <c r="H45" i="9"/>
  <c r="H91" i="9"/>
  <c r="H32" i="9"/>
  <c r="H40" i="9"/>
  <c r="H139" i="9"/>
  <c r="H89" i="8"/>
  <c r="H71" i="8"/>
  <c r="H230" i="8"/>
  <c r="H129" i="8"/>
  <c r="H90" i="8"/>
  <c r="H76" i="8"/>
  <c r="H38" i="8"/>
  <c r="H22" i="8"/>
  <c r="H149" i="8"/>
  <c r="H94" i="8"/>
  <c r="H217" i="8"/>
  <c r="H250" i="8"/>
  <c r="H251" i="8"/>
  <c r="H45" i="8"/>
  <c r="H91" i="8"/>
  <c r="H32" i="8"/>
  <c r="H40" i="8"/>
  <c r="H34" i="8"/>
  <c r="H139" i="8"/>
  <c r="H83" i="7"/>
  <c r="H129" i="7"/>
  <c r="H22" i="7"/>
  <c r="H24" i="7" s="1"/>
  <c r="H25" i="7" s="1"/>
  <c r="H230" i="7"/>
  <c r="H243" i="7" s="1"/>
  <c r="H71" i="7"/>
  <c r="H89" i="7"/>
  <c r="H149" i="7"/>
  <c r="H217" i="7"/>
  <c r="H250" i="7"/>
  <c r="H251" i="7"/>
  <c r="H45" i="7"/>
  <c r="H92" i="7"/>
  <c r="H94" i="7" s="1"/>
  <c r="H91" i="7"/>
  <c r="H256" i="7" s="1"/>
  <c r="H258" i="7" s="1"/>
  <c r="H32" i="7"/>
  <c r="H148" i="6"/>
  <c r="H149" i="6" s="1"/>
  <c r="H83" i="6"/>
  <c r="H22" i="6"/>
  <c r="H24" i="6" s="1"/>
  <c r="H25" i="6" s="1"/>
  <c r="H118" i="6"/>
  <c r="H119" i="6" s="1"/>
  <c r="H77" i="6"/>
  <c r="H217" i="6"/>
  <c r="H251" i="6"/>
  <c r="H250" i="6"/>
  <c r="H230" i="6"/>
  <c r="H243" i="6" s="1"/>
  <c r="H91" i="6"/>
  <c r="H256" i="6" s="1"/>
  <c r="H258" i="6" s="1"/>
  <c r="H38" i="6"/>
  <c r="H45" i="6"/>
  <c r="H93" i="6"/>
  <c r="H94" i="6" s="1"/>
  <c r="H139" i="6"/>
  <c r="H83" i="5"/>
  <c r="H149" i="5"/>
  <c r="H34" i="5"/>
  <c r="H38" i="5"/>
  <c r="H118" i="5"/>
  <c r="H22" i="5"/>
  <c r="H94" i="5"/>
  <c r="H258" i="5"/>
  <c r="H217" i="5"/>
  <c r="H251" i="5"/>
  <c r="H250" i="5"/>
  <c r="H230" i="5"/>
  <c r="H45" i="5"/>
  <c r="H40" i="5"/>
  <c r="H71" i="5"/>
  <c r="H230" i="4"/>
  <c r="H45" i="4"/>
  <c r="H32" i="4"/>
  <c r="H149" i="4"/>
  <c r="H250" i="4"/>
  <c r="H251" i="4"/>
  <c r="H217" i="4"/>
  <c r="H258" i="4"/>
  <c r="H94" i="4"/>
  <c r="H118" i="4"/>
  <c r="H22" i="4"/>
  <c r="H77" i="4"/>
  <c r="H46" i="4"/>
  <c r="H40" i="4"/>
  <c r="H70" i="4"/>
  <c r="H258" i="3"/>
  <c r="H77" i="3"/>
  <c r="H134" i="3"/>
  <c r="H22" i="3"/>
  <c r="H24" i="3" s="1"/>
  <c r="H25" i="3" s="1"/>
  <c r="H94" i="3"/>
  <c r="H95" i="3" s="1"/>
  <c r="H255" i="3" s="1"/>
  <c r="H259" i="3" s="1"/>
  <c r="H217" i="3"/>
  <c r="H250" i="3"/>
  <c r="H251" i="3"/>
  <c r="H118" i="3"/>
  <c r="H119" i="3" s="1"/>
  <c r="H149" i="3"/>
  <c r="H230" i="3"/>
  <c r="H45" i="3"/>
  <c r="H129" i="3"/>
  <c r="H32" i="3"/>
  <c r="H40" i="3"/>
  <c r="H144" i="3"/>
  <c r="H71" i="2"/>
  <c r="H90" i="2"/>
  <c r="H82" i="2"/>
  <c r="H223" i="2"/>
  <c r="H251" i="2" s="1"/>
  <c r="H146" i="2"/>
  <c r="H92" i="2"/>
  <c r="H148" i="2"/>
  <c r="H193" i="2"/>
  <c r="H129" i="2"/>
  <c r="H40" i="2"/>
  <c r="H30" i="2"/>
  <c r="H47" i="2"/>
  <c r="H32" i="2"/>
  <c r="H34" i="2"/>
  <c r="H62" i="2"/>
  <c r="H15" i="2"/>
  <c r="H217" i="2"/>
  <c r="H77" i="2"/>
  <c r="H91" i="2"/>
  <c r="H38" i="2"/>
  <c r="H45" i="2"/>
  <c r="H93" i="2"/>
  <c r="H145" i="2"/>
  <c r="H77" i="1"/>
  <c r="H118" i="1"/>
  <c r="H47" i="1"/>
  <c r="H71" i="1"/>
  <c r="H83" i="1"/>
  <c r="H22" i="1"/>
  <c r="H34" i="1"/>
  <c r="H62" i="1"/>
  <c r="H30" i="1"/>
  <c r="H149" i="1"/>
  <c r="H40" i="1"/>
  <c r="H250" i="1"/>
  <c r="H230" i="1"/>
  <c r="H129" i="1"/>
  <c r="H38" i="1"/>
  <c r="H45" i="1"/>
  <c r="H92" i="1"/>
  <c r="H134" i="1"/>
  <c r="H243" i="3" l="1"/>
  <c r="H230" i="9"/>
  <c r="H251" i="9"/>
  <c r="H24" i="10"/>
  <c r="H25" i="10" s="1"/>
  <c r="H256" i="10"/>
  <c r="H47" i="10"/>
  <c r="H243" i="10"/>
  <c r="H149" i="10"/>
  <c r="H95" i="10"/>
  <c r="H119" i="9"/>
  <c r="H24" i="9"/>
  <c r="H77" i="9"/>
  <c r="H256" i="9"/>
  <c r="H243" i="9"/>
  <c r="H95" i="9"/>
  <c r="H24" i="8"/>
  <c r="H243" i="8"/>
  <c r="H256" i="8"/>
  <c r="H95" i="8"/>
  <c r="H77" i="8"/>
  <c r="H95" i="7"/>
  <c r="H255" i="7" s="1"/>
  <c r="H259" i="7" s="1"/>
  <c r="H95" i="6"/>
  <c r="H255" i="6" s="1"/>
  <c r="H259" i="6" s="1"/>
  <c r="H243" i="5"/>
  <c r="H95" i="5"/>
  <c r="H119" i="5"/>
  <c r="H24" i="5"/>
  <c r="H95" i="4"/>
  <c r="H71" i="4"/>
  <c r="H243" i="4"/>
  <c r="H47" i="4"/>
  <c r="H119" i="4"/>
  <c r="H24" i="4"/>
  <c r="H256" i="2"/>
  <c r="H119" i="2"/>
  <c r="H149" i="2"/>
  <c r="H22" i="2"/>
  <c r="H94" i="2"/>
  <c r="H95" i="2" s="1"/>
  <c r="H230" i="2"/>
  <c r="H83" i="2"/>
  <c r="H250" i="2"/>
  <c r="H119" i="1"/>
  <c r="H24" i="1"/>
  <c r="H243" i="1"/>
  <c r="H94" i="1"/>
  <c r="G247" i="10"/>
  <c r="G242" i="10"/>
  <c r="G223" i="10"/>
  <c r="G210" i="10"/>
  <c r="G204" i="10"/>
  <c r="G145" i="10"/>
  <c r="G117" i="10"/>
  <c r="G111" i="10"/>
  <c r="G88" i="10"/>
  <c r="G76" i="10"/>
  <c r="G77" i="10" s="1"/>
  <c r="G70" i="10"/>
  <c r="G62" i="10"/>
  <c r="G242" i="9"/>
  <c r="G223" i="9"/>
  <c r="G134" i="9"/>
  <c r="G123" i="9"/>
  <c r="G117" i="9"/>
  <c r="G88" i="9"/>
  <c r="G90" i="9"/>
  <c r="G70" i="9"/>
  <c r="G46" i="9"/>
  <c r="G247" i="8"/>
  <c r="G242" i="8"/>
  <c r="G223" i="8"/>
  <c r="G144" i="8"/>
  <c r="G145" i="8"/>
  <c r="G117" i="8"/>
  <c r="G111" i="8"/>
  <c r="G62" i="8"/>
  <c r="G247" i="7"/>
  <c r="G236" i="7"/>
  <c r="G229" i="7"/>
  <c r="G216" i="7"/>
  <c r="G210" i="7"/>
  <c r="G204" i="7"/>
  <c r="G193" i="7"/>
  <c r="G139" i="7"/>
  <c r="G134" i="7"/>
  <c r="G123" i="7"/>
  <c r="G111" i="7"/>
  <c r="G105" i="7"/>
  <c r="G88" i="7"/>
  <c r="G76" i="7"/>
  <c r="G77" i="7" s="1"/>
  <c r="G70" i="7"/>
  <c r="G38" i="7"/>
  <c r="G21" i="7"/>
  <c r="G15" i="7"/>
  <c r="G247" i="6"/>
  <c r="G242" i="6"/>
  <c r="G223" i="6"/>
  <c r="G210" i="6"/>
  <c r="G204" i="6"/>
  <c r="G193" i="6"/>
  <c r="G139" i="6"/>
  <c r="G134" i="6"/>
  <c r="G148" i="6"/>
  <c r="G105" i="6"/>
  <c r="G82" i="6"/>
  <c r="G91" i="6"/>
  <c r="G256" i="6" s="1"/>
  <c r="G62" i="6"/>
  <c r="G21" i="6"/>
  <c r="G40" i="6"/>
  <c r="G229" i="5"/>
  <c r="G223" i="5"/>
  <c r="G193" i="5"/>
  <c r="G144" i="5"/>
  <c r="G147" i="5"/>
  <c r="G145" i="5"/>
  <c r="G117" i="5"/>
  <c r="G111" i="5"/>
  <c r="G105" i="5"/>
  <c r="G93" i="5"/>
  <c r="G21" i="5"/>
  <c r="G263" i="4"/>
  <c r="G236" i="4"/>
  <c r="G229" i="4"/>
  <c r="G216" i="4"/>
  <c r="G123" i="4"/>
  <c r="G88" i="4"/>
  <c r="G90" i="4"/>
  <c r="G76" i="4"/>
  <c r="G70" i="4"/>
  <c r="G34" i="4"/>
  <c r="G229" i="3"/>
  <c r="G223" i="3"/>
  <c r="G144" i="3"/>
  <c r="G148" i="3"/>
  <c r="G147" i="3"/>
  <c r="G123" i="3"/>
  <c r="G117" i="3"/>
  <c r="G88" i="3"/>
  <c r="G76" i="3"/>
  <c r="G46" i="3"/>
  <c r="G47" i="3" s="1"/>
  <c r="G30" i="3"/>
  <c r="G21" i="3"/>
  <c r="G263" i="10"/>
  <c r="G144" i="10"/>
  <c r="G129" i="10"/>
  <c r="G82" i="10"/>
  <c r="G83" i="10" s="1"/>
  <c r="G30" i="10"/>
  <c r="G263" i="9"/>
  <c r="G216" i="9"/>
  <c r="G144" i="9"/>
  <c r="G147" i="9"/>
  <c r="G145" i="9"/>
  <c r="G82" i="9"/>
  <c r="G83" i="9" s="1"/>
  <c r="G76" i="9"/>
  <c r="G93" i="9"/>
  <c r="G45" i="9"/>
  <c r="G21" i="9"/>
  <c r="G62" i="9"/>
  <c r="G263" i="8"/>
  <c r="G123" i="8"/>
  <c r="G88" i="8"/>
  <c r="G82" i="8"/>
  <c r="G83" i="8" s="1"/>
  <c r="G70" i="8"/>
  <c r="G92" i="8"/>
  <c r="G91" i="8"/>
  <c r="G256" i="8" s="1"/>
  <c r="G46" i="8"/>
  <c r="G30" i="8"/>
  <c r="G263" i="7"/>
  <c r="G147" i="7"/>
  <c r="G145" i="7"/>
  <c r="G117" i="7"/>
  <c r="G82" i="7"/>
  <c r="G93" i="7"/>
  <c r="G46" i="7"/>
  <c r="G47" i="7" s="1"/>
  <c r="G34" i="7"/>
  <c r="G32" i="7"/>
  <c r="G30" i="7"/>
  <c r="G62" i="7"/>
  <c r="G236" i="6"/>
  <c r="G229" i="6"/>
  <c r="G147" i="6"/>
  <c r="G146" i="6"/>
  <c r="G123" i="6"/>
  <c r="G111" i="6"/>
  <c r="G88" i="6"/>
  <c r="G76" i="6"/>
  <c r="G93" i="6"/>
  <c r="G70" i="6"/>
  <c r="G46" i="6"/>
  <c r="G32" i="6"/>
  <c r="G15" i="6"/>
  <c r="G263" i="5"/>
  <c r="G247" i="5"/>
  <c r="G236" i="5"/>
  <c r="G216" i="5"/>
  <c r="G210" i="5"/>
  <c r="G139" i="5"/>
  <c r="G148" i="5"/>
  <c r="G146" i="5"/>
  <c r="G123" i="5"/>
  <c r="G88" i="5"/>
  <c r="G89" i="5" s="1"/>
  <c r="G82" i="5"/>
  <c r="G83" i="5" s="1"/>
  <c r="G70" i="5"/>
  <c r="G92" i="5"/>
  <c r="G46" i="5"/>
  <c r="G47" i="5" s="1"/>
  <c r="G38" i="5"/>
  <c r="G30" i="5"/>
  <c r="G62" i="5"/>
  <c r="G247" i="4"/>
  <c r="G148" i="4"/>
  <c r="G139" i="4"/>
  <c r="G146" i="4"/>
  <c r="G111" i="4"/>
  <c r="G38" i="4"/>
  <c r="G30" i="4"/>
  <c r="G263" i="3"/>
  <c r="G242" i="3"/>
  <c r="G145" i="3"/>
  <c r="G129" i="3"/>
  <c r="G82" i="3"/>
  <c r="G93" i="3"/>
  <c r="G70" i="3"/>
  <c r="G62" i="3"/>
  <c r="G40" i="3"/>
  <c r="G34" i="3"/>
  <c r="G263" i="2"/>
  <c r="G247" i="2"/>
  <c r="G229" i="2"/>
  <c r="G210" i="2"/>
  <c r="G204" i="2"/>
  <c r="G193" i="2"/>
  <c r="G147" i="2"/>
  <c r="G146" i="2"/>
  <c r="G145" i="2"/>
  <c r="G117" i="2"/>
  <c r="G105" i="2"/>
  <c r="G88" i="2"/>
  <c r="G91" i="2"/>
  <c r="G256" i="2" s="1"/>
  <c r="G90" i="2"/>
  <c r="G38" i="2"/>
  <c r="G21" i="2"/>
  <c r="G15" i="2"/>
  <c r="G40" i="2"/>
  <c r="G223" i="2"/>
  <c r="G144" i="2"/>
  <c r="G134" i="2"/>
  <c r="G70" i="2"/>
  <c r="G93" i="2"/>
  <c r="G46" i="2"/>
  <c r="G263" i="1"/>
  <c r="G247" i="1"/>
  <c r="G242" i="1"/>
  <c r="G229" i="1"/>
  <c r="G204" i="1"/>
  <c r="G193" i="1"/>
  <c r="G134" i="1"/>
  <c r="G146" i="1"/>
  <c r="G105" i="1"/>
  <c r="G88" i="1"/>
  <c r="G82" i="1"/>
  <c r="G46" i="1"/>
  <c r="G21" i="1"/>
  <c r="G236" i="1"/>
  <c r="G147" i="1"/>
  <c r="G129" i="1"/>
  <c r="G111" i="1"/>
  <c r="G93" i="1"/>
  <c r="G70" i="1"/>
  <c r="G30" i="1" l="1"/>
  <c r="G117" i="1"/>
  <c r="G148" i="1"/>
  <c r="G139" i="1"/>
  <c r="G216" i="1"/>
  <c r="G217" i="1" s="1"/>
  <c r="G210" i="1"/>
  <c r="G90" i="1"/>
  <c r="G76" i="1"/>
  <c r="G77" i="1" s="1"/>
  <c r="G123" i="1"/>
  <c r="G91" i="1"/>
  <c r="G256" i="1" s="1"/>
  <c r="G258" i="1" s="1"/>
  <c r="G145" i="1"/>
  <c r="G149" i="1" s="1"/>
  <c r="G144" i="1"/>
  <c r="G223" i="1"/>
  <c r="G62" i="2"/>
  <c r="P55" i="2"/>
  <c r="P52" i="2"/>
  <c r="P50" i="2"/>
  <c r="G47" i="2"/>
  <c r="G216" i="2"/>
  <c r="G236" i="2"/>
  <c r="G15" i="3"/>
  <c r="G90" i="3"/>
  <c r="G105" i="3"/>
  <c r="G111" i="3"/>
  <c r="G118" i="3" s="1"/>
  <c r="G146" i="3"/>
  <c r="G149" i="3" s="1"/>
  <c r="G193" i="3"/>
  <c r="G204" i="3"/>
  <c r="G210" i="3"/>
  <c r="G216" i="3"/>
  <c r="G236" i="3"/>
  <c r="G247" i="3"/>
  <c r="G15" i="4"/>
  <c r="G71" i="4"/>
  <c r="G89" i="4"/>
  <c r="G117" i="4"/>
  <c r="G129" i="4"/>
  <c r="G144" i="4"/>
  <c r="G204" i="4"/>
  <c r="G223" i="4"/>
  <c r="G242" i="4"/>
  <c r="G21" i="4"/>
  <c r="G93" i="4"/>
  <c r="G105" i="4"/>
  <c r="G134" i="4"/>
  <c r="G147" i="4"/>
  <c r="G193" i="4"/>
  <c r="G62" i="4"/>
  <c r="G134" i="5"/>
  <c r="G129" i="5"/>
  <c r="G242" i="5"/>
  <c r="G71" i="5"/>
  <c r="G15" i="5"/>
  <c r="G90" i="5"/>
  <c r="G76" i="5"/>
  <c r="G77" i="5" s="1"/>
  <c r="G204" i="5"/>
  <c r="G263" i="6"/>
  <c r="G38" i="6"/>
  <c r="G145" i="6"/>
  <c r="G47" i="6"/>
  <c r="G117" i="6"/>
  <c r="G144" i="6"/>
  <c r="G216" i="6"/>
  <c r="G148" i="7"/>
  <c r="G146" i="7"/>
  <c r="G144" i="7"/>
  <c r="G223" i="7"/>
  <c r="G129" i="8"/>
  <c r="G93" i="8"/>
  <c r="G105" i="8"/>
  <c r="G134" i="8"/>
  <c r="G147" i="8"/>
  <c r="G149" i="8" s="1"/>
  <c r="G193" i="8"/>
  <c r="G210" i="8"/>
  <c r="G236" i="8"/>
  <c r="G15" i="8"/>
  <c r="G90" i="8"/>
  <c r="G76" i="8"/>
  <c r="G146" i="8"/>
  <c r="G91" i="9"/>
  <c r="G256" i="9" s="1"/>
  <c r="G15" i="9"/>
  <c r="G92" i="9"/>
  <c r="G105" i="9"/>
  <c r="G111" i="9"/>
  <c r="G118" i="9" s="1"/>
  <c r="G146" i="9"/>
  <c r="G148" i="9"/>
  <c r="G193" i="9"/>
  <c r="G204" i="9"/>
  <c r="G210" i="9"/>
  <c r="G217" i="9" s="1"/>
  <c r="G229" i="9"/>
  <c r="G236" i="9"/>
  <c r="G247" i="9"/>
  <c r="G92" i="10"/>
  <c r="G21" i="10"/>
  <c r="G89" i="10"/>
  <c r="G236" i="10"/>
  <c r="G47" i="10"/>
  <c r="G193" i="10"/>
  <c r="G229" i="10"/>
  <c r="G82" i="2"/>
  <c r="G83" i="2" s="1"/>
  <c r="G45" i="4"/>
  <c r="G210" i="4"/>
  <c r="G217" i="4" s="1"/>
  <c r="G139" i="9"/>
  <c r="G147" i="10"/>
  <c r="G92" i="2"/>
  <c r="G94" i="2" s="1"/>
  <c r="G123" i="2"/>
  <c r="G148" i="2"/>
  <c r="G149" i="2" s="1"/>
  <c r="G21" i="8"/>
  <c r="G22" i="8" s="1"/>
  <c r="G24" i="8" s="1"/>
  <c r="G25" i="8" s="1"/>
  <c r="G229" i="8"/>
  <c r="G230" i="8" s="1"/>
  <c r="G243" i="8" s="1"/>
  <c r="G34" i="9"/>
  <c r="G148" i="8"/>
  <c r="G204" i="8"/>
  <c r="G216" i="8"/>
  <c r="G217" i="8" s="1"/>
  <c r="G105" i="10"/>
  <c r="G242" i="7"/>
  <c r="G123" i="10"/>
  <c r="G134" i="10"/>
  <c r="G139" i="10"/>
  <c r="G216" i="10"/>
  <c r="G217" i="10" s="1"/>
  <c r="G111" i="2"/>
  <c r="G118" i="2" s="1"/>
  <c r="G129" i="2"/>
  <c r="G139" i="2"/>
  <c r="G242" i="2"/>
  <c r="G34" i="6"/>
  <c r="G15" i="10"/>
  <c r="G22" i="10" s="1"/>
  <c r="G38" i="10"/>
  <c r="P46" i="10"/>
  <c r="H255" i="10"/>
  <c r="H258" i="10"/>
  <c r="H255" i="9"/>
  <c r="H25" i="9"/>
  <c r="H258" i="9"/>
  <c r="G89" i="8"/>
  <c r="H255" i="8"/>
  <c r="H258" i="8"/>
  <c r="G77" i="8"/>
  <c r="G118" i="8"/>
  <c r="G119" i="8" s="1"/>
  <c r="H25" i="8"/>
  <c r="G71" i="7"/>
  <c r="G89" i="7"/>
  <c r="H25" i="5"/>
  <c r="H255" i="5"/>
  <c r="H25" i="4"/>
  <c r="H255" i="4"/>
  <c r="H243" i="2"/>
  <c r="H255" i="2"/>
  <c r="H24" i="2"/>
  <c r="H258" i="2"/>
  <c r="G89" i="1"/>
  <c r="H95" i="1"/>
  <c r="H25" i="1"/>
  <c r="P49" i="2"/>
  <c r="P56" i="2"/>
  <c r="P51" i="2"/>
  <c r="G77" i="4"/>
  <c r="G230" i="2"/>
  <c r="G89" i="2"/>
  <c r="G230" i="4"/>
  <c r="G149" i="5"/>
  <c r="G230" i="5"/>
  <c r="G243" i="5" s="1"/>
  <c r="G77" i="6"/>
  <c r="G83" i="7"/>
  <c r="G118" i="7"/>
  <c r="G119" i="7" s="1"/>
  <c r="G230" i="9"/>
  <c r="G243" i="9" s="1"/>
  <c r="G77" i="9"/>
  <c r="G71" i="9"/>
  <c r="G89" i="3"/>
  <c r="G71" i="3"/>
  <c r="G83" i="3"/>
  <c r="G71" i="10"/>
  <c r="G93" i="10"/>
  <c r="G146" i="10"/>
  <c r="G148" i="10"/>
  <c r="G230" i="10"/>
  <c r="G90" i="10"/>
  <c r="G38" i="9"/>
  <c r="G94" i="9"/>
  <c r="G89" i="9"/>
  <c r="G34" i="8"/>
  <c r="G38" i="8"/>
  <c r="G47" i="8"/>
  <c r="G90" i="7"/>
  <c r="G129" i="7"/>
  <c r="G22" i="7"/>
  <c r="G92" i="7"/>
  <c r="G22" i="6"/>
  <c r="G82" i="4"/>
  <c r="G118" i="4"/>
  <c r="G134" i="3"/>
  <c r="G230" i="3"/>
  <c r="G118" i="10"/>
  <c r="G251" i="10"/>
  <c r="G250" i="10"/>
  <c r="G91" i="10"/>
  <c r="G45" i="10"/>
  <c r="G32" i="10"/>
  <c r="G40" i="10"/>
  <c r="G34" i="10"/>
  <c r="G251" i="9"/>
  <c r="G250" i="9"/>
  <c r="G22" i="9"/>
  <c r="G258" i="9"/>
  <c r="G149" i="9"/>
  <c r="G30" i="9"/>
  <c r="G129" i="9"/>
  <c r="G32" i="9"/>
  <c r="G40" i="9"/>
  <c r="G47" i="9"/>
  <c r="G258" i="8"/>
  <c r="G94" i="8"/>
  <c r="G95" i="8" s="1"/>
  <c r="G255" i="8" s="1"/>
  <c r="G259" i="8" s="1"/>
  <c r="G250" i="8"/>
  <c r="G251" i="8"/>
  <c r="G45" i="8"/>
  <c r="G32" i="8"/>
  <c r="G40" i="8"/>
  <c r="G71" i="8"/>
  <c r="G139" i="8"/>
  <c r="G230" i="7"/>
  <c r="G149" i="7"/>
  <c r="G217" i="7"/>
  <c r="G250" i="7"/>
  <c r="G251" i="7"/>
  <c r="G45" i="7"/>
  <c r="G91" i="7"/>
  <c r="G40" i="7"/>
  <c r="G230" i="6"/>
  <c r="G71" i="6"/>
  <c r="G89" i="6"/>
  <c r="G258" i="6"/>
  <c r="G83" i="6"/>
  <c r="G217" i="6"/>
  <c r="G250" i="6"/>
  <c r="G251" i="6"/>
  <c r="G149" i="6"/>
  <c r="G118" i="6"/>
  <c r="G90" i="6"/>
  <c r="G129" i="6"/>
  <c r="G45" i="6"/>
  <c r="G92" i="6"/>
  <c r="G30" i="6"/>
  <c r="G118" i="5"/>
  <c r="G22" i="5"/>
  <c r="G94" i="5"/>
  <c r="G217" i="5"/>
  <c r="G251" i="5"/>
  <c r="G250" i="5"/>
  <c r="G91" i="5"/>
  <c r="G45" i="5"/>
  <c r="G32" i="5"/>
  <c r="G40" i="5"/>
  <c r="G34" i="5"/>
  <c r="G22" i="4"/>
  <c r="G32" i="4"/>
  <c r="G46" i="4"/>
  <c r="G92" i="4"/>
  <c r="G40" i="4"/>
  <c r="G91" i="4"/>
  <c r="G145" i="4"/>
  <c r="G77" i="3"/>
  <c r="G217" i="3"/>
  <c r="G250" i="3"/>
  <c r="G251" i="3"/>
  <c r="G22" i="3"/>
  <c r="G38" i="3"/>
  <c r="G45" i="3"/>
  <c r="G92" i="3"/>
  <c r="G32" i="3"/>
  <c r="G91" i="3"/>
  <c r="G139" i="3"/>
  <c r="G30" i="2"/>
  <c r="G22" i="2"/>
  <c r="G34" i="2"/>
  <c r="G76" i="2"/>
  <c r="G258" i="2"/>
  <c r="G217" i="2"/>
  <c r="G251" i="2"/>
  <c r="G250" i="2"/>
  <c r="G45" i="2"/>
  <c r="G32" i="2"/>
  <c r="P54" i="2"/>
  <c r="G71" i="2"/>
  <c r="G15" i="1"/>
  <c r="G22" i="1" s="1"/>
  <c r="G24" i="1" s="1"/>
  <c r="G25" i="1" s="1"/>
  <c r="G32" i="1"/>
  <c r="G34" i="1"/>
  <c r="G62" i="1"/>
  <c r="G38" i="1"/>
  <c r="G40" i="1"/>
  <c r="G47" i="1"/>
  <c r="G118" i="1"/>
  <c r="G119" i="1" s="1"/>
  <c r="G230" i="1"/>
  <c r="G243" i="1" s="1"/>
  <c r="G83" i="1"/>
  <c r="G251" i="1"/>
  <c r="G250" i="1"/>
  <c r="G45" i="1"/>
  <c r="G92" i="1"/>
  <c r="G94" i="1" s="1"/>
  <c r="G95" i="1" s="1"/>
  <c r="G255" i="1" s="1"/>
  <c r="G71" i="1"/>
  <c r="G251" i="4" l="1"/>
  <c r="G250" i="4"/>
  <c r="H259" i="10"/>
  <c r="H259" i="9"/>
  <c r="H259" i="8"/>
  <c r="H259" i="5"/>
  <c r="H259" i="4"/>
  <c r="H25" i="2"/>
  <c r="H259" i="2"/>
  <c r="H255" i="1"/>
  <c r="G243" i="4"/>
  <c r="G24" i="10"/>
  <c r="G25" i="10" s="1"/>
  <c r="G243" i="2"/>
  <c r="G256" i="4"/>
  <c r="G119" i="4"/>
  <c r="G47" i="4"/>
  <c r="G83" i="4"/>
  <c r="G94" i="4"/>
  <c r="G95" i="4" s="1"/>
  <c r="G149" i="4"/>
  <c r="G24" i="4"/>
  <c r="G24" i="5"/>
  <c r="G119" i="5"/>
  <c r="G256" i="5"/>
  <c r="G243" i="6"/>
  <c r="G119" i="6"/>
  <c r="G24" i="6"/>
  <c r="G256" i="7"/>
  <c r="G243" i="7"/>
  <c r="G24" i="7"/>
  <c r="G94" i="7"/>
  <c r="G95" i="7" s="1"/>
  <c r="G24" i="9"/>
  <c r="G95" i="9"/>
  <c r="G119" i="9"/>
  <c r="G243" i="10"/>
  <c r="G149" i="10"/>
  <c r="G119" i="10"/>
  <c r="G94" i="10"/>
  <c r="G256" i="10"/>
  <c r="G94" i="3"/>
  <c r="G95" i="3" s="1"/>
  <c r="G24" i="3"/>
  <c r="G243" i="3"/>
  <c r="G256" i="3"/>
  <c r="G119" i="3"/>
  <c r="G95" i="2"/>
  <c r="G77" i="2"/>
  <c r="G24" i="2"/>
  <c r="G119" i="2"/>
  <c r="G94" i="6"/>
  <c r="G95" i="5"/>
  <c r="G259" i="1"/>
  <c r="O245" i="11"/>
  <c r="H259" i="1" l="1"/>
  <c r="G25" i="4"/>
  <c r="G255" i="4"/>
  <c r="G258" i="4"/>
  <c r="G258" i="5"/>
  <c r="G255" i="5"/>
  <c r="G25" i="5"/>
  <c r="G95" i="6"/>
  <c r="G25" i="6"/>
  <c r="G25" i="7"/>
  <c r="G255" i="7"/>
  <c r="G258" i="7"/>
  <c r="G255" i="9"/>
  <c r="G25" i="9"/>
  <c r="G258" i="10"/>
  <c r="G95" i="10"/>
  <c r="G258" i="3"/>
  <c r="G255" i="3"/>
  <c r="G25" i="3"/>
  <c r="G25" i="2"/>
  <c r="G255" i="2"/>
  <c r="C17" i="18"/>
  <c r="G259" i="4" l="1"/>
  <c r="G259" i="5"/>
  <c r="G255" i="6"/>
  <c r="G259" i="7"/>
  <c r="G259" i="9"/>
  <c r="G255" i="10"/>
  <c r="G259" i="3"/>
  <c r="G259" i="2"/>
  <c r="D144" i="10"/>
  <c r="F148" i="10"/>
  <c r="F147" i="10"/>
  <c r="E147" i="10"/>
  <c r="F146" i="10"/>
  <c r="D145" i="10"/>
  <c r="D105" i="10"/>
  <c r="E93" i="10"/>
  <c r="F91" i="10"/>
  <c r="F256" i="10" s="1"/>
  <c r="E91" i="10"/>
  <c r="E256" i="10" s="1"/>
  <c r="F90" i="10"/>
  <c r="D30" i="10"/>
  <c r="D21" i="10"/>
  <c r="E40" i="10"/>
  <c r="F263" i="10"/>
  <c r="E263" i="10"/>
  <c r="D263" i="10"/>
  <c r="D247" i="10"/>
  <c r="E146" i="10"/>
  <c r="D111" i="10"/>
  <c r="D82" i="10"/>
  <c r="D70" i="10"/>
  <c r="D90" i="10"/>
  <c r="F263" i="9"/>
  <c r="E263" i="9"/>
  <c r="F216" i="9"/>
  <c r="F148" i="9"/>
  <c r="D147" i="9"/>
  <c r="F146" i="9"/>
  <c r="D146" i="9"/>
  <c r="F123" i="9"/>
  <c r="F88" i="9"/>
  <c r="E88" i="9"/>
  <c r="D88" i="9"/>
  <c r="D82" i="9"/>
  <c r="F76" i="9"/>
  <c r="F77" i="9" s="1"/>
  <c r="D76" i="9"/>
  <c r="F93" i="9"/>
  <c r="E93" i="9"/>
  <c r="F92" i="9"/>
  <c r="D91" i="9"/>
  <c r="D256" i="9" s="1"/>
  <c r="D258" i="9" s="1"/>
  <c r="F90" i="9"/>
  <c r="D90" i="9"/>
  <c r="F46" i="9"/>
  <c r="E46" i="9"/>
  <c r="F62" i="9"/>
  <c r="E32" i="9"/>
  <c r="D40" i="9"/>
  <c r="D263" i="9"/>
  <c r="E247" i="9"/>
  <c r="E236" i="9"/>
  <c r="E223" i="9"/>
  <c r="E210" i="9"/>
  <c r="E146" i="9"/>
  <c r="E139" i="9"/>
  <c r="E129" i="9"/>
  <c r="D70" i="9"/>
  <c r="F21" i="9"/>
  <c r="E263" i="8"/>
  <c r="D263" i="8"/>
  <c r="E146" i="8"/>
  <c r="D146" i="8"/>
  <c r="E90" i="8"/>
  <c r="F46" i="8"/>
  <c r="E46" i="8"/>
  <c r="D46" i="8"/>
  <c r="D148" i="8"/>
  <c r="F146" i="8"/>
  <c r="D88" i="8"/>
  <c r="F90" i="8"/>
  <c r="D62" i="8"/>
  <c r="D34" i="8"/>
  <c r="E263" i="7"/>
  <c r="D263" i="7"/>
  <c r="E247" i="7"/>
  <c r="D242" i="7"/>
  <c r="E236" i="7"/>
  <c r="D229" i="7"/>
  <c r="E223" i="7"/>
  <c r="D216" i="7"/>
  <c r="E210" i="7"/>
  <c r="P197" i="7"/>
  <c r="D144" i="7"/>
  <c r="D148" i="7"/>
  <c r="E147" i="7"/>
  <c r="D147" i="7"/>
  <c r="E145" i="7"/>
  <c r="E117" i="7"/>
  <c r="F88" i="7"/>
  <c r="F76" i="7"/>
  <c r="E91" i="7"/>
  <c r="E256" i="7" s="1"/>
  <c r="E258" i="7" s="1"/>
  <c r="D91" i="7"/>
  <c r="D256" i="7" s="1"/>
  <c r="D258" i="7" s="1"/>
  <c r="F46" i="7"/>
  <c r="E46" i="7"/>
  <c r="D46" i="7"/>
  <c r="F21" i="7"/>
  <c r="E40" i="7"/>
  <c r="D45" i="7"/>
  <c r="F263" i="7"/>
  <c r="F247" i="7"/>
  <c r="F223" i="7"/>
  <c r="E146" i="7"/>
  <c r="F148" i="7"/>
  <c r="D146" i="7"/>
  <c r="E105" i="7"/>
  <c r="F91" i="7"/>
  <c r="F256" i="7" s="1"/>
  <c r="F90" i="7"/>
  <c r="D263" i="6"/>
  <c r="D247" i="6"/>
  <c r="D146" i="6"/>
  <c r="F123" i="6"/>
  <c r="F111" i="6"/>
  <c r="D91" i="6"/>
  <c r="D256" i="6" s="1"/>
  <c r="D90" i="6"/>
  <c r="F46" i="6"/>
  <c r="E46" i="6"/>
  <c r="F21" i="6"/>
  <c r="F32" i="6"/>
  <c r="E263" i="6"/>
  <c r="F247" i="6"/>
  <c r="F236" i="6"/>
  <c r="E223" i="6"/>
  <c r="F223" i="6"/>
  <c r="F210" i="6"/>
  <c r="D148" i="6"/>
  <c r="F148" i="6"/>
  <c r="E147" i="6"/>
  <c r="F146" i="6"/>
  <c r="E146" i="6"/>
  <c r="D123" i="6"/>
  <c r="F117" i="6"/>
  <c r="F88" i="6"/>
  <c r="F89" i="6" s="1"/>
  <c r="F92" i="6"/>
  <c r="E91" i="6"/>
  <c r="E256" i="6" s="1"/>
  <c r="E258" i="6" s="1"/>
  <c r="E40" i="6"/>
  <c r="E34" i="6"/>
  <c r="D148" i="5"/>
  <c r="E147" i="5"/>
  <c r="D147" i="5"/>
  <c r="E117" i="5"/>
  <c r="F93" i="5"/>
  <c r="D93" i="5"/>
  <c r="D92" i="5"/>
  <c r="E91" i="5"/>
  <c r="E256" i="5" s="1"/>
  <c r="E258" i="5" s="1"/>
  <c r="D91" i="5"/>
  <c r="D256" i="5" s="1"/>
  <c r="D258" i="5" s="1"/>
  <c r="F46" i="5"/>
  <c r="E46" i="5"/>
  <c r="D46" i="5"/>
  <c r="D34" i="5"/>
  <c r="F30" i="5"/>
  <c r="F263" i="5"/>
  <c r="E263" i="5"/>
  <c r="F247" i="5"/>
  <c r="E247" i="5"/>
  <c r="F236" i="5"/>
  <c r="F223" i="5"/>
  <c r="F210" i="5"/>
  <c r="F204" i="5"/>
  <c r="F139" i="5"/>
  <c r="F147" i="5"/>
  <c r="F129" i="5"/>
  <c r="E146" i="5"/>
  <c r="E145" i="5"/>
  <c r="D88" i="5"/>
  <c r="E82" i="5"/>
  <c r="E93" i="5"/>
  <c r="E90" i="5"/>
  <c r="E38" i="5"/>
  <c r="E34" i="5"/>
  <c r="E263" i="4"/>
  <c r="E139" i="4"/>
  <c r="D148" i="4"/>
  <c r="F147" i="4"/>
  <c r="D147" i="4"/>
  <c r="D145" i="4"/>
  <c r="E117" i="4"/>
  <c r="E105" i="4"/>
  <c r="D82" i="4"/>
  <c r="F91" i="4"/>
  <c r="F256" i="4" s="1"/>
  <c r="F258" i="4" s="1"/>
  <c r="D91" i="4"/>
  <c r="D256" i="4" s="1"/>
  <c r="D258" i="4" s="1"/>
  <c r="E90" i="4"/>
  <c r="F46" i="4"/>
  <c r="E46" i="4"/>
  <c r="D46" i="4"/>
  <c r="D21" i="4"/>
  <c r="F30" i="4"/>
  <c r="D40" i="4"/>
  <c r="F263" i="4"/>
  <c r="D263" i="4"/>
  <c r="F247" i="4"/>
  <c r="D242" i="4"/>
  <c r="D144" i="4"/>
  <c r="F90" i="4"/>
  <c r="E82" i="4" l="1"/>
  <c r="F76" i="4"/>
  <c r="F88" i="4"/>
  <c r="F123" i="4"/>
  <c r="E88" i="5"/>
  <c r="D45" i="5"/>
  <c r="P9" i="5"/>
  <c r="D111" i="5"/>
  <c r="D123" i="5"/>
  <c r="D247" i="5"/>
  <c r="D76" i="6"/>
  <c r="D88" i="6"/>
  <c r="D111" i="6"/>
  <c r="F62" i="6"/>
  <c r="E82" i="6"/>
  <c r="E123" i="6"/>
  <c r="E139" i="7"/>
  <c r="D30" i="7"/>
  <c r="D76" i="8"/>
  <c r="E117" i="8"/>
  <c r="H196" i="14"/>
  <c r="H196" i="12"/>
  <c r="F47" i="9"/>
  <c r="F123" i="10"/>
  <c r="E15" i="4"/>
  <c r="D76" i="5"/>
  <c r="D77" i="5" s="1"/>
  <c r="K196" i="14"/>
  <c r="K196" i="12"/>
  <c r="F236" i="10"/>
  <c r="D123" i="9"/>
  <c r="L196" i="12"/>
  <c r="L196" i="14"/>
  <c r="D76" i="10"/>
  <c r="D77" i="10" s="1"/>
  <c r="M196" i="12"/>
  <c r="M196" i="14"/>
  <c r="D70" i="4"/>
  <c r="D71" i="4" s="1"/>
  <c r="G196" i="12"/>
  <c r="G196" i="14"/>
  <c r="I196" i="12"/>
  <c r="I196" i="14"/>
  <c r="J196" i="12"/>
  <c r="J196" i="14"/>
  <c r="E76" i="10"/>
  <c r="E77" i="10" s="1"/>
  <c r="E88" i="10"/>
  <c r="E89" i="10" s="1"/>
  <c r="E83" i="4"/>
  <c r="D76" i="7"/>
  <c r="D77" i="7" s="1"/>
  <c r="D88" i="10"/>
  <c r="D89" i="10" s="1"/>
  <c r="E147" i="4"/>
  <c r="E204" i="4"/>
  <c r="D40" i="5"/>
  <c r="D139" i="5"/>
  <c r="E30" i="10"/>
  <c r="E62" i="10"/>
  <c r="E123" i="10"/>
  <c r="F82" i="7"/>
  <c r="F83" i="7" s="1"/>
  <c r="F62" i="10"/>
  <c r="D123" i="4"/>
  <c r="F32" i="5"/>
  <c r="D30" i="6"/>
  <c r="D38" i="6"/>
  <c r="D46" i="6"/>
  <c r="D47" i="6" s="1"/>
  <c r="D89" i="6"/>
  <c r="D21" i="9"/>
  <c r="D46" i="9"/>
  <c r="D47" i="9" s="1"/>
  <c r="D77" i="9"/>
  <c r="D89" i="9"/>
  <c r="G259" i="6"/>
  <c r="G259" i="10"/>
  <c r="E32" i="4"/>
  <c r="E145" i="4"/>
  <c r="D32" i="7"/>
  <c r="F47" i="4"/>
  <c r="F139" i="4"/>
  <c r="F223" i="4"/>
  <c r="D47" i="5"/>
  <c r="E45" i="5"/>
  <c r="E89" i="5"/>
  <c r="E111" i="5"/>
  <c r="E118" i="5" s="1"/>
  <c r="E123" i="5"/>
  <c r="E148" i="5"/>
  <c r="E149" i="5" s="1"/>
  <c r="E144" i="5"/>
  <c r="E92" i="7"/>
  <c r="E123" i="7"/>
  <c r="E134" i="7"/>
  <c r="F38" i="8"/>
  <c r="E15" i="9"/>
  <c r="E40" i="9"/>
  <c r="E105" i="9"/>
  <c r="E117" i="9"/>
  <c r="E147" i="9"/>
  <c r="D134" i="10"/>
  <c r="D204" i="10"/>
  <c r="D32" i="5"/>
  <c r="D236" i="5"/>
  <c r="E88" i="4"/>
  <c r="E89" i="4" s="1"/>
  <c r="E148" i="4"/>
  <c r="D76" i="4"/>
  <c r="D77" i="4" s="1"/>
  <c r="D88" i="4"/>
  <c r="D89" i="4" s="1"/>
  <c r="D62" i="5"/>
  <c r="F76" i="5"/>
  <c r="F77" i="5" s="1"/>
  <c r="F123" i="5"/>
  <c r="F70" i="6"/>
  <c r="F71" i="6" s="1"/>
  <c r="F76" i="6"/>
  <c r="F77" i="6" s="1"/>
  <c r="F82" i="6"/>
  <c r="F83" i="6" s="1"/>
  <c r="F145" i="6"/>
  <c r="F146" i="7"/>
  <c r="E216" i="10"/>
  <c r="F92" i="10"/>
  <c r="F32" i="4"/>
  <c r="F145" i="4"/>
  <c r="E32" i="5"/>
  <c r="E223" i="5"/>
  <c r="D38" i="7"/>
  <c r="E93" i="7"/>
  <c r="E47" i="9"/>
  <c r="E62" i="9"/>
  <c r="E92" i="9"/>
  <c r="E94" i="9" s="1"/>
  <c r="D15" i="10"/>
  <c r="D22" i="10" s="1"/>
  <c r="D24" i="10" s="1"/>
  <c r="D25" i="10" s="1"/>
  <c r="D139" i="10"/>
  <c r="D210" i="10"/>
  <c r="F15" i="5"/>
  <c r="F117" i="5"/>
  <c r="D47" i="7"/>
  <c r="F70" i="7"/>
  <c r="F71" i="7" s="1"/>
  <c r="D247" i="8"/>
  <c r="F30" i="9"/>
  <c r="F117" i="9"/>
  <c r="E139" i="10"/>
  <c r="E210" i="10"/>
  <c r="E223" i="10"/>
  <c r="D30" i="5"/>
  <c r="D21" i="5"/>
  <c r="D38" i="5"/>
  <c r="D216" i="5"/>
  <c r="D229" i="5"/>
  <c r="D62" i="6"/>
  <c r="D21" i="6"/>
  <c r="D144" i="6"/>
  <c r="D223" i="6"/>
  <c r="D62" i="7"/>
  <c r="D21" i="7"/>
  <c r="D70" i="7"/>
  <c r="D71" i="7" s="1"/>
  <c r="D90" i="7"/>
  <c r="D82" i="7"/>
  <c r="D83" i="7" s="1"/>
  <c r="D204" i="7"/>
  <c r="D45" i="9"/>
  <c r="F70" i="10"/>
  <c r="F71" i="10" s="1"/>
  <c r="F82" i="10"/>
  <c r="F83" i="10" s="1"/>
  <c r="F105" i="10"/>
  <c r="F145" i="10"/>
  <c r="F149" i="10" s="1"/>
  <c r="D247" i="7"/>
  <c r="D21" i="8"/>
  <c r="D146" i="10"/>
  <c r="E92" i="5"/>
  <c r="E94" i="5" s="1"/>
  <c r="E95" i="5" s="1"/>
  <c r="E255" i="5" s="1"/>
  <c r="E259" i="5" s="1"/>
  <c r="F47" i="5"/>
  <c r="F88" i="5"/>
  <c r="F89" i="5" s="1"/>
  <c r="D146" i="5"/>
  <c r="F148" i="5"/>
  <c r="D144" i="5"/>
  <c r="E30" i="7"/>
  <c r="D47" i="4"/>
  <c r="E76" i="5"/>
  <c r="E77" i="5" s="1"/>
  <c r="F93" i="6"/>
  <c r="F94" i="6" s="1"/>
  <c r="E34" i="7"/>
  <c r="D62" i="9"/>
  <c r="D111" i="9"/>
  <c r="F111" i="9"/>
  <c r="E145" i="9"/>
  <c r="D134" i="9"/>
  <c r="F139" i="9"/>
  <c r="D144" i="9"/>
  <c r="D204" i="9"/>
  <c r="F210" i="9"/>
  <c r="F217" i="9" s="1"/>
  <c r="D216" i="9"/>
  <c r="F223" i="9"/>
  <c r="D229" i="9"/>
  <c r="D242" i="9"/>
  <c r="F247" i="9"/>
  <c r="E90" i="10"/>
  <c r="D93" i="10"/>
  <c r="F15" i="4"/>
  <c r="F70" i="4"/>
  <c r="F71" i="4" s="1"/>
  <c r="F82" i="4"/>
  <c r="F83" i="4" s="1"/>
  <c r="E123" i="4"/>
  <c r="D32" i="8"/>
  <c r="D15" i="9"/>
  <c r="E21" i="9"/>
  <c r="F82" i="9"/>
  <c r="F83" i="9" s="1"/>
  <c r="D105" i="9"/>
  <c r="E111" i="9"/>
  <c r="D117" i="9"/>
  <c r="E123" i="9"/>
  <c r="F145" i="9"/>
  <c r="E148" i="9"/>
  <c r="F144" i="9"/>
  <c r="F204" i="9"/>
  <c r="F229" i="9"/>
  <c r="F242" i="9"/>
  <c r="E91" i="4"/>
  <c r="E256" i="4" s="1"/>
  <c r="E258" i="4" s="1"/>
  <c r="D90" i="4"/>
  <c r="E148" i="6"/>
  <c r="E38" i="7"/>
  <c r="F129" i="4"/>
  <c r="E134" i="5"/>
  <c r="D15" i="7"/>
  <c r="E21" i="7"/>
  <c r="E47" i="7"/>
  <c r="E62" i="7"/>
  <c r="E88" i="7"/>
  <c r="E89" i="7" s="1"/>
  <c r="D105" i="7"/>
  <c r="E111" i="7"/>
  <c r="E118" i="7" s="1"/>
  <c r="E119" i="7" s="1"/>
  <c r="D117" i="7"/>
  <c r="F117" i="7"/>
  <c r="D139" i="7"/>
  <c r="F91" i="9"/>
  <c r="F256" i="9" s="1"/>
  <c r="F258" i="9" s="1"/>
  <c r="E90" i="9"/>
  <c r="D93" i="9"/>
  <c r="D145" i="9"/>
  <c r="F147" i="9"/>
  <c r="D247" i="9"/>
  <c r="E40" i="4"/>
  <c r="E193" i="4"/>
  <c r="E223" i="4"/>
  <c r="E247" i="4"/>
  <c r="F91" i="5"/>
  <c r="F256" i="5" s="1"/>
  <c r="F258" i="5" s="1"/>
  <c r="E30" i="6"/>
  <c r="D82" i="6"/>
  <c r="D83" i="6" s="1"/>
  <c r="F134" i="6"/>
  <c r="E139" i="6"/>
  <c r="D204" i="6"/>
  <c r="E210" i="6"/>
  <c r="E251" i="6" s="1"/>
  <c r="D216" i="6"/>
  <c r="D229" i="6"/>
  <c r="E236" i="6"/>
  <c r="D242" i="6"/>
  <c r="F242" i="6"/>
  <c r="E247" i="6"/>
  <c r="F263" i="6"/>
  <c r="E15" i="7"/>
  <c r="F77" i="7"/>
  <c r="F89" i="7"/>
  <c r="F111" i="7"/>
  <c r="F123" i="7"/>
  <c r="E34" i="9"/>
  <c r="F30" i="10"/>
  <c r="E105" i="10"/>
  <c r="D123" i="10"/>
  <c r="E145" i="10"/>
  <c r="D148" i="10"/>
  <c r="D145" i="7"/>
  <c r="D149" i="7" s="1"/>
  <c r="F147" i="7"/>
  <c r="E62" i="5"/>
  <c r="E204" i="5"/>
  <c r="E47" i="6"/>
  <c r="E88" i="6"/>
  <c r="E89" i="6" s="1"/>
  <c r="D210" i="6"/>
  <c r="D217" i="6" s="1"/>
  <c r="E229" i="6"/>
  <c r="E230" i="6" s="1"/>
  <c r="D236" i="6"/>
  <c r="E242" i="6"/>
  <c r="F62" i="5"/>
  <c r="E139" i="5"/>
  <c r="D204" i="5"/>
  <c r="E210" i="5"/>
  <c r="E236" i="5"/>
  <c r="D242" i="5"/>
  <c r="D263" i="5"/>
  <c r="F40" i="7"/>
  <c r="E82" i="7"/>
  <c r="E83" i="7" s="1"/>
  <c r="D111" i="7"/>
  <c r="D123" i="7"/>
  <c r="F139" i="7"/>
  <c r="D30" i="8"/>
  <c r="E147" i="8"/>
  <c r="F223" i="8"/>
  <c r="F32" i="10"/>
  <c r="D70" i="8"/>
  <c r="D71" i="8" s="1"/>
  <c r="D82" i="8"/>
  <c r="D83" i="8" s="1"/>
  <c r="F111" i="8"/>
  <c r="D204" i="8"/>
  <c r="E210" i="8"/>
  <c r="E223" i="8"/>
  <c r="E247" i="8"/>
  <c r="F263" i="8"/>
  <c r="F21" i="10"/>
  <c r="E144" i="4"/>
  <c r="E93" i="8"/>
  <c r="F111" i="4"/>
  <c r="D216" i="4"/>
  <c r="D229" i="4"/>
  <c r="E76" i="8"/>
  <c r="E77" i="8" s="1"/>
  <c r="E88" i="8"/>
  <c r="E89" i="8" s="1"/>
  <c r="E30" i="9"/>
  <c r="F38" i="9"/>
  <c r="E32" i="10"/>
  <c r="D111" i="4"/>
  <c r="E146" i="4"/>
  <c r="F210" i="4"/>
  <c r="F236" i="4"/>
  <c r="D247" i="4"/>
  <c r="F134" i="7"/>
  <c r="F144" i="7"/>
  <c r="E144" i="7"/>
  <c r="F204" i="7"/>
  <c r="E204" i="7"/>
  <c r="D210" i="7"/>
  <c r="D217" i="7" s="1"/>
  <c r="F216" i="7"/>
  <c r="E216" i="7"/>
  <c r="E217" i="7" s="1"/>
  <c r="D223" i="7"/>
  <c r="D230" i="7" s="1"/>
  <c r="F229" i="7"/>
  <c r="F230" i="7" s="1"/>
  <c r="D236" i="7"/>
  <c r="F242" i="7"/>
  <c r="E242" i="7"/>
  <c r="E38" i="10"/>
  <c r="D45" i="10"/>
  <c r="D62" i="10"/>
  <c r="D83" i="10"/>
  <c r="E92" i="10"/>
  <c r="E94" i="10" s="1"/>
  <c r="F76" i="10"/>
  <c r="F77" i="10" s="1"/>
  <c r="F88" i="10"/>
  <c r="F89" i="10" s="1"/>
  <c r="D47" i="10"/>
  <c r="E204" i="9"/>
  <c r="E216" i="9"/>
  <c r="E217" i="9" s="1"/>
  <c r="D236" i="9"/>
  <c r="E38" i="9"/>
  <c r="F236" i="9"/>
  <c r="F34" i="8"/>
  <c r="F30" i="8"/>
  <c r="D45" i="8"/>
  <c r="D123" i="8"/>
  <c r="D15" i="8"/>
  <c r="F15" i="8"/>
  <c r="E21" i="8"/>
  <c r="E47" i="8"/>
  <c r="E62" i="8"/>
  <c r="D91" i="8"/>
  <c r="D256" i="8" s="1"/>
  <c r="D258" i="8" s="1"/>
  <c r="F82" i="8"/>
  <c r="F83" i="8" s="1"/>
  <c r="D105" i="8"/>
  <c r="E111" i="8"/>
  <c r="E118" i="8" s="1"/>
  <c r="D117" i="8"/>
  <c r="E123" i="8"/>
  <c r="D147" i="8"/>
  <c r="F134" i="8"/>
  <c r="D139" i="8"/>
  <c r="F144" i="8"/>
  <c r="E193" i="8"/>
  <c r="F204" i="8"/>
  <c r="E204" i="8"/>
  <c r="D210" i="8"/>
  <c r="F216" i="8"/>
  <c r="D223" i="8"/>
  <c r="F229" i="8"/>
  <c r="D236" i="8"/>
  <c r="F242" i="8"/>
  <c r="E242" i="8"/>
  <c r="F21" i="8"/>
  <c r="F22" i="8" s="1"/>
  <c r="F24" i="8" s="1"/>
  <c r="F25" i="8" s="1"/>
  <c r="D38" i="8"/>
  <c r="E91" i="8"/>
  <c r="E256" i="8" s="1"/>
  <c r="E258" i="8" s="1"/>
  <c r="D90" i="8"/>
  <c r="F92" i="8"/>
  <c r="F88" i="8"/>
  <c r="F89" i="8" s="1"/>
  <c r="F123" i="8"/>
  <c r="F148" i="8"/>
  <c r="E139" i="8"/>
  <c r="E236" i="8"/>
  <c r="F32" i="8"/>
  <c r="F147" i="8"/>
  <c r="E193" i="7"/>
  <c r="F15" i="6"/>
  <c r="F22" i="6" s="1"/>
  <c r="F24" i="6" s="1"/>
  <c r="F25" i="6" s="1"/>
  <c r="E21" i="6"/>
  <c r="E62" i="6"/>
  <c r="F105" i="6"/>
  <c r="D147" i="6"/>
  <c r="E134" i="6"/>
  <c r="D139" i="6"/>
  <c r="E144" i="6"/>
  <c r="E204" i="6"/>
  <c r="E38" i="6"/>
  <c r="D40" i="6"/>
  <c r="E105" i="6"/>
  <c r="E117" i="6"/>
  <c r="F139" i="6"/>
  <c r="E90" i="6"/>
  <c r="D93" i="6"/>
  <c r="F91" i="6"/>
  <c r="F256" i="6" s="1"/>
  <c r="F258" i="6" s="1"/>
  <c r="D145" i="6"/>
  <c r="D89" i="5"/>
  <c r="E105" i="5"/>
  <c r="F111" i="5"/>
  <c r="E15" i="5"/>
  <c r="D82" i="5"/>
  <c r="D83" i="5" s="1"/>
  <c r="D45" i="4"/>
  <c r="D32" i="4"/>
  <c r="E229" i="4"/>
  <c r="E242" i="4"/>
  <c r="F62" i="4"/>
  <c r="D146" i="4"/>
  <c r="D149" i="4" s="1"/>
  <c r="D34" i="4"/>
  <c r="F38" i="4"/>
  <c r="E93" i="4"/>
  <c r="E210" i="4"/>
  <c r="D94" i="5"/>
  <c r="D15" i="4"/>
  <c r="D22" i="4" s="1"/>
  <c r="D24" i="4" s="1"/>
  <c r="D25" i="4" s="1"/>
  <c r="E47" i="4"/>
  <c r="E62" i="4"/>
  <c r="E38" i="4"/>
  <c r="D139" i="4"/>
  <c r="D193" i="4"/>
  <c r="F193" i="4"/>
  <c r="E216" i="4"/>
  <c r="D223" i="4"/>
  <c r="D236" i="4"/>
  <c r="D134" i="5"/>
  <c r="D105" i="5"/>
  <c r="D117" i="5"/>
  <c r="D118" i="5" s="1"/>
  <c r="F134" i="5"/>
  <c r="F144" i="5"/>
  <c r="D193" i="5"/>
  <c r="F193" i="5"/>
  <c r="E193" i="5"/>
  <c r="D210" i="5"/>
  <c r="F216" i="5"/>
  <c r="F217" i="5" s="1"/>
  <c r="E216" i="5"/>
  <c r="D223" i="5"/>
  <c r="F229" i="5"/>
  <c r="F230" i="5" s="1"/>
  <c r="E229" i="5"/>
  <c r="F242" i="5"/>
  <c r="E242" i="5"/>
  <c r="F45" i="6"/>
  <c r="D70" i="6"/>
  <c r="D71" i="6" s="1"/>
  <c r="F15" i="7"/>
  <c r="F22" i="7" s="1"/>
  <c r="F24" i="7" s="1"/>
  <c r="F25" i="7" s="1"/>
  <c r="D88" i="7"/>
  <c r="D89" i="7" s="1"/>
  <c r="E144" i="8"/>
  <c r="E216" i="8"/>
  <c r="E229" i="8"/>
  <c r="F15" i="9"/>
  <c r="F22" i="9" s="1"/>
  <c r="F24" i="9" s="1"/>
  <c r="F25" i="9" s="1"/>
  <c r="E144" i="9"/>
  <c r="F193" i="9"/>
  <c r="E193" i="9"/>
  <c r="E229" i="9"/>
  <c r="E230" i="9" s="1"/>
  <c r="E242" i="9"/>
  <c r="F15" i="10"/>
  <c r="F139" i="10"/>
  <c r="E144" i="10"/>
  <c r="D193" i="10"/>
  <c r="F210" i="10"/>
  <c r="E229" i="10"/>
  <c r="D229" i="10"/>
  <c r="E242" i="10"/>
  <c r="D242" i="10"/>
  <c r="F93" i="7"/>
  <c r="F145" i="7"/>
  <c r="E32" i="7"/>
  <c r="F45" i="7"/>
  <c r="F62" i="7"/>
  <c r="E129" i="7"/>
  <c r="D134" i="7"/>
  <c r="E15" i="8"/>
  <c r="F45" i="8"/>
  <c r="F62" i="8"/>
  <c r="E105" i="8"/>
  <c r="D134" i="8"/>
  <c r="D144" i="8"/>
  <c r="D216" i="8"/>
  <c r="D229" i="8"/>
  <c r="D242" i="8"/>
  <c r="F134" i="9"/>
  <c r="E148" i="8"/>
  <c r="D15" i="6"/>
  <c r="E92" i="6"/>
  <c r="D105" i="6"/>
  <c r="E111" i="6"/>
  <c r="D117" i="6"/>
  <c r="D118" i="6" s="1"/>
  <c r="F144" i="6"/>
  <c r="D193" i="6"/>
  <c r="E193" i="6"/>
  <c r="F204" i="6"/>
  <c r="F216" i="6"/>
  <c r="F217" i="6" s="1"/>
  <c r="E216" i="6"/>
  <c r="F229" i="6"/>
  <c r="F230" i="6" s="1"/>
  <c r="E90" i="7"/>
  <c r="D93" i="7"/>
  <c r="F105" i="7"/>
  <c r="D193" i="7"/>
  <c r="F193" i="7"/>
  <c r="F210" i="7"/>
  <c r="F250" i="7" s="1"/>
  <c r="E229" i="7"/>
  <c r="E230" i="7" s="1"/>
  <c r="E38" i="8"/>
  <c r="D93" i="8"/>
  <c r="F105" i="8"/>
  <c r="F117" i="8"/>
  <c r="D193" i="8"/>
  <c r="D83" i="9"/>
  <c r="E89" i="9"/>
  <c r="F105" i="9"/>
  <c r="D139" i="9"/>
  <c r="D193" i="9"/>
  <c r="D210" i="9"/>
  <c r="D223" i="9"/>
  <c r="D32" i="10"/>
  <c r="E21" i="10"/>
  <c r="F117" i="10"/>
  <c r="E34" i="4"/>
  <c r="F147" i="6"/>
  <c r="D34" i="10"/>
  <c r="E111" i="10"/>
  <c r="D117" i="10"/>
  <c r="D118" i="10" s="1"/>
  <c r="D119" i="10" s="1"/>
  <c r="E129" i="10"/>
  <c r="F134" i="10"/>
  <c r="F144" i="10"/>
  <c r="E193" i="10"/>
  <c r="F204" i="10"/>
  <c r="F216" i="10"/>
  <c r="D223" i="10"/>
  <c r="F229" i="10"/>
  <c r="E236" i="10"/>
  <c r="D236" i="10"/>
  <c r="F242" i="10"/>
  <c r="E247" i="10"/>
  <c r="F93" i="8"/>
  <c r="D15" i="5"/>
  <c r="E21" i="5"/>
  <c r="D90" i="5"/>
  <c r="F70" i="5"/>
  <c r="F71" i="5" s="1"/>
  <c r="F82" i="5"/>
  <c r="F83" i="5" s="1"/>
  <c r="F105" i="5"/>
  <c r="D258" i="6"/>
  <c r="D40" i="7"/>
  <c r="E148" i="7"/>
  <c r="E149" i="7" s="1"/>
  <c r="F236" i="7"/>
  <c r="D40" i="8"/>
  <c r="E92" i="8"/>
  <c r="E82" i="8"/>
  <c r="E83" i="8" s="1"/>
  <c r="D111" i="8"/>
  <c r="F129" i="8"/>
  <c r="F193" i="8"/>
  <c r="F210" i="8"/>
  <c r="F236" i="8"/>
  <c r="F247" i="8"/>
  <c r="E82" i="9"/>
  <c r="E83" i="9" s="1"/>
  <c r="F34" i="10"/>
  <c r="E15" i="10"/>
  <c r="D40" i="10"/>
  <c r="E82" i="10"/>
  <c r="E83" i="10" s="1"/>
  <c r="F111" i="10"/>
  <c r="E117" i="10"/>
  <c r="E148" i="10"/>
  <c r="D147" i="10"/>
  <c r="F193" i="10"/>
  <c r="E204" i="10"/>
  <c r="D216" i="10"/>
  <c r="F223" i="10"/>
  <c r="F247" i="10"/>
  <c r="E76" i="4"/>
  <c r="E77" i="4" s="1"/>
  <c r="D83" i="4"/>
  <c r="D105" i="4"/>
  <c r="F105" i="4"/>
  <c r="E111" i="4"/>
  <c r="E118" i="4" s="1"/>
  <c r="E119" i="4" s="1"/>
  <c r="D117" i="4"/>
  <c r="F117" i="4"/>
  <c r="F144" i="4"/>
  <c r="F204" i="4"/>
  <c r="D210" i="4"/>
  <c r="F216" i="4"/>
  <c r="F229" i="4"/>
  <c r="F242" i="4"/>
  <c r="F21" i="5"/>
  <c r="D34" i="6"/>
  <c r="F90" i="6"/>
  <c r="E93" i="6"/>
  <c r="E129" i="6"/>
  <c r="D30" i="9"/>
  <c r="F70" i="9"/>
  <c r="F71" i="9" s="1"/>
  <c r="E91" i="9"/>
  <c r="E256" i="9" s="1"/>
  <c r="E258" i="9" s="1"/>
  <c r="E21" i="4"/>
  <c r="F21" i="4"/>
  <c r="D38" i="4"/>
  <c r="F89" i="4"/>
  <c r="E129" i="4"/>
  <c r="F148" i="4"/>
  <c r="D204" i="4"/>
  <c r="E236" i="4"/>
  <c r="E129" i="5"/>
  <c r="E15" i="6"/>
  <c r="D77" i="6"/>
  <c r="E83" i="6"/>
  <c r="D134" i="6"/>
  <c r="F193" i="6"/>
  <c r="E134" i="8"/>
  <c r="E134" i="9"/>
  <c r="D38" i="10"/>
  <c r="F258" i="10"/>
  <c r="E47" i="10"/>
  <c r="D91" i="10"/>
  <c r="D256" i="10" s="1"/>
  <c r="D258" i="10" s="1"/>
  <c r="F93" i="10"/>
  <c r="E134" i="10"/>
  <c r="F47" i="10"/>
  <c r="E258" i="10"/>
  <c r="E34" i="10"/>
  <c r="E70" i="10"/>
  <c r="E71" i="10" s="1"/>
  <c r="D129" i="10"/>
  <c r="F40" i="10"/>
  <c r="D71" i="10"/>
  <c r="F129" i="10"/>
  <c r="F38" i="10"/>
  <c r="E45" i="10"/>
  <c r="F45" i="10"/>
  <c r="D92" i="10"/>
  <c r="D32" i="9"/>
  <c r="D34" i="9"/>
  <c r="F94" i="9"/>
  <c r="D148" i="9"/>
  <c r="D38" i="9"/>
  <c r="E76" i="9"/>
  <c r="E77" i="9" s="1"/>
  <c r="F89" i="9"/>
  <c r="E250" i="9"/>
  <c r="E251" i="9"/>
  <c r="E70" i="9"/>
  <c r="E71" i="9" s="1"/>
  <c r="D129" i="9"/>
  <c r="F34" i="9"/>
  <c r="D71" i="9"/>
  <c r="F129" i="9"/>
  <c r="F40" i="9"/>
  <c r="D92" i="9"/>
  <c r="F32" i="9"/>
  <c r="E45" i="9"/>
  <c r="F45" i="9"/>
  <c r="F145" i="8"/>
  <c r="E32" i="8"/>
  <c r="D89" i="8"/>
  <c r="F76" i="8"/>
  <c r="F77" i="8" s="1"/>
  <c r="D77" i="8"/>
  <c r="E40" i="8"/>
  <c r="F47" i="8"/>
  <c r="E70" i="8"/>
  <c r="E71" i="8" s="1"/>
  <c r="F91" i="8"/>
  <c r="F256" i="8" s="1"/>
  <c r="F258" i="8" s="1"/>
  <c r="D129" i="8"/>
  <c r="F139" i="8"/>
  <c r="D145" i="8"/>
  <c r="E34" i="8"/>
  <c r="F40" i="8"/>
  <c r="F70" i="8"/>
  <c r="F71" i="8" s="1"/>
  <c r="D92" i="8"/>
  <c r="E129" i="8"/>
  <c r="E145" i="8"/>
  <c r="E45" i="8"/>
  <c r="E30" i="8"/>
  <c r="D47" i="8"/>
  <c r="D34" i="7"/>
  <c r="F258" i="7"/>
  <c r="F92" i="7"/>
  <c r="E76" i="7"/>
  <c r="E77" i="7" s="1"/>
  <c r="E250" i="7"/>
  <c r="E251" i="7"/>
  <c r="F34" i="7"/>
  <c r="F30" i="7"/>
  <c r="F47" i="7"/>
  <c r="E70" i="7"/>
  <c r="E71" i="7" s="1"/>
  <c r="D129" i="7"/>
  <c r="F129" i="7"/>
  <c r="F38" i="7"/>
  <c r="D92" i="7"/>
  <c r="F32" i="7"/>
  <c r="E45" i="7"/>
  <c r="E76" i="6"/>
  <c r="E77" i="6" s="1"/>
  <c r="E145" i="6"/>
  <c r="E32" i="6"/>
  <c r="F118" i="6"/>
  <c r="F250" i="6"/>
  <c r="F251" i="6"/>
  <c r="F47" i="6"/>
  <c r="E70" i="6"/>
  <c r="E71" i="6" s="1"/>
  <c r="D129" i="6"/>
  <c r="D32" i="6"/>
  <c r="F34" i="6"/>
  <c r="F129" i="6"/>
  <c r="F40" i="6"/>
  <c r="D92" i="6"/>
  <c r="F38" i="6"/>
  <c r="D45" i="6"/>
  <c r="E45" i="6"/>
  <c r="F30" i="6"/>
  <c r="E30" i="5"/>
  <c r="F92" i="5"/>
  <c r="F94" i="5" s="1"/>
  <c r="D129" i="5"/>
  <c r="F145" i="5"/>
  <c r="F250" i="5"/>
  <c r="F251" i="5"/>
  <c r="E83" i="5"/>
  <c r="F90" i="5"/>
  <c r="F146" i="5"/>
  <c r="E47" i="5"/>
  <c r="D70" i="5"/>
  <c r="D71" i="5" s="1"/>
  <c r="E40" i="5"/>
  <c r="E70" i="5"/>
  <c r="E71" i="5" s="1"/>
  <c r="D145" i="5"/>
  <c r="F34" i="5"/>
  <c r="F40" i="5"/>
  <c r="F38" i="5"/>
  <c r="F45" i="5"/>
  <c r="F77" i="4"/>
  <c r="F93" i="4"/>
  <c r="D134" i="4"/>
  <c r="D93" i="4"/>
  <c r="D30" i="4"/>
  <c r="D62" i="4"/>
  <c r="E134" i="4"/>
  <c r="E30" i="4"/>
  <c r="F134" i="4"/>
  <c r="E92" i="4"/>
  <c r="F40" i="4"/>
  <c r="D92" i="4"/>
  <c r="F45" i="4"/>
  <c r="F146" i="4"/>
  <c r="E70" i="4"/>
  <c r="E71" i="4" s="1"/>
  <c r="D129" i="4"/>
  <c r="F34" i="4"/>
  <c r="F92" i="4"/>
  <c r="E45" i="4"/>
  <c r="E230" i="5" l="1"/>
  <c r="D230" i="9"/>
  <c r="E118" i="9"/>
  <c r="E119" i="9" s="1"/>
  <c r="D22" i="9"/>
  <c r="D24" i="9" s="1"/>
  <c r="D25" i="9" s="1"/>
  <c r="D94" i="9"/>
  <c r="D95" i="9" s="1"/>
  <c r="D255" i="9" s="1"/>
  <c r="D259" i="9" s="1"/>
  <c r="E22" i="8"/>
  <c r="E24" i="8" s="1"/>
  <c r="E25" i="8" s="1"/>
  <c r="F118" i="8"/>
  <c r="F119" i="8" s="1"/>
  <c r="D149" i="9"/>
  <c r="E22" i="4"/>
  <c r="E24" i="4" s="1"/>
  <c r="E25" i="4" s="1"/>
  <c r="D22" i="8"/>
  <c r="D24" i="8" s="1"/>
  <c r="D25" i="8" s="1"/>
  <c r="E22" i="6"/>
  <c r="E24" i="6" s="1"/>
  <c r="E25" i="6" s="1"/>
  <c r="E94" i="6"/>
  <c r="E95" i="6" s="1"/>
  <c r="E255" i="6" s="1"/>
  <c r="E259" i="6" s="1"/>
  <c r="F22" i="5"/>
  <c r="F24" i="5" s="1"/>
  <c r="F25" i="5" s="1"/>
  <c r="E94" i="8"/>
  <c r="E95" i="8" s="1"/>
  <c r="E255" i="8" s="1"/>
  <c r="E259" i="8" s="1"/>
  <c r="D94" i="8"/>
  <c r="D95" i="8" s="1"/>
  <c r="D255" i="8" s="1"/>
  <c r="D259" i="8" s="1"/>
  <c r="E94" i="7"/>
  <c r="F149" i="4"/>
  <c r="D217" i="4"/>
  <c r="D149" i="5"/>
  <c r="E250" i="10"/>
  <c r="F118" i="9"/>
  <c r="F119" i="9" s="1"/>
  <c r="F149" i="9"/>
  <c r="E22" i="9"/>
  <c r="E24" i="9" s="1"/>
  <c r="E25" i="9" s="1"/>
  <c r="F251" i="9"/>
  <c r="F250" i="9"/>
  <c r="D251" i="8"/>
  <c r="E250" i="8"/>
  <c r="F149" i="8"/>
  <c r="D250" i="8"/>
  <c r="E119" i="8"/>
  <c r="E217" i="8"/>
  <c r="F230" i="8"/>
  <c r="F243" i="8" s="1"/>
  <c r="F250" i="8"/>
  <c r="D230" i="8"/>
  <c r="D243" i="8" s="1"/>
  <c r="D243" i="7"/>
  <c r="D22" i="7"/>
  <c r="D24" i="7" s="1"/>
  <c r="D25" i="7" s="1"/>
  <c r="E243" i="7"/>
  <c r="D250" i="7"/>
  <c r="D118" i="7"/>
  <c r="D119" i="7" s="1"/>
  <c r="E22" i="7"/>
  <c r="E24" i="7" s="1"/>
  <c r="E25" i="7" s="1"/>
  <c r="D22" i="6"/>
  <c r="D24" i="6" s="1"/>
  <c r="D25" i="6" s="1"/>
  <c r="D250" i="6"/>
  <c r="D251" i="6"/>
  <c r="F149" i="6"/>
  <c r="F243" i="6"/>
  <c r="E243" i="6"/>
  <c r="D230" i="6"/>
  <c r="D243" i="6" s="1"/>
  <c r="D230" i="5"/>
  <c r="D243" i="5" s="1"/>
  <c r="F243" i="5"/>
  <c r="E217" i="5"/>
  <c r="E250" i="4"/>
  <c r="F22" i="4"/>
  <c r="F24" i="4" s="1"/>
  <c r="F25" i="4" s="1"/>
  <c r="F230" i="4"/>
  <c r="F243" i="4" s="1"/>
  <c r="D22" i="5"/>
  <c r="D24" i="5" s="1"/>
  <c r="D25" i="5" s="1"/>
  <c r="D217" i="9"/>
  <c r="F149" i="7"/>
  <c r="E230" i="4"/>
  <c r="E243" i="4" s="1"/>
  <c r="D217" i="5"/>
  <c r="E251" i="8"/>
  <c r="F94" i="8"/>
  <c r="F95" i="8" s="1"/>
  <c r="F255" i="8" s="1"/>
  <c r="F259" i="8" s="1"/>
  <c r="E230" i="8"/>
  <c r="E243" i="8" s="1"/>
  <c r="E250" i="5"/>
  <c r="E251" i="5"/>
  <c r="F95" i="9"/>
  <c r="F255" i="9" s="1"/>
  <c r="F259" i="9" s="1"/>
  <c r="F118" i="7"/>
  <c r="F119" i="7" s="1"/>
  <c r="D118" i="9"/>
  <c r="D119" i="9" s="1"/>
  <c r="E149" i="9"/>
  <c r="F119" i="6"/>
  <c r="E22" i="5"/>
  <c r="E24" i="5" s="1"/>
  <c r="E25" i="5" s="1"/>
  <c r="D243" i="9"/>
  <c r="E217" i="4"/>
  <c r="E94" i="4"/>
  <c r="E95" i="4" s="1"/>
  <c r="E255" i="4" s="1"/>
  <c r="E259" i="4" s="1"/>
  <c r="F118" i="4"/>
  <c r="F119" i="4" s="1"/>
  <c r="D217" i="10"/>
  <c r="E217" i="10"/>
  <c r="F94" i="10"/>
  <c r="F95" i="10" s="1"/>
  <c r="F255" i="10" s="1"/>
  <c r="F259" i="10" s="1"/>
  <c r="F251" i="10"/>
  <c r="E251" i="10"/>
  <c r="E149" i="10"/>
  <c r="D250" i="10"/>
  <c r="E95" i="10"/>
  <c r="E255" i="10" s="1"/>
  <c r="E259" i="10" s="1"/>
  <c r="E251" i="4"/>
  <c r="F250" i="4"/>
  <c r="E149" i="4"/>
  <c r="E243" i="5"/>
  <c r="E119" i="5"/>
  <c r="D95" i="5"/>
  <c r="D255" i="5" s="1"/>
  <c r="D259" i="5" s="1"/>
  <c r="D149" i="6"/>
  <c r="D94" i="7"/>
  <c r="D95" i="7" s="1"/>
  <c r="D255" i="7" s="1"/>
  <c r="D259" i="7" s="1"/>
  <c r="F230" i="9"/>
  <c r="F243" i="9" s="1"/>
  <c r="D149" i="10"/>
  <c r="E250" i="6"/>
  <c r="E95" i="7"/>
  <c r="E255" i="7" s="1"/>
  <c r="E259" i="7" s="1"/>
  <c r="E149" i="8"/>
  <c r="F118" i="5"/>
  <c r="F119" i="5" s="1"/>
  <c r="F217" i="4"/>
  <c r="F251" i="4"/>
  <c r="E149" i="6"/>
  <c r="D118" i="4"/>
  <c r="D119" i="4" s="1"/>
  <c r="F230" i="10"/>
  <c r="F243" i="10" s="1"/>
  <c r="E230" i="10"/>
  <c r="E243" i="10" s="1"/>
  <c r="D251" i="7"/>
  <c r="F217" i="10"/>
  <c r="E217" i="6"/>
  <c r="D149" i="8"/>
  <c r="F95" i="6"/>
  <c r="F255" i="6" s="1"/>
  <c r="F259" i="6" s="1"/>
  <c r="D250" i="9"/>
  <c r="E95" i="9"/>
  <c r="E255" i="9" s="1"/>
  <c r="E259" i="9" s="1"/>
  <c r="F22" i="10"/>
  <c r="F24" i="10" s="1"/>
  <c r="F25" i="10" s="1"/>
  <c r="D251" i="10"/>
  <c r="D251" i="9"/>
  <c r="E243" i="9"/>
  <c r="D217" i="8"/>
  <c r="F217" i="8"/>
  <c r="D118" i="8"/>
  <c r="D119" i="8" s="1"/>
  <c r="F251" i="7"/>
  <c r="E118" i="6"/>
  <c r="E119" i="6" s="1"/>
  <c r="D250" i="4"/>
  <c r="E22" i="10"/>
  <c r="E24" i="10" s="1"/>
  <c r="E25" i="10" s="1"/>
  <c r="F217" i="7"/>
  <c r="F94" i="7"/>
  <c r="F95" i="7" s="1"/>
  <c r="F255" i="7" s="1"/>
  <c r="F259" i="7" s="1"/>
  <c r="D251" i="5"/>
  <c r="D230" i="10"/>
  <c r="D243" i="10" s="1"/>
  <c r="F118" i="10"/>
  <c r="F119" i="10" s="1"/>
  <c r="F250" i="10"/>
  <c r="F251" i="8"/>
  <c r="D119" i="6"/>
  <c r="D250" i="5"/>
  <c r="D119" i="5"/>
  <c r="D230" i="4"/>
  <c r="D243" i="4" s="1"/>
  <c r="D251" i="4"/>
  <c r="F94" i="4"/>
  <c r="F95" i="4" s="1"/>
  <c r="F255" i="4" s="1"/>
  <c r="F259" i="4" s="1"/>
  <c r="E118" i="10"/>
  <c r="E119" i="10" s="1"/>
  <c r="F149" i="5"/>
  <c r="F243" i="7"/>
  <c r="D94" i="10"/>
  <c r="D95" i="10" s="1"/>
  <c r="D255" i="10" s="1"/>
  <c r="D94" i="6"/>
  <c r="D95" i="6" s="1"/>
  <c r="D255" i="6" s="1"/>
  <c r="F95" i="5"/>
  <c r="F255" i="5" s="1"/>
  <c r="F259" i="5" s="1"/>
  <c r="D94" i="4"/>
  <c r="D95" i="4" s="1"/>
  <c r="D255" i="4" s="1"/>
  <c r="D259" i="4" l="1"/>
  <c r="D259" i="10"/>
  <c r="D259" i="6"/>
  <c r="P61" i="2"/>
  <c r="E263" i="3"/>
  <c r="F247" i="3"/>
  <c r="E148" i="3"/>
  <c r="F147" i="3"/>
  <c r="E147" i="3"/>
  <c r="F145" i="3"/>
  <c r="E145" i="3"/>
  <c r="E123" i="3"/>
  <c r="F70" i="3"/>
  <c r="F91" i="3"/>
  <c r="F256" i="3" s="1"/>
  <c r="F258" i="3" s="1"/>
  <c r="E91" i="3"/>
  <c r="E256" i="3" s="1"/>
  <c r="E258" i="3" s="1"/>
  <c r="E46" i="3"/>
  <c r="D46" i="3"/>
  <c r="D148" i="3"/>
  <c r="D147" i="3"/>
  <c r="D146" i="3"/>
  <c r="D91" i="3"/>
  <c r="D256" i="3" s="1"/>
  <c r="E46" i="2"/>
  <c r="F46" i="2"/>
  <c r="D263" i="2"/>
  <c r="D247" i="2"/>
  <c r="D146" i="2"/>
  <c r="D76" i="2"/>
  <c r="D90" i="2"/>
  <c r="D46" i="2"/>
  <c r="E46" i="1"/>
  <c r="F46" i="1"/>
  <c r="P98" i="1"/>
  <c r="D46" i="1"/>
  <c r="P9" i="1"/>
  <c r="F93" i="3" l="1"/>
  <c r="E21" i="3"/>
  <c r="E70" i="3"/>
  <c r="E82" i="3"/>
  <c r="E134" i="3"/>
  <c r="E144" i="3"/>
  <c r="E216" i="3"/>
  <c r="F76" i="3"/>
  <c r="F82" i="3"/>
  <c r="F88" i="3"/>
  <c r="F111" i="3"/>
  <c r="D30" i="3"/>
  <c r="D88" i="3"/>
  <c r="D123" i="3"/>
  <c r="D129" i="3"/>
  <c r="D139" i="3"/>
  <c r="D210" i="3"/>
  <c r="D250" i="3" s="1"/>
  <c r="D223" i="3"/>
  <c r="E196" i="14"/>
  <c r="E196" i="12"/>
  <c r="D196" i="12"/>
  <c r="D196" i="14"/>
  <c r="F196" i="12"/>
  <c r="F196" i="14"/>
  <c r="E229" i="3"/>
  <c r="E242" i="3"/>
  <c r="F263" i="3"/>
  <c r="D76" i="3"/>
  <c r="D236" i="3"/>
  <c r="D247" i="3"/>
  <c r="P46" i="1"/>
  <c r="E47" i="2"/>
  <c r="D47" i="2"/>
  <c r="P46" i="2"/>
  <c r="F47" i="2"/>
  <c r="E92" i="3"/>
  <c r="F30" i="3"/>
  <c r="F34" i="3"/>
  <c r="F46" i="3"/>
  <c r="F47" i="3" s="1"/>
  <c r="F62" i="3"/>
  <c r="F123" i="3"/>
  <c r="D111" i="3"/>
  <c r="D263" i="3"/>
  <c r="E62" i="3"/>
  <c r="E76" i="3"/>
  <c r="E88" i="3"/>
  <c r="E89" i="3" s="1"/>
  <c r="E105" i="3"/>
  <c r="E247" i="3"/>
  <c r="F45" i="3"/>
  <c r="E139" i="3"/>
  <c r="E210" i="3"/>
  <c r="E217" i="3" s="1"/>
  <c r="F15" i="3"/>
  <c r="F32" i="3"/>
  <c r="F105" i="3"/>
  <c r="F117" i="3"/>
  <c r="F139" i="3"/>
  <c r="F210" i="3"/>
  <c r="F223" i="3"/>
  <c r="D15" i="3"/>
  <c r="D70" i="3"/>
  <c r="D71" i="3" s="1"/>
  <c r="D82" i="3"/>
  <c r="D83" i="3" s="1"/>
  <c r="D134" i="3"/>
  <c r="D144" i="3"/>
  <c r="D216" i="3"/>
  <c r="D229" i="3"/>
  <c r="D242" i="3"/>
  <c r="D147" i="2"/>
  <c r="E38" i="3"/>
  <c r="E90" i="3"/>
  <c r="E204" i="3"/>
  <c r="D34" i="2"/>
  <c r="F90" i="3"/>
  <c r="F146" i="3"/>
  <c r="F148" i="3"/>
  <c r="F92" i="3"/>
  <c r="F94" i="3" s="1"/>
  <c r="F21" i="3"/>
  <c r="D105" i="3"/>
  <c r="D117" i="3"/>
  <c r="D118" i="3" s="1"/>
  <c r="F144" i="3"/>
  <c r="D89" i="3"/>
  <c r="E15" i="3"/>
  <c r="E22" i="3" s="1"/>
  <c r="E24" i="3" s="1"/>
  <c r="E25" i="3" s="1"/>
  <c r="D77" i="3"/>
  <c r="D21" i="2"/>
  <c r="D204" i="2"/>
  <c r="D242" i="2"/>
  <c r="D90" i="3"/>
  <c r="D21" i="3"/>
  <c r="D93" i="2"/>
  <c r="D145" i="2"/>
  <c r="F193" i="3"/>
  <c r="E117" i="3"/>
  <c r="D193" i="3"/>
  <c r="D210" i="2"/>
  <c r="E83" i="3"/>
  <c r="D258" i="3"/>
  <c r="E32" i="3"/>
  <c r="D32" i="2"/>
  <c r="D139" i="2"/>
  <c r="D223" i="2"/>
  <c r="D250" i="2" s="1"/>
  <c r="D236" i="2"/>
  <c r="E111" i="3"/>
  <c r="D38" i="2"/>
  <c r="D15" i="2"/>
  <c r="E47" i="3"/>
  <c r="D129" i="2"/>
  <c r="D82" i="2"/>
  <c r="D83" i="2" s="1"/>
  <c r="D70" i="2"/>
  <c r="D71" i="2" s="1"/>
  <c r="D105" i="2"/>
  <c r="E223" i="2"/>
  <c r="D40" i="2"/>
  <c r="F236" i="3"/>
  <c r="D62" i="2"/>
  <c r="D88" i="2"/>
  <c r="D89" i="2" s="1"/>
  <c r="D111" i="2"/>
  <c r="D123" i="2"/>
  <c r="D134" i="2"/>
  <c r="D144" i="2"/>
  <c r="D216" i="2"/>
  <c r="D229" i="2"/>
  <c r="D193" i="2"/>
  <c r="F83" i="3"/>
  <c r="D117" i="2"/>
  <c r="D47" i="3"/>
  <c r="D34" i="3"/>
  <c r="F38" i="3"/>
  <c r="E193" i="3"/>
  <c r="D204" i="3"/>
  <c r="F204" i="3"/>
  <c r="F216" i="3"/>
  <c r="E223" i="3"/>
  <c r="F229" i="3"/>
  <c r="E236" i="3"/>
  <c r="F242" i="3"/>
  <c r="D148" i="2"/>
  <c r="D93" i="3"/>
  <c r="E129" i="3"/>
  <c r="F134" i="3"/>
  <c r="D145" i="3"/>
  <c r="D149" i="3" s="1"/>
  <c r="D38" i="3"/>
  <c r="E93" i="3"/>
  <c r="D32" i="3"/>
  <c r="D40" i="3"/>
  <c r="D62" i="3"/>
  <c r="D251" i="3"/>
  <c r="F77" i="3"/>
  <c r="E77" i="3"/>
  <c r="F89" i="3"/>
  <c r="F129" i="3"/>
  <c r="E40" i="3"/>
  <c r="F40" i="3"/>
  <c r="D45" i="3"/>
  <c r="E71" i="3"/>
  <c r="E34" i="3"/>
  <c r="E45" i="3"/>
  <c r="F71" i="3"/>
  <c r="E146" i="3"/>
  <c r="E149" i="3" s="1"/>
  <c r="E30" i="3"/>
  <c r="D92" i="3"/>
  <c r="D77" i="2"/>
  <c r="D45" i="2"/>
  <c r="D91" i="2"/>
  <c r="D256" i="2" s="1"/>
  <c r="D258" i="2" s="1"/>
  <c r="D92" i="2"/>
  <c r="D30" i="2"/>
  <c r="D217" i="3" l="1"/>
  <c r="D230" i="3"/>
  <c r="F118" i="3"/>
  <c r="F22" i="3"/>
  <c r="F24" i="3" s="1"/>
  <c r="F25" i="3" s="1"/>
  <c r="N196" i="12"/>
  <c r="N196" i="14"/>
  <c r="D119" i="3"/>
  <c r="E94" i="3"/>
  <c r="E95" i="3" s="1"/>
  <c r="E255" i="3" s="1"/>
  <c r="E259" i="3" s="1"/>
  <c r="F119" i="3"/>
  <c r="E250" i="3"/>
  <c r="F250" i="3"/>
  <c r="D243" i="3"/>
  <c r="D22" i="3"/>
  <c r="D24" i="3" s="1"/>
  <c r="D25" i="3" s="1"/>
  <c r="F95" i="3"/>
  <c r="F255" i="3" s="1"/>
  <c r="F259" i="3" s="1"/>
  <c r="F251" i="3"/>
  <c r="F230" i="3"/>
  <c r="F243" i="3" s="1"/>
  <c r="F149" i="3"/>
  <c r="D251" i="2"/>
  <c r="D22" i="2"/>
  <c r="D24" i="2" s="1"/>
  <c r="D25" i="2" s="1"/>
  <c r="F217" i="3"/>
  <c r="D217" i="2"/>
  <c r="E118" i="3"/>
  <c r="E119" i="3" s="1"/>
  <c r="D149" i="2"/>
  <c r="D230" i="2"/>
  <c r="D243" i="2" s="1"/>
  <c r="D118" i="2"/>
  <c r="D119" i="2" s="1"/>
  <c r="E251" i="3"/>
  <c r="E230" i="3"/>
  <c r="E243" i="3" s="1"/>
  <c r="D94" i="3"/>
  <c r="D95" i="3" s="1"/>
  <c r="D255" i="3" s="1"/>
  <c r="D94" i="2"/>
  <c r="D95" i="2" s="1"/>
  <c r="D255" i="2" s="1"/>
  <c r="D259" i="2" s="1"/>
  <c r="D259" i="3" l="1"/>
  <c r="M61" i="16"/>
  <c r="L61" i="16"/>
  <c r="K61" i="16"/>
  <c r="J61" i="16"/>
  <c r="I61" i="16"/>
  <c r="H61" i="16"/>
  <c r="G61" i="16"/>
  <c r="F61" i="16"/>
  <c r="E61" i="16"/>
  <c r="D61" i="16"/>
  <c r="N61" i="16" l="1"/>
  <c r="P262" i="10"/>
  <c r="P261" i="10"/>
  <c r="P257" i="10"/>
  <c r="P254" i="10"/>
  <c r="P253" i="10"/>
  <c r="P246" i="10"/>
  <c r="P245" i="10"/>
  <c r="P241" i="10"/>
  <c r="P240" i="10"/>
  <c r="P239" i="10"/>
  <c r="P238" i="10"/>
  <c r="P235" i="10"/>
  <c r="P234" i="10"/>
  <c r="P233" i="10"/>
  <c r="P232" i="10"/>
  <c r="P228" i="10"/>
  <c r="P227" i="10"/>
  <c r="P226" i="10"/>
  <c r="P225" i="10"/>
  <c r="P222" i="10"/>
  <c r="P221" i="10"/>
  <c r="P220" i="10"/>
  <c r="P219" i="10"/>
  <c r="P215" i="10"/>
  <c r="P214" i="10"/>
  <c r="P213" i="10"/>
  <c r="P212" i="10"/>
  <c r="P209" i="10"/>
  <c r="P208" i="10"/>
  <c r="P207" i="10"/>
  <c r="P206" i="10"/>
  <c r="P203" i="10"/>
  <c r="P202" i="10"/>
  <c r="P201" i="10"/>
  <c r="P200" i="10"/>
  <c r="P199" i="10"/>
  <c r="P197" i="10"/>
  <c r="P196" i="10"/>
  <c r="P195" i="10"/>
  <c r="P194" i="10"/>
  <c r="P192" i="10"/>
  <c r="P191" i="10"/>
  <c r="P190" i="10"/>
  <c r="P189" i="10"/>
  <c r="P187" i="10"/>
  <c r="P186" i="10"/>
  <c r="P185" i="10"/>
  <c r="P184" i="10"/>
  <c r="P182" i="10"/>
  <c r="P181" i="10"/>
  <c r="P180" i="10"/>
  <c r="P179" i="10"/>
  <c r="P178" i="10"/>
  <c r="P177" i="10"/>
  <c r="P175" i="10"/>
  <c r="P174" i="10"/>
  <c r="P173" i="10"/>
  <c r="P172" i="10"/>
  <c r="P171" i="10"/>
  <c r="P170" i="10"/>
  <c r="P169" i="10"/>
  <c r="P168" i="10"/>
  <c r="P167" i="10"/>
  <c r="P165" i="10"/>
  <c r="P164" i="10"/>
  <c r="P163" i="10"/>
  <c r="P162" i="10"/>
  <c r="P161" i="10"/>
  <c r="P160" i="10"/>
  <c r="P159" i="10"/>
  <c r="P158" i="10"/>
  <c r="P157" i="10"/>
  <c r="P156" i="10"/>
  <c r="P155" i="10"/>
  <c r="P154" i="10"/>
  <c r="P143" i="10"/>
  <c r="P142" i="10"/>
  <c r="P141" i="10"/>
  <c r="P140" i="10"/>
  <c r="P138" i="10"/>
  <c r="P137" i="10"/>
  <c r="P136" i="10"/>
  <c r="P135" i="10"/>
  <c r="P133" i="10"/>
  <c r="P132" i="10"/>
  <c r="P131" i="10"/>
  <c r="P130" i="10"/>
  <c r="P128" i="10"/>
  <c r="P127" i="10"/>
  <c r="P126" i="10"/>
  <c r="P125" i="10"/>
  <c r="P122" i="10"/>
  <c r="P121" i="10"/>
  <c r="P116" i="10"/>
  <c r="P115" i="10"/>
  <c r="P114" i="10"/>
  <c r="P113" i="10"/>
  <c r="P111" i="10"/>
  <c r="P110" i="10"/>
  <c r="P109" i="10"/>
  <c r="P108" i="10"/>
  <c r="P107" i="10"/>
  <c r="P104" i="10"/>
  <c r="P103" i="10"/>
  <c r="P102" i="10"/>
  <c r="P101" i="10"/>
  <c r="P98" i="10"/>
  <c r="P87" i="10"/>
  <c r="P86" i="10"/>
  <c r="P85" i="10"/>
  <c r="P84" i="10"/>
  <c r="P81" i="10"/>
  <c r="P80" i="10"/>
  <c r="P79" i="10"/>
  <c r="P75" i="10"/>
  <c r="P74" i="10"/>
  <c r="P73" i="10"/>
  <c r="P72" i="10"/>
  <c r="P69" i="10"/>
  <c r="P66" i="10"/>
  <c r="P61" i="10"/>
  <c r="P56" i="10"/>
  <c r="P55" i="10"/>
  <c r="P54" i="10"/>
  <c r="P52" i="10"/>
  <c r="P51" i="10"/>
  <c r="P50" i="10"/>
  <c r="P49" i="10"/>
  <c r="P44" i="10"/>
  <c r="P39" i="10"/>
  <c r="B37" i="10"/>
  <c r="B35" i="10"/>
  <c r="P33" i="10"/>
  <c r="P31" i="10"/>
  <c r="P20" i="10"/>
  <c r="P19" i="10"/>
  <c r="P18" i="10"/>
  <c r="P14" i="10"/>
  <c r="P13" i="10"/>
  <c r="P12" i="10"/>
  <c r="P11" i="10"/>
  <c r="P9" i="10"/>
  <c r="P261" i="9"/>
  <c r="P257" i="9"/>
  <c r="P254" i="9"/>
  <c r="P253" i="9"/>
  <c r="P246" i="9"/>
  <c r="P245" i="9"/>
  <c r="P241" i="9"/>
  <c r="P240" i="9"/>
  <c r="P239" i="9"/>
  <c r="P238" i="9"/>
  <c r="P235" i="9"/>
  <c r="P234" i="9"/>
  <c r="P233" i="9"/>
  <c r="P232" i="9"/>
  <c r="P228" i="9"/>
  <c r="P227" i="9"/>
  <c r="P226" i="9"/>
  <c r="P225" i="9"/>
  <c r="P222" i="9"/>
  <c r="P221" i="9"/>
  <c r="P220" i="9"/>
  <c r="P219" i="9"/>
  <c r="P215" i="9"/>
  <c r="P214" i="9"/>
  <c r="P213" i="9"/>
  <c r="P212" i="9"/>
  <c r="P209" i="9"/>
  <c r="P208" i="9"/>
  <c r="P207" i="9"/>
  <c r="P206" i="9"/>
  <c r="P203" i="9"/>
  <c r="P202" i="9"/>
  <c r="P201" i="9"/>
  <c r="P200" i="9"/>
  <c r="P197" i="9"/>
  <c r="P196" i="9"/>
  <c r="P195" i="9"/>
  <c r="P194" i="9"/>
  <c r="P192" i="9"/>
  <c r="P191" i="9"/>
  <c r="P190" i="9"/>
  <c r="P189" i="9"/>
  <c r="P187" i="9"/>
  <c r="P186" i="9"/>
  <c r="P185" i="9"/>
  <c r="P184" i="9"/>
  <c r="P182" i="9"/>
  <c r="P181" i="9"/>
  <c r="P180" i="9"/>
  <c r="P179" i="9"/>
  <c r="P178" i="9"/>
  <c r="P177" i="9"/>
  <c r="P175" i="9"/>
  <c r="P174" i="9"/>
  <c r="P173" i="9"/>
  <c r="P172" i="9"/>
  <c r="P171" i="9"/>
  <c r="P170" i="9"/>
  <c r="P169" i="9"/>
  <c r="P168" i="9"/>
  <c r="P167" i="9"/>
  <c r="P165" i="9"/>
  <c r="P164" i="9"/>
  <c r="P163" i="9"/>
  <c r="P162" i="9"/>
  <c r="P161" i="9"/>
  <c r="P160" i="9"/>
  <c r="P159" i="9"/>
  <c r="P158" i="9"/>
  <c r="P157" i="9"/>
  <c r="P156" i="9"/>
  <c r="P155" i="9"/>
  <c r="P154" i="9"/>
  <c r="P153" i="9"/>
  <c r="P143" i="9"/>
  <c r="P142" i="9"/>
  <c r="P141" i="9"/>
  <c r="P140" i="9"/>
  <c r="P138" i="9"/>
  <c r="P137" i="9"/>
  <c r="P136" i="9"/>
  <c r="P135" i="9"/>
  <c r="P133" i="9"/>
  <c r="P132" i="9"/>
  <c r="P131" i="9"/>
  <c r="P130" i="9"/>
  <c r="P126" i="9"/>
  <c r="P125" i="9"/>
  <c r="P122" i="9"/>
  <c r="P121" i="9"/>
  <c r="P116" i="9"/>
  <c r="P115" i="9"/>
  <c r="P114" i="9"/>
  <c r="P113" i="9"/>
  <c r="P111" i="9"/>
  <c r="P110" i="9"/>
  <c r="P109" i="9"/>
  <c r="P108" i="9"/>
  <c r="P107" i="9"/>
  <c r="P105" i="9"/>
  <c r="P104" i="9"/>
  <c r="P103" i="9"/>
  <c r="P102" i="9"/>
  <c r="P101" i="9"/>
  <c r="P98" i="9"/>
  <c r="P87" i="9"/>
  <c r="P86" i="9"/>
  <c r="P85" i="9"/>
  <c r="P84" i="9"/>
  <c r="P81" i="9"/>
  <c r="P80" i="9"/>
  <c r="P79" i="9"/>
  <c r="P78" i="9"/>
  <c r="P75" i="9"/>
  <c r="P74" i="9"/>
  <c r="P73" i="9"/>
  <c r="P72" i="9"/>
  <c r="P67" i="9"/>
  <c r="P90" i="9"/>
  <c r="P61" i="9"/>
  <c r="P56" i="9"/>
  <c r="P55" i="9"/>
  <c r="P54" i="9"/>
  <c r="P52" i="9"/>
  <c r="P51" i="9"/>
  <c r="P50" i="9"/>
  <c r="P49" i="9"/>
  <c r="P39" i="9"/>
  <c r="P37" i="9"/>
  <c r="B37" i="9"/>
  <c r="B35" i="9"/>
  <c r="P31" i="9"/>
  <c r="P29" i="9"/>
  <c r="P20" i="9"/>
  <c r="P19" i="9"/>
  <c r="P18" i="9"/>
  <c r="P17" i="9"/>
  <c r="P14" i="9"/>
  <c r="P13" i="9"/>
  <c r="P12" i="9"/>
  <c r="P11" i="9"/>
  <c r="P9" i="9"/>
  <c r="P262" i="8"/>
  <c r="P261" i="8"/>
  <c r="P257" i="8"/>
  <c r="P254" i="8"/>
  <c r="P253" i="8"/>
  <c r="P246" i="8"/>
  <c r="P245" i="8"/>
  <c r="P241" i="8"/>
  <c r="P240" i="8"/>
  <c r="P239" i="8"/>
  <c r="P238" i="8"/>
  <c r="P235" i="8"/>
  <c r="P234" i="8"/>
  <c r="P233" i="8"/>
  <c r="P232" i="8"/>
  <c r="P228" i="8"/>
  <c r="P227" i="8"/>
  <c r="P226" i="8"/>
  <c r="P225" i="8"/>
  <c r="P222" i="8"/>
  <c r="P221" i="8"/>
  <c r="P220" i="8"/>
  <c r="P219" i="8"/>
  <c r="P215" i="8"/>
  <c r="P214" i="8"/>
  <c r="P213" i="8"/>
  <c r="P212" i="8"/>
  <c r="P209" i="8"/>
  <c r="P208" i="8"/>
  <c r="P207" i="8"/>
  <c r="P206" i="8"/>
  <c r="P203" i="8"/>
  <c r="P202" i="8"/>
  <c r="P201" i="8"/>
  <c r="P200" i="8"/>
  <c r="P199" i="8"/>
  <c r="P197" i="8"/>
  <c r="P196" i="8"/>
  <c r="P195" i="8"/>
  <c r="P194" i="8"/>
  <c r="P192" i="8"/>
  <c r="P191" i="8"/>
  <c r="P190" i="8"/>
  <c r="P189" i="8"/>
  <c r="P187" i="8"/>
  <c r="P186" i="8"/>
  <c r="P185" i="8"/>
  <c r="P184" i="8"/>
  <c r="P182" i="8"/>
  <c r="P181" i="8"/>
  <c r="P180" i="8"/>
  <c r="P179" i="8"/>
  <c r="P178" i="8"/>
  <c r="P177" i="8"/>
  <c r="P175" i="8"/>
  <c r="P174" i="8"/>
  <c r="P173" i="8"/>
  <c r="P172" i="8"/>
  <c r="P171" i="8"/>
  <c r="P170" i="8"/>
  <c r="P169" i="8"/>
  <c r="P168" i="8"/>
  <c r="P167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P143" i="8"/>
  <c r="P142" i="8"/>
  <c r="P141" i="8"/>
  <c r="P140" i="8"/>
  <c r="P138" i="8"/>
  <c r="P137" i="8"/>
  <c r="P136" i="8"/>
  <c r="P135" i="8"/>
  <c r="P133" i="8"/>
  <c r="P132" i="8"/>
  <c r="P131" i="8"/>
  <c r="P130" i="8"/>
  <c r="P125" i="8"/>
  <c r="P122" i="8"/>
  <c r="P121" i="8"/>
  <c r="P116" i="8"/>
  <c r="P115" i="8"/>
  <c r="P114" i="8"/>
  <c r="P113" i="8"/>
  <c r="P110" i="8"/>
  <c r="P109" i="8"/>
  <c r="P108" i="8"/>
  <c r="P107" i="8"/>
  <c r="P105" i="8"/>
  <c r="P104" i="8"/>
  <c r="P103" i="8"/>
  <c r="P102" i="8"/>
  <c r="P101" i="8"/>
  <c r="P98" i="8"/>
  <c r="P87" i="8"/>
  <c r="P86" i="8"/>
  <c r="P85" i="8"/>
  <c r="P84" i="8"/>
  <c r="P81" i="8"/>
  <c r="P80" i="8"/>
  <c r="P79" i="8"/>
  <c r="P78" i="8"/>
  <c r="P75" i="8"/>
  <c r="P74" i="8"/>
  <c r="P73" i="8"/>
  <c r="P72" i="8"/>
  <c r="P69" i="8"/>
  <c r="P68" i="8"/>
  <c r="P67" i="8"/>
  <c r="P66" i="8"/>
  <c r="P61" i="8"/>
  <c r="P56" i="8"/>
  <c r="P55" i="8"/>
  <c r="P54" i="8"/>
  <c r="P52" i="8"/>
  <c r="P51" i="8"/>
  <c r="P50" i="8"/>
  <c r="P49" i="8"/>
  <c r="P44" i="8"/>
  <c r="P39" i="8"/>
  <c r="P37" i="8"/>
  <c r="B37" i="8"/>
  <c r="B35" i="8"/>
  <c r="P33" i="8"/>
  <c r="P31" i="8"/>
  <c r="P20" i="8"/>
  <c r="P19" i="8"/>
  <c r="P18" i="8"/>
  <c r="P17" i="8"/>
  <c r="P14" i="8"/>
  <c r="P13" i="8"/>
  <c r="P12" i="8"/>
  <c r="P11" i="8"/>
  <c r="P9" i="8"/>
  <c r="P262" i="7"/>
  <c r="P261" i="7"/>
  <c r="P257" i="7"/>
  <c r="P254" i="7"/>
  <c r="P253" i="7"/>
  <c r="P246" i="7"/>
  <c r="P245" i="7"/>
  <c r="P241" i="7"/>
  <c r="P240" i="7"/>
  <c r="P239" i="7"/>
  <c r="P238" i="7"/>
  <c r="P235" i="7"/>
  <c r="P234" i="7"/>
  <c r="P233" i="7"/>
  <c r="P232" i="7"/>
  <c r="P228" i="7"/>
  <c r="P227" i="7"/>
  <c r="P226" i="7"/>
  <c r="P225" i="7"/>
  <c r="P222" i="7"/>
  <c r="P221" i="7"/>
  <c r="P220" i="7"/>
  <c r="P219" i="7"/>
  <c r="P215" i="7"/>
  <c r="P214" i="7"/>
  <c r="P213" i="7"/>
  <c r="P212" i="7"/>
  <c r="P209" i="7"/>
  <c r="P208" i="7"/>
  <c r="P207" i="7"/>
  <c r="P206" i="7"/>
  <c r="P203" i="7"/>
  <c r="P202" i="7"/>
  <c r="P201" i="7"/>
  <c r="P200" i="7"/>
  <c r="P199" i="7"/>
  <c r="P196" i="7"/>
  <c r="P195" i="7"/>
  <c r="P194" i="7"/>
  <c r="P192" i="7"/>
  <c r="P191" i="7"/>
  <c r="P190" i="7"/>
  <c r="P189" i="7"/>
  <c r="P187" i="7"/>
  <c r="P186" i="7"/>
  <c r="P185" i="7"/>
  <c r="P184" i="7"/>
  <c r="P182" i="7"/>
  <c r="P181" i="7"/>
  <c r="P180" i="7"/>
  <c r="P179" i="7"/>
  <c r="P178" i="7"/>
  <c r="P177" i="7"/>
  <c r="P175" i="7"/>
  <c r="P174" i="7"/>
  <c r="P173" i="7"/>
  <c r="P172" i="7"/>
  <c r="P171" i="7"/>
  <c r="P170" i="7"/>
  <c r="P169" i="7"/>
  <c r="P168" i="7"/>
  <c r="P167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43" i="7"/>
  <c r="P142" i="7"/>
  <c r="P141" i="7"/>
  <c r="P140" i="7"/>
  <c r="P138" i="7"/>
  <c r="P137" i="7"/>
  <c r="P136" i="7"/>
  <c r="P133" i="7"/>
  <c r="P132" i="7"/>
  <c r="P131" i="7"/>
  <c r="P130" i="7"/>
  <c r="P128" i="7"/>
  <c r="P127" i="7"/>
  <c r="P126" i="7"/>
  <c r="P125" i="7"/>
  <c r="P122" i="7"/>
  <c r="P121" i="7"/>
  <c r="P116" i="7"/>
  <c r="P115" i="7"/>
  <c r="P114" i="7"/>
  <c r="P113" i="7"/>
  <c r="P110" i="7"/>
  <c r="P109" i="7"/>
  <c r="P108" i="7"/>
  <c r="P107" i="7"/>
  <c r="P105" i="7"/>
  <c r="P104" i="7"/>
  <c r="P103" i="7"/>
  <c r="P102" i="7"/>
  <c r="P101" i="7"/>
  <c r="P98" i="7"/>
  <c r="P87" i="7"/>
  <c r="P86" i="7"/>
  <c r="P85" i="7"/>
  <c r="P81" i="7"/>
  <c r="P80" i="7"/>
  <c r="P79" i="7"/>
  <c r="P78" i="7"/>
  <c r="P75" i="7"/>
  <c r="P74" i="7"/>
  <c r="P68" i="7"/>
  <c r="P67" i="7"/>
  <c r="P66" i="7"/>
  <c r="P61" i="7"/>
  <c r="P56" i="7"/>
  <c r="P55" i="7"/>
  <c r="P54" i="7"/>
  <c r="P52" i="7"/>
  <c r="P51" i="7"/>
  <c r="P50" i="7"/>
  <c r="P49" i="7"/>
  <c r="P44" i="7"/>
  <c r="P39" i="7"/>
  <c r="P37" i="7"/>
  <c r="B37" i="7"/>
  <c r="B35" i="7"/>
  <c r="P33" i="7"/>
  <c r="P31" i="7"/>
  <c r="P20" i="7"/>
  <c r="P19" i="7"/>
  <c r="P18" i="7"/>
  <c r="P17" i="7"/>
  <c r="P14" i="7"/>
  <c r="P13" i="7"/>
  <c r="P12" i="7"/>
  <c r="P11" i="7"/>
  <c r="P9" i="7"/>
  <c r="P262" i="6"/>
  <c r="P261" i="6"/>
  <c r="P257" i="6"/>
  <c r="P254" i="6"/>
  <c r="P253" i="6"/>
  <c r="P246" i="6"/>
  <c r="P245" i="6"/>
  <c r="P241" i="6"/>
  <c r="P240" i="6"/>
  <c r="P239" i="6"/>
  <c r="P238" i="6"/>
  <c r="P235" i="6"/>
  <c r="P234" i="6"/>
  <c r="P233" i="6"/>
  <c r="P232" i="6"/>
  <c r="P228" i="6"/>
  <c r="P227" i="6"/>
  <c r="P226" i="6"/>
  <c r="P225" i="6"/>
  <c r="P222" i="6"/>
  <c r="P221" i="6"/>
  <c r="P220" i="6"/>
  <c r="P219" i="6"/>
  <c r="P215" i="6"/>
  <c r="P214" i="6"/>
  <c r="P213" i="6"/>
  <c r="P212" i="6"/>
  <c r="P209" i="6"/>
  <c r="P208" i="6"/>
  <c r="P207" i="6"/>
  <c r="P206" i="6"/>
  <c r="P203" i="6"/>
  <c r="P202" i="6"/>
  <c r="P201" i="6"/>
  <c r="P200" i="6"/>
  <c r="P199" i="6"/>
  <c r="P197" i="6"/>
  <c r="P196" i="6"/>
  <c r="P195" i="6"/>
  <c r="P194" i="6"/>
  <c r="P192" i="6"/>
  <c r="P191" i="6"/>
  <c r="P190" i="6"/>
  <c r="P189" i="6"/>
  <c r="P187" i="6"/>
  <c r="P186" i="6"/>
  <c r="P185" i="6"/>
  <c r="P184" i="6"/>
  <c r="P182" i="6"/>
  <c r="P181" i="6"/>
  <c r="P180" i="6"/>
  <c r="P179" i="6"/>
  <c r="P178" i="6"/>
  <c r="P177" i="6"/>
  <c r="P175" i="6"/>
  <c r="P174" i="6"/>
  <c r="P173" i="6"/>
  <c r="P172" i="6"/>
  <c r="P171" i="6"/>
  <c r="P170" i="6"/>
  <c r="P169" i="6"/>
  <c r="P168" i="6"/>
  <c r="P167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43" i="6"/>
  <c r="P142" i="6"/>
  <c r="P141" i="6"/>
  <c r="P140" i="6"/>
  <c r="P138" i="6"/>
  <c r="P137" i="6"/>
  <c r="P136" i="6"/>
  <c r="P135" i="6"/>
  <c r="P133" i="6"/>
  <c r="P132" i="6"/>
  <c r="P131" i="6"/>
  <c r="P130" i="6"/>
  <c r="P128" i="6"/>
  <c r="P127" i="6"/>
  <c r="P126" i="6"/>
  <c r="P125" i="6"/>
  <c r="P122" i="6"/>
  <c r="P121" i="6"/>
  <c r="P116" i="6"/>
  <c r="P115" i="6"/>
  <c r="P114" i="6"/>
  <c r="P113" i="6"/>
  <c r="P111" i="6"/>
  <c r="P110" i="6"/>
  <c r="P109" i="6"/>
  <c r="P108" i="6"/>
  <c r="P107" i="6"/>
  <c r="P104" i="6"/>
  <c r="P103" i="6"/>
  <c r="P102" i="6"/>
  <c r="P101" i="6"/>
  <c r="P98" i="6"/>
  <c r="P87" i="6"/>
  <c r="P86" i="6"/>
  <c r="P85" i="6"/>
  <c r="P84" i="6"/>
  <c r="P81" i="6"/>
  <c r="P79" i="6"/>
  <c r="P78" i="6"/>
  <c r="P75" i="6"/>
  <c r="P74" i="6"/>
  <c r="P73" i="6"/>
  <c r="P72" i="6"/>
  <c r="P61" i="6"/>
  <c r="P56" i="6"/>
  <c r="P55" i="6"/>
  <c r="P54" i="6"/>
  <c r="P52" i="6"/>
  <c r="P51" i="6"/>
  <c r="P50" i="6"/>
  <c r="P49" i="6"/>
  <c r="P44" i="6"/>
  <c r="P39" i="6"/>
  <c r="P37" i="6"/>
  <c r="B37" i="6"/>
  <c r="B35" i="6"/>
  <c r="P33" i="6"/>
  <c r="P31" i="6"/>
  <c r="P29" i="6"/>
  <c r="P20" i="6"/>
  <c r="P19" i="6"/>
  <c r="P18" i="6"/>
  <c r="P17" i="6"/>
  <c r="P14" i="6"/>
  <c r="P13" i="6"/>
  <c r="P12" i="6"/>
  <c r="P11" i="6"/>
  <c r="P262" i="5"/>
  <c r="P261" i="5"/>
  <c r="P257" i="5"/>
  <c r="P254" i="5"/>
  <c r="P253" i="5"/>
  <c r="P246" i="5"/>
  <c r="P245" i="5"/>
  <c r="P241" i="5"/>
  <c r="P240" i="5"/>
  <c r="P239" i="5"/>
  <c r="P238" i="5"/>
  <c r="P235" i="5"/>
  <c r="P234" i="5"/>
  <c r="P233" i="5"/>
  <c r="P232" i="5"/>
  <c r="P228" i="5"/>
  <c r="P227" i="5"/>
  <c r="P226" i="5"/>
  <c r="P225" i="5"/>
  <c r="P222" i="5"/>
  <c r="P221" i="5"/>
  <c r="P220" i="5"/>
  <c r="P219" i="5"/>
  <c r="P215" i="5"/>
  <c r="P214" i="5"/>
  <c r="P213" i="5"/>
  <c r="P212" i="5"/>
  <c r="P209" i="5"/>
  <c r="P208" i="5"/>
  <c r="P207" i="5"/>
  <c r="P206" i="5"/>
  <c r="P203" i="5"/>
  <c r="P202" i="5"/>
  <c r="P201" i="5"/>
  <c r="P200" i="5"/>
  <c r="P199" i="5"/>
  <c r="P197" i="5"/>
  <c r="P196" i="5"/>
  <c r="P195" i="5"/>
  <c r="P194" i="5"/>
  <c r="P192" i="5"/>
  <c r="P191" i="5"/>
  <c r="P190" i="5"/>
  <c r="P189" i="5"/>
  <c r="P187" i="5"/>
  <c r="P186" i="5"/>
  <c r="P185" i="5"/>
  <c r="P184" i="5"/>
  <c r="P182" i="5"/>
  <c r="P181" i="5"/>
  <c r="P180" i="5"/>
  <c r="P179" i="5"/>
  <c r="P178" i="5"/>
  <c r="P177" i="5"/>
  <c r="P175" i="5"/>
  <c r="P174" i="5"/>
  <c r="P173" i="5"/>
  <c r="P172" i="5"/>
  <c r="P171" i="5"/>
  <c r="P170" i="5"/>
  <c r="P169" i="5"/>
  <c r="P168" i="5"/>
  <c r="P167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43" i="5"/>
  <c r="P142" i="5"/>
  <c r="P141" i="5"/>
  <c r="P140" i="5"/>
  <c r="P138" i="5"/>
  <c r="P137" i="5"/>
  <c r="P136" i="5"/>
  <c r="P135" i="5"/>
  <c r="P133" i="5"/>
  <c r="P132" i="5"/>
  <c r="P131" i="5"/>
  <c r="P130" i="5"/>
  <c r="P128" i="5"/>
  <c r="P127" i="5"/>
  <c r="P126" i="5"/>
  <c r="P125" i="5"/>
  <c r="P122" i="5"/>
  <c r="P121" i="5"/>
  <c r="P116" i="5"/>
  <c r="P115" i="5"/>
  <c r="P114" i="5"/>
  <c r="P113" i="5"/>
  <c r="P111" i="5"/>
  <c r="P110" i="5"/>
  <c r="P109" i="5"/>
  <c r="P108" i="5"/>
  <c r="P107" i="5"/>
  <c r="P104" i="5"/>
  <c r="P103" i="5"/>
  <c r="P102" i="5"/>
  <c r="P101" i="5"/>
  <c r="P98" i="5"/>
  <c r="P87" i="5"/>
  <c r="P86" i="5"/>
  <c r="P85" i="5"/>
  <c r="P84" i="5"/>
  <c r="P81" i="5"/>
  <c r="P80" i="5"/>
  <c r="P79" i="5"/>
  <c r="P78" i="5"/>
  <c r="P75" i="5"/>
  <c r="P74" i="5"/>
  <c r="P73" i="5"/>
  <c r="P72" i="5"/>
  <c r="P69" i="5"/>
  <c r="P68" i="5"/>
  <c r="P61" i="5"/>
  <c r="P56" i="5"/>
  <c r="P55" i="5"/>
  <c r="P54" i="5"/>
  <c r="P52" i="5"/>
  <c r="P51" i="5"/>
  <c r="P50" i="5"/>
  <c r="P49" i="5"/>
  <c r="P44" i="5"/>
  <c r="P39" i="5"/>
  <c r="P37" i="5"/>
  <c r="B37" i="5"/>
  <c r="B35" i="5"/>
  <c r="P33" i="5"/>
  <c r="P31" i="5"/>
  <c r="P20" i="5"/>
  <c r="P19" i="5"/>
  <c r="P18" i="5"/>
  <c r="P17" i="5"/>
  <c r="P14" i="5"/>
  <c r="P13" i="5"/>
  <c r="P12" i="5"/>
  <c r="P262" i="4"/>
  <c r="P261" i="4"/>
  <c r="P257" i="4"/>
  <c r="P254" i="4"/>
  <c r="P253" i="4"/>
  <c r="P246" i="4"/>
  <c r="P245" i="4"/>
  <c r="P241" i="4"/>
  <c r="P240" i="4"/>
  <c r="P239" i="4"/>
  <c r="P238" i="4"/>
  <c r="P235" i="4"/>
  <c r="P234" i="4"/>
  <c r="P233" i="4"/>
  <c r="P232" i="4"/>
  <c r="P228" i="4"/>
  <c r="P227" i="4"/>
  <c r="P226" i="4"/>
  <c r="P225" i="4"/>
  <c r="P222" i="4"/>
  <c r="P221" i="4"/>
  <c r="P220" i="4"/>
  <c r="P219" i="4"/>
  <c r="P215" i="4"/>
  <c r="P214" i="4"/>
  <c r="P213" i="4"/>
  <c r="P212" i="4"/>
  <c r="P209" i="4"/>
  <c r="P208" i="4"/>
  <c r="P207" i="4"/>
  <c r="P206" i="4"/>
  <c r="P203" i="4"/>
  <c r="P202" i="4"/>
  <c r="P201" i="4"/>
  <c r="P200" i="4"/>
  <c r="P199" i="4"/>
  <c r="P197" i="4"/>
  <c r="P196" i="4"/>
  <c r="P195" i="4"/>
  <c r="P194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43" i="4"/>
  <c r="P142" i="4"/>
  <c r="P141" i="4"/>
  <c r="P140" i="4"/>
  <c r="P138" i="4"/>
  <c r="P137" i="4"/>
  <c r="P136" i="4"/>
  <c r="P135" i="4"/>
  <c r="P133" i="4"/>
  <c r="P132" i="4"/>
  <c r="P131" i="4"/>
  <c r="P130" i="4"/>
  <c r="P126" i="4"/>
  <c r="P125" i="4"/>
  <c r="P122" i="4"/>
  <c r="P121" i="4"/>
  <c r="P116" i="4"/>
  <c r="P115" i="4"/>
  <c r="P114" i="4"/>
  <c r="P113" i="4"/>
  <c r="P110" i="4"/>
  <c r="P109" i="4"/>
  <c r="P108" i="4"/>
  <c r="P107" i="4"/>
  <c r="P104" i="4"/>
  <c r="P103" i="4"/>
  <c r="P102" i="4"/>
  <c r="P101" i="4"/>
  <c r="P98" i="4"/>
  <c r="P87" i="4"/>
  <c r="P86" i="4"/>
  <c r="P85" i="4"/>
  <c r="P84" i="4"/>
  <c r="P81" i="4"/>
  <c r="P80" i="4"/>
  <c r="P79" i="4"/>
  <c r="P78" i="4"/>
  <c r="P75" i="4"/>
  <c r="P74" i="4"/>
  <c r="P73" i="4"/>
  <c r="P72" i="4"/>
  <c r="P67" i="4"/>
  <c r="P66" i="4"/>
  <c r="P61" i="4"/>
  <c r="P56" i="4"/>
  <c r="P55" i="4"/>
  <c r="P54" i="4"/>
  <c r="P52" i="4"/>
  <c r="P51" i="4"/>
  <c r="P50" i="4"/>
  <c r="P49" i="4"/>
  <c r="P44" i="4"/>
  <c r="P39" i="4"/>
  <c r="P37" i="4"/>
  <c r="B37" i="4"/>
  <c r="B35" i="4"/>
  <c r="P33" i="4"/>
  <c r="P31" i="4"/>
  <c r="P20" i="4"/>
  <c r="P19" i="4"/>
  <c r="P18" i="4"/>
  <c r="P17" i="4"/>
  <c r="P14" i="4"/>
  <c r="P13" i="4"/>
  <c r="P12" i="4"/>
  <c r="P9" i="4"/>
  <c r="P262" i="3"/>
  <c r="P261" i="3"/>
  <c r="P257" i="3"/>
  <c r="P254" i="3"/>
  <c r="P253" i="3"/>
  <c r="P246" i="3"/>
  <c r="P245" i="3"/>
  <c r="P241" i="3"/>
  <c r="P240" i="3"/>
  <c r="P239" i="3"/>
  <c r="P238" i="3"/>
  <c r="P235" i="3"/>
  <c r="P234" i="3"/>
  <c r="P233" i="3"/>
  <c r="P232" i="3"/>
  <c r="P228" i="3"/>
  <c r="P227" i="3"/>
  <c r="P226" i="3"/>
  <c r="P225" i="3"/>
  <c r="P222" i="3"/>
  <c r="P221" i="3"/>
  <c r="P220" i="3"/>
  <c r="P219" i="3"/>
  <c r="P215" i="3"/>
  <c r="P214" i="3"/>
  <c r="P213" i="3"/>
  <c r="P212" i="3"/>
  <c r="P209" i="3"/>
  <c r="P208" i="3"/>
  <c r="P207" i="3"/>
  <c r="P206" i="3"/>
  <c r="P203" i="3"/>
  <c r="P202" i="3"/>
  <c r="P201" i="3"/>
  <c r="P200" i="3"/>
  <c r="P199" i="3"/>
  <c r="P197" i="3"/>
  <c r="P196" i="3"/>
  <c r="P195" i="3"/>
  <c r="P194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42" i="3"/>
  <c r="P141" i="3"/>
  <c r="P140" i="3"/>
  <c r="P138" i="3"/>
  <c r="P137" i="3"/>
  <c r="P136" i="3"/>
  <c r="P135" i="3"/>
  <c r="P133" i="3"/>
  <c r="P132" i="3"/>
  <c r="P131" i="3"/>
  <c r="P130" i="3"/>
  <c r="P128" i="3"/>
  <c r="P127" i="3"/>
  <c r="P126" i="3"/>
  <c r="P125" i="3"/>
  <c r="P122" i="3"/>
  <c r="P121" i="3"/>
  <c r="P116" i="3"/>
  <c r="P115" i="3"/>
  <c r="P114" i="3"/>
  <c r="P113" i="3"/>
  <c r="P111" i="3"/>
  <c r="P110" i="3"/>
  <c r="P109" i="3"/>
  <c r="P108" i="3"/>
  <c r="P107" i="3"/>
  <c r="P104" i="3"/>
  <c r="P103" i="3"/>
  <c r="P102" i="3"/>
  <c r="P101" i="3"/>
  <c r="P98" i="3"/>
  <c r="P87" i="3"/>
  <c r="P86" i="3"/>
  <c r="P85" i="3"/>
  <c r="P81" i="3"/>
  <c r="P80" i="3"/>
  <c r="P79" i="3"/>
  <c r="P75" i="3"/>
  <c r="P74" i="3"/>
  <c r="P73" i="3"/>
  <c r="P72" i="3"/>
  <c r="P69" i="3"/>
  <c r="P61" i="3"/>
  <c r="P56" i="3"/>
  <c r="P55" i="3"/>
  <c r="P54" i="3"/>
  <c r="P52" i="3"/>
  <c r="P51" i="3"/>
  <c r="P50" i="3"/>
  <c r="P49" i="3"/>
  <c r="P39" i="3"/>
  <c r="P37" i="3"/>
  <c r="B37" i="3"/>
  <c r="B35" i="3"/>
  <c r="P33" i="3"/>
  <c r="P31" i="3"/>
  <c r="P29" i="3"/>
  <c r="P20" i="3"/>
  <c r="P19" i="3"/>
  <c r="P18" i="3"/>
  <c r="P17" i="3"/>
  <c r="P14" i="3"/>
  <c r="P13" i="3"/>
  <c r="P12" i="3"/>
  <c r="P11" i="3"/>
  <c r="P9" i="3"/>
  <c r="F263" i="2"/>
  <c r="E263" i="2"/>
  <c r="P262" i="2"/>
  <c r="P261" i="2"/>
  <c r="P257" i="2"/>
  <c r="P254" i="2"/>
  <c r="P253" i="2"/>
  <c r="F247" i="2"/>
  <c r="E247" i="2"/>
  <c r="P246" i="2"/>
  <c r="P245" i="2"/>
  <c r="F242" i="2"/>
  <c r="E242" i="2"/>
  <c r="P241" i="2"/>
  <c r="P240" i="2"/>
  <c r="P239" i="2"/>
  <c r="P238" i="2"/>
  <c r="F236" i="2"/>
  <c r="E236" i="2"/>
  <c r="P235" i="2"/>
  <c r="P234" i="2"/>
  <c r="P233" i="2"/>
  <c r="P232" i="2"/>
  <c r="F229" i="2"/>
  <c r="E229" i="2"/>
  <c r="E230" i="2" s="1"/>
  <c r="P228" i="2"/>
  <c r="P227" i="2"/>
  <c r="P226" i="2"/>
  <c r="P225" i="2"/>
  <c r="F223" i="2"/>
  <c r="P222" i="2"/>
  <c r="P221" i="2"/>
  <c r="P220" i="2"/>
  <c r="P219" i="2"/>
  <c r="F216" i="2"/>
  <c r="E216" i="2"/>
  <c r="P215" i="2"/>
  <c r="P214" i="2"/>
  <c r="P213" i="2"/>
  <c r="P212" i="2"/>
  <c r="F210" i="2"/>
  <c r="E210" i="2"/>
  <c r="E251" i="2" s="1"/>
  <c r="P209" i="2"/>
  <c r="P208" i="2"/>
  <c r="P207" i="2"/>
  <c r="P206" i="2"/>
  <c r="F204" i="2"/>
  <c r="E204" i="2"/>
  <c r="P203" i="2"/>
  <c r="P202" i="2"/>
  <c r="P201" i="2"/>
  <c r="P200" i="2"/>
  <c r="P199" i="2"/>
  <c r="P197" i="2"/>
  <c r="P196" i="2"/>
  <c r="P195" i="2"/>
  <c r="P194" i="2"/>
  <c r="F193" i="2"/>
  <c r="E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F148" i="2"/>
  <c r="E148" i="2"/>
  <c r="F147" i="2"/>
  <c r="E147" i="2"/>
  <c r="F146" i="2"/>
  <c r="E146" i="2"/>
  <c r="F145" i="2"/>
  <c r="E145" i="2"/>
  <c r="F144" i="2"/>
  <c r="E144" i="2"/>
  <c r="P143" i="2"/>
  <c r="P142" i="2"/>
  <c r="P141" i="2"/>
  <c r="P140" i="2"/>
  <c r="F139" i="2"/>
  <c r="E139" i="2"/>
  <c r="P138" i="2"/>
  <c r="P137" i="2"/>
  <c r="P136" i="2"/>
  <c r="P135" i="2"/>
  <c r="F134" i="2"/>
  <c r="E134" i="2"/>
  <c r="P133" i="2"/>
  <c r="P131" i="2"/>
  <c r="P130" i="2"/>
  <c r="F129" i="2"/>
  <c r="E129" i="2"/>
  <c r="P127" i="2"/>
  <c r="P126" i="2"/>
  <c r="P125" i="2"/>
  <c r="F123" i="2"/>
  <c r="E123" i="2"/>
  <c r="P122" i="2"/>
  <c r="P121" i="2"/>
  <c r="F117" i="2"/>
  <c r="E117" i="2"/>
  <c r="P116" i="2"/>
  <c r="P115" i="2"/>
  <c r="P114" i="2"/>
  <c r="P113" i="2"/>
  <c r="P111" i="2"/>
  <c r="F111" i="2"/>
  <c r="E111" i="2"/>
  <c r="P110" i="2"/>
  <c r="P109" i="2"/>
  <c r="P108" i="2"/>
  <c r="P107" i="2"/>
  <c r="P105" i="2"/>
  <c r="F105" i="2"/>
  <c r="E105" i="2"/>
  <c r="P104" i="2"/>
  <c r="P103" i="2"/>
  <c r="P102" i="2"/>
  <c r="P101" i="2"/>
  <c r="P98" i="2"/>
  <c r="F93" i="2"/>
  <c r="E93" i="2"/>
  <c r="F92" i="2"/>
  <c r="E92" i="2"/>
  <c r="F91" i="2"/>
  <c r="F256" i="2" s="1"/>
  <c r="F258" i="2" s="1"/>
  <c r="E91" i="2"/>
  <c r="E256" i="2" s="1"/>
  <c r="E258" i="2" s="1"/>
  <c r="F90" i="2"/>
  <c r="E90" i="2"/>
  <c r="F88" i="2"/>
  <c r="F89" i="2" s="1"/>
  <c r="E88" i="2"/>
  <c r="P87" i="2"/>
  <c r="P86" i="2"/>
  <c r="P85" i="2"/>
  <c r="F82" i="2"/>
  <c r="F83" i="2" s="1"/>
  <c r="E82" i="2"/>
  <c r="E83" i="2" s="1"/>
  <c r="P81" i="2"/>
  <c r="P79" i="2"/>
  <c r="P78" i="2"/>
  <c r="F76" i="2"/>
  <c r="F77" i="2" s="1"/>
  <c r="E76" i="2"/>
  <c r="E77" i="2" s="1"/>
  <c r="P75" i="2"/>
  <c r="P74" i="2"/>
  <c r="P73" i="2"/>
  <c r="F70" i="2"/>
  <c r="F71" i="2" s="1"/>
  <c r="E70" i="2"/>
  <c r="E71" i="2" s="1"/>
  <c r="P69" i="2"/>
  <c r="P68" i="2"/>
  <c r="P67" i="2"/>
  <c r="P66" i="2"/>
  <c r="F62" i="2"/>
  <c r="E62" i="2"/>
  <c r="F45" i="2"/>
  <c r="E45" i="2"/>
  <c r="P44" i="2"/>
  <c r="F40" i="2"/>
  <c r="E40" i="2"/>
  <c r="P39" i="2"/>
  <c r="F38" i="2"/>
  <c r="E38" i="2"/>
  <c r="P37" i="2"/>
  <c r="B37" i="2"/>
  <c r="B35" i="2"/>
  <c r="F34" i="2"/>
  <c r="E34" i="2"/>
  <c r="P33" i="2"/>
  <c r="F32" i="2"/>
  <c r="E32" i="2"/>
  <c r="P31" i="2"/>
  <c r="F30" i="2"/>
  <c r="E30" i="2"/>
  <c r="P29" i="2"/>
  <c r="F21" i="2"/>
  <c r="E21" i="2"/>
  <c r="P20" i="2"/>
  <c r="P19" i="2"/>
  <c r="P18" i="2"/>
  <c r="P17" i="2"/>
  <c r="F15" i="2"/>
  <c r="E15" i="2"/>
  <c r="P14" i="2"/>
  <c r="P13" i="2"/>
  <c r="P12" i="2"/>
  <c r="P11" i="2"/>
  <c r="D263" i="1"/>
  <c r="E62" i="1"/>
  <c r="F62" i="1"/>
  <c r="D62" i="1"/>
  <c r="O41" i="2" l="1"/>
  <c r="N41" i="2"/>
  <c r="M41" i="2"/>
  <c r="L41" i="2"/>
  <c r="K41" i="2"/>
  <c r="J41" i="2"/>
  <c r="I41" i="2"/>
  <c r="H41" i="2"/>
  <c r="G41" i="2"/>
  <c r="O41" i="3"/>
  <c r="N41" i="3"/>
  <c r="M41" i="3"/>
  <c r="L41" i="3"/>
  <c r="K41" i="3"/>
  <c r="J41" i="3"/>
  <c r="I41" i="3"/>
  <c r="H41" i="3"/>
  <c r="G41" i="3"/>
  <c r="O41" i="4"/>
  <c r="N41" i="4"/>
  <c r="M41" i="4"/>
  <c r="L41" i="4"/>
  <c r="K41" i="4"/>
  <c r="J41" i="4"/>
  <c r="I41" i="4"/>
  <c r="H41" i="4"/>
  <c r="G41" i="4"/>
  <c r="O41" i="5"/>
  <c r="N41" i="5"/>
  <c r="M41" i="5"/>
  <c r="L41" i="5"/>
  <c r="K41" i="5"/>
  <c r="J41" i="5"/>
  <c r="I41" i="5"/>
  <c r="H41" i="5"/>
  <c r="G41" i="5"/>
  <c r="O41" i="6"/>
  <c r="N41" i="6"/>
  <c r="M41" i="6"/>
  <c r="L41" i="6"/>
  <c r="K41" i="6"/>
  <c r="J41" i="6"/>
  <c r="I41" i="6"/>
  <c r="H41" i="6"/>
  <c r="G41" i="6"/>
  <c r="O41" i="7"/>
  <c r="N41" i="7"/>
  <c r="M41" i="7"/>
  <c r="L41" i="7"/>
  <c r="K41" i="7"/>
  <c r="J41" i="7"/>
  <c r="I41" i="7"/>
  <c r="H41" i="7"/>
  <c r="G41" i="7"/>
  <c r="O41" i="8"/>
  <c r="N41" i="8"/>
  <c r="M41" i="8"/>
  <c r="L41" i="8"/>
  <c r="K41" i="8"/>
  <c r="J41" i="8"/>
  <c r="I41" i="8"/>
  <c r="H41" i="8"/>
  <c r="G41" i="8"/>
  <c r="O41" i="9"/>
  <c r="N41" i="9"/>
  <c r="M41" i="9"/>
  <c r="L41" i="9"/>
  <c r="K41" i="9"/>
  <c r="J41" i="9"/>
  <c r="I41" i="9"/>
  <c r="H41" i="9"/>
  <c r="G41" i="9"/>
  <c r="O41" i="10"/>
  <c r="N41" i="10"/>
  <c r="M41" i="10"/>
  <c r="L41" i="10"/>
  <c r="K41" i="10"/>
  <c r="J41" i="10"/>
  <c r="I41" i="10"/>
  <c r="H41" i="10"/>
  <c r="G41" i="10"/>
  <c r="P93" i="8"/>
  <c r="P193" i="2"/>
  <c r="P263" i="7"/>
  <c r="P256" i="3"/>
  <c r="F41" i="10"/>
  <c r="E41" i="10"/>
  <c r="D41" i="10"/>
  <c r="D41" i="9"/>
  <c r="F41" i="9"/>
  <c r="E41" i="9"/>
  <c r="D41" i="8"/>
  <c r="F41" i="8"/>
  <c r="E41" i="8"/>
  <c r="P62" i="8"/>
  <c r="P223" i="7"/>
  <c r="F41" i="7"/>
  <c r="E41" i="7"/>
  <c r="D41" i="7"/>
  <c r="P216" i="7"/>
  <c r="F41" i="6"/>
  <c r="D41" i="6"/>
  <c r="E41" i="6"/>
  <c r="E41" i="5"/>
  <c r="D41" i="5"/>
  <c r="F41" i="5"/>
  <c r="D41" i="4"/>
  <c r="E41" i="4"/>
  <c r="F41" i="4"/>
  <c r="E41" i="3"/>
  <c r="F41" i="3"/>
  <c r="D41" i="3"/>
  <c r="D41" i="2"/>
  <c r="P204" i="7"/>
  <c r="P229" i="6"/>
  <c r="P229" i="5"/>
  <c r="P204" i="5"/>
  <c r="P263" i="10"/>
  <c r="P123" i="10"/>
  <c r="P204" i="10"/>
  <c r="P88" i="9"/>
  <c r="P15" i="9"/>
  <c r="P117" i="9"/>
  <c r="P256" i="9"/>
  <c r="P111" i="8"/>
  <c r="P117" i="8"/>
  <c r="P263" i="8"/>
  <c r="P70" i="8"/>
  <c r="P144" i="8"/>
  <c r="P117" i="7"/>
  <c r="P46" i="7"/>
  <c r="P123" i="7"/>
  <c r="P204" i="6"/>
  <c r="P123" i="6"/>
  <c r="P263" i="5"/>
  <c r="P123" i="5"/>
  <c r="P123" i="4"/>
  <c r="P111" i="4"/>
  <c r="P263" i="4"/>
  <c r="P88" i="4"/>
  <c r="P256" i="4"/>
  <c r="P117" i="4"/>
  <c r="P105" i="4"/>
  <c r="P204" i="4"/>
  <c r="P204" i="3"/>
  <c r="P34" i="3"/>
  <c r="P123" i="3"/>
  <c r="P263" i="3"/>
  <c r="P145" i="9"/>
  <c r="P193" i="9"/>
  <c r="P263" i="6"/>
  <c r="P15" i="10"/>
  <c r="P148" i="10"/>
  <c r="P34" i="10"/>
  <c r="P236" i="10"/>
  <c r="P134" i="10"/>
  <c r="P40" i="10"/>
  <c r="P45" i="10"/>
  <c r="P139" i="10"/>
  <c r="P236" i="9"/>
  <c r="P146" i="9"/>
  <c r="P40" i="9"/>
  <c r="P38" i="8"/>
  <c r="P139" i="8"/>
  <c r="P82" i="8"/>
  <c r="P21" i="8"/>
  <c r="P236" i="8"/>
  <c r="P193" i="8"/>
  <c r="P82" i="7"/>
  <c r="P144" i="7"/>
  <c r="P236" i="7"/>
  <c r="P129" i="7"/>
  <c r="P148" i="7"/>
  <c r="P242" i="7"/>
  <c r="P236" i="6"/>
  <c r="P89" i="6"/>
  <c r="P15" i="6"/>
  <c r="P21" i="6"/>
  <c r="P134" i="6"/>
  <c r="P34" i="5"/>
  <c r="P62" i="5"/>
  <c r="P134" i="5"/>
  <c r="P45" i="5"/>
  <c r="P89" i="5"/>
  <c r="P144" i="4"/>
  <c r="P34" i="4"/>
  <c r="P45" i="4"/>
  <c r="F217" i="2"/>
  <c r="E94" i="2"/>
  <c r="E95" i="2" s="1"/>
  <c r="E255" i="2" s="1"/>
  <c r="E259" i="2" s="1"/>
  <c r="F149" i="2"/>
  <c r="P204" i="2"/>
  <c r="F251" i="2"/>
  <c r="P117" i="2"/>
  <c r="P88" i="2"/>
  <c r="P236" i="2"/>
  <c r="P123" i="2"/>
  <c r="P263" i="2"/>
  <c r="F94" i="2"/>
  <c r="F95" i="2" s="1"/>
  <c r="F255" i="2" s="1"/>
  <c r="F259" i="2" s="1"/>
  <c r="P229" i="2"/>
  <c r="P21" i="3"/>
  <c r="P193" i="3"/>
  <c r="P30" i="3"/>
  <c r="P134" i="3"/>
  <c r="E243" i="2"/>
  <c r="E250" i="2"/>
  <c r="E149" i="2"/>
  <c r="E118" i="2"/>
  <c r="E119" i="2" s="1"/>
  <c r="F118" i="2"/>
  <c r="F119" i="2" s="1"/>
  <c r="E89" i="2"/>
  <c r="F22" i="2"/>
  <c r="F24" i="2" s="1"/>
  <c r="F25" i="2" s="1"/>
  <c r="E22" i="2"/>
  <c r="E24" i="2" s="1"/>
  <c r="E25" i="2" s="1"/>
  <c r="P70" i="2"/>
  <c r="P76" i="2"/>
  <c r="P144" i="2"/>
  <c r="P21" i="2"/>
  <c r="P15" i="2"/>
  <c r="P62" i="10"/>
  <c r="P32" i="10"/>
  <c r="P93" i="10"/>
  <c r="P92" i="10"/>
  <c r="P17" i="10"/>
  <c r="P29" i="10"/>
  <c r="P37" i="10"/>
  <c r="P68" i="10"/>
  <c r="P76" i="10"/>
  <c r="P82" i="10"/>
  <c r="P89" i="10"/>
  <c r="P145" i="10"/>
  <c r="P129" i="10"/>
  <c r="P67" i="10"/>
  <c r="P78" i="10"/>
  <c r="P117" i="10"/>
  <c r="P147" i="10"/>
  <c r="P247" i="10"/>
  <c r="P105" i="10"/>
  <c r="P146" i="10"/>
  <c r="P144" i="10"/>
  <c r="P153" i="10"/>
  <c r="P242" i="10"/>
  <c r="P216" i="10"/>
  <c r="P229" i="10"/>
  <c r="P89" i="9"/>
  <c r="P93" i="9"/>
  <c r="P91" i="9"/>
  <c r="P127" i="9"/>
  <c r="P21" i="9"/>
  <c r="P32" i="9"/>
  <c r="P46" i="9"/>
  <c r="P62" i="9"/>
  <c r="P92" i="9"/>
  <c r="P82" i="9"/>
  <c r="P123" i="9"/>
  <c r="P33" i="9"/>
  <c r="P38" i="9"/>
  <c r="P76" i="9"/>
  <c r="P134" i="9"/>
  <c r="P30" i="9"/>
  <c r="P44" i="9"/>
  <c r="P66" i="9"/>
  <c r="P68" i="9"/>
  <c r="P69" i="9"/>
  <c r="P139" i="9"/>
  <c r="P144" i="9"/>
  <c r="P210" i="9"/>
  <c r="P242" i="9"/>
  <c r="P128" i="9"/>
  <c r="P204" i="9"/>
  <c r="P199" i="9"/>
  <c r="P262" i="9"/>
  <c r="P216" i="9"/>
  <c r="P247" i="9"/>
  <c r="P229" i="9"/>
  <c r="P34" i="8"/>
  <c r="P90" i="8"/>
  <c r="P15" i="8"/>
  <c r="P32" i="8"/>
  <c r="P40" i="8"/>
  <c r="P45" i="8"/>
  <c r="P126" i="8"/>
  <c r="P134" i="8"/>
  <c r="P29" i="8"/>
  <c r="P92" i="8"/>
  <c r="P76" i="8"/>
  <c r="P89" i="8"/>
  <c r="P123" i="8"/>
  <c r="P127" i="8"/>
  <c r="P247" i="8"/>
  <c r="P128" i="8"/>
  <c r="P88" i="8"/>
  <c r="P145" i="8"/>
  <c r="P204" i="8"/>
  <c r="P242" i="8"/>
  <c r="P216" i="8"/>
  <c r="P229" i="8"/>
  <c r="P38" i="7"/>
  <c r="P72" i="7"/>
  <c r="P76" i="7"/>
  <c r="P32" i="7"/>
  <c r="P40" i="7"/>
  <c r="P62" i="7"/>
  <c r="P34" i="7"/>
  <c r="P21" i="7"/>
  <c r="P15" i="7"/>
  <c r="P29" i="7"/>
  <c r="P45" i="7"/>
  <c r="P73" i="7"/>
  <c r="P84" i="7"/>
  <c r="P88" i="7"/>
  <c r="P134" i="7"/>
  <c r="P111" i="7"/>
  <c r="P135" i="7"/>
  <c r="P247" i="7"/>
  <c r="P69" i="7"/>
  <c r="P146" i="7"/>
  <c r="P147" i="7"/>
  <c r="P153" i="7"/>
  <c r="P229" i="7"/>
  <c r="P93" i="6"/>
  <c r="P46" i="6"/>
  <c r="P9" i="6"/>
  <c r="P256" i="6"/>
  <c r="P91" i="6"/>
  <c r="P76" i="6"/>
  <c r="P80" i="6"/>
  <c r="P105" i="6"/>
  <c r="P146" i="6"/>
  <c r="P144" i="6"/>
  <c r="P117" i="6"/>
  <c r="P147" i="6"/>
  <c r="P66" i="6"/>
  <c r="P67" i="6"/>
  <c r="P68" i="6"/>
  <c r="P69" i="6"/>
  <c r="P145" i="6"/>
  <c r="P129" i="6"/>
  <c r="P139" i="6"/>
  <c r="P148" i="6"/>
  <c r="P247" i="6"/>
  <c r="P193" i="6"/>
  <c r="P242" i="6"/>
  <c r="P216" i="6"/>
  <c r="P21" i="5"/>
  <c r="P32" i="5"/>
  <c r="P38" i="5"/>
  <c r="P93" i="5"/>
  <c r="P40" i="5"/>
  <c r="P11" i="5"/>
  <c r="P67" i="5"/>
  <c r="P70" i="5"/>
  <c r="P76" i="5"/>
  <c r="P105" i="5"/>
  <c r="P146" i="5"/>
  <c r="P144" i="5"/>
  <c r="P117" i="5"/>
  <c r="P29" i="5"/>
  <c r="P66" i="5"/>
  <c r="P145" i="5"/>
  <c r="P129" i="5"/>
  <c r="P139" i="5"/>
  <c r="P148" i="5"/>
  <c r="P247" i="5"/>
  <c r="P256" i="5"/>
  <c r="P91" i="5"/>
  <c r="P147" i="5"/>
  <c r="P92" i="5"/>
  <c r="P82" i="5"/>
  <c r="P193" i="5"/>
  <c r="P242" i="5"/>
  <c r="P236" i="5"/>
  <c r="P216" i="5"/>
  <c r="P40" i="4"/>
  <c r="P21" i="4"/>
  <c r="P32" i="4"/>
  <c r="P38" i="4"/>
  <c r="P11" i="4"/>
  <c r="P46" i="4"/>
  <c r="P93" i="4"/>
  <c r="P76" i="4"/>
  <c r="P134" i="4"/>
  <c r="P146" i="4"/>
  <c r="P89" i="4"/>
  <c r="P236" i="4"/>
  <c r="P29" i="4"/>
  <c r="P92" i="4"/>
  <c r="P82" i="4"/>
  <c r="P91" i="4"/>
  <c r="P145" i="4"/>
  <c r="P62" i="4"/>
  <c r="P139" i="4"/>
  <c r="P247" i="4"/>
  <c r="P68" i="4"/>
  <c r="P69" i="4"/>
  <c r="P127" i="4"/>
  <c r="P128" i="4"/>
  <c r="P153" i="4"/>
  <c r="P242" i="4"/>
  <c r="P216" i="4"/>
  <c r="P229" i="4"/>
  <c r="P32" i="3"/>
  <c r="P15" i="3"/>
  <c r="P62" i="3"/>
  <c r="P66" i="3"/>
  <c r="P68" i="3"/>
  <c r="P44" i="3"/>
  <c r="P82" i="3"/>
  <c r="P76" i="3"/>
  <c r="P78" i="3"/>
  <c r="P38" i="3"/>
  <c r="P40" i="3"/>
  <c r="P67" i="3"/>
  <c r="P143" i="3"/>
  <c r="P117" i="3"/>
  <c r="P147" i="3"/>
  <c r="P88" i="3"/>
  <c r="P105" i="3"/>
  <c r="P146" i="3"/>
  <c r="P247" i="3"/>
  <c r="P84" i="3"/>
  <c r="P145" i="3"/>
  <c r="P129" i="3"/>
  <c r="P139" i="3"/>
  <c r="P242" i="3"/>
  <c r="P236" i="3"/>
  <c r="P216" i="3"/>
  <c r="P229" i="3"/>
  <c r="P92" i="2"/>
  <c r="P91" i="2"/>
  <c r="P256" i="2"/>
  <c r="P9" i="2"/>
  <c r="P72" i="2"/>
  <c r="P84" i="2"/>
  <c r="P145" i="2"/>
  <c r="P146" i="2"/>
  <c r="E41" i="2"/>
  <c r="P139" i="2"/>
  <c r="P247" i="2"/>
  <c r="P80" i="2"/>
  <c r="P132" i="2"/>
  <c r="F41" i="2"/>
  <c r="P128" i="2"/>
  <c r="F230" i="2"/>
  <c r="F243" i="2" s="1"/>
  <c r="P242" i="2"/>
  <c r="P216" i="2"/>
  <c r="E217" i="2"/>
  <c r="F250" i="2"/>
  <c r="E45" i="1"/>
  <c r="F45" i="1"/>
  <c r="D45" i="1"/>
  <c r="E40" i="1"/>
  <c r="F40" i="1"/>
  <c r="D40" i="1"/>
  <c r="E38" i="1"/>
  <c r="F38" i="1"/>
  <c r="D38" i="1"/>
  <c r="E34" i="1"/>
  <c r="F34" i="1"/>
  <c r="D34" i="1"/>
  <c r="E32" i="1"/>
  <c r="F32" i="1"/>
  <c r="D32" i="1"/>
  <c r="E30" i="1"/>
  <c r="F30" i="1"/>
  <c r="D30" i="1"/>
  <c r="D15" i="1"/>
  <c r="E263" i="1"/>
  <c r="F263" i="1"/>
  <c r="D193" i="1"/>
  <c r="D204" i="1"/>
  <c r="E144" i="1"/>
  <c r="P125" i="1"/>
  <c r="E123" i="1"/>
  <c r="F123" i="1"/>
  <c r="D123" i="1"/>
  <c r="E70" i="1"/>
  <c r="E71" i="1" s="1"/>
  <c r="F70" i="1"/>
  <c r="D242" i="1"/>
  <c r="D236" i="1"/>
  <c r="D223" i="1"/>
  <c r="D129" i="1"/>
  <c r="D117" i="1"/>
  <c r="D105" i="1"/>
  <c r="L51" i="18"/>
  <c r="K51" i="18"/>
  <c r="J38" i="18"/>
  <c r="J51" i="18" s="1"/>
  <c r="I38" i="18"/>
  <c r="I51" i="18" s="1"/>
  <c r="H38" i="18"/>
  <c r="H51" i="18" s="1"/>
  <c r="G38" i="18"/>
  <c r="G51" i="18" s="1"/>
  <c r="F38" i="18"/>
  <c r="F51" i="18" s="1"/>
  <c r="E38" i="18"/>
  <c r="E51" i="18" s="1"/>
  <c r="D38" i="18"/>
  <c r="D51" i="18" s="1"/>
  <c r="C38" i="18"/>
  <c r="L37" i="18"/>
  <c r="L50" i="18" s="1"/>
  <c r="K37" i="18"/>
  <c r="K50" i="18" s="1"/>
  <c r="J37" i="18"/>
  <c r="J50" i="18" s="1"/>
  <c r="I37" i="18"/>
  <c r="I50" i="18" s="1"/>
  <c r="H37" i="18"/>
  <c r="H50" i="18" s="1"/>
  <c r="G37" i="18"/>
  <c r="G50" i="18" s="1"/>
  <c r="F37" i="18"/>
  <c r="F50" i="18" s="1"/>
  <c r="E37" i="18"/>
  <c r="E50" i="18" s="1"/>
  <c r="D37" i="18"/>
  <c r="D50" i="18" s="1"/>
  <c r="C37" i="18"/>
  <c r="C50" i="18" s="1"/>
  <c r="L35" i="18"/>
  <c r="L48" i="18" s="1"/>
  <c r="K35" i="18"/>
  <c r="K48" i="18" s="1"/>
  <c r="J35" i="18"/>
  <c r="J48" i="18" s="1"/>
  <c r="I35" i="18"/>
  <c r="I48" i="18" s="1"/>
  <c r="H35" i="18"/>
  <c r="H48" i="18" s="1"/>
  <c r="G35" i="18"/>
  <c r="G48" i="18" s="1"/>
  <c r="F35" i="18"/>
  <c r="F48" i="18" s="1"/>
  <c r="E35" i="18"/>
  <c r="E48" i="18" s="1"/>
  <c r="D35" i="18"/>
  <c r="D48" i="18" s="1"/>
  <c r="C35" i="18"/>
  <c r="C48" i="18" s="1"/>
  <c r="L34" i="18"/>
  <c r="L47" i="18" s="1"/>
  <c r="K34" i="18"/>
  <c r="K47" i="18" s="1"/>
  <c r="J34" i="18"/>
  <c r="J47" i="18" s="1"/>
  <c r="I34" i="18"/>
  <c r="I47" i="18" s="1"/>
  <c r="H34" i="18"/>
  <c r="H47" i="18" s="1"/>
  <c r="G34" i="18"/>
  <c r="G47" i="18" s="1"/>
  <c r="F34" i="18"/>
  <c r="F47" i="18" s="1"/>
  <c r="E34" i="18"/>
  <c r="E47" i="18" s="1"/>
  <c r="D34" i="18"/>
  <c r="D47" i="18" s="1"/>
  <c r="C34" i="18"/>
  <c r="L31" i="18"/>
  <c r="L44" i="18" s="1"/>
  <c r="K31" i="18"/>
  <c r="K44" i="18" s="1"/>
  <c r="J31" i="18"/>
  <c r="J44" i="18" s="1"/>
  <c r="I31" i="18"/>
  <c r="I44" i="18" s="1"/>
  <c r="H31" i="18"/>
  <c r="H44" i="18" s="1"/>
  <c r="G31" i="18"/>
  <c r="G44" i="18" s="1"/>
  <c r="F31" i="18"/>
  <c r="F44" i="18" s="1"/>
  <c r="E31" i="18"/>
  <c r="E44" i="18" s="1"/>
  <c r="D31" i="18"/>
  <c r="D44" i="18" s="1"/>
  <c r="C31" i="18"/>
  <c r="C44" i="18" s="1"/>
  <c r="L30" i="18"/>
  <c r="L43" i="18" s="1"/>
  <c r="K30" i="18"/>
  <c r="K43" i="18" s="1"/>
  <c r="J30" i="18"/>
  <c r="J43" i="18" s="1"/>
  <c r="I30" i="18"/>
  <c r="I43" i="18" s="1"/>
  <c r="H30" i="18"/>
  <c r="H43" i="18" s="1"/>
  <c r="G30" i="18"/>
  <c r="G43" i="18" s="1"/>
  <c r="F30" i="18"/>
  <c r="F43" i="18" s="1"/>
  <c r="E30" i="18"/>
  <c r="E43" i="18" s="1"/>
  <c r="D30" i="18"/>
  <c r="D43" i="18" s="1"/>
  <c r="C30" i="18"/>
  <c r="C43" i="18" s="1"/>
  <c r="L25" i="18"/>
  <c r="K25" i="18"/>
  <c r="J25" i="18"/>
  <c r="I25" i="18"/>
  <c r="H25" i="18"/>
  <c r="G25" i="18"/>
  <c r="F25" i="18"/>
  <c r="E25" i="18"/>
  <c r="D25" i="18"/>
  <c r="C25" i="18"/>
  <c r="L24" i="18"/>
  <c r="K24" i="18"/>
  <c r="J24" i="18"/>
  <c r="I24" i="18"/>
  <c r="H24" i="18"/>
  <c r="G24" i="18"/>
  <c r="F24" i="18"/>
  <c r="E24" i="18"/>
  <c r="D24" i="18"/>
  <c r="C24" i="18"/>
  <c r="L23" i="18"/>
  <c r="K23" i="18"/>
  <c r="J23" i="18"/>
  <c r="I23" i="18"/>
  <c r="H23" i="18"/>
  <c r="G23" i="18"/>
  <c r="F23" i="18"/>
  <c r="E23" i="18"/>
  <c r="D23" i="18"/>
  <c r="C23" i="18"/>
  <c r="L22" i="18"/>
  <c r="K22" i="18"/>
  <c r="J22" i="18"/>
  <c r="I22" i="18"/>
  <c r="H22" i="18"/>
  <c r="G22" i="18"/>
  <c r="F22" i="18"/>
  <c r="E22" i="18"/>
  <c r="D22" i="18"/>
  <c r="C22" i="18"/>
  <c r="L21" i="18"/>
  <c r="K21" i="18"/>
  <c r="J21" i="18"/>
  <c r="I21" i="18"/>
  <c r="H21" i="18"/>
  <c r="G21" i="18"/>
  <c r="F21" i="18"/>
  <c r="E21" i="18"/>
  <c r="D21" i="18"/>
  <c r="C21" i="18"/>
  <c r="L18" i="18"/>
  <c r="K18" i="18"/>
  <c r="J18" i="18"/>
  <c r="I18" i="18"/>
  <c r="H18" i="18"/>
  <c r="G18" i="18"/>
  <c r="F18" i="18"/>
  <c r="E18" i="18"/>
  <c r="C18" i="18"/>
  <c r="L17" i="18"/>
  <c r="K17" i="18"/>
  <c r="J17" i="18"/>
  <c r="I17" i="18"/>
  <c r="H17" i="18"/>
  <c r="G17" i="18"/>
  <c r="F17" i="18"/>
  <c r="E17" i="18"/>
  <c r="D17" i="18"/>
  <c r="M11" i="18"/>
  <c r="M10" i="18"/>
  <c r="M9" i="18"/>
  <c r="M8" i="18"/>
  <c r="M7" i="18"/>
  <c r="L5" i="18"/>
  <c r="L19" i="18" s="1"/>
  <c r="K5" i="18"/>
  <c r="K19" i="18" s="1"/>
  <c r="K20" i="18" s="1"/>
  <c r="J5" i="18"/>
  <c r="J19" i="18" s="1"/>
  <c r="J20" i="18" s="1"/>
  <c r="I5" i="18"/>
  <c r="I32" i="18" s="1"/>
  <c r="H5" i="18"/>
  <c r="H19" i="18" s="1"/>
  <c r="G5" i="18"/>
  <c r="G19" i="18" s="1"/>
  <c r="F5" i="18"/>
  <c r="F19" i="18" s="1"/>
  <c r="E5" i="18"/>
  <c r="E32" i="18" s="1"/>
  <c r="E33" i="18" s="1"/>
  <c r="D5" i="18"/>
  <c r="D19" i="18" s="1"/>
  <c r="D20" i="18" s="1"/>
  <c r="C5" i="18"/>
  <c r="C19" i="18" s="1"/>
  <c r="C20" i="18" s="1"/>
  <c r="M4" i="18"/>
  <c r="D35" i="22"/>
  <c r="M200" i="22"/>
  <c r="L200" i="22"/>
  <c r="K200" i="22"/>
  <c r="J200" i="22"/>
  <c r="I200" i="22"/>
  <c r="H200" i="22"/>
  <c r="G200" i="22"/>
  <c r="F200" i="22"/>
  <c r="E200" i="22"/>
  <c r="D200" i="22"/>
  <c r="C200" i="22"/>
  <c r="N198" i="22"/>
  <c r="O198" i="22" s="1"/>
  <c r="N197" i="22"/>
  <c r="O197" i="22" s="1"/>
  <c r="N196" i="22"/>
  <c r="O196" i="22" s="1"/>
  <c r="N195" i="22"/>
  <c r="O195" i="22" s="1"/>
  <c r="N194" i="22"/>
  <c r="O194" i="22" s="1"/>
  <c r="N193" i="22"/>
  <c r="O193" i="22" s="1"/>
  <c r="N192" i="22"/>
  <c r="O192" i="22" s="1"/>
  <c r="N191" i="22"/>
  <c r="O191" i="22" s="1"/>
  <c r="N190" i="22"/>
  <c r="O190" i="22" s="1"/>
  <c r="N189" i="22"/>
  <c r="O189" i="22" s="1"/>
  <c r="N188" i="22"/>
  <c r="O188" i="22" s="1"/>
  <c r="N187" i="22"/>
  <c r="O187" i="22" s="1"/>
  <c r="N186" i="22"/>
  <c r="O186" i="22" s="1"/>
  <c r="N185" i="22"/>
  <c r="O185" i="22" s="1"/>
  <c r="M170" i="22"/>
  <c r="L170" i="22"/>
  <c r="K170" i="22"/>
  <c r="J170" i="22"/>
  <c r="I170" i="22"/>
  <c r="H170" i="22"/>
  <c r="G170" i="22"/>
  <c r="F170" i="22"/>
  <c r="E170" i="22"/>
  <c r="D170" i="22"/>
  <c r="C170" i="22"/>
  <c r="N168" i="22"/>
  <c r="O168" i="22" s="1"/>
  <c r="AC168" i="22" s="1"/>
  <c r="AD168" i="22" s="1"/>
  <c r="AE168" i="22" s="1"/>
  <c r="N167" i="22"/>
  <c r="O167" i="22" s="1"/>
  <c r="AC167" i="22" s="1"/>
  <c r="AD167" i="22" s="1"/>
  <c r="AE167" i="22" s="1"/>
  <c r="N166" i="22"/>
  <c r="O166" i="22" s="1"/>
  <c r="AC166" i="22" s="1"/>
  <c r="AD166" i="22" s="1"/>
  <c r="AE166" i="22" s="1"/>
  <c r="N165" i="22"/>
  <c r="O165" i="22" s="1"/>
  <c r="AC165" i="22" s="1"/>
  <c r="AD165" i="22" s="1"/>
  <c r="AE165" i="22" s="1"/>
  <c r="N164" i="22"/>
  <c r="O164" i="22" s="1"/>
  <c r="AC164" i="22" s="1"/>
  <c r="AD164" i="22" s="1"/>
  <c r="AE164" i="22" s="1"/>
  <c r="N163" i="22"/>
  <c r="O163" i="22" s="1"/>
  <c r="AC163" i="22" s="1"/>
  <c r="AD163" i="22" s="1"/>
  <c r="AE163" i="22" s="1"/>
  <c r="N162" i="22"/>
  <c r="O162" i="22" s="1"/>
  <c r="AC162" i="22" s="1"/>
  <c r="AD162" i="22" s="1"/>
  <c r="AE162" i="22" s="1"/>
  <c r="N161" i="22"/>
  <c r="O161" i="22" s="1"/>
  <c r="AC161" i="22" s="1"/>
  <c r="AD161" i="22" s="1"/>
  <c r="AE161" i="22" s="1"/>
  <c r="N160" i="22"/>
  <c r="O160" i="22" s="1"/>
  <c r="AC160" i="22" s="1"/>
  <c r="AD160" i="22" s="1"/>
  <c r="AE160" i="22" s="1"/>
  <c r="N159" i="22"/>
  <c r="O159" i="22" s="1"/>
  <c r="AC159" i="22" s="1"/>
  <c r="AD159" i="22" s="1"/>
  <c r="AE159" i="22" s="1"/>
  <c r="N158" i="22"/>
  <c r="O158" i="22" s="1"/>
  <c r="AC158" i="22" s="1"/>
  <c r="AD158" i="22" s="1"/>
  <c r="AE158" i="22" s="1"/>
  <c r="N157" i="22"/>
  <c r="O157" i="22" s="1"/>
  <c r="AC157" i="22" s="1"/>
  <c r="AD157" i="22" s="1"/>
  <c r="AE157" i="22" s="1"/>
  <c r="N156" i="22"/>
  <c r="O156" i="22" s="1"/>
  <c r="AC156" i="22" s="1"/>
  <c r="AD156" i="22" s="1"/>
  <c r="AE156" i="22" s="1"/>
  <c r="N155" i="22"/>
  <c r="O155" i="22" s="1"/>
  <c r="AC155" i="22" s="1"/>
  <c r="AD155" i="22" s="1"/>
  <c r="AE155" i="22" s="1"/>
  <c r="N154" i="22"/>
  <c r="O154" i="22" s="1"/>
  <c r="AC154" i="22" s="1"/>
  <c r="AD154" i="22" s="1"/>
  <c r="AE154" i="22" s="1"/>
  <c r="N153" i="22"/>
  <c r="O153" i="22" s="1"/>
  <c r="AC153" i="22" s="1"/>
  <c r="AD153" i="22" s="1"/>
  <c r="AE153" i="22" s="1"/>
  <c r="N152" i="22"/>
  <c r="O152" i="22" s="1"/>
  <c r="AC152" i="22" s="1"/>
  <c r="AD152" i="22" s="1"/>
  <c r="AE152" i="22" s="1"/>
  <c r="N151" i="22"/>
  <c r="O151" i="22" s="1"/>
  <c r="AC151" i="22" s="1"/>
  <c r="AD151" i="22" s="1"/>
  <c r="AE151" i="22" s="1"/>
  <c r="N150" i="22"/>
  <c r="O150" i="22" s="1"/>
  <c r="AC150" i="22" s="1"/>
  <c r="AD150" i="22" s="1"/>
  <c r="AE150" i="22" s="1"/>
  <c r="N149" i="22"/>
  <c r="O149" i="22" s="1"/>
  <c r="AC149" i="22" s="1"/>
  <c r="AD149" i="22" s="1"/>
  <c r="AE149" i="22" s="1"/>
  <c r="N148" i="22"/>
  <c r="O148" i="22" s="1"/>
  <c r="AC148" i="22" s="1"/>
  <c r="AD148" i="22" s="1"/>
  <c r="AE148" i="22" s="1"/>
  <c r="N147" i="22"/>
  <c r="O147" i="22" s="1"/>
  <c r="AC147" i="22" s="1"/>
  <c r="AD147" i="22" s="1"/>
  <c r="AE147" i="22" s="1"/>
  <c r="N146" i="22"/>
  <c r="O146" i="22" s="1"/>
  <c r="AC146" i="22" s="1"/>
  <c r="AD146" i="22" s="1"/>
  <c r="AE146" i="22" s="1"/>
  <c r="N145" i="22"/>
  <c r="O145" i="22" s="1"/>
  <c r="AC145" i="22" s="1"/>
  <c r="AD145" i="22" s="1"/>
  <c r="AE145" i="22" s="1"/>
  <c r="N144" i="22"/>
  <c r="O144" i="22" s="1"/>
  <c r="AC144" i="22" s="1"/>
  <c r="AD144" i="22" s="1"/>
  <c r="AE144" i="22" s="1"/>
  <c r="N143" i="22"/>
  <c r="O143" i="22" s="1"/>
  <c r="AC143" i="22" s="1"/>
  <c r="AD143" i="22" s="1"/>
  <c r="AE143" i="22" s="1"/>
  <c r="N142" i="22"/>
  <c r="O142" i="22" s="1"/>
  <c r="AC142" i="22" s="1"/>
  <c r="AD142" i="22" s="1"/>
  <c r="AE142" i="22" s="1"/>
  <c r="N141" i="22"/>
  <c r="O141" i="22" s="1"/>
  <c r="AC141" i="22" s="1"/>
  <c r="AD141" i="22" s="1"/>
  <c r="AE141" i="22" s="1"/>
  <c r="N140" i="22"/>
  <c r="O140" i="22" s="1"/>
  <c r="AC140" i="22" s="1"/>
  <c r="AD140" i="22" s="1"/>
  <c r="AE140" i="22" s="1"/>
  <c r="N139" i="22"/>
  <c r="O139" i="22" s="1"/>
  <c r="AC139" i="22" s="1"/>
  <c r="AD139" i="22" s="1"/>
  <c r="AE139" i="22" s="1"/>
  <c r="N138" i="22"/>
  <c r="O138" i="22" s="1"/>
  <c r="AC138" i="22" s="1"/>
  <c r="AD138" i="22" s="1"/>
  <c r="AE138" i="22" s="1"/>
  <c r="N137" i="22"/>
  <c r="O137" i="22" s="1"/>
  <c r="AC137" i="22" s="1"/>
  <c r="AD137" i="22" s="1"/>
  <c r="AE137" i="22" s="1"/>
  <c r="N136" i="22"/>
  <c r="O136" i="22" s="1"/>
  <c r="AC136" i="22" s="1"/>
  <c r="AD136" i="22" s="1"/>
  <c r="AE136" i="22" s="1"/>
  <c r="N135" i="22"/>
  <c r="O135" i="22" s="1"/>
  <c r="AC135" i="22" s="1"/>
  <c r="AD135" i="22" s="1"/>
  <c r="AE135" i="22" s="1"/>
  <c r="N134" i="22"/>
  <c r="O134" i="22" s="1"/>
  <c r="AC134" i="22" s="1"/>
  <c r="AD134" i="22" s="1"/>
  <c r="AE134" i="22" s="1"/>
  <c r="N133" i="22"/>
  <c r="O133" i="22" s="1"/>
  <c r="AC133" i="22" s="1"/>
  <c r="AD133" i="22" s="1"/>
  <c r="AE133" i="22" s="1"/>
  <c r="N132" i="22"/>
  <c r="O132" i="22" s="1"/>
  <c r="AC132" i="22" s="1"/>
  <c r="AD132" i="22" s="1"/>
  <c r="AE132" i="22" s="1"/>
  <c r="N131" i="22"/>
  <c r="O131" i="22" s="1"/>
  <c r="AC131" i="22" s="1"/>
  <c r="AD131" i="22" s="1"/>
  <c r="AE131" i="22" s="1"/>
  <c r="N130" i="22"/>
  <c r="O130" i="22" s="1"/>
  <c r="AC130" i="22" s="1"/>
  <c r="AD130" i="22" s="1"/>
  <c r="AE130" i="22" s="1"/>
  <c r="N129" i="22"/>
  <c r="O129" i="22" s="1"/>
  <c r="AC129" i="22" s="1"/>
  <c r="AD129" i="22" s="1"/>
  <c r="AE129" i="22" s="1"/>
  <c r="N128" i="22"/>
  <c r="O128" i="22" s="1"/>
  <c r="AC128" i="22" s="1"/>
  <c r="AD128" i="22" s="1"/>
  <c r="AE128" i="22" s="1"/>
  <c r="N127" i="22"/>
  <c r="O127" i="22" s="1"/>
  <c r="AC127" i="22" s="1"/>
  <c r="AD127" i="22" s="1"/>
  <c r="AE127" i="22" s="1"/>
  <c r="N126" i="22"/>
  <c r="O126" i="22" s="1"/>
  <c r="AC126" i="22" s="1"/>
  <c r="AD126" i="22" s="1"/>
  <c r="AE126" i="22" s="1"/>
  <c r="N125" i="22"/>
  <c r="O125" i="22" s="1"/>
  <c r="AC125" i="22" s="1"/>
  <c r="AD125" i="22" s="1"/>
  <c r="AE125" i="22" s="1"/>
  <c r="N124" i="22"/>
  <c r="O124" i="22" s="1"/>
  <c r="AC124" i="22" s="1"/>
  <c r="AD124" i="22" s="1"/>
  <c r="AE124" i="22" s="1"/>
  <c r="N123" i="22"/>
  <c r="O123" i="22" s="1"/>
  <c r="AC123" i="22" s="1"/>
  <c r="AD123" i="22" s="1"/>
  <c r="AE123" i="22" s="1"/>
  <c r="N122" i="22"/>
  <c r="O122" i="22" s="1"/>
  <c r="AC122" i="22" s="1"/>
  <c r="AD122" i="22" s="1"/>
  <c r="AE122" i="22" s="1"/>
  <c r="N121" i="22"/>
  <c r="O121" i="22" s="1"/>
  <c r="AC121" i="22" s="1"/>
  <c r="AD121" i="22" s="1"/>
  <c r="AE121" i="22" s="1"/>
  <c r="N120" i="22"/>
  <c r="O120" i="22" s="1"/>
  <c r="AC120" i="22" s="1"/>
  <c r="AD120" i="22" s="1"/>
  <c r="AE120" i="22" s="1"/>
  <c r="N119" i="22"/>
  <c r="O119" i="22" s="1"/>
  <c r="AC119" i="22" s="1"/>
  <c r="AD119" i="22" s="1"/>
  <c r="AE119" i="22" s="1"/>
  <c r="N118" i="22"/>
  <c r="O118" i="22" s="1"/>
  <c r="AC118" i="22" s="1"/>
  <c r="AD118" i="22" s="1"/>
  <c r="AE118" i="22" s="1"/>
  <c r="N117" i="22"/>
  <c r="O117" i="22" s="1"/>
  <c r="AC117" i="22" s="1"/>
  <c r="AD117" i="22" s="1"/>
  <c r="AE117" i="22" s="1"/>
  <c r="N116" i="22"/>
  <c r="O116" i="22" s="1"/>
  <c r="AC116" i="22" s="1"/>
  <c r="AD116" i="22" s="1"/>
  <c r="AE116" i="22" s="1"/>
  <c r="N115" i="22"/>
  <c r="O115" i="22" s="1"/>
  <c r="AC115" i="22" s="1"/>
  <c r="AD115" i="22" s="1"/>
  <c r="AE115" i="22" s="1"/>
  <c r="N114" i="22"/>
  <c r="O114" i="22" s="1"/>
  <c r="AC114" i="22" s="1"/>
  <c r="AD114" i="22" s="1"/>
  <c r="AE114" i="22" s="1"/>
  <c r="N113" i="22"/>
  <c r="O113" i="22" s="1"/>
  <c r="AC113" i="22" s="1"/>
  <c r="AD113" i="22" s="1"/>
  <c r="AE113" i="22" s="1"/>
  <c r="N112" i="22"/>
  <c r="O112" i="22" s="1"/>
  <c r="AC112" i="22" s="1"/>
  <c r="N111" i="22"/>
  <c r="O111" i="22" s="1"/>
  <c r="M100" i="22"/>
  <c r="L100" i="22"/>
  <c r="K100" i="22"/>
  <c r="J100" i="22"/>
  <c r="I100" i="22"/>
  <c r="H100" i="22"/>
  <c r="G100" i="22"/>
  <c r="F100" i="22"/>
  <c r="E100" i="22"/>
  <c r="D100" i="22"/>
  <c r="C100" i="22"/>
  <c r="N99" i="22"/>
  <c r="O99" i="22" s="1"/>
  <c r="N98" i="22"/>
  <c r="O98" i="22" s="1"/>
  <c r="AC98" i="22" s="1"/>
  <c r="AD98" i="22" s="1"/>
  <c r="AE98" i="22" s="1"/>
  <c r="N97" i="22"/>
  <c r="O97" i="22" s="1"/>
  <c r="AC97" i="22" s="1"/>
  <c r="AD97" i="22" s="1"/>
  <c r="AE97" i="22" s="1"/>
  <c r="N96" i="22"/>
  <c r="O96" i="22" s="1"/>
  <c r="AC96" i="22" s="1"/>
  <c r="AD96" i="22" s="1"/>
  <c r="AE96" i="22" s="1"/>
  <c r="N95" i="22"/>
  <c r="O95" i="22" s="1"/>
  <c r="AC95" i="22" s="1"/>
  <c r="AD95" i="22" s="1"/>
  <c r="AE95" i="22" s="1"/>
  <c r="N94" i="22"/>
  <c r="O94" i="22" s="1"/>
  <c r="AC94" i="22" s="1"/>
  <c r="AD94" i="22" s="1"/>
  <c r="AE94" i="22" s="1"/>
  <c r="N93" i="22"/>
  <c r="O93" i="22" s="1"/>
  <c r="AC93" i="22" s="1"/>
  <c r="AD93" i="22" s="1"/>
  <c r="AE93" i="22" s="1"/>
  <c r="N92" i="22"/>
  <c r="O92" i="22" s="1"/>
  <c r="AC92" i="22" s="1"/>
  <c r="AD92" i="22" s="1"/>
  <c r="AE92" i="22" s="1"/>
  <c r="N91" i="22"/>
  <c r="O91" i="22" s="1"/>
  <c r="AC91" i="22" s="1"/>
  <c r="AD91" i="22" s="1"/>
  <c r="AE91" i="22" s="1"/>
  <c r="N90" i="22"/>
  <c r="O90" i="22" s="1"/>
  <c r="AC90" i="22" s="1"/>
  <c r="AD90" i="22" s="1"/>
  <c r="AE90" i="22" s="1"/>
  <c r="N89" i="22"/>
  <c r="O89" i="22" s="1"/>
  <c r="AC89" i="22" s="1"/>
  <c r="AD89" i="22" s="1"/>
  <c r="AE89" i="22" s="1"/>
  <c r="N88" i="22"/>
  <c r="O88" i="22" s="1"/>
  <c r="AC88" i="22" s="1"/>
  <c r="AD88" i="22" s="1"/>
  <c r="AE88" i="22" s="1"/>
  <c r="N87" i="22"/>
  <c r="O87" i="22" s="1"/>
  <c r="AC87" i="22" s="1"/>
  <c r="AD87" i="22" s="1"/>
  <c r="AE87" i="22" s="1"/>
  <c r="N86" i="22"/>
  <c r="O86" i="22" s="1"/>
  <c r="AC86" i="22" s="1"/>
  <c r="AD86" i="22" s="1"/>
  <c r="AE86" i="22" s="1"/>
  <c r="N85" i="22"/>
  <c r="O85" i="22" s="1"/>
  <c r="AC85" i="22" s="1"/>
  <c r="AD85" i="22" s="1"/>
  <c r="AE85" i="22" s="1"/>
  <c r="N84" i="22"/>
  <c r="O84" i="22" s="1"/>
  <c r="AC84" i="22" s="1"/>
  <c r="AD84" i="22" s="1"/>
  <c r="AE84" i="22" s="1"/>
  <c r="N83" i="22"/>
  <c r="O83" i="22" s="1"/>
  <c r="AC83" i="22" s="1"/>
  <c r="AD83" i="22" s="1"/>
  <c r="AE83" i="22" s="1"/>
  <c r="N82" i="22"/>
  <c r="O82" i="22" s="1"/>
  <c r="AC82" i="22" s="1"/>
  <c r="AD82" i="22" s="1"/>
  <c r="AE82" i="22" s="1"/>
  <c r="N81" i="22"/>
  <c r="O81" i="22" s="1"/>
  <c r="AC81" i="22" s="1"/>
  <c r="AD81" i="22" s="1"/>
  <c r="AE81" i="22" s="1"/>
  <c r="N80" i="22"/>
  <c r="O80" i="22" s="1"/>
  <c r="AC80" i="22" s="1"/>
  <c r="AD80" i="22" s="1"/>
  <c r="AE80" i="22" s="1"/>
  <c r="N79" i="22"/>
  <c r="O79" i="22" s="1"/>
  <c r="AC79" i="22" s="1"/>
  <c r="AD79" i="22" s="1"/>
  <c r="AE79" i="22" s="1"/>
  <c r="N78" i="22"/>
  <c r="O78" i="22" s="1"/>
  <c r="M76" i="22"/>
  <c r="M102" i="22" s="1"/>
  <c r="L76" i="22"/>
  <c r="K76" i="22"/>
  <c r="J76" i="22"/>
  <c r="I76" i="22"/>
  <c r="H76" i="22"/>
  <c r="G76" i="22"/>
  <c r="F76" i="22"/>
  <c r="E76" i="22"/>
  <c r="D76" i="22"/>
  <c r="C76" i="22"/>
  <c r="N75" i="22"/>
  <c r="O75" i="22" s="1"/>
  <c r="AC75" i="22" s="1"/>
  <c r="AD75" i="22" s="1"/>
  <c r="AE75" i="22" s="1"/>
  <c r="N74" i="22"/>
  <c r="O74" i="22" s="1"/>
  <c r="L72" i="22"/>
  <c r="L108" i="22" s="1"/>
  <c r="L181" i="22" s="1"/>
  <c r="K72" i="22"/>
  <c r="K108" i="22" s="1"/>
  <c r="K181" i="22" s="1"/>
  <c r="J72" i="22"/>
  <c r="J108" i="22" s="1"/>
  <c r="J181" i="22" s="1"/>
  <c r="I72" i="22"/>
  <c r="I108" i="22" s="1"/>
  <c r="I181" i="22" s="1"/>
  <c r="H72" i="22"/>
  <c r="H108" i="22" s="1"/>
  <c r="H181" i="22" s="1"/>
  <c r="G72" i="22"/>
  <c r="G108" i="22" s="1"/>
  <c r="G181" i="22" s="1"/>
  <c r="F72" i="22"/>
  <c r="F108" i="22" s="1"/>
  <c r="F181" i="22" s="1"/>
  <c r="E72" i="22"/>
  <c r="E108" i="22" s="1"/>
  <c r="E181" i="22" s="1"/>
  <c r="D72" i="22"/>
  <c r="D108" i="22" s="1"/>
  <c r="D181" i="22" s="1"/>
  <c r="C72" i="22"/>
  <c r="C108" i="22" s="1"/>
  <c r="C181" i="22" s="1"/>
  <c r="M64" i="22"/>
  <c r="L64" i="22"/>
  <c r="K64" i="22"/>
  <c r="J64" i="22"/>
  <c r="I64" i="22"/>
  <c r="H64" i="22"/>
  <c r="G64" i="22"/>
  <c r="F64" i="22"/>
  <c r="E64" i="22"/>
  <c r="D64" i="22"/>
  <c r="C64" i="22"/>
  <c r="N63" i="22"/>
  <c r="O63" i="22" s="1"/>
  <c r="N62" i="22"/>
  <c r="O62" i="22" s="1"/>
  <c r="N61" i="22"/>
  <c r="O61" i="22" s="1"/>
  <c r="AC61" i="22" s="1"/>
  <c r="AD61" i="22" s="1"/>
  <c r="AE61" i="22" s="1"/>
  <c r="N60" i="22"/>
  <c r="O60" i="22" s="1"/>
  <c r="AC60" i="22" s="1"/>
  <c r="AD60" i="22" s="1"/>
  <c r="AE60" i="22" s="1"/>
  <c r="N59" i="22"/>
  <c r="O59" i="22" s="1"/>
  <c r="AC59" i="22" s="1"/>
  <c r="AD59" i="22" s="1"/>
  <c r="AE59" i="22" s="1"/>
  <c r="N58" i="22"/>
  <c r="O58" i="22" s="1"/>
  <c r="AC58" i="22" s="1"/>
  <c r="AD58" i="22" s="1"/>
  <c r="AE58" i="22" s="1"/>
  <c r="N57" i="22"/>
  <c r="O57" i="22" s="1"/>
  <c r="AC57" i="22" s="1"/>
  <c r="AD57" i="22" s="1"/>
  <c r="AE57" i="22" s="1"/>
  <c r="N56" i="22"/>
  <c r="O56" i="22" s="1"/>
  <c r="AC56" i="22" s="1"/>
  <c r="AD56" i="22" s="1"/>
  <c r="AE56" i="22" s="1"/>
  <c r="N55" i="22"/>
  <c r="O55" i="22" s="1"/>
  <c r="AC55" i="22" s="1"/>
  <c r="AD55" i="22" s="1"/>
  <c r="AE55" i="22" s="1"/>
  <c r="N54" i="22"/>
  <c r="O54" i="22" s="1"/>
  <c r="AC54" i="22" s="1"/>
  <c r="AD54" i="22" s="1"/>
  <c r="AE54" i="22" s="1"/>
  <c r="N53" i="22"/>
  <c r="O53" i="22" s="1"/>
  <c r="AC53" i="22" s="1"/>
  <c r="AD53" i="22" s="1"/>
  <c r="AE53" i="22" s="1"/>
  <c r="N52" i="22"/>
  <c r="O52" i="22" s="1"/>
  <c r="AC52" i="22" s="1"/>
  <c r="AD52" i="22" s="1"/>
  <c r="AE52" i="22" s="1"/>
  <c r="N51" i="22"/>
  <c r="O51" i="22" s="1"/>
  <c r="AC51" i="22" s="1"/>
  <c r="AD51" i="22" s="1"/>
  <c r="AE51" i="22" s="1"/>
  <c r="N50" i="22"/>
  <c r="O50" i="22" s="1"/>
  <c r="AC50" i="22" s="1"/>
  <c r="AD50" i="22" s="1"/>
  <c r="AE50" i="22" s="1"/>
  <c r="N49" i="22"/>
  <c r="O49" i="22" s="1"/>
  <c r="AC49" i="22" s="1"/>
  <c r="AD49" i="22" s="1"/>
  <c r="AE49" i="22" s="1"/>
  <c r="N48" i="22"/>
  <c r="O48" i="22" s="1"/>
  <c r="AC48" i="22" s="1"/>
  <c r="AD48" i="22" s="1"/>
  <c r="AE48" i="22" s="1"/>
  <c r="N47" i="22"/>
  <c r="O47" i="22" s="1"/>
  <c r="N42" i="22"/>
  <c r="M42" i="22"/>
  <c r="M71" i="22" s="1"/>
  <c r="M107" i="22" s="1"/>
  <c r="M180" i="22" s="1"/>
  <c r="L42" i="22"/>
  <c r="L71" i="22" s="1"/>
  <c r="L107" i="22" s="1"/>
  <c r="L180" i="22" s="1"/>
  <c r="K42" i="22"/>
  <c r="K71" i="22" s="1"/>
  <c r="K107" i="22" s="1"/>
  <c r="K180" i="22" s="1"/>
  <c r="J42" i="22"/>
  <c r="J71" i="22" s="1"/>
  <c r="J107" i="22" s="1"/>
  <c r="J180" i="22" s="1"/>
  <c r="I42" i="22"/>
  <c r="I71" i="22" s="1"/>
  <c r="I107" i="22" s="1"/>
  <c r="I180" i="22" s="1"/>
  <c r="H42" i="22"/>
  <c r="H71" i="22" s="1"/>
  <c r="H107" i="22" s="1"/>
  <c r="H180" i="22" s="1"/>
  <c r="G42" i="22"/>
  <c r="G71" i="22" s="1"/>
  <c r="G107" i="22" s="1"/>
  <c r="G180" i="22" s="1"/>
  <c r="F42" i="22"/>
  <c r="F71" i="22" s="1"/>
  <c r="F107" i="22" s="1"/>
  <c r="F180" i="22" s="1"/>
  <c r="E42" i="22"/>
  <c r="E71" i="22" s="1"/>
  <c r="E107" i="22" s="1"/>
  <c r="E180" i="22" s="1"/>
  <c r="D42" i="22"/>
  <c r="D71" i="22" s="1"/>
  <c r="D107" i="22" s="1"/>
  <c r="D180" i="22" s="1"/>
  <c r="C42" i="22"/>
  <c r="C71" i="22" s="1"/>
  <c r="C107" i="22" s="1"/>
  <c r="C180" i="22" s="1"/>
  <c r="M35" i="22"/>
  <c r="L35" i="22"/>
  <c r="K35" i="22"/>
  <c r="J35" i="22"/>
  <c r="I35" i="22"/>
  <c r="H35" i="22"/>
  <c r="G35" i="22"/>
  <c r="F35" i="22"/>
  <c r="E35" i="22"/>
  <c r="M33" i="22"/>
  <c r="L33" i="22"/>
  <c r="K33" i="22"/>
  <c r="J33" i="22"/>
  <c r="I33" i="22"/>
  <c r="H33" i="22"/>
  <c r="G33" i="22"/>
  <c r="F33" i="22"/>
  <c r="E33" i="22"/>
  <c r="D33" i="22"/>
  <c r="C33" i="22"/>
  <c r="N32" i="22"/>
  <c r="O32" i="22" s="1"/>
  <c r="N31" i="22"/>
  <c r="O31" i="22" s="1"/>
  <c r="N30" i="22"/>
  <c r="O30" i="22" s="1"/>
  <c r="AC30" i="22" s="1"/>
  <c r="AD30" i="22" s="1"/>
  <c r="AE30" i="22" s="1"/>
  <c r="N29" i="22"/>
  <c r="O29" i="22" s="1"/>
  <c r="AC29" i="22" s="1"/>
  <c r="AD29" i="22" s="1"/>
  <c r="AE29" i="22" s="1"/>
  <c r="N28" i="22"/>
  <c r="O28" i="22" s="1"/>
  <c r="AC28" i="22" s="1"/>
  <c r="AD28" i="22" s="1"/>
  <c r="AE28" i="22" s="1"/>
  <c r="N27" i="22"/>
  <c r="O27" i="22" s="1"/>
  <c r="AC27" i="22" s="1"/>
  <c r="AD27" i="22" s="1"/>
  <c r="AE27" i="22" s="1"/>
  <c r="N26" i="22"/>
  <c r="O26" i="22" s="1"/>
  <c r="AC26" i="22" s="1"/>
  <c r="AD26" i="22" s="1"/>
  <c r="AE26" i="22" s="1"/>
  <c r="N25" i="22"/>
  <c r="O25" i="22" s="1"/>
  <c r="AC25" i="22" s="1"/>
  <c r="AD25" i="22" s="1"/>
  <c r="AE25" i="22" s="1"/>
  <c r="N24" i="22"/>
  <c r="O24" i="22" s="1"/>
  <c r="AC24" i="22" s="1"/>
  <c r="AD24" i="22" s="1"/>
  <c r="AE24" i="22" s="1"/>
  <c r="N23" i="22"/>
  <c r="O23" i="22" s="1"/>
  <c r="AC23" i="22" s="1"/>
  <c r="AD23" i="22" s="1"/>
  <c r="AE23" i="22" s="1"/>
  <c r="N22" i="22"/>
  <c r="O22" i="22" s="1"/>
  <c r="AC22" i="22" s="1"/>
  <c r="N21" i="22"/>
  <c r="O21" i="22" s="1"/>
  <c r="AC21" i="22" s="1"/>
  <c r="N20" i="22"/>
  <c r="O20" i="22" s="1"/>
  <c r="AC20" i="22" s="1"/>
  <c r="AD20" i="22" s="1"/>
  <c r="AE20" i="22" s="1"/>
  <c r="N19" i="22"/>
  <c r="O19" i="22" s="1"/>
  <c r="M15" i="22"/>
  <c r="L15" i="22"/>
  <c r="K15" i="22"/>
  <c r="J15" i="22"/>
  <c r="I15" i="22"/>
  <c r="H15" i="22"/>
  <c r="G15" i="22"/>
  <c r="F15" i="22"/>
  <c r="E15" i="22"/>
  <c r="D15" i="22"/>
  <c r="C15" i="22"/>
  <c r="N14" i="22"/>
  <c r="O14" i="22" s="1"/>
  <c r="AC14" i="22" s="1"/>
  <c r="AD14" i="22" s="1"/>
  <c r="AE14" i="22" s="1"/>
  <c r="N13" i="22"/>
  <c r="O13" i="22" s="1"/>
  <c r="AC13" i="22" s="1"/>
  <c r="N12" i="22"/>
  <c r="O12" i="22" s="1"/>
  <c r="AC12" i="22" s="1"/>
  <c r="N11" i="22"/>
  <c r="O11" i="22" s="1"/>
  <c r="AC11" i="22" s="1"/>
  <c r="N10" i="22"/>
  <c r="O10" i="22" s="1"/>
  <c r="AC10" i="22" s="1"/>
  <c r="AD10" i="22" s="1"/>
  <c r="AE10" i="22" s="1"/>
  <c r="N9" i="22"/>
  <c r="O9" i="22" s="1"/>
  <c r="AC9" i="22" s="1"/>
  <c r="AD9" i="22" s="1"/>
  <c r="AE9" i="22" s="1"/>
  <c r="N8" i="22"/>
  <c r="O8" i="22" s="1"/>
  <c r="G83" i="19"/>
  <c r="G82" i="19"/>
  <c r="G81" i="19"/>
  <c r="G80" i="19"/>
  <c r="G79" i="19"/>
  <c r="G76" i="19"/>
  <c r="G75" i="19"/>
  <c r="G74" i="19"/>
  <c r="G73" i="19"/>
  <c r="G72" i="19"/>
  <c r="G69" i="19"/>
  <c r="G68" i="19"/>
  <c r="G67" i="19"/>
  <c r="G66" i="19"/>
  <c r="G65" i="19"/>
  <c r="G62" i="19"/>
  <c r="G61" i="19"/>
  <c r="G60" i="19"/>
  <c r="G59" i="19"/>
  <c r="G58" i="19"/>
  <c r="G55" i="19"/>
  <c r="G54" i="19"/>
  <c r="G53" i="19"/>
  <c r="G52" i="19"/>
  <c r="G51" i="19"/>
  <c r="G48" i="19"/>
  <c r="G47" i="19"/>
  <c r="G46" i="19"/>
  <c r="G45" i="19"/>
  <c r="G44" i="19"/>
  <c r="G41" i="19"/>
  <c r="G40" i="19"/>
  <c r="G39" i="19"/>
  <c r="G38" i="19"/>
  <c r="G37" i="19"/>
  <c r="G34" i="19"/>
  <c r="G33" i="19"/>
  <c r="G32" i="19"/>
  <c r="G31" i="19"/>
  <c r="G30" i="19"/>
  <c r="G27" i="19"/>
  <c r="G26" i="19"/>
  <c r="G25" i="19"/>
  <c r="G24" i="19"/>
  <c r="G23" i="19"/>
  <c r="G20" i="19"/>
  <c r="G19" i="19"/>
  <c r="G18" i="19"/>
  <c r="G17" i="19"/>
  <c r="G16" i="19"/>
  <c r="G13" i="19"/>
  <c r="G12" i="19"/>
  <c r="G11" i="19"/>
  <c r="G10" i="19"/>
  <c r="G9" i="19"/>
  <c r="G6" i="19"/>
  <c r="G5" i="19"/>
  <c r="G4" i="19"/>
  <c r="G3" i="19"/>
  <c r="G2" i="19"/>
  <c r="J58" i="2" l="1"/>
  <c r="J42" i="2"/>
  <c r="K42" i="2"/>
  <c r="K58" i="2"/>
  <c r="L58" i="2"/>
  <c r="L42" i="2"/>
  <c r="G58" i="2"/>
  <c r="G42" i="2"/>
  <c r="M58" i="2"/>
  <c r="M42" i="2"/>
  <c r="H42" i="2"/>
  <c r="H58" i="2"/>
  <c r="N58" i="2"/>
  <c r="N42" i="2"/>
  <c r="I42" i="2"/>
  <c r="I58" i="2"/>
  <c r="O58" i="2"/>
  <c r="O42" i="2"/>
  <c r="J42" i="3"/>
  <c r="J58" i="3"/>
  <c r="K42" i="3"/>
  <c r="K58" i="3"/>
  <c r="L42" i="3"/>
  <c r="L58" i="3"/>
  <c r="G58" i="3"/>
  <c r="G42" i="3"/>
  <c r="M58" i="3"/>
  <c r="M42" i="3"/>
  <c r="H42" i="3"/>
  <c r="H58" i="3"/>
  <c r="N58" i="3"/>
  <c r="N42" i="3"/>
  <c r="I42" i="3"/>
  <c r="I58" i="3"/>
  <c r="O42" i="3"/>
  <c r="O58" i="3"/>
  <c r="J42" i="4"/>
  <c r="J58" i="4"/>
  <c r="K58" i="4"/>
  <c r="K42" i="4"/>
  <c r="L58" i="4"/>
  <c r="L42" i="4"/>
  <c r="G42" i="4"/>
  <c r="G58" i="4"/>
  <c r="M42" i="4"/>
  <c r="M58" i="4"/>
  <c r="H42" i="4"/>
  <c r="H58" i="4"/>
  <c r="N58" i="4"/>
  <c r="N42" i="4"/>
  <c r="I58" i="4"/>
  <c r="I42" i="4"/>
  <c r="O58" i="4"/>
  <c r="O42" i="4"/>
  <c r="J42" i="5"/>
  <c r="J58" i="5"/>
  <c r="K58" i="5"/>
  <c r="K42" i="5"/>
  <c r="L58" i="5"/>
  <c r="L42" i="5"/>
  <c r="G58" i="5"/>
  <c r="G42" i="5"/>
  <c r="M42" i="5"/>
  <c r="M58" i="5"/>
  <c r="H42" i="5"/>
  <c r="H58" i="5"/>
  <c r="N58" i="5"/>
  <c r="N42" i="5"/>
  <c r="I42" i="5"/>
  <c r="I58" i="5"/>
  <c r="O42" i="5"/>
  <c r="O58" i="5"/>
  <c r="J42" i="6"/>
  <c r="J58" i="6"/>
  <c r="K58" i="6"/>
  <c r="K42" i="6"/>
  <c r="L58" i="6"/>
  <c r="L42" i="6"/>
  <c r="G58" i="6"/>
  <c r="G42" i="6"/>
  <c r="M58" i="6"/>
  <c r="M42" i="6"/>
  <c r="H58" i="6"/>
  <c r="H42" i="6"/>
  <c r="N58" i="6"/>
  <c r="N42" i="6"/>
  <c r="I58" i="6"/>
  <c r="I42" i="6"/>
  <c r="O58" i="6"/>
  <c r="O42" i="6"/>
  <c r="J42" i="7"/>
  <c r="J58" i="7"/>
  <c r="K58" i="7"/>
  <c r="K42" i="7"/>
  <c r="L58" i="7"/>
  <c r="L42" i="7"/>
  <c r="G42" i="7"/>
  <c r="G58" i="7"/>
  <c r="M58" i="7"/>
  <c r="M42" i="7"/>
  <c r="H58" i="7"/>
  <c r="H42" i="7"/>
  <c r="N42" i="7"/>
  <c r="N58" i="7"/>
  <c r="I42" i="7"/>
  <c r="I58" i="7"/>
  <c r="O42" i="7"/>
  <c r="O58" i="7"/>
  <c r="H42" i="8"/>
  <c r="H58" i="8"/>
  <c r="J58" i="8"/>
  <c r="J42" i="8"/>
  <c r="K58" i="8"/>
  <c r="K42" i="8"/>
  <c r="L58" i="8"/>
  <c r="L42" i="8"/>
  <c r="G42" i="8"/>
  <c r="G58" i="8"/>
  <c r="M42" i="8"/>
  <c r="M58" i="8"/>
  <c r="N58" i="8"/>
  <c r="N42" i="8"/>
  <c r="I58" i="8"/>
  <c r="I42" i="8"/>
  <c r="O58" i="8"/>
  <c r="O42" i="8"/>
  <c r="K58" i="9"/>
  <c r="K42" i="9"/>
  <c r="L42" i="9"/>
  <c r="L58" i="9"/>
  <c r="G42" i="9"/>
  <c r="G58" i="9"/>
  <c r="M58" i="9"/>
  <c r="M42" i="9"/>
  <c r="H58" i="9"/>
  <c r="H42" i="9"/>
  <c r="N58" i="9"/>
  <c r="N42" i="9"/>
  <c r="J42" i="9"/>
  <c r="J58" i="9"/>
  <c r="I58" i="9"/>
  <c r="I42" i="9"/>
  <c r="O58" i="9"/>
  <c r="O42" i="9"/>
  <c r="J58" i="10"/>
  <c r="J42" i="10"/>
  <c r="K58" i="10"/>
  <c r="K42" i="10"/>
  <c r="L42" i="10"/>
  <c r="L58" i="10"/>
  <c r="G58" i="10"/>
  <c r="G42" i="10"/>
  <c r="M58" i="10"/>
  <c r="M42" i="10"/>
  <c r="H42" i="10"/>
  <c r="H58" i="10"/>
  <c r="N58" i="10"/>
  <c r="N42" i="10"/>
  <c r="I58" i="10"/>
  <c r="I42" i="10"/>
  <c r="O58" i="10"/>
  <c r="O42" i="10"/>
  <c r="O200" i="22"/>
  <c r="J102" i="22"/>
  <c r="E102" i="22"/>
  <c r="AC19" i="22"/>
  <c r="O33" i="22"/>
  <c r="O76" i="22"/>
  <c r="AC74" i="22"/>
  <c r="AC78" i="22"/>
  <c r="O100" i="22"/>
  <c r="AC47" i="22"/>
  <c r="O64" i="22"/>
  <c r="AC111" i="22"/>
  <c r="AD111" i="22" s="1"/>
  <c r="AE111" i="22" s="1"/>
  <c r="O170" i="22"/>
  <c r="AC8" i="22"/>
  <c r="O15" i="22"/>
  <c r="AD112" i="22"/>
  <c r="AE112" i="22" s="1"/>
  <c r="H20" i="18"/>
  <c r="I33" i="18"/>
  <c r="P77" i="9"/>
  <c r="P71" i="2"/>
  <c r="L20" i="18"/>
  <c r="P118" i="10"/>
  <c r="P47" i="10"/>
  <c r="P258" i="9"/>
  <c r="P118" i="9"/>
  <c r="P47" i="7"/>
  <c r="P118" i="6"/>
  <c r="P83" i="4"/>
  <c r="P258" i="4"/>
  <c r="P118" i="3"/>
  <c r="P71" i="8"/>
  <c r="P32" i="2"/>
  <c r="P47" i="2"/>
  <c r="N71" i="22"/>
  <c r="N72" i="22"/>
  <c r="E42" i="10"/>
  <c r="E58" i="10"/>
  <c r="F42" i="10"/>
  <c r="F58" i="10"/>
  <c r="D58" i="10"/>
  <c r="D42" i="10"/>
  <c r="E42" i="9"/>
  <c r="E58" i="9"/>
  <c r="F42" i="9"/>
  <c r="F58" i="9"/>
  <c r="D42" i="9"/>
  <c r="D58" i="9"/>
  <c r="E42" i="8"/>
  <c r="E58" i="8"/>
  <c r="F58" i="8"/>
  <c r="F42" i="8"/>
  <c r="D42" i="8"/>
  <c r="D58" i="8"/>
  <c r="D58" i="7"/>
  <c r="D42" i="7"/>
  <c r="E58" i="7"/>
  <c r="E42" i="7"/>
  <c r="F42" i="7"/>
  <c r="F58" i="7"/>
  <c r="E42" i="6"/>
  <c r="E58" i="6"/>
  <c r="D58" i="6"/>
  <c r="D42" i="6"/>
  <c r="P34" i="6"/>
  <c r="F42" i="6"/>
  <c r="F58" i="6"/>
  <c r="F58" i="5"/>
  <c r="F42" i="5"/>
  <c r="D42" i="5"/>
  <c r="D58" i="5"/>
  <c r="E42" i="5"/>
  <c r="E58" i="5"/>
  <c r="F58" i="4"/>
  <c r="F42" i="4"/>
  <c r="E42" i="4"/>
  <c r="E58" i="4"/>
  <c r="D42" i="4"/>
  <c r="D58" i="4"/>
  <c r="D58" i="3"/>
  <c r="D42" i="3"/>
  <c r="F42" i="3"/>
  <c r="F58" i="3"/>
  <c r="E42" i="3"/>
  <c r="E58" i="3"/>
  <c r="D42" i="2"/>
  <c r="D58" i="2"/>
  <c r="E172" i="22"/>
  <c r="E174" i="22" s="1"/>
  <c r="M172" i="22"/>
  <c r="M174" i="22" s="1"/>
  <c r="F102" i="22"/>
  <c r="F172" i="22" s="1"/>
  <c r="F174" i="22" s="1"/>
  <c r="N100" i="22"/>
  <c r="N64" i="22"/>
  <c r="J172" i="22"/>
  <c r="I102" i="22"/>
  <c r="I172" i="22" s="1"/>
  <c r="I174" i="22" s="1"/>
  <c r="F20" i="18"/>
  <c r="G20" i="18"/>
  <c r="O8" i="18"/>
  <c r="O10" i="18"/>
  <c r="O7" i="18"/>
  <c r="P41" i="10"/>
  <c r="P41" i="5"/>
  <c r="P118" i="8"/>
  <c r="P83" i="8"/>
  <c r="P145" i="7"/>
  <c r="P41" i="4"/>
  <c r="P118" i="4"/>
  <c r="P258" i="5"/>
  <c r="P22" i="6"/>
  <c r="P243" i="7"/>
  <c r="P70" i="7"/>
  <c r="P83" i="7"/>
  <c r="P38" i="6"/>
  <c r="P32" i="6"/>
  <c r="P258" i="6"/>
  <c r="P62" i="6"/>
  <c r="P45" i="6"/>
  <c r="P34" i="2"/>
  <c r="N32" i="18"/>
  <c r="N33" i="18" s="1"/>
  <c r="P118" i="2"/>
  <c r="P22" i="2"/>
  <c r="P129" i="2"/>
  <c r="P144" i="3"/>
  <c r="P22" i="3"/>
  <c r="P77" i="3"/>
  <c r="P258" i="2"/>
  <c r="P45" i="2"/>
  <c r="P62" i="2"/>
  <c r="N19" i="18"/>
  <c r="N20" i="18" s="1"/>
  <c r="P88" i="10"/>
  <c r="P83" i="10"/>
  <c r="P90" i="10"/>
  <c r="P38" i="10"/>
  <c r="P94" i="10"/>
  <c r="P223" i="10"/>
  <c r="P149" i="10"/>
  <c r="P77" i="10"/>
  <c r="P30" i="10"/>
  <c r="P91" i="10"/>
  <c r="P210" i="10"/>
  <c r="P193" i="10"/>
  <c r="P255" i="10"/>
  <c r="P70" i="10"/>
  <c r="P21" i="10"/>
  <c r="P41" i="9"/>
  <c r="P147" i="9"/>
  <c r="P255" i="9"/>
  <c r="P217" i="9"/>
  <c r="P223" i="9"/>
  <c r="P148" i="9"/>
  <c r="P129" i="9"/>
  <c r="P45" i="9"/>
  <c r="P34" i="9"/>
  <c r="P22" i="9"/>
  <c r="P94" i="9"/>
  <c r="P263" i="9"/>
  <c r="P70" i="9"/>
  <c r="P83" i="9"/>
  <c r="P47" i="9"/>
  <c r="P91" i="8"/>
  <c r="P223" i="8"/>
  <c r="P147" i="8"/>
  <c r="P210" i="8"/>
  <c r="P22" i="8"/>
  <c r="P255" i="8"/>
  <c r="P148" i="8"/>
  <c r="P94" i="8"/>
  <c r="P146" i="8"/>
  <c r="P41" i="8"/>
  <c r="P129" i="8"/>
  <c r="P46" i="8"/>
  <c r="P30" i="8"/>
  <c r="P77" i="8"/>
  <c r="P118" i="7"/>
  <c r="P89" i="7"/>
  <c r="P30" i="7"/>
  <c r="P22" i="7"/>
  <c r="P41" i="7"/>
  <c r="P210" i="7"/>
  <c r="P193" i="7"/>
  <c r="P90" i="7"/>
  <c r="P92" i="7"/>
  <c r="P93" i="7"/>
  <c r="P91" i="7"/>
  <c r="P77" i="7"/>
  <c r="P139" i="7"/>
  <c r="P255" i="7"/>
  <c r="P92" i="6"/>
  <c r="P88" i="6"/>
  <c r="P77" i="6"/>
  <c r="P30" i="6"/>
  <c r="P40" i="6"/>
  <c r="P223" i="6"/>
  <c r="P70" i="6"/>
  <c r="P41" i="6"/>
  <c r="P149" i="6"/>
  <c r="P90" i="6"/>
  <c r="P210" i="6"/>
  <c r="P82" i="6"/>
  <c r="P47" i="6"/>
  <c r="P90" i="5"/>
  <c r="P210" i="5"/>
  <c r="P30" i="5"/>
  <c r="P94" i="5"/>
  <c r="P46" i="5"/>
  <c r="P77" i="5"/>
  <c r="P223" i="5"/>
  <c r="P118" i="5"/>
  <c r="P149" i="5"/>
  <c r="P83" i="5"/>
  <c r="P88" i="5"/>
  <c r="P71" i="5"/>
  <c r="P15" i="5"/>
  <c r="P47" i="4"/>
  <c r="P210" i="4"/>
  <c r="P255" i="4"/>
  <c r="P223" i="4"/>
  <c r="P193" i="4"/>
  <c r="P148" i="4"/>
  <c r="P90" i="4"/>
  <c r="P30" i="4"/>
  <c r="P70" i="4"/>
  <c r="P147" i="4"/>
  <c r="P77" i="4"/>
  <c r="P129" i="4"/>
  <c r="P94" i="4"/>
  <c r="P15" i="4"/>
  <c r="P93" i="3"/>
  <c r="P83" i="3"/>
  <c r="P223" i="3"/>
  <c r="P148" i="3"/>
  <c r="P70" i="3"/>
  <c r="P91" i="3"/>
  <c r="P90" i="3"/>
  <c r="P210" i="3"/>
  <c r="P89" i="3"/>
  <c r="P45" i="3"/>
  <c r="P92" i="3"/>
  <c r="P41" i="3"/>
  <c r="P46" i="3"/>
  <c r="P77" i="2"/>
  <c r="P210" i="2"/>
  <c r="P147" i="2"/>
  <c r="P82" i="2"/>
  <c r="E58" i="2"/>
  <c r="E42" i="2"/>
  <c r="P38" i="2"/>
  <c r="P40" i="2"/>
  <c r="P134" i="2"/>
  <c r="P41" i="2"/>
  <c r="P30" i="2"/>
  <c r="P148" i="2"/>
  <c r="P90" i="2"/>
  <c r="P223" i="2"/>
  <c r="F58" i="2"/>
  <c r="F42" i="2"/>
  <c r="P89" i="2"/>
  <c r="P93" i="2"/>
  <c r="D6" i="18"/>
  <c r="J32" i="18"/>
  <c r="M38" i="18"/>
  <c r="F6" i="18"/>
  <c r="M17" i="18"/>
  <c r="H6" i="18"/>
  <c r="G6" i="18"/>
  <c r="L6" i="18"/>
  <c r="M22" i="18"/>
  <c r="M24" i="18"/>
  <c r="M30" i="18"/>
  <c r="C6" i="18"/>
  <c r="M18" i="18"/>
  <c r="M34" i="18"/>
  <c r="C47" i="18"/>
  <c r="M47" i="18" s="1"/>
  <c r="K6" i="18"/>
  <c r="J6" i="18"/>
  <c r="M21" i="18"/>
  <c r="M23" i="18"/>
  <c r="M25" i="18"/>
  <c r="F32" i="18"/>
  <c r="M44" i="18"/>
  <c r="M48" i="18"/>
  <c r="M43" i="18"/>
  <c r="E45" i="18"/>
  <c r="E46" i="18" s="1"/>
  <c r="I45" i="18"/>
  <c r="I46" i="18" s="1"/>
  <c r="M50" i="18"/>
  <c r="I19" i="18"/>
  <c r="I20" i="18" s="1"/>
  <c r="E6" i="18"/>
  <c r="I6" i="18"/>
  <c r="C32" i="18"/>
  <c r="C33" i="18" s="1"/>
  <c r="G32" i="18"/>
  <c r="G33" i="18" s="1"/>
  <c r="K32" i="18"/>
  <c r="K33" i="18" s="1"/>
  <c r="M35" i="18"/>
  <c r="M37" i="18"/>
  <c r="C51" i="18"/>
  <c r="M51" i="18" s="1"/>
  <c r="M5" i="18"/>
  <c r="E19" i="18"/>
  <c r="E20" i="18" s="1"/>
  <c r="M31" i="18"/>
  <c r="D32" i="18"/>
  <c r="D33" i="18" s="1"/>
  <c r="H32" i="18"/>
  <c r="H33" i="18" s="1"/>
  <c r="L32" i="18"/>
  <c r="L33" i="18" s="1"/>
  <c r="N200" i="22"/>
  <c r="N15" i="22"/>
  <c r="C102" i="22"/>
  <c r="C172" i="22" s="1"/>
  <c r="C174" i="22" s="1"/>
  <c r="G102" i="22"/>
  <c r="G172" i="22" s="1"/>
  <c r="G174" i="22" s="1"/>
  <c r="K102" i="22"/>
  <c r="K172" i="22" s="1"/>
  <c r="K174" i="22" s="1"/>
  <c r="N169" i="22"/>
  <c r="O169" i="22" s="1"/>
  <c r="N33" i="22"/>
  <c r="D102" i="22"/>
  <c r="D172" i="22" s="1"/>
  <c r="D174" i="22" s="1"/>
  <c r="H102" i="22"/>
  <c r="H172" i="22" s="1"/>
  <c r="H174" i="22" s="1"/>
  <c r="L102" i="22"/>
  <c r="L172" i="22" s="1"/>
  <c r="L174" i="22" s="1"/>
  <c r="J174" i="22"/>
  <c r="N76" i="22"/>
  <c r="N170" i="22"/>
  <c r="N35" i="22"/>
  <c r="H59" i="2" l="1"/>
  <c r="H60" i="2"/>
  <c r="H249" i="2"/>
  <c r="O249" i="2"/>
  <c r="O60" i="2"/>
  <c r="O59" i="2"/>
  <c r="L60" i="2"/>
  <c r="L59" i="2"/>
  <c r="L249" i="2"/>
  <c r="I59" i="2"/>
  <c r="I60" i="2"/>
  <c r="I249" i="2"/>
  <c r="M249" i="2"/>
  <c r="M59" i="2"/>
  <c r="M60" i="2"/>
  <c r="K60" i="2"/>
  <c r="K59" i="2"/>
  <c r="K249" i="2"/>
  <c r="N59" i="2"/>
  <c r="N249" i="2"/>
  <c r="N60" i="2"/>
  <c r="G59" i="2"/>
  <c r="G60" i="2"/>
  <c r="G249" i="2"/>
  <c r="J59" i="2"/>
  <c r="J60" i="2"/>
  <c r="J249" i="2"/>
  <c r="K60" i="3"/>
  <c r="K59" i="3"/>
  <c r="K249" i="3"/>
  <c r="J59" i="3"/>
  <c r="J60" i="3"/>
  <c r="J249" i="3"/>
  <c r="O249" i="3"/>
  <c r="O60" i="3"/>
  <c r="O59" i="3"/>
  <c r="H249" i="3"/>
  <c r="H59" i="3"/>
  <c r="H60" i="3"/>
  <c r="L59" i="3"/>
  <c r="L60" i="3"/>
  <c r="L249" i="3"/>
  <c r="I59" i="3"/>
  <c r="I249" i="3"/>
  <c r="I60" i="3"/>
  <c r="M60" i="3"/>
  <c r="M59" i="3"/>
  <c r="M249" i="3"/>
  <c r="N249" i="3"/>
  <c r="N60" i="3"/>
  <c r="N59" i="3"/>
  <c r="G59" i="3"/>
  <c r="G60" i="3"/>
  <c r="G249" i="3"/>
  <c r="O59" i="4"/>
  <c r="O60" i="4"/>
  <c r="O249" i="4"/>
  <c r="L59" i="4"/>
  <c r="L249" i="4"/>
  <c r="L60" i="4"/>
  <c r="M249" i="4"/>
  <c r="M60" i="4"/>
  <c r="M59" i="4"/>
  <c r="I249" i="4"/>
  <c r="I59" i="4"/>
  <c r="I60" i="4"/>
  <c r="K60" i="4"/>
  <c r="K249" i="4"/>
  <c r="K59" i="4"/>
  <c r="G60" i="4"/>
  <c r="G59" i="4"/>
  <c r="G249" i="4"/>
  <c r="J59" i="4"/>
  <c r="J60" i="4"/>
  <c r="J249" i="4"/>
  <c r="H60" i="4"/>
  <c r="H59" i="4"/>
  <c r="H249" i="4"/>
  <c r="N249" i="4"/>
  <c r="N60" i="4"/>
  <c r="N59" i="4"/>
  <c r="H60" i="5"/>
  <c r="H59" i="5"/>
  <c r="H249" i="5"/>
  <c r="I249" i="5"/>
  <c r="I60" i="5"/>
  <c r="I59" i="5"/>
  <c r="M249" i="5"/>
  <c r="M60" i="5"/>
  <c r="M59" i="5"/>
  <c r="K249" i="5"/>
  <c r="K60" i="5"/>
  <c r="K59" i="5"/>
  <c r="J60" i="5"/>
  <c r="J59" i="5"/>
  <c r="J249" i="5"/>
  <c r="O59" i="5"/>
  <c r="O60" i="5"/>
  <c r="O249" i="5"/>
  <c r="L59" i="5"/>
  <c r="L60" i="5"/>
  <c r="L249" i="5"/>
  <c r="N249" i="5"/>
  <c r="N60" i="5"/>
  <c r="N59" i="5"/>
  <c r="G249" i="5"/>
  <c r="G60" i="5"/>
  <c r="G59" i="5"/>
  <c r="O59" i="6"/>
  <c r="O60" i="6"/>
  <c r="O249" i="6"/>
  <c r="H249" i="6"/>
  <c r="H60" i="6"/>
  <c r="H59" i="6"/>
  <c r="L249" i="6"/>
  <c r="L60" i="6"/>
  <c r="L59" i="6"/>
  <c r="I60" i="6"/>
  <c r="I59" i="6"/>
  <c r="I249" i="6"/>
  <c r="M249" i="6"/>
  <c r="M60" i="6"/>
  <c r="M59" i="6"/>
  <c r="K59" i="6"/>
  <c r="K60" i="6"/>
  <c r="K249" i="6"/>
  <c r="J59" i="6"/>
  <c r="J60" i="6"/>
  <c r="J249" i="6"/>
  <c r="N249" i="6"/>
  <c r="N60" i="6"/>
  <c r="N59" i="6"/>
  <c r="G60" i="6"/>
  <c r="G59" i="6"/>
  <c r="G249" i="6"/>
  <c r="O59" i="7"/>
  <c r="O60" i="7"/>
  <c r="O249" i="7"/>
  <c r="I249" i="7"/>
  <c r="I59" i="7"/>
  <c r="I60" i="7"/>
  <c r="L60" i="7"/>
  <c r="L59" i="7"/>
  <c r="L249" i="7"/>
  <c r="M249" i="7"/>
  <c r="M60" i="7"/>
  <c r="M59" i="7"/>
  <c r="K60" i="7"/>
  <c r="K59" i="7"/>
  <c r="K249" i="7"/>
  <c r="H249" i="7"/>
  <c r="H59" i="7"/>
  <c r="H60" i="7"/>
  <c r="N249" i="7"/>
  <c r="N60" i="7"/>
  <c r="N59" i="7"/>
  <c r="G60" i="7"/>
  <c r="G59" i="7"/>
  <c r="G249" i="7"/>
  <c r="J59" i="7"/>
  <c r="J249" i="7"/>
  <c r="J60" i="7"/>
  <c r="M249" i="8"/>
  <c r="M60" i="8"/>
  <c r="M59" i="8"/>
  <c r="O60" i="8"/>
  <c r="O59" i="8"/>
  <c r="O249" i="8"/>
  <c r="K60" i="8"/>
  <c r="K59" i="8"/>
  <c r="K249" i="8"/>
  <c r="G249" i="8"/>
  <c r="G59" i="8"/>
  <c r="G60" i="8"/>
  <c r="I60" i="8"/>
  <c r="I59" i="8"/>
  <c r="I249" i="8"/>
  <c r="J59" i="8"/>
  <c r="J249" i="8"/>
  <c r="J60" i="8"/>
  <c r="H59" i="8"/>
  <c r="H60" i="8"/>
  <c r="H249" i="8"/>
  <c r="N59" i="8"/>
  <c r="N249" i="8"/>
  <c r="N60" i="8"/>
  <c r="L59" i="8"/>
  <c r="L60" i="8"/>
  <c r="L249" i="8"/>
  <c r="L59" i="9"/>
  <c r="L60" i="9"/>
  <c r="L249" i="9"/>
  <c r="I249" i="9"/>
  <c r="I59" i="9"/>
  <c r="I60" i="9"/>
  <c r="H59" i="9"/>
  <c r="H60" i="9"/>
  <c r="H249" i="9"/>
  <c r="G59" i="9"/>
  <c r="G60" i="9"/>
  <c r="G249" i="9"/>
  <c r="N249" i="9"/>
  <c r="N60" i="9"/>
  <c r="N59" i="9"/>
  <c r="J59" i="9"/>
  <c r="J60" i="9"/>
  <c r="J249" i="9"/>
  <c r="O249" i="9"/>
  <c r="O59" i="9"/>
  <c r="O60" i="9"/>
  <c r="M249" i="9"/>
  <c r="M60" i="9"/>
  <c r="M59" i="9"/>
  <c r="K60" i="9"/>
  <c r="K249" i="9"/>
  <c r="K59" i="9"/>
  <c r="H60" i="10"/>
  <c r="H59" i="10"/>
  <c r="H249" i="10"/>
  <c r="L59" i="10"/>
  <c r="L60" i="10"/>
  <c r="L249" i="10"/>
  <c r="O60" i="10"/>
  <c r="O249" i="10"/>
  <c r="O59" i="10"/>
  <c r="I59" i="10"/>
  <c r="I249" i="10"/>
  <c r="I60" i="10"/>
  <c r="M249" i="10"/>
  <c r="M60" i="10"/>
  <c r="M59" i="10"/>
  <c r="K60" i="10"/>
  <c r="K59" i="10"/>
  <c r="K249" i="10"/>
  <c r="N249" i="10"/>
  <c r="N59" i="10"/>
  <c r="N60" i="10"/>
  <c r="G60" i="10"/>
  <c r="G59" i="10"/>
  <c r="G249" i="10"/>
  <c r="J59" i="10"/>
  <c r="J249" i="10"/>
  <c r="J60" i="10"/>
  <c r="P119" i="9"/>
  <c r="P119" i="6"/>
  <c r="P119" i="3"/>
  <c r="O102" i="22"/>
  <c r="O172" i="22" s="1"/>
  <c r="O174" i="22" s="1"/>
  <c r="O18" i="18"/>
  <c r="AC15" i="22"/>
  <c r="AC100" i="22"/>
  <c r="AD100" i="22" s="1"/>
  <c r="AE100" i="22" s="1"/>
  <c r="AD78" i="22"/>
  <c r="AE78" i="22" s="1"/>
  <c r="AC76" i="22"/>
  <c r="AD74" i="22"/>
  <c r="AE74" i="22" s="1"/>
  <c r="AC170" i="22"/>
  <c r="AD170" i="22" s="1"/>
  <c r="AE170" i="22" s="1"/>
  <c r="AD47" i="22"/>
  <c r="AE47" i="22" s="1"/>
  <c r="AC64" i="22"/>
  <c r="AC33" i="22"/>
  <c r="N108" i="22"/>
  <c r="N109" i="22"/>
  <c r="N182" i="22" s="1"/>
  <c r="P119" i="10"/>
  <c r="P71" i="7"/>
  <c r="P24" i="6"/>
  <c r="P42" i="5"/>
  <c r="P119" i="5"/>
  <c r="P42" i="10"/>
  <c r="P42" i="4"/>
  <c r="P24" i="2"/>
  <c r="D60" i="10"/>
  <c r="D249" i="10"/>
  <c r="D59" i="10"/>
  <c r="F59" i="10"/>
  <c r="F249" i="10"/>
  <c r="F60" i="10"/>
  <c r="E249" i="10"/>
  <c r="E59" i="10"/>
  <c r="E60" i="10"/>
  <c r="D249" i="9"/>
  <c r="D59" i="9"/>
  <c r="D60" i="9"/>
  <c r="F59" i="9"/>
  <c r="F249" i="9"/>
  <c r="F60" i="9"/>
  <c r="E59" i="9"/>
  <c r="E249" i="9"/>
  <c r="E60" i="9"/>
  <c r="D60" i="8"/>
  <c r="D59" i="8"/>
  <c r="D249" i="8"/>
  <c r="F59" i="8"/>
  <c r="F249" i="8"/>
  <c r="F60" i="8"/>
  <c r="E249" i="8"/>
  <c r="E59" i="8"/>
  <c r="E60" i="8"/>
  <c r="F249" i="7"/>
  <c r="F59" i="7"/>
  <c r="F60" i="7"/>
  <c r="E59" i="7"/>
  <c r="E249" i="7"/>
  <c r="E60" i="7"/>
  <c r="D249" i="7"/>
  <c r="D60" i="7"/>
  <c r="D59" i="7"/>
  <c r="F59" i="6"/>
  <c r="F249" i="6"/>
  <c r="F60" i="6"/>
  <c r="D60" i="6"/>
  <c r="D59" i="6"/>
  <c r="D249" i="6"/>
  <c r="E249" i="6"/>
  <c r="E60" i="6"/>
  <c r="E59" i="6"/>
  <c r="E249" i="5"/>
  <c r="E60" i="5"/>
  <c r="E59" i="5"/>
  <c r="D59" i="5"/>
  <c r="D249" i="5"/>
  <c r="D60" i="5"/>
  <c r="F59" i="5"/>
  <c r="F60" i="5"/>
  <c r="F249" i="5"/>
  <c r="D59" i="4"/>
  <c r="D60" i="4"/>
  <c r="D249" i="4"/>
  <c r="E249" i="4"/>
  <c r="E60" i="4"/>
  <c r="E59" i="4"/>
  <c r="F249" i="4"/>
  <c r="F59" i="4"/>
  <c r="F60" i="4"/>
  <c r="E59" i="3"/>
  <c r="E249" i="3"/>
  <c r="E60" i="3"/>
  <c r="F60" i="3"/>
  <c r="F59" i="3"/>
  <c r="F249" i="3"/>
  <c r="D60" i="3"/>
  <c r="D249" i="3"/>
  <c r="D59" i="3"/>
  <c r="D59" i="2"/>
  <c r="D249" i="2"/>
  <c r="D60" i="2"/>
  <c r="N102" i="22"/>
  <c r="N172" i="22" s="1"/>
  <c r="J45" i="18"/>
  <c r="J46" i="18" s="1"/>
  <c r="J33" i="18"/>
  <c r="F45" i="18"/>
  <c r="F46" i="18" s="1"/>
  <c r="F33" i="18"/>
  <c r="O17" i="18"/>
  <c r="O21" i="18"/>
  <c r="O24" i="18"/>
  <c r="O31" i="18"/>
  <c r="O22" i="18"/>
  <c r="M6" i="18"/>
  <c r="O34" i="18"/>
  <c r="O35" i="18"/>
  <c r="O37" i="18"/>
  <c r="O30" i="18"/>
  <c r="P58" i="10"/>
  <c r="P243" i="9"/>
  <c r="P119" i="8"/>
  <c r="P94" i="6"/>
  <c r="P58" i="4"/>
  <c r="P119" i="4"/>
  <c r="P149" i="3"/>
  <c r="P243" i="4"/>
  <c r="P243" i="6"/>
  <c r="P71" i="3"/>
  <c r="P22" i="5"/>
  <c r="P243" i="5"/>
  <c r="P22" i="4"/>
  <c r="P119" i="2"/>
  <c r="P243" i="3"/>
  <c r="P24" i="3"/>
  <c r="P95" i="10"/>
  <c r="P22" i="10"/>
  <c r="P250" i="10"/>
  <c r="P251" i="10"/>
  <c r="P217" i="10"/>
  <c r="P256" i="10"/>
  <c r="P230" i="10"/>
  <c r="P71" i="10"/>
  <c r="P243" i="10"/>
  <c r="P251" i="9"/>
  <c r="P24" i="9"/>
  <c r="P95" i="9"/>
  <c r="P71" i="9"/>
  <c r="P250" i="9"/>
  <c r="P58" i="9"/>
  <c r="P42" i="9"/>
  <c r="P149" i="9"/>
  <c r="P230" i="9"/>
  <c r="P149" i="8"/>
  <c r="P24" i="8"/>
  <c r="P42" i="8"/>
  <c r="P230" i="8"/>
  <c r="P47" i="8"/>
  <c r="P95" i="8"/>
  <c r="P58" i="8"/>
  <c r="P250" i="8"/>
  <c r="P251" i="8"/>
  <c r="P217" i="8"/>
  <c r="P243" i="8"/>
  <c r="P256" i="8"/>
  <c r="P94" i="7"/>
  <c r="P250" i="7"/>
  <c r="P251" i="7"/>
  <c r="P217" i="7"/>
  <c r="P42" i="7"/>
  <c r="P119" i="7"/>
  <c r="P230" i="7"/>
  <c r="P256" i="7"/>
  <c r="P149" i="7"/>
  <c r="P58" i="7"/>
  <c r="P24" i="7"/>
  <c r="P71" i="6"/>
  <c r="P42" i="6"/>
  <c r="P230" i="6"/>
  <c r="P255" i="6"/>
  <c r="P250" i="6"/>
  <c r="P251" i="6"/>
  <c r="P217" i="6"/>
  <c r="P58" i="6"/>
  <c r="P83" i="6"/>
  <c r="P230" i="5"/>
  <c r="P255" i="5"/>
  <c r="P58" i="5"/>
  <c r="P47" i="5"/>
  <c r="P250" i="5"/>
  <c r="P251" i="5"/>
  <c r="P217" i="5"/>
  <c r="P95" i="5"/>
  <c r="P71" i="4"/>
  <c r="P250" i="4"/>
  <c r="P251" i="4"/>
  <c r="P217" i="4"/>
  <c r="P149" i="4"/>
  <c r="P95" i="4"/>
  <c r="P230" i="4"/>
  <c r="P42" i="3"/>
  <c r="P250" i="3"/>
  <c r="P251" i="3"/>
  <c r="P217" i="3"/>
  <c r="P58" i="3"/>
  <c r="P94" i="3"/>
  <c r="P47" i="3"/>
  <c r="P255" i="3"/>
  <c r="P230" i="3"/>
  <c r="P255" i="2"/>
  <c r="P83" i="2"/>
  <c r="E249" i="2"/>
  <c r="E60" i="2"/>
  <c r="E59" i="2"/>
  <c r="P94" i="2"/>
  <c r="F249" i="2"/>
  <c r="F59" i="2"/>
  <c r="F60" i="2"/>
  <c r="P230" i="2"/>
  <c r="P42" i="2"/>
  <c r="P250" i="2"/>
  <c r="P251" i="2"/>
  <c r="P217" i="2"/>
  <c r="P149" i="2"/>
  <c r="P243" i="2"/>
  <c r="P58" i="2"/>
  <c r="H45" i="18"/>
  <c r="H46" i="18" s="1"/>
  <c r="G45" i="18"/>
  <c r="G46" i="18" s="1"/>
  <c r="D45" i="18"/>
  <c r="D46" i="18" s="1"/>
  <c r="M32" i="18"/>
  <c r="C45" i="18"/>
  <c r="M19" i="18"/>
  <c r="L45" i="18"/>
  <c r="L46" i="18" s="1"/>
  <c r="K45" i="18"/>
  <c r="K46" i="18" s="1"/>
  <c r="AD64" i="22" l="1"/>
  <c r="AE64" i="22" s="1"/>
  <c r="AC102" i="22"/>
  <c r="AD102" i="22" s="1"/>
  <c r="AE102" i="22" s="1"/>
  <c r="AD76" i="22"/>
  <c r="AE76" i="22" s="1"/>
  <c r="P25" i="6"/>
  <c r="P25" i="2"/>
  <c r="N181" i="22"/>
  <c r="P259" i="9"/>
  <c r="P95" i="7"/>
  <c r="P95" i="6"/>
  <c r="P59" i="4"/>
  <c r="P249" i="4"/>
  <c r="P59" i="10"/>
  <c r="P60" i="4"/>
  <c r="N174" i="22"/>
  <c r="M20" i="18"/>
  <c r="M33" i="18"/>
  <c r="P60" i="10"/>
  <c r="P259" i="6"/>
  <c r="P24" i="4"/>
  <c r="P259" i="3"/>
  <c r="P24" i="5"/>
  <c r="P25" i="9"/>
  <c r="P25" i="8"/>
  <c r="P25" i="7"/>
  <c r="P259" i="7"/>
  <c r="P25" i="3"/>
  <c r="P259" i="10"/>
  <c r="P24" i="10"/>
  <c r="P258" i="10"/>
  <c r="P249" i="10"/>
  <c r="P60" i="9"/>
  <c r="P249" i="9"/>
  <c r="P59" i="9"/>
  <c r="P249" i="8"/>
  <c r="P59" i="8"/>
  <c r="P60" i="8"/>
  <c r="P259" i="8"/>
  <c r="P258" i="8"/>
  <c r="P249" i="7"/>
  <c r="P59" i="7"/>
  <c r="P60" i="7"/>
  <c r="P258" i="7"/>
  <c r="P249" i="6"/>
  <c r="P60" i="6"/>
  <c r="P59" i="6"/>
  <c r="P259" i="5"/>
  <c r="P249" i="5"/>
  <c r="P59" i="5"/>
  <c r="P60" i="5"/>
  <c r="P259" i="4"/>
  <c r="P95" i="3"/>
  <c r="P258" i="3"/>
  <c r="P249" i="3"/>
  <c r="P59" i="3"/>
  <c r="P60" i="3"/>
  <c r="P95" i="2"/>
  <c r="P249" i="2"/>
  <c r="P60" i="2"/>
  <c r="P59" i="2"/>
  <c r="P259" i="2"/>
  <c r="O19" i="18"/>
  <c r="C46" i="18"/>
  <c r="M45" i="18"/>
  <c r="O32" i="18"/>
  <c r="AC172" i="22" l="1"/>
  <c r="M46" i="18"/>
  <c r="O20" i="18"/>
  <c r="O33" i="18"/>
  <c r="P25" i="5"/>
  <c r="P25" i="4"/>
  <c r="P25" i="10"/>
  <c r="D98" i="13"/>
  <c r="AD172" i="22" l="1"/>
  <c r="AE172" i="22" s="1"/>
  <c r="AC174" i="22"/>
  <c r="H78" i="17" l="1"/>
  <c r="I78" i="17"/>
  <c r="I72" i="17"/>
  <c r="H72" i="17"/>
  <c r="F72" i="17"/>
  <c r="I66" i="17"/>
  <c r="M66" i="17"/>
  <c r="H66" i="17"/>
  <c r="F66" i="17"/>
  <c r="P66" i="1"/>
  <c r="D66" i="17"/>
  <c r="P67" i="1" l="1"/>
  <c r="D63" i="13"/>
  <c r="M61" i="15"/>
  <c r="L61" i="15"/>
  <c r="K61" i="15"/>
  <c r="J61" i="15"/>
  <c r="I61" i="15"/>
  <c r="H61" i="15"/>
  <c r="G61" i="15"/>
  <c r="F61" i="15"/>
  <c r="E61" i="15"/>
  <c r="D61" i="15"/>
  <c r="N61" i="15" l="1"/>
  <c r="P68" i="1"/>
  <c r="P69" i="1"/>
  <c r="P70" i="1" l="1"/>
  <c r="P71" i="1" l="1"/>
  <c r="M101" i="15" l="1"/>
  <c r="D9" i="14" l="1"/>
  <c r="M63" i="15"/>
  <c r="L63" i="15"/>
  <c r="K63" i="15"/>
  <c r="I63" i="15"/>
  <c r="H63" i="15"/>
  <c r="G63" i="15"/>
  <c r="J63" i="15" l="1"/>
  <c r="F47" i="1" l="1"/>
  <c r="E47" i="1"/>
  <c r="D52" i="14" l="1"/>
  <c r="E52" i="14"/>
  <c r="F52" i="14"/>
  <c r="G52" i="14"/>
  <c r="H52" i="14"/>
  <c r="I52" i="14"/>
  <c r="J52" i="14"/>
  <c r="K52" i="14"/>
  <c r="L52" i="14"/>
  <c r="M52" i="14"/>
  <c r="B3" i="20" l="1"/>
  <c r="D3" i="20" s="1"/>
  <c r="A4" i="20" l="1"/>
  <c r="B4" i="20" s="1"/>
  <c r="D4" i="20" s="1"/>
  <c r="C4" i="20"/>
  <c r="E4" i="20" s="1"/>
  <c r="C3" i="20"/>
  <c r="E3" i="20" s="1"/>
  <c r="A5" i="20" l="1"/>
  <c r="A6" i="20" s="1"/>
  <c r="A7" i="20" s="1"/>
  <c r="C5" i="20"/>
  <c r="E5" i="20" s="1"/>
  <c r="B5" i="20"/>
  <c r="D5" i="20" s="1"/>
  <c r="B6" i="20" l="1"/>
  <c r="D6" i="20" s="1"/>
  <c r="C6" i="20"/>
  <c r="E6" i="20" s="1"/>
  <c r="A8" i="20"/>
  <c r="B7" i="20"/>
  <c r="D7" i="20" s="1"/>
  <c r="C7" i="20"/>
  <c r="E7" i="20" s="1"/>
  <c r="C8" i="20" l="1"/>
  <c r="E8" i="20" s="1"/>
  <c r="A9" i="20"/>
  <c r="B8" i="20"/>
  <c r="D8" i="20" s="1"/>
  <c r="B9" i="20" l="1"/>
  <c r="D9" i="20" s="1"/>
  <c r="A10" i="20"/>
  <c r="C9" i="20"/>
  <c r="E9" i="20" s="1"/>
  <c r="C10" i="20" l="1"/>
  <c r="E10" i="20" s="1"/>
  <c r="A11" i="20"/>
  <c r="B10" i="20"/>
  <c r="D10" i="20" s="1"/>
  <c r="A12" i="20" l="1"/>
  <c r="B11" i="20"/>
  <c r="D11" i="20" s="1"/>
  <c r="C11" i="20"/>
  <c r="E11" i="20" s="1"/>
  <c r="C12" i="20" l="1"/>
  <c r="E12" i="20" s="1"/>
  <c r="A13" i="20"/>
  <c r="B12" i="20"/>
  <c r="D12" i="20" s="1"/>
  <c r="B13" i="20" l="1"/>
  <c r="D13" i="20" s="1"/>
  <c r="C13" i="20"/>
  <c r="E13" i="20" s="1"/>
  <c r="A14" i="20"/>
  <c r="A15" i="20" s="1"/>
  <c r="B15" i="20" l="1"/>
  <c r="D15" i="20" s="1"/>
  <c r="A16" i="20"/>
  <c r="C15" i="20"/>
  <c r="E15" i="20" s="1"/>
  <c r="C14" i="20"/>
  <c r="E14" i="20" s="1"/>
  <c r="B14" i="20"/>
  <c r="D14" i="20" s="1"/>
  <c r="C16" i="20" l="1"/>
  <c r="E16" i="20" s="1"/>
  <c r="A17" i="20"/>
  <c r="B16" i="20"/>
  <c r="D16" i="20" s="1"/>
  <c r="C17" i="20" l="1"/>
  <c r="E17" i="20" s="1"/>
  <c r="A18" i="20"/>
  <c r="B17" i="20"/>
  <c r="D17" i="20" s="1"/>
  <c r="B18" i="20" l="1"/>
  <c r="D18" i="20" s="1"/>
  <c r="A19" i="20"/>
  <c r="C18" i="20"/>
  <c r="E18" i="20" s="1"/>
  <c r="B19" i="20" l="1"/>
  <c r="D19" i="20" s="1"/>
  <c r="C19" i="20"/>
  <c r="E19" i="20" s="1"/>
  <c r="A20" i="20"/>
  <c r="B20" i="20" l="1"/>
  <c r="D20" i="20" s="1"/>
  <c r="C20" i="20"/>
  <c r="E20" i="20" s="1"/>
  <c r="A21" i="20"/>
  <c r="C21" i="20" l="1"/>
  <c r="E21" i="20" s="1"/>
  <c r="B21" i="20"/>
  <c r="D21" i="20" s="1"/>
  <c r="A22" i="20"/>
  <c r="A23" i="20" l="1"/>
  <c r="C22" i="20"/>
  <c r="E22" i="20" s="1"/>
  <c r="B22" i="20"/>
  <c r="D22" i="20" s="1"/>
  <c r="B23" i="20" l="1"/>
  <c r="D23" i="20" s="1"/>
  <c r="C23" i="20"/>
  <c r="E23" i="20" s="1"/>
  <c r="A24" i="20"/>
  <c r="B24" i="20" l="1"/>
  <c r="D24" i="20" s="1"/>
  <c r="C24" i="20"/>
  <c r="E24" i="20" s="1"/>
  <c r="A25" i="20"/>
  <c r="A26" i="20" l="1"/>
  <c r="B25" i="20"/>
  <c r="D25" i="20" s="1"/>
  <c r="C25" i="20"/>
  <c r="E25" i="20" s="1"/>
  <c r="B26" i="20" l="1"/>
  <c r="D26" i="20" s="1"/>
  <c r="A27" i="20"/>
  <c r="C26" i="20"/>
  <c r="E26" i="20" s="1"/>
  <c r="B27" i="20" l="1"/>
  <c r="D27" i="20" s="1"/>
  <c r="C27" i="20"/>
  <c r="E27" i="20" s="1"/>
  <c r="A28" i="20"/>
  <c r="B28" i="20" l="1"/>
  <c r="D28" i="20" s="1"/>
  <c r="C28" i="20"/>
  <c r="E28" i="20" s="1"/>
  <c r="A29" i="20"/>
  <c r="C29" i="20" l="1"/>
  <c r="E29" i="20" s="1"/>
  <c r="B29" i="20"/>
  <c r="D29" i="20" s="1"/>
  <c r="A30" i="20"/>
  <c r="A31" i="20" l="1"/>
  <c r="C30" i="20"/>
  <c r="E30" i="20" s="1"/>
  <c r="B30" i="20"/>
  <c r="D30" i="20" s="1"/>
  <c r="B31" i="20" l="1"/>
  <c r="D31" i="20" s="1"/>
  <c r="C31" i="20"/>
  <c r="E31" i="20" s="1"/>
  <c r="A32" i="20"/>
  <c r="B32" i="20" l="1"/>
  <c r="D32" i="20" s="1"/>
  <c r="A33" i="20"/>
  <c r="C32" i="20"/>
  <c r="E32" i="20" s="1"/>
  <c r="C33" i="20" l="1"/>
  <c r="E33" i="20" s="1"/>
  <c r="A34" i="20"/>
  <c r="B33" i="20"/>
  <c r="D33" i="20" s="1"/>
  <c r="B34" i="20" l="1"/>
  <c r="D34" i="20" s="1"/>
  <c r="A35" i="20"/>
  <c r="C34" i="20"/>
  <c r="E34" i="20" s="1"/>
  <c r="C35" i="20" l="1"/>
  <c r="E35" i="20" s="1"/>
  <c r="B35" i="20"/>
  <c r="D35" i="20" s="1"/>
  <c r="A36" i="20"/>
  <c r="D197" i="11"/>
  <c r="B36" i="20" l="1"/>
  <c r="D36" i="20" s="1"/>
  <c r="C36" i="20"/>
  <c r="E36" i="20" s="1"/>
  <c r="A37" i="20"/>
  <c r="B37" i="20" l="1"/>
  <c r="D37" i="20" s="1"/>
  <c r="C37" i="20"/>
  <c r="E37" i="20" s="1"/>
  <c r="A38" i="20"/>
  <c r="A39" i="20" l="1"/>
  <c r="C38" i="20"/>
  <c r="E38" i="20" s="1"/>
  <c r="B38" i="20"/>
  <c r="D38" i="20" s="1"/>
  <c r="B39" i="20" l="1"/>
  <c r="D39" i="20" s="1"/>
  <c r="C39" i="20"/>
  <c r="E39" i="20" s="1"/>
  <c r="A40" i="20"/>
  <c r="B40" i="20" l="1"/>
  <c r="D40" i="20" s="1"/>
  <c r="C40" i="20"/>
  <c r="E40" i="20" s="1"/>
  <c r="A41" i="20"/>
  <c r="C41" i="20" l="1"/>
  <c r="E41" i="20" s="1"/>
  <c r="A42" i="20"/>
  <c r="B41" i="20"/>
  <c r="D41" i="20" s="1"/>
  <c r="B42" i="20" l="1"/>
  <c r="D42" i="20" s="1"/>
  <c r="A43" i="20"/>
  <c r="C42" i="20"/>
  <c r="E42" i="20" s="1"/>
  <c r="C43" i="20" l="1"/>
  <c r="E43" i="20" s="1"/>
  <c r="B43" i="20"/>
  <c r="D43" i="20" s="1"/>
  <c r="A44" i="20"/>
  <c r="B44" i="20" l="1"/>
  <c r="D44" i="20" s="1"/>
  <c r="C44" i="20"/>
  <c r="E44" i="20" s="1"/>
  <c r="A45" i="20"/>
  <c r="C45" i="20" l="1"/>
  <c r="E45" i="20" s="1"/>
  <c r="B45" i="20"/>
  <c r="D45" i="20" s="1"/>
  <c r="A46" i="20"/>
  <c r="D47" i="1" l="1"/>
  <c r="A47" i="20"/>
  <c r="B46" i="20"/>
  <c r="D46" i="20" s="1"/>
  <c r="C46" i="20"/>
  <c r="E46" i="20" s="1"/>
  <c r="P47" i="1" l="1"/>
  <c r="B47" i="20"/>
  <c r="D47" i="20" s="1"/>
  <c r="C47" i="20"/>
  <c r="E47" i="20" s="1"/>
  <c r="A48" i="20"/>
  <c r="B48" i="20" l="1"/>
  <c r="D48" i="20" s="1"/>
  <c r="C48" i="20"/>
  <c r="E48" i="20" s="1"/>
  <c r="A49" i="20"/>
  <c r="C49" i="20" l="1"/>
  <c r="E49" i="20" s="1"/>
  <c r="A50" i="20"/>
  <c r="B49" i="20"/>
  <c r="D49" i="20" s="1"/>
  <c r="B50" i="20" l="1"/>
  <c r="D50" i="20" s="1"/>
  <c r="A51" i="20"/>
  <c r="C50" i="20"/>
  <c r="E50" i="20" s="1"/>
  <c r="D70" i="1"/>
  <c r="D71" i="1" s="1"/>
  <c r="D76" i="1"/>
  <c r="D77" i="1" s="1"/>
  <c r="D82" i="1"/>
  <c r="D83" i="1" s="1"/>
  <c r="D88" i="1"/>
  <c r="D89" i="1" s="1"/>
  <c r="D90" i="1"/>
  <c r="B51" i="20" l="1"/>
  <c r="D51" i="20" s="1"/>
  <c r="C51" i="20"/>
  <c r="E51" i="20" s="1"/>
  <c r="A52" i="20"/>
  <c r="D246" i="16"/>
  <c r="E246" i="16"/>
  <c r="F246" i="16"/>
  <c r="G246" i="16"/>
  <c r="H246" i="16"/>
  <c r="I246" i="16"/>
  <c r="J246" i="16"/>
  <c r="K246" i="16"/>
  <c r="L246" i="16"/>
  <c r="M246" i="16"/>
  <c r="M245" i="16"/>
  <c r="L245" i="16"/>
  <c r="K245" i="16"/>
  <c r="J245" i="16"/>
  <c r="I245" i="16"/>
  <c r="H245" i="16"/>
  <c r="G245" i="16"/>
  <c r="F245" i="16"/>
  <c r="E245" i="16"/>
  <c r="D245" i="16"/>
  <c r="C52" i="20" l="1"/>
  <c r="E52" i="20" s="1"/>
  <c r="A53" i="20"/>
  <c r="B52" i="20"/>
  <c r="D52" i="20" s="1"/>
  <c r="N246" i="16"/>
  <c r="N245" i="16"/>
  <c r="M33" i="11"/>
  <c r="N33" i="11"/>
  <c r="O33" i="11"/>
  <c r="M31" i="11"/>
  <c r="N31" i="11"/>
  <c r="O31" i="11"/>
  <c r="C53" i="20" l="1"/>
  <c r="E53" i="20" s="1"/>
  <c r="B53" i="20"/>
  <c r="D53" i="20" s="1"/>
  <c r="A54" i="20"/>
  <c r="M196" i="17"/>
  <c r="C54" i="20" l="1"/>
  <c r="E54" i="20" s="1"/>
  <c r="B54" i="20"/>
  <c r="D54" i="20" s="1"/>
  <c r="A55" i="20"/>
  <c r="P246" i="1"/>
  <c r="P245" i="1"/>
  <c r="B55" i="20" l="1"/>
  <c r="D55" i="20" s="1"/>
  <c r="C55" i="20"/>
  <c r="E55" i="20" s="1"/>
  <c r="A56" i="20"/>
  <c r="M143" i="16"/>
  <c r="L143" i="16"/>
  <c r="K143" i="16"/>
  <c r="J143" i="16"/>
  <c r="I143" i="16"/>
  <c r="H143" i="16"/>
  <c r="G143" i="16"/>
  <c r="F143" i="16"/>
  <c r="E143" i="16"/>
  <c r="D143" i="16"/>
  <c r="M142" i="16"/>
  <c r="L142" i="16"/>
  <c r="K142" i="16"/>
  <c r="J142" i="16"/>
  <c r="I142" i="16"/>
  <c r="H142" i="16"/>
  <c r="G142" i="16"/>
  <c r="F142" i="16"/>
  <c r="E142" i="16"/>
  <c r="D142" i="16"/>
  <c r="M141" i="16"/>
  <c r="L141" i="16"/>
  <c r="K141" i="16"/>
  <c r="J141" i="16"/>
  <c r="I141" i="16"/>
  <c r="H141" i="16"/>
  <c r="G141" i="16"/>
  <c r="F141" i="16"/>
  <c r="E141" i="16"/>
  <c r="D141" i="16"/>
  <c r="M140" i="16"/>
  <c r="L140" i="16"/>
  <c r="K140" i="16"/>
  <c r="J140" i="16"/>
  <c r="I140" i="16"/>
  <c r="H140" i="16"/>
  <c r="G140" i="16"/>
  <c r="F140" i="16"/>
  <c r="E140" i="16"/>
  <c r="D140" i="16"/>
  <c r="M138" i="16"/>
  <c r="L138" i="16"/>
  <c r="K138" i="16"/>
  <c r="J138" i="16"/>
  <c r="I138" i="16"/>
  <c r="H138" i="16"/>
  <c r="G138" i="16"/>
  <c r="F138" i="16"/>
  <c r="E138" i="16"/>
  <c r="D138" i="16"/>
  <c r="M137" i="16"/>
  <c r="L137" i="16"/>
  <c r="K137" i="16"/>
  <c r="J137" i="16"/>
  <c r="I137" i="16"/>
  <c r="H137" i="16"/>
  <c r="G137" i="16"/>
  <c r="F137" i="16"/>
  <c r="E137" i="16"/>
  <c r="D137" i="16"/>
  <c r="M136" i="16"/>
  <c r="L136" i="16"/>
  <c r="K136" i="16"/>
  <c r="J136" i="16"/>
  <c r="I136" i="16"/>
  <c r="H136" i="16"/>
  <c r="G136" i="16"/>
  <c r="F136" i="16"/>
  <c r="E136" i="16"/>
  <c r="D136" i="16"/>
  <c r="M135" i="16"/>
  <c r="L135" i="16"/>
  <c r="K135" i="16"/>
  <c r="J135" i="16"/>
  <c r="I135" i="16"/>
  <c r="H135" i="16"/>
  <c r="G135" i="16"/>
  <c r="F135" i="16"/>
  <c r="E135" i="16"/>
  <c r="D135" i="16"/>
  <c r="M133" i="16"/>
  <c r="L133" i="16"/>
  <c r="K133" i="16"/>
  <c r="J133" i="16"/>
  <c r="I133" i="16"/>
  <c r="H133" i="16"/>
  <c r="G133" i="16"/>
  <c r="F133" i="16"/>
  <c r="E133" i="16"/>
  <c r="D133" i="16"/>
  <c r="M132" i="16"/>
  <c r="L132" i="16"/>
  <c r="K132" i="16"/>
  <c r="J132" i="16"/>
  <c r="I132" i="16"/>
  <c r="H132" i="16"/>
  <c r="G132" i="16"/>
  <c r="F132" i="16"/>
  <c r="E132" i="16"/>
  <c r="D132" i="16"/>
  <c r="M131" i="16"/>
  <c r="L131" i="16"/>
  <c r="K131" i="16"/>
  <c r="J131" i="16"/>
  <c r="I131" i="16"/>
  <c r="H131" i="16"/>
  <c r="G131" i="16"/>
  <c r="F131" i="16"/>
  <c r="E131" i="16"/>
  <c r="D131" i="16"/>
  <c r="M130" i="16"/>
  <c r="L130" i="16"/>
  <c r="K130" i="16"/>
  <c r="J130" i="16"/>
  <c r="I130" i="16"/>
  <c r="H130" i="16"/>
  <c r="G130" i="16"/>
  <c r="F130" i="16"/>
  <c r="E130" i="16"/>
  <c r="D130" i="16"/>
  <c r="M128" i="16"/>
  <c r="L128" i="16"/>
  <c r="K128" i="16"/>
  <c r="J128" i="16"/>
  <c r="I128" i="16"/>
  <c r="H128" i="16"/>
  <c r="G128" i="16"/>
  <c r="F128" i="16"/>
  <c r="E128" i="16"/>
  <c r="D128" i="16"/>
  <c r="M127" i="16"/>
  <c r="L127" i="16"/>
  <c r="K127" i="16"/>
  <c r="J127" i="16"/>
  <c r="I127" i="16"/>
  <c r="H127" i="16"/>
  <c r="G127" i="16"/>
  <c r="F127" i="16"/>
  <c r="E127" i="16"/>
  <c r="D127" i="16"/>
  <c r="M126" i="16"/>
  <c r="L126" i="16"/>
  <c r="K126" i="16"/>
  <c r="J126" i="16"/>
  <c r="I126" i="16"/>
  <c r="H126" i="16"/>
  <c r="G126" i="16"/>
  <c r="F126" i="16"/>
  <c r="E126" i="16"/>
  <c r="D126" i="16"/>
  <c r="M125" i="16"/>
  <c r="L125" i="16"/>
  <c r="K125" i="16"/>
  <c r="J125" i="16"/>
  <c r="I125" i="16"/>
  <c r="H125" i="16"/>
  <c r="G125" i="16"/>
  <c r="F125" i="16"/>
  <c r="E125" i="16"/>
  <c r="D125" i="16"/>
  <c r="K51" i="14"/>
  <c r="D50" i="12"/>
  <c r="E50" i="12"/>
  <c r="F50" i="12"/>
  <c r="G50" i="12"/>
  <c r="H50" i="12"/>
  <c r="I50" i="12"/>
  <c r="J50" i="12"/>
  <c r="K50" i="12"/>
  <c r="L50" i="12"/>
  <c r="M50" i="12"/>
  <c r="D51" i="12"/>
  <c r="E51" i="12"/>
  <c r="F51" i="12"/>
  <c r="G51" i="12"/>
  <c r="H51" i="12"/>
  <c r="I51" i="12"/>
  <c r="J51" i="12"/>
  <c r="K51" i="12"/>
  <c r="L51" i="12"/>
  <c r="M51" i="12"/>
  <c r="K52" i="12"/>
  <c r="E76" i="1"/>
  <c r="E77" i="1" s="1"/>
  <c r="F76" i="1"/>
  <c r="F77" i="1" s="1"/>
  <c r="P75" i="1"/>
  <c r="P74" i="1"/>
  <c r="P73" i="1"/>
  <c r="P72" i="1"/>
  <c r="M87" i="16"/>
  <c r="L87" i="16"/>
  <c r="K87" i="16"/>
  <c r="J87" i="16"/>
  <c r="I87" i="16"/>
  <c r="H87" i="16"/>
  <c r="G87" i="16"/>
  <c r="F87" i="16"/>
  <c r="E87" i="16"/>
  <c r="D87" i="16"/>
  <c r="M86" i="16"/>
  <c r="L86" i="16"/>
  <c r="K86" i="16"/>
  <c r="J86" i="16"/>
  <c r="I86" i="16"/>
  <c r="H86" i="16"/>
  <c r="G86" i="16"/>
  <c r="F86" i="16"/>
  <c r="E86" i="16"/>
  <c r="D86" i="16"/>
  <c r="M85" i="16"/>
  <c r="L85" i="16"/>
  <c r="K85" i="16"/>
  <c r="J85" i="16"/>
  <c r="I85" i="16"/>
  <c r="H85" i="16"/>
  <c r="G85" i="16"/>
  <c r="F85" i="16"/>
  <c r="E85" i="16"/>
  <c r="D85" i="16"/>
  <c r="M84" i="16"/>
  <c r="L84" i="16"/>
  <c r="K84" i="16"/>
  <c r="J84" i="16"/>
  <c r="I84" i="16"/>
  <c r="H84" i="16"/>
  <c r="G84" i="16"/>
  <c r="F84" i="16"/>
  <c r="E84" i="16"/>
  <c r="D84" i="16"/>
  <c r="M81" i="16"/>
  <c r="L81" i="16"/>
  <c r="K81" i="16"/>
  <c r="J81" i="16"/>
  <c r="I81" i="16"/>
  <c r="H81" i="16"/>
  <c r="G81" i="16"/>
  <c r="F81" i="16"/>
  <c r="E81" i="16"/>
  <c r="D81" i="16"/>
  <c r="M80" i="16"/>
  <c r="L80" i="16"/>
  <c r="K80" i="16"/>
  <c r="J80" i="16"/>
  <c r="I80" i="16"/>
  <c r="H80" i="16"/>
  <c r="G80" i="16"/>
  <c r="F80" i="16"/>
  <c r="E80" i="16"/>
  <c r="D80" i="16"/>
  <c r="M79" i="16"/>
  <c r="L79" i="16"/>
  <c r="K79" i="16"/>
  <c r="J79" i="16"/>
  <c r="I79" i="16"/>
  <c r="H79" i="16"/>
  <c r="G79" i="16"/>
  <c r="F79" i="16"/>
  <c r="E79" i="16"/>
  <c r="D79" i="16"/>
  <c r="M78" i="16"/>
  <c r="L78" i="16"/>
  <c r="K78" i="16"/>
  <c r="J78" i="16"/>
  <c r="I78" i="16"/>
  <c r="H78" i="16"/>
  <c r="G78" i="16"/>
  <c r="F78" i="16"/>
  <c r="E78" i="16"/>
  <c r="D78" i="16"/>
  <c r="M75" i="16"/>
  <c r="L75" i="16"/>
  <c r="K75" i="16"/>
  <c r="J75" i="16"/>
  <c r="I75" i="16"/>
  <c r="H75" i="16"/>
  <c r="G75" i="16"/>
  <c r="F75" i="16"/>
  <c r="E75" i="16"/>
  <c r="D75" i="16"/>
  <c r="M74" i="16"/>
  <c r="L74" i="16"/>
  <c r="K74" i="16"/>
  <c r="J74" i="16"/>
  <c r="I74" i="16"/>
  <c r="H74" i="16"/>
  <c r="G74" i="16"/>
  <c r="F74" i="16"/>
  <c r="E74" i="16"/>
  <c r="D74" i="16"/>
  <c r="M73" i="16"/>
  <c r="L73" i="16"/>
  <c r="K73" i="16"/>
  <c r="J73" i="16"/>
  <c r="I73" i="16"/>
  <c r="H73" i="16"/>
  <c r="G73" i="16"/>
  <c r="F73" i="16"/>
  <c r="E73" i="16"/>
  <c r="D73" i="16"/>
  <c r="M72" i="16"/>
  <c r="L72" i="16"/>
  <c r="K72" i="16"/>
  <c r="J72" i="16"/>
  <c r="I72" i="16"/>
  <c r="H72" i="16"/>
  <c r="G72" i="16"/>
  <c r="F72" i="16"/>
  <c r="E72" i="16"/>
  <c r="D72" i="16"/>
  <c r="M66" i="16"/>
  <c r="L66" i="16"/>
  <c r="K66" i="16"/>
  <c r="J66" i="16"/>
  <c r="I66" i="16"/>
  <c r="H66" i="16"/>
  <c r="G66" i="16"/>
  <c r="F66" i="16"/>
  <c r="E66" i="16"/>
  <c r="D66" i="16"/>
  <c r="P86" i="1"/>
  <c r="P87" i="1"/>
  <c r="M84" i="17"/>
  <c r="L84" i="17"/>
  <c r="M78" i="17"/>
  <c r="L78" i="17"/>
  <c r="M72" i="17"/>
  <c r="L72" i="17"/>
  <c r="L66" i="17"/>
  <c r="K84" i="17"/>
  <c r="K78" i="17"/>
  <c r="K72" i="17"/>
  <c r="K66" i="17"/>
  <c r="J84" i="17"/>
  <c r="J78" i="17"/>
  <c r="J72" i="17"/>
  <c r="J66" i="17"/>
  <c r="G84" i="17"/>
  <c r="G78" i="17"/>
  <c r="G72" i="17"/>
  <c r="G66" i="17"/>
  <c r="E84" i="17"/>
  <c r="E78" i="17"/>
  <c r="E72" i="17"/>
  <c r="E66" i="17"/>
  <c r="D84" i="17"/>
  <c r="D78" i="17"/>
  <c r="D72" i="17"/>
  <c r="P262" i="1"/>
  <c r="P261" i="1"/>
  <c r="P116" i="1"/>
  <c r="P115" i="1"/>
  <c r="P114" i="1"/>
  <c r="P113" i="1"/>
  <c r="P80" i="1"/>
  <c r="P196" i="1"/>
  <c r="D90" i="17" l="1"/>
  <c r="N66" i="17"/>
  <c r="N72" i="17"/>
  <c r="M87" i="17"/>
  <c r="D87" i="17"/>
  <c r="L144" i="16"/>
  <c r="H144" i="16"/>
  <c r="F88" i="16"/>
  <c r="F89" i="16" s="1"/>
  <c r="F144" i="16"/>
  <c r="F76" i="16"/>
  <c r="F77" i="16" s="1"/>
  <c r="H76" i="16"/>
  <c r="H77" i="16" s="1"/>
  <c r="H82" i="16"/>
  <c r="H83" i="16" s="1"/>
  <c r="M90" i="16"/>
  <c r="L76" i="16"/>
  <c r="L77" i="16" s="1"/>
  <c r="L82" i="16"/>
  <c r="L83" i="16" s="1"/>
  <c r="E90" i="16"/>
  <c r="E76" i="16"/>
  <c r="E77" i="16" s="1"/>
  <c r="E82" i="16"/>
  <c r="E83" i="16" s="1"/>
  <c r="E88" i="16"/>
  <c r="E89" i="16" s="1"/>
  <c r="K88" i="16"/>
  <c r="K89" i="16" s="1"/>
  <c r="I82" i="16"/>
  <c r="I83" i="16" s="1"/>
  <c r="D76" i="16"/>
  <c r="D77" i="16" s="1"/>
  <c r="D82" i="16"/>
  <c r="D83" i="16" s="1"/>
  <c r="D88" i="16"/>
  <c r="D89" i="16" s="1"/>
  <c r="M144" i="16"/>
  <c r="M82" i="16"/>
  <c r="M83" i="16" s="1"/>
  <c r="M88" i="16"/>
  <c r="M89" i="16" s="1"/>
  <c r="K76" i="16"/>
  <c r="K77" i="16" s="1"/>
  <c r="K82" i="16"/>
  <c r="K83" i="16" s="1"/>
  <c r="I88" i="16"/>
  <c r="I89" i="16" s="1"/>
  <c r="G76" i="16"/>
  <c r="G77" i="16" s="1"/>
  <c r="G82" i="16"/>
  <c r="G83" i="16" s="1"/>
  <c r="E144" i="16"/>
  <c r="G88" i="16"/>
  <c r="G89" i="16" s="1"/>
  <c r="K144" i="16"/>
  <c r="P263" i="1"/>
  <c r="J88" i="16"/>
  <c r="J89" i="16" s="1"/>
  <c r="J76" i="16"/>
  <c r="J77" i="16" s="1"/>
  <c r="J144" i="16"/>
  <c r="I144" i="16"/>
  <c r="I76" i="16"/>
  <c r="I77" i="16" s="1"/>
  <c r="H88" i="16"/>
  <c r="H89" i="16" s="1"/>
  <c r="G144" i="16"/>
  <c r="C56" i="20"/>
  <c r="E56" i="20" s="1"/>
  <c r="A57" i="20"/>
  <c r="B56" i="20"/>
  <c r="D56" i="20" s="1"/>
  <c r="P76" i="1"/>
  <c r="M76" i="16"/>
  <c r="M77" i="16" s="1"/>
  <c r="L88" i="16"/>
  <c r="L89" i="16" s="1"/>
  <c r="L90" i="16"/>
  <c r="N127" i="16"/>
  <c r="K90" i="16"/>
  <c r="J90" i="16"/>
  <c r="J82" i="16"/>
  <c r="J83" i="16" s="1"/>
  <c r="J90" i="17"/>
  <c r="I90" i="16"/>
  <c r="N135" i="16"/>
  <c r="N137" i="16"/>
  <c r="H90" i="16"/>
  <c r="N140" i="16"/>
  <c r="N132" i="16"/>
  <c r="N133" i="16"/>
  <c r="N128" i="16"/>
  <c r="G90" i="16"/>
  <c r="N141" i="16"/>
  <c r="N138" i="16"/>
  <c r="N136" i="16"/>
  <c r="N131" i="16"/>
  <c r="N125" i="16"/>
  <c r="F82" i="16"/>
  <c r="F83" i="16" s="1"/>
  <c r="N75" i="16"/>
  <c r="F90" i="16"/>
  <c r="N142" i="16"/>
  <c r="N143" i="16"/>
  <c r="N130" i="16"/>
  <c r="N126" i="16"/>
  <c r="N86" i="16"/>
  <c r="N80" i="16"/>
  <c r="D90" i="16"/>
  <c r="N66" i="16"/>
  <c r="P77" i="1" l="1"/>
  <c r="C57" i="20"/>
  <c r="E57" i="20" s="1"/>
  <c r="A58" i="20"/>
  <c r="B57" i="20"/>
  <c r="D57" i="20" s="1"/>
  <c r="N144" i="16"/>
  <c r="N139" i="16"/>
  <c r="N134" i="16"/>
  <c r="N129" i="16"/>
  <c r="N90" i="16"/>
  <c r="M122" i="16"/>
  <c r="L122" i="16"/>
  <c r="K122" i="16"/>
  <c r="J122" i="16"/>
  <c r="I122" i="16"/>
  <c r="H122" i="16"/>
  <c r="G122" i="16"/>
  <c r="E122" i="16"/>
  <c r="D122" i="16"/>
  <c r="M121" i="16"/>
  <c r="L121" i="16"/>
  <c r="K121" i="16"/>
  <c r="J121" i="16"/>
  <c r="I121" i="16"/>
  <c r="H121" i="16"/>
  <c r="G121" i="16"/>
  <c r="E121" i="16"/>
  <c r="D121" i="16"/>
  <c r="M116" i="16"/>
  <c r="L116" i="16"/>
  <c r="K116" i="16"/>
  <c r="J116" i="16"/>
  <c r="I116" i="16"/>
  <c r="H116" i="16"/>
  <c r="G116" i="16"/>
  <c r="F116" i="16"/>
  <c r="E116" i="16"/>
  <c r="D116" i="16"/>
  <c r="M115" i="16"/>
  <c r="L115" i="16"/>
  <c r="K115" i="16"/>
  <c r="J115" i="16"/>
  <c r="I115" i="16"/>
  <c r="H115" i="16"/>
  <c r="G115" i="16"/>
  <c r="F115" i="16"/>
  <c r="E115" i="16"/>
  <c r="D115" i="16"/>
  <c r="M114" i="16"/>
  <c r="L114" i="16"/>
  <c r="K114" i="16"/>
  <c r="J114" i="16"/>
  <c r="I114" i="16"/>
  <c r="H114" i="16"/>
  <c r="G114" i="16"/>
  <c r="F114" i="16"/>
  <c r="E114" i="16"/>
  <c r="D114" i="16"/>
  <c r="M113" i="16"/>
  <c r="L113" i="16"/>
  <c r="K113" i="16"/>
  <c r="J113" i="16"/>
  <c r="I113" i="16"/>
  <c r="H113" i="16"/>
  <c r="G113" i="16"/>
  <c r="F113" i="16"/>
  <c r="E113" i="16"/>
  <c r="D113" i="16"/>
  <c r="M110" i="16"/>
  <c r="L110" i="16"/>
  <c r="K110" i="16"/>
  <c r="J110" i="16"/>
  <c r="I110" i="16"/>
  <c r="H110" i="16"/>
  <c r="G110" i="16"/>
  <c r="F110" i="16"/>
  <c r="E110" i="16"/>
  <c r="D110" i="16"/>
  <c r="M109" i="16"/>
  <c r="L109" i="16"/>
  <c r="K109" i="16"/>
  <c r="J109" i="16"/>
  <c r="I109" i="16"/>
  <c r="H109" i="16"/>
  <c r="G109" i="16"/>
  <c r="F109" i="16"/>
  <c r="E109" i="16"/>
  <c r="D109" i="16"/>
  <c r="M108" i="16"/>
  <c r="L108" i="16"/>
  <c r="K108" i="16"/>
  <c r="J108" i="16"/>
  <c r="I108" i="16"/>
  <c r="H108" i="16"/>
  <c r="G108" i="16"/>
  <c r="F108" i="16"/>
  <c r="E108" i="16"/>
  <c r="D108" i="16"/>
  <c r="M107" i="16"/>
  <c r="L107" i="16"/>
  <c r="K107" i="16"/>
  <c r="J107" i="16"/>
  <c r="I107" i="16"/>
  <c r="H107" i="16"/>
  <c r="G107" i="16"/>
  <c r="F107" i="16"/>
  <c r="E107" i="16"/>
  <c r="D107" i="16"/>
  <c r="L102" i="16"/>
  <c r="L103" i="16"/>
  <c r="L104" i="16"/>
  <c r="M102" i="16"/>
  <c r="M103" i="16"/>
  <c r="M104" i="16"/>
  <c r="M101" i="16"/>
  <c r="L101" i="16"/>
  <c r="K102" i="16"/>
  <c r="K103" i="16"/>
  <c r="K104" i="16"/>
  <c r="K101" i="16"/>
  <c r="J102" i="16"/>
  <c r="J103" i="16"/>
  <c r="J104" i="16"/>
  <c r="J101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M98" i="16"/>
  <c r="L98" i="16"/>
  <c r="K98" i="16"/>
  <c r="J98" i="16"/>
  <c r="I98" i="16"/>
  <c r="H98" i="16"/>
  <c r="G98" i="16"/>
  <c r="F98" i="16"/>
  <c r="E98" i="16"/>
  <c r="D98" i="16"/>
  <c r="D144" i="16"/>
  <c r="M139" i="16"/>
  <c r="L139" i="16"/>
  <c r="K139" i="16"/>
  <c r="J139" i="16"/>
  <c r="I139" i="16"/>
  <c r="H139" i="16"/>
  <c r="G139" i="16"/>
  <c r="F139" i="16"/>
  <c r="E139" i="16"/>
  <c r="D139" i="16"/>
  <c r="M134" i="16"/>
  <c r="L134" i="16"/>
  <c r="K134" i="16"/>
  <c r="J134" i="16"/>
  <c r="I134" i="16"/>
  <c r="H134" i="16"/>
  <c r="G134" i="16"/>
  <c r="F134" i="16"/>
  <c r="E134" i="16"/>
  <c r="D134" i="16"/>
  <c r="M148" i="16"/>
  <c r="L148" i="16"/>
  <c r="K148" i="16"/>
  <c r="J148" i="16"/>
  <c r="I148" i="16"/>
  <c r="H148" i="16"/>
  <c r="G148" i="16"/>
  <c r="F148" i="16"/>
  <c r="E148" i="16"/>
  <c r="D148" i="16"/>
  <c r="M147" i="16"/>
  <c r="L147" i="16"/>
  <c r="K147" i="16"/>
  <c r="J147" i="16"/>
  <c r="I147" i="16"/>
  <c r="H147" i="16"/>
  <c r="G147" i="16"/>
  <c r="F147" i="16"/>
  <c r="E147" i="16"/>
  <c r="D147" i="16"/>
  <c r="M146" i="16"/>
  <c r="L146" i="16"/>
  <c r="K146" i="16"/>
  <c r="J146" i="16"/>
  <c r="I146" i="16"/>
  <c r="H146" i="16"/>
  <c r="G146" i="16"/>
  <c r="F146" i="16"/>
  <c r="E146" i="16"/>
  <c r="D146" i="16"/>
  <c r="M145" i="16"/>
  <c r="L145" i="16"/>
  <c r="K145" i="16"/>
  <c r="J145" i="16"/>
  <c r="I145" i="16"/>
  <c r="H145" i="16"/>
  <c r="G145" i="16"/>
  <c r="F145" i="16"/>
  <c r="E145" i="16"/>
  <c r="D145" i="16"/>
  <c r="M257" i="16"/>
  <c r="L257" i="16"/>
  <c r="K257" i="16"/>
  <c r="J257" i="16"/>
  <c r="I257" i="16"/>
  <c r="H257" i="16"/>
  <c r="G257" i="16"/>
  <c r="F257" i="16"/>
  <c r="E257" i="16"/>
  <c r="D257" i="16"/>
  <c r="M254" i="16"/>
  <c r="L254" i="16"/>
  <c r="K254" i="16"/>
  <c r="J254" i="16"/>
  <c r="I254" i="16"/>
  <c r="H254" i="16"/>
  <c r="G254" i="16"/>
  <c r="F254" i="16"/>
  <c r="E254" i="16"/>
  <c r="D254" i="16"/>
  <c r="M253" i="16"/>
  <c r="L253" i="16"/>
  <c r="K253" i="16"/>
  <c r="J253" i="16"/>
  <c r="I253" i="16"/>
  <c r="H253" i="16"/>
  <c r="G253" i="16"/>
  <c r="F253" i="16"/>
  <c r="E253" i="16"/>
  <c r="D253" i="16"/>
  <c r="M262" i="16"/>
  <c r="L262" i="16"/>
  <c r="K262" i="16"/>
  <c r="J262" i="16"/>
  <c r="I262" i="16"/>
  <c r="H262" i="16"/>
  <c r="G262" i="16"/>
  <c r="F262" i="16"/>
  <c r="E262" i="16"/>
  <c r="D262" i="16"/>
  <c r="M261" i="16"/>
  <c r="L261" i="16"/>
  <c r="K261" i="16"/>
  <c r="J261" i="16"/>
  <c r="I261" i="16"/>
  <c r="H261" i="16"/>
  <c r="G261" i="16"/>
  <c r="F261" i="16"/>
  <c r="E261" i="16"/>
  <c r="D261" i="16"/>
  <c r="M241" i="16"/>
  <c r="L241" i="16"/>
  <c r="K241" i="16"/>
  <c r="J241" i="16"/>
  <c r="I241" i="16"/>
  <c r="H241" i="16"/>
  <c r="G241" i="16"/>
  <c r="F241" i="16"/>
  <c r="E241" i="16"/>
  <c r="D241" i="16"/>
  <c r="M240" i="16"/>
  <c r="L240" i="16"/>
  <c r="K240" i="16"/>
  <c r="J240" i="16"/>
  <c r="I240" i="16"/>
  <c r="H240" i="16"/>
  <c r="G240" i="16"/>
  <c r="F240" i="16"/>
  <c r="E240" i="16"/>
  <c r="D240" i="16"/>
  <c r="M239" i="16"/>
  <c r="L239" i="16"/>
  <c r="K239" i="16"/>
  <c r="J239" i="16"/>
  <c r="I239" i="16"/>
  <c r="H239" i="16"/>
  <c r="G239" i="16"/>
  <c r="F239" i="16"/>
  <c r="E239" i="16"/>
  <c r="D239" i="16"/>
  <c r="M238" i="16"/>
  <c r="L238" i="16"/>
  <c r="K238" i="16"/>
  <c r="J238" i="16"/>
  <c r="I238" i="16"/>
  <c r="H238" i="16"/>
  <c r="G238" i="16"/>
  <c r="F238" i="16"/>
  <c r="E238" i="16"/>
  <c r="D238" i="16"/>
  <c r="M235" i="16"/>
  <c r="L235" i="16"/>
  <c r="K235" i="16"/>
  <c r="J235" i="16"/>
  <c r="I235" i="16"/>
  <c r="H235" i="16"/>
  <c r="G235" i="16"/>
  <c r="F235" i="16"/>
  <c r="E235" i="16"/>
  <c r="D235" i="16"/>
  <c r="M234" i="16"/>
  <c r="L234" i="16"/>
  <c r="K234" i="16"/>
  <c r="J234" i="16"/>
  <c r="I234" i="16"/>
  <c r="H234" i="16"/>
  <c r="G234" i="16"/>
  <c r="F234" i="16"/>
  <c r="E234" i="16"/>
  <c r="D234" i="16"/>
  <c r="M233" i="16"/>
  <c r="L233" i="16"/>
  <c r="K233" i="16"/>
  <c r="J233" i="16"/>
  <c r="I233" i="16"/>
  <c r="H233" i="16"/>
  <c r="G233" i="16"/>
  <c r="F233" i="16"/>
  <c r="E233" i="16"/>
  <c r="D233" i="16"/>
  <c r="M232" i="16"/>
  <c r="L232" i="16"/>
  <c r="K232" i="16"/>
  <c r="J232" i="16"/>
  <c r="I232" i="16"/>
  <c r="H232" i="16"/>
  <c r="G232" i="16"/>
  <c r="F232" i="16"/>
  <c r="E232" i="16"/>
  <c r="D232" i="16"/>
  <c r="M228" i="16"/>
  <c r="L228" i="16"/>
  <c r="K228" i="16"/>
  <c r="J228" i="16"/>
  <c r="I228" i="16"/>
  <c r="H228" i="16"/>
  <c r="G228" i="16"/>
  <c r="F228" i="16"/>
  <c r="E228" i="16"/>
  <c r="D228" i="16"/>
  <c r="M227" i="16"/>
  <c r="L227" i="16"/>
  <c r="K227" i="16"/>
  <c r="J227" i="16"/>
  <c r="I227" i="16"/>
  <c r="H227" i="16"/>
  <c r="G227" i="16"/>
  <c r="F227" i="16"/>
  <c r="E227" i="16"/>
  <c r="D227" i="16"/>
  <c r="M226" i="16"/>
  <c r="L226" i="16"/>
  <c r="K226" i="16"/>
  <c r="J226" i="16"/>
  <c r="I226" i="16"/>
  <c r="H226" i="16"/>
  <c r="G226" i="16"/>
  <c r="F226" i="16"/>
  <c r="E226" i="16"/>
  <c r="D226" i="16"/>
  <c r="M225" i="16"/>
  <c r="L225" i="16"/>
  <c r="K225" i="16"/>
  <c r="J225" i="16"/>
  <c r="I225" i="16"/>
  <c r="H225" i="16"/>
  <c r="G225" i="16"/>
  <c r="F225" i="16"/>
  <c r="E225" i="16"/>
  <c r="D225" i="16"/>
  <c r="M222" i="16"/>
  <c r="L222" i="16"/>
  <c r="K222" i="16"/>
  <c r="J222" i="16"/>
  <c r="I222" i="16"/>
  <c r="H222" i="16"/>
  <c r="G222" i="16"/>
  <c r="F222" i="16"/>
  <c r="E222" i="16"/>
  <c r="D222" i="16"/>
  <c r="M221" i="16"/>
  <c r="L221" i="16"/>
  <c r="K221" i="16"/>
  <c r="J221" i="16"/>
  <c r="I221" i="16"/>
  <c r="H221" i="16"/>
  <c r="G221" i="16"/>
  <c r="F221" i="16"/>
  <c r="E221" i="16"/>
  <c r="D221" i="16"/>
  <c r="M220" i="16"/>
  <c r="L220" i="16"/>
  <c r="K220" i="16"/>
  <c r="J220" i="16"/>
  <c r="I220" i="16"/>
  <c r="H220" i="16"/>
  <c r="G220" i="16"/>
  <c r="F220" i="16"/>
  <c r="E220" i="16"/>
  <c r="D220" i="16"/>
  <c r="M219" i="16"/>
  <c r="L219" i="16"/>
  <c r="K219" i="16"/>
  <c r="J219" i="16"/>
  <c r="I219" i="16"/>
  <c r="H219" i="16"/>
  <c r="G219" i="16"/>
  <c r="F219" i="16"/>
  <c r="E219" i="16"/>
  <c r="D219" i="16"/>
  <c r="M215" i="16"/>
  <c r="L215" i="16"/>
  <c r="K215" i="16"/>
  <c r="J215" i="16"/>
  <c r="I215" i="16"/>
  <c r="H215" i="16"/>
  <c r="G215" i="16"/>
  <c r="F215" i="16"/>
  <c r="E215" i="16"/>
  <c r="D215" i="16"/>
  <c r="M214" i="16"/>
  <c r="L214" i="16"/>
  <c r="K214" i="16"/>
  <c r="J214" i="16"/>
  <c r="I214" i="16"/>
  <c r="H214" i="16"/>
  <c r="G214" i="16"/>
  <c r="F214" i="16"/>
  <c r="E214" i="16"/>
  <c r="D214" i="16"/>
  <c r="M213" i="16"/>
  <c r="L213" i="16"/>
  <c r="K213" i="16"/>
  <c r="J213" i="16"/>
  <c r="I213" i="16"/>
  <c r="H213" i="16"/>
  <c r="G213" i="16"/>
  <c r="F213" i="16"/>
  <c r="E213" i="16"/>
  <c r="D213" i="16"/>
  <c r="M212" i="16"/>
  <c r="L212" i="16"/>
  <c r="K212" i="16"/>
  <c r="J212" i="16"/>
  <c r="I212" i="16"/>
  <c r="H212" i="16"/>
  <c r="G212" i="16"/>
  <c r="F212" i="16"/>
  <c r="E212" i="16"/>
  <c r="D212" i="16"/>
  <c r="M209" i="16"/>
  <c r="L209" i="16"/>
  <c r="K209" i="16"/>
  <c r="J209" i="16"/>
  <c r="I209" i="16"/>
  <c r="H209" i="16"/>
  <c r="G209" i="16"/>
  <c r="F209" i="16"/>
  <c r="E209" i="16"/>
  <c r="D209" i="16"/>
  <c r="M208" i="16"/>
  <c r="L208" i="16"/>
  <c r="K208" i="16"/>
  <c r="J208" i="16"/>
  <c r="I208" i="16"/>
  <c r="H208" i="16"/>
  <c r="G208" i="16"/>
  <c r="F208" i="16"/>
  <c r="E208" i="16"/>
  <c r="D208" i="16"/>
  <c r="M207" i="16"/>
  <c r="L207" i="16"/>
  <c r="K207" i="16"/>
  <c r="J207" i="16"/>
  <c r="I207" i="16"/>
  <c r="H207" i="16"/>
  <c r="G207" i="16"/>
  <c r="F207" i="16"/>
  <c r="E207" i="16"/>
  <c r="D207" i="16"/>
  <c r="M206" i="16"/>
  <c r="L206" i="16"/>
  <c r="K206" i="16"/>
  <c r="J206" i="16"/>
  <c r="I206" i="16"/>
  <c r="H206" i="16"/>
  <c r="G206" i="16"/>
  <c r="F206" i="16"/>
  <c r="E206" i="16"/>
  <c r="D206" i="16"/>
  <c r="M203" i="16"/>
  <c r="L203" i="16"/>
  <c r="K203" i="16"/>
  <c r="J203" i="16"/>
  <c r="I203" i="16"/>
  <c r="H203" i="16"/>
  <c r="G203" i="16"/>
  <c r="F203" i="16"/>
  <c r="E203" i="16"/>
  <c r="D203" i="16"/>
  <c r="M202" i="16"/>
  <c r="L202" i="16"/>
  <c r="K202" i="16"/>
  <c r="J202" i="16"/>
  <c r="I202" i="16"/>
  <c r="H202" i="16"/>
  <c r="G202" i="16"/>
  <c r="F202" i="16"/>
  <c r="E202" i="16"/>
  <c r="D202" i="16"/>
  <c r="M201" i="16"/>
  <c r="L201" i="16"/>
  <c r="K201" i="16"/>
  <c r="J201" i="16"/>
  <c r="I201" i="16"/>
  <c r="H201" i="16"/>
  <c r="G201" i="16"/>
  <c r="F201" i="16"/>
  <c r="E201" i="16"/>
  <c r="D201" i="16"/>
  <c r="M200" i="16"/>
  <c r="L200" i="16"/>
  <c r="K200" i="16"/>
  <c r="J200" i="16"/>
  <c r="I200" i="16"/>
  <c r="H200" i="16"/>
  <c r="G200" i="16"/>
  <c r="F200" i="16"/>
  <c r="E200" i="16"/>
  <c r="D200" i="16"/>
  <c r="M199" i="16"/>
  <c r="L199" i="16"/>
  <c r="K199" i="16"/>
  <c r="J199" i="16"/>
  <c r="I199" i="16"/>
  <c r="H199" i="16"/>
  <c r="G199" i="16"/>
  <c r="F199" i="16"/>
  <c r="E199" i="16"/>
  <c r="D199" i="16"/>
  <c r="M197" i="16"/>
  <c r="L197" i="16"/>
  <c r="K197" i="16"/>
  <c r="J197" i="16"/>
  <c r="I197" i="16"/>
  <c r="H197" i="16"/>
  <c r="G197" i="16"/>
  <c r="F197" i="16"/>
  <c r="E197" i="16"/>
  <c r="D197" i="16"/>
  <c r="M196" i="16"/>
  <c r="L196" i="16"/>
  <c r="K196" i="16"/>
  <c r="J196" i="16"/>
  <c r="I196" i="16"/>
  <c r="H196" i="16"/>
  <c r="G196" i="16"/>
  <c r="F196" i="16"/>
  <c r="E196" i="16"/>
  <c r="D196" i="16"/>
  <c r="M195" i="16"/>
  <c r="L195" i="16"/>
  <c r="K195" i="16"/>
  <c r="J195" i="16"/>
  <c r="I195" i="16"/>
  <c r="H195" i="16"/>
  <c r="G195" i="16"/>
  <c r="F195" i="16"/>
  <c r="E195" i="16"/>
  <c r="D195" i="16"/>
  <c r="M194" i="16"/>
  <c r="L194" i="16"/>
  <c r="K194" i="16"/>
  <c r="J194" i="16"/>
  <c r="I194" i="16"/>
  <c r="H194" i="16"/>
  <c r="G194" i="16"/>
  <c r="F194" i="16"/>
  <c r="E194" i="16"/>
  <c r="D194" i="16"/>
  <c r="M187" i="16"/>
  <c r="L187" i="16"/>
  <c r="K187" i="16"/>
  <c r="J187" i="16"/>
  <c r="I187" i="16"/>
  <c r="H187" i="16"/>
  <c r="G187" i="16"/>
  <c r="F187" i="16"/>
  <c r="E187" i="16"/>
  <c r="D187" i="16"/>
  <c r="M186" i="16"/>
  <c r="L186" i="16"/>
  <c r="K186" i="16"/>
  <c r="J186" i="16"/>
  <c r="I186" i="16"/>
  <c r="H186" i="16"/>
  <c r="G186" i="16"/>
  <c r="F186" i="16"/>
  <c r="E186" i="16"/>
  <c r="D186" i="16"/>
  <c r="M185" i="16"/>
  <c r="L185" i="16"/>
  <c r="K185" i="16"/>
  <c r="J185" i="16"/>
  <c r="I185" i="16"/>
  <c r="H185" i="16"/>
  <c r="G185" i="16"/>
  <c r="F185" i="16"/>
  <c r="E185" i="16"/>
  <c r="D185" i="16"/>
  <c r="M184" i="16"/>
  <c r="L184" i="16"/>
  <c r="K184" i="16"/>
  <c r="J184" i="16"/>
  <c r="I184" i="16"/>
  <c r="H184" i="16"/>
  <c r="G184" i="16"/>
  <c r="F184" i="16"/>
  <c r="E184" i="16"/>
  <c r="D184" i="16"/>
  <c r="M182" i="16"/>
  <c r="L182" i="16"/>
  <c r="K182" i="16"/>
  <c r="J182" i="16"/>
  <c r="I182" i="16"/>
  <c r="H182" i="16"/>
  <c r="G182" i="16"/>
  <c r="F182" i="16"/>
  <c r="E182" i="16"/>
  <c r="D182" i="16"/>
  <c r="M181" i="16"/>
  <c r="L181" i="16"/>
  <c r="K181" i="16"/>
  <c r="J181" i="16"/>
  <c r="I181" i="16"/>
  <c r="H181" i="16"/>
  <c r="G181" i="16"/>
  <c r="F181" i="16"/>
  <c r="E181" i="16"/>
  <c r="D181" i="16"/>
  <c r="M180" i="16"/>
  <c r="L180" i="16"/>
  <c r="K180" i="16"/>
  <c r="J180" i="16"/>
  <c r="I180" i="16"/>
  <c r="H180" i="16"/>
  <c r="G180" i="16"/>
  <c r="F180" i="16"/>
  <c r="E180" i="16"/>
  <c r="D180" i="16"/>
  <c r="M179" i="16"/>
  <c r="L179" i="16"/>
  <c r="K179" i="16"/>
  <c r="J179" i="16"/>
  <c r="I179" i="16"/>
  <c r="H179" i="16"/>
  <c r="G179" i="16"/>
  <c r="F179" i="16"/>
  <c r="E179" i="16"/>
  <c r="D179" i="16"/>
  <c r="M178" i="16"/>
  <c r="L178" i="16"/>
  <c r="K178" i="16"/>
  <c r="J178" i="16"/>
  <c r="I178" i="16"/>
  <c r="H178" i="16"/>
  <c r="G178" i="16"/>
  <c r="F178" i="16"/>
  <c r="E178" i="16"/>
  <c r="D178" i="16"/>
  <c r="M177" i="16"/>
  <c r="L177" i="16"/>
  <c r="K177" i="16"/>
  <c r="J177" i="16"/>
  <c r="I177" i="16"/>
  <c r="H177" i="16"/>
  <c r="G177" i="16"/>
  <c r="F177" i="16"/>
  <c r="E177" i="16"/>
  <c r="D177" i="16"/>
  <c r="M175" i="16"/>
  <c r="L175" i="16"/>
  <c r="K175" i="16"/>
  <c r="J175" i="16"/>
  <c r="I175" i="16"/>
  <c r="H175" i="16"/>
  <c r="G175" i="16"/>
  <c r="F175" i="16"/>
  <c r="E175" i="16"/>
  <c r="D175" i="16"/>
  <c r="M174" i="16"/>
  <c r="L174" i="16"/>
  <c r="K174" i="16"/>
  <c r="J174" i="16"/>
  <c r="I174" i="16"/>
  <c r="H174" i="16"/>
  <c r="G174" i="16"/>
  <c r="F174" i="16"/>
  <c r="E174" i="16"/>
  <c r="D174" i="16"/>
  <c r="M173" i="16"/>
  <c r="L173" i="16"/>
  <c r="K173" i="16"/>
  <c r="J173" i="16"/>
  <c r="I173" i="16"/>
  <c r="H173" i="16"/>
  <c r="G173" i="16"/>
  <c r="F173" i="16"/>
  <c r="E173" i="16"/>
  <c r="D173" i="16"/>
  <c r="M172" i="16"/>
  <c r="L172" i="16"/>
  <c r="K172" i="16"/>
  <c r="J172" i="16"/>
  <c r="I172" i="16"/>
  <c r="H172" i="16"/>
  <c r="G172" i="16"/>
  <c r="F172" i="16"/>
  <c r="E172" i="16"/>
  <c r="D172" i="16"/>
  <c r="M171" i="16"/>
  <c r="L171" i="16"/>
  <c r="K171" i="16"/>
  <c r="J171" i="16"/>
  <c r="I171" i="16"/>
  <c r="H171" i="16"/>
  <c r="G171" i="16"/>
  <c r="F171" i="16"/>
  <c r="E171" i="16"/>
  <c r="D171" i="16"/>
  <c r="M170" i="16"/>
  <c r="L170" i="16"/>
  <c r="K170" i="16"/>
  <c r="J170" i="16"/>
  <c r="I170" i="16"/>
  <c r="H170" i="16"/>
  <c r="G170" i="16"/>
  <c r="F170" i="16"/>
  <c r="E170" i="16"/>
  <c r="D170" i="16"/>
  <c r="M169" i="16"/>
  <c r="L169" i="16"/>
  <c r="K169" i="16"/>
  <c r="J169" i="16"/>
  <c r="I169" i="16"/>
  <c r="H169" i="16"/>
  <c r="G169" i="16"/>
  <c r="F169" i="16"/>
  <c r="E169" i="16"/>
  <c r="D169" i="16"/>
  <c r="M168" i="16"/>
  <c r="L168" i="16"/>
  <c r="K168" i="16"/>
  <c r="J168" i="16"/>
  <c r="I168" i="16"/>
  <c r="H168" i="16"/>
  <c r="G168" i="16"/>
  <c r="F168" i="16"/>
  <c r="E168" i="16"/>
  <c r="D168" i="16"/>
  <c r="M167" i="16"/>
  <c r="L167" i="16"/>
  <c r="K167" i="16"/>
  <c r="J167" i="16"/>
  <c r="I167" i="16"/>
  <c r="H167" i="16"/>
  <c r="G167" i="16"/>
  <c r="F167" i="16"/>
  <c r="E167" i="16"/>
  <c r="D167" i="16"/>
  <c r="M165" i="16"/>
  <c r="L165" i="16"/>
  <c r="K165" i="16"/>
  <c r="J165" i="16"/>
  <c r="I165" i="16"/>
  <c r="H165" i="16"/>
  <c r="G165" i="16"/>
  <c r="F165" i="16"/>
  <c r="E165" i="16"/>
  <c r="D165" i="16"/>
  <c r="M164" i="16"/>
  <c r="L164" i="16"/>
  <c r="K164" i="16"/>
  <c r="J164" i="16"/>
  <c r="I164" i="16"/>
  <c r="H164" i="16"/>
  <c r="G164" i="16"/>
  <c r="F164" i="16"/>
  <c r="E164" i="16"/>
  <c r="D164" i="16"/>
  <c r="M163" i="16"/>
  <c r="L163" i="16"/>
  <c r="K163" i="16"/>
  <c r="J163" i="16"/>
  <c r="I163" i="16"/>
  <c r="H163" i="16"/>
  <c r="G163" i="16"/>
  <c r="F163" i="16"/>
  <c r="E163" i="16"/>
  <c r="D163" i="16"/>
  <c r="M162" i="16"/>
  <c r="L162" i="16"/>
  <c r="K162" i="16"/>
  <c r="J162" i="16"/>
  <c r="I162" i="16"/>
  <c r="H162" i="16"/>
  <c r="G162" i="16"/>
  <c r="F162" i="16"/>
  <c r="E162" i="16"/>
  <c r="D162" i="16"/>
  <c r="M161" i="16"/>
  <c r="L161" i="16"/>
  <c r="K161" i="16"/>
  <c r="J161" i="16"/>
  <c r="I161" i="16"/>
  <c r="H161" i="16"/>
  <c r="G161" i="16"/>
  <c r="F161" i="16"/>
  <c r="E161" i="16"/>
  <c r="D161" i="16"/>
  <c r="M160" i="16"/>
  <c r="L160" i="16"/>
  <c r="K160" i="16"/>
  <c r="J160" i="16"/>
  <c r="I160" i="16"/>
  <c r="H160" i="16"/>
  <c r="G160" i="16"/>
  <c r="F160" i="16"/>
  <c r="E160" i="16"/>
  <c r="D160" i="16"/>
  <c r="M159" i="16"/>
  <c r="L159" i="16"/>
  <c r="K159" i="16"/>
  <c r="J159" i="16"/>
  <c r="I159" i="16"/>
  <c r="H159" i="16"/>
  <c r="G159" i="16"/>
  <c r="F159" i="16"/>
  <c r="E159" i="16"/>
  <c r="D159" i="16"/>
  <c r="M158" i="16"/>
  <c r="L158" i="16"/>
  <c r="K158" i="16"/>
  <c r="J158" i="16"/>
  <c r="I158" i="16"/>
  <c r="H158" i="16"/>
  <c r="G158" i="16"/>
  <c r="F158" i="16"/>
  <c r="E158" i="16"/>
  <c r="D158" i="16"/>
  <c r="M157" i="16"/>
  <c r="L157" i="16"/>
  <c r="K157" i="16"/>
  <c r="J157" i="16"/>
  <c r="I157" i="16"/>
  <c r="H157" i="16"/>
  <c r="G157" i="16"/>
  <c r="F157" i="16"/>
  <c r="E157" i="16"/>
  <c r="D157" i="16"/>
  <c r="M156" i="16"/>
  <c r="L156" i="16"/>
  <c r="K156" i="16"/>
  <c r="J156" i="16"/>
  <c r="I156" i="16"/>
  <c r="H156" i="16"/>
  <c r="G156" i="16"/>
  <c r="F156" i="16"/>
  <c r="E156" i="16"/>
  <c r="D156" i="16"/>
  <c r="M155" i="16"/>
  <c r="L155" i="16"/>
  <c r="K155" i="16"/>
  <c r="J155" i="16"/>
  <c r="I155" i="16"/>
  <c r="H155" i="16"/>
  <c r="G155" i="16"/>
  <c r="F155" i="16"/>
  <c r="E155" i="16"/>
  <c r="D155" i="16"/>
  <c r="M154" i="16"/>
  <c r="L154" i="16"/>
  <c r="K154" i="16"/>
  <c r="J154" i="16"/>
  <c r="I154" i="16"/>
  <c r="H154" i="16"/>
  <c r="G154" i="16"/>
  <c r="F154" i="16"/>
  <c r="E154" i="16"/>
  <c r="D154" i="16"/>
  <c r="M153" i="16"/>
  <c r="L153" i="16"/>
  <c r="K153" i="16"/>
  <c r="J153" i="16"/>
  <c r="I153" i="16"/>
  <c r="H153" i="16"/>
  <c r="G153" i="16"/>
  <c r="F153" i="16"/>
  <c r="E153" i="16"/>
  <c r="D153" i="16"/>
  <c r="M69" i="16"/>
  <c r="M93" i="16" s="1"/>
  <c r="L69" i="16"/>
  <c r="L93" i="16" s="1"/>
  <c r="K69" i="16"/>
  <c r="K93" i="16" s="1"/>
  <c r="J69" i="16"/>
  <c r="J93" i="16" s="1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D93" i="16" s="1"/>
  <c r="M68" i="16"/>
  <c r="M92" i="16" s="1"/>
  <c r="L68" i="16"/>
  <c r="L92" i="16" s="1"/>
  <c r="K68" i="16"/>
  <c r="K92" i="16" s="1"/>
  <c r="J68" i="16"/>
  <c r="J92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D92" i="16" s="1"/>
  <c r="M67" i="16"/>
  <c r="M91" i="16" s="1"/>
  <c r="L67" i="16"/>
  <c r="L91" i="16" s="1"/>
  <c r="K67" i="16"/>
  <c r="K91" i="16" s="1"/>
  <c r="J67" i="16"/>
  <c r="J91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D91" i="16" s="1"/>
  <c r="M56" i="16"/>
  <c r="L56" i="16"/>
  <c r="K56" i="16"/>
  <c r="J56" i="16"/>
  <c r="I56" i="16"/>
  <c r="H56" i="16"/>
  <c r="G56" i="16"/>
  <c r="F56" i="16"/>
  <c r="E56" i="16"/>
  <c r="D56" i="16"/>
  <c r="M55" i="16"/>
  <c r="L55" i="16"/>
  <c r="K55" i="16"/>
  <c r="J55" i="16"/>
  <c r="I55" i="16"/>
  <c r="H55" i="16"/>
  <c r="G55" i="16"/>
  <c r="F55" i="16"/>
  <c r="E55" i="16"/>
  <c r="D55" i="16"/>
  <c r="M54" i="16"/>
  <c r="L54" i="16"/>
  <c r="K54" i="16"/>
  <c r="J54" i="16"/>
  <c r="I54" i="16"/>
  <c r="H54" i="16"/>
  <c r="G54" i="16"/>
  <c r="F54" i="16"/>
  <c r="E54" i="16"/>
  <c r="D54" i="16"/>
  <c r="M51" i="16"/>
  <c r="L51" i="16"/>
  <c r="K51" i="16"/>
  <c r="J51" i="16"/>
  <c r="I51" i="16"/>
  <c r="H51" i="16"/>
  <c r="G51" i="16"/>
  <c r="F51" i="16"/>
  <c r="E51" i="16"/>
  <c r="D51" i="16"/>
  <c r="M50" i="16"/>
  <c r="L50" i="16"/>
  <c r="K50" i="16"/>
  <c r="J50" i="16"/>
  <c r="I50" i="16"/>
  <c r="H50" i="16"/>
  <c r="G50" i="16"/>
  <c r="F50" i="16"/>
  <c r="E50" i="16"/>
  <c r="D50" i="16"/>
  <c r="M49" i="16"/>
  <c r="L49" i="16"/>
  <c r="K49" i="16"/>
  <c r="J49" i="16"/>
  <c r="I49" i="16"/>
  <c r="H49" i="16"/>
  <c r="G49" i="16"/>
  <c r="F49" i="16"/>
  <c r="E49" i="16"/>
  <c r="D49" i="16"/>
  <c r="L46" i="16"/>
  <c r="K46" i="16"/>
  <c r="M44" i="16"/>
  <c r="L44" i="16"/>
  <c r="K44" i="16"/>
  <c r="J44" i="16"/>
  <c r="I44" i="16"/>
  <c r="H44" i="16"/>
  <c r="G44" i="16"/>
  <c r="F44" i="16"/>
  <c r="E44" i="16"/>
  <c r="D44" i="16"/>
  <c r="M35" i="16"/>
  <c r="L35" i="16"/>
  <c r="K35" i="16"/>
  <c r="J35" i="16"/>
  <c r="I35" i="16"/>
  <c r="H35" i="16"/>
  <c r="G35" i="16"/>
  <c r="F35" i="16"/>
  <c r="E35" i="16"/>
  <c r="D35" i="16"/>
  <c r="M33" i="16"/>
  <c r="L33" i="16"/>
  <c r="K33" i="16"/>
  <c r="J33" i="16"/>
  <c r="I33" i="16"/>
  <c r="H33" i="16"/>
  <c r="G33" i="16"/>
  <c r="F33" i="16"/>
  <c r="E33" i="16"/>
  <c r="D33" i="16"/>
  <c r="M31" i="16"/>
  <c r="L31" i="16"/>
  <c r="K31" i="16"/>
  <c r="J31" i="16"/>
  <c r="I31" i="16"/>
  <c r="H31" i="16"/>
  <c r="G31" i="16"/>
  <c r="F31" i="16"/>
  <c r="E31" i="16"/>
  <c r="D31" i="16"/>
  <c r="M29" i="16"/>
  <c r="L29" i="16"/>
  <c r="K29" i="16"/>
  <c r="J29" i="16"/>
  <c r="I29" i="16"/>
  <c r="H29" i="16"/>
  <c r="G29" i="16"/>
  <c r="F29" i="16"/>
  <c r="E29" i="16"/>
  <c r="D29" i="16"/>
  <c r="M20" i="16"/>
  <c r="L20" i="16"/>
  <c r="K20" i="16"/>
  <c r="J20" i="16"/>
  <c r="I20" i="16"/>
  <c r="H20" i="16"/>
  <c r="G20" i="16"/>
  <c r="F20" i="16"/>
  <c r="E20" i="16"/>
  <c r="M19" i="16"/>
  <c r="L19" i="16"/>
  <c r="K19" i="16"/>
  <c r="J19" i="16"/>
  <c r="I19" i="16"/>
  <c r="H19" i="16"/>
  <c r="G19" i="16"/>
  <c r="F19" i="16"/>
  <c r="E19" i="16"/>
  <c r="M18" i="16"/>
  <c r="L18" i="16"/>
  <c r="K18" i="16"/>
  <c r="J18" i="16"/>
  <c r="I18" i="16"/>
  <c r="H18" i="16"/>
  <c r="G18" i="16"/>
  <c r="F18" i="16"/>
  <c r="E18" i="16"/>
  <c r="M17" i="16"/>
  <c r="L17" i="16"/>
  <c r="K17" i="16"/>
  <c r="J17" i="16"/>
  <c r="I17" i="16"/>
  <c r="H17" i="16"/>
  <c r="G17" i="16"/>
  <c r="F17" i="16"/>
  <c r="E17" i="16"/>
  <c r="M14" i="16"/>
  <c r="L14" i="16"/>
  <c r="K14" i="16"/>
  <c r="J14" i="16"/>
  <c r="I14" i="16"/>
  <c r="H14" i="16"/>
  <c r="G14" i="16"/>
  <c r="F14" i="16"/>
  <c r="E14" i="16"/>
  <c r="M13" i="16"/>
  <c r="L13" i="16"/>
  <c r="K13" i="16"/>
  <c r="J13" i="16"/>
  <c r="I13" i="16"/>
  <c r="H13" i="16"/>
  <c r="G13" i="16"/>
  <c r="F13" i="16"/>
  <c r="E13" i="16"/>
  <c r="M12" i="16"/>
  <c r="L12" i="16"/>
  <c r="K12" i="16"/>
  <c r="J12" i="16"/>
  <c r="I12" i="16"/>
  <c r="H12" i="16"/>
  <c r="G12" i="16"/>
  <c r="F12" i="16"/>
  <c r="E12" i="16"/>
  <c r="M11" i="16"/>
  <c r="L11" i="16"/>
  <c r="K11" i="16"/>
  <c r="J11" i="16"/>
  <c r="I11" i="16"/>
  <c r="H11" i="16"/>
  <c r="G11" i="16"/>
  <c r="F11" i="16"/>
  <c r="E11" i="16"/>
  <c r="M9" i="16"/>
  <c r="L9" i="16"/>
  <c r="K9" i="16"/>
  <c r="J9" i="16"/>
  <c r="I9" i="16"/>
  <c r="H9" i="16"/>
  <c r="G9" i="16"/>
  <c r="E9" i="16"/>
  <c r="E37" i="11"/>
  <c r="F37" i="11"/>
  <c r="G37" i="11"/>
  <c r="H37" i="11"/>
  <c r="I37" i="11"/>
  <c r="J37" i="11"/>
  <c r="K37" i="11"/>
  <c r="L37" i="11"/>
  <c r="M37" i="11"/>
  <c r="N37" i="11"/>
  <c r="O37" i="11"/>
  <c r="K45" i="16" l="1"/>
  <c r="K32" i="16"/>
  <c r="M30" i="16"/>
  <c r="L32" i="16"/>
  <c r="L30" i="16"/>
  <c r="L45" i="16"/>
  <c r="K30" i="16"/>
  <c r="K34" i="16"/>
  <c r="J32" i="16"/>
  <c r="J34" i="16"/>
  <c r="I34" i="16"/>
  <c r="I32" i="16"/>
  <c r="H34" i="16"/>
  <c r="G34" i="16"/>
  <c r="M40" i="16"/>
  <c r="M38" i="16"/>
  <c r="M62" i="16"/>
  <c r="M32" i="16"/>
  <c r="M45" i="16"/>
  <c r="M34" i="16"/>
  <c r="L47" i="16"/>
  <c r="L34" i="16"/>
  <c r="L40" i="16"/>
  <c r="L38" i="16"/>
  <c r="L62" i="16"/>
  <c r="K47" i="16"/>
  <c r="K40" i="16"/>
  <c r="K38" i="16"/>
  <c r="K62" i="16"/>
  <c r="J40" i="16"/>
  <c r="J38" i="16"/>
  <c r="J62" i="16"/>
  <c r="J30" i="16"/>
  <c r="J45" i="16"/>
  <c r="I40" i="16"/>
  <c r="I38" i="16"/>
  <c r="I62" i="16"/>
  <c r="I30" i="16"/>
  <c r="I45" i="16"/>
  <c r="H38" i="16"/>
  <c r="H40" i="16"/>
  <c r="H62" i="16"/>
  <c r="H30" i="16"/>
  <c r="H45" i="16"/>
  <c r="H32" i="16"/>
  <c r="G38" i="16"/>
  <c r="G40" i="16"/>
  <c r="G62" i="16"/>
  <c r="G30" i="16"/>
  <c r="G45" i="16"/>
  <c r="G32" i="16"/>
  <c r="E30" i="16"/>
  <c r="E32" i="16"/>
  <c r="E45" i="16"/>
  <c r="E40" i="16"/>
  <c r="E38" i="16"/>
  <c r="E62" i="16"/>
  <c r="E34" i="16"/>
  <c r="N98" i="16"/>
  <c r="J263" i="16"/>
  <c r="K123" i="16"/>
  <c r="J123" i="16"/>
  <c r="G123" i="16"/>
  <c r="M263" i="16"/>
  <c r="M123" i="16"/>
  <c r="L123" i="16"/>
  <c r="I123" i="16"/>
  <c r="H123" i="16"/>
  <c r="E123" i="16"/>
  <c r="E263" i="16"/>
  <c r="D123" i="16"/>
  <c r="F263" i="16"/>
  <c r="K236" i="16"/>
  <c r="K263" i="16"/>
  <c r="I263" i="16"/>
  <c r="G236" i="16"/>
  <c r="G263" i="16"/>
  <c r="N262" i="16"/>
  <c r="H263" i="16"/>
  <c r="N261" i="16"/>
  <c r="L263" i="16"/>
  <c r="D236" i="16"/>
  <c r="D263" i="16"/>
  <c r="G94" i="16"/>
  <c r="G95" i="16" s="1"/>
  <c r="B58" i="20"/>
  <c r="D58" i="20" s="1"/>
  <c r="A59" i="20"/>
  <c r="C58" i="20"/>
  <c r="E58" i="20" s="1"/>
  <c r="M236" i="16"/>
  <c r="M94" i="16"/>
  <c r="M95" i="16" s="1"/>
  <c r="L236" i="16"/>
  <c r="L94" i="16"/>
  <c r="L95" i="16" s="1"/>
  <c r="K94" i="16"/>
  <c r="K95" i="16" s="1"/>
  <c r="J236" i="16"/>
  <c r="N103" i="16"/>
  <c r="J94" i="16"/>
  <c r="J95" i="16" s="1"/>
  <c r="I236" i="16"/>
  <c r="N116" i="16"/>
  <c r="N110" i="16"/>
  <c r="N101" i="16"/>
  <c r="I94" i="16"/>
  <c r="I95" i="16" s="1"/>
  <c r="H236" i="16"/>
  <c r="H94" i="16"/>
  <c r="H95" i="16" s="1"/>
  <c r="F236" i="16"/>
  <c r="N115" i="16"/>
  <c r="N108" i="16"/>
  <c r="N109" i="16"/>
  <c r="N102" i="16"/>
  <c r="F94" i="16"/>
  <c r="F95" i="16" s="1"/>
  <c r="E236" i="16"/>
  <c r="N113" i="16"/>
  <c r="N114" i="16"/>
  <c r="N107" i="16"/>
  <c r="N104" i="16"/>
  <c r="E94" i="16"/>
  <c r="E95" i="16" s="1"/>
  <c r="D94" i="16"/>
  <c r="D95" i="16" s="1"/>
  <c r="N93" i="16"/>
  <c r="K149" i="16"/>
  <c r="D149" i="16"/>
  <c r="L149" i="16"/>
  <c r="M149" i="16"/>
  <c r="I149" i="16"/>
  <c r="E149" i="16"/>
  <c r="F149" i="16"/>
  <c r="G149" i="16"/>
  <c r="H149" i="16"/>
  <c r="J149" i="16"/>
  <c r="F129" i="16"/>
  <c r="G129" i="16"/>
  <c r="H129" i="16"/>
  <c r="J129" i="16"/>
  <c r="I129" i="16"/>
  <c r="K129" i="16"/>
  <c r="D129" i="16"/>
  <c r="L129" i="16"/>
  <c r="E129" i="16"/>
  <c r="M129" i="16"/>
  <c r="N263" i="16" l="1"/>
  <c r="A60" i="20"/>
  <c r="B59" i="20"/>
  <c r="D59" i="20" s="1"/>
  <c r="C59" i="20"/>
  <c r="E59" i="20" s="1"/>
  <c r="N111" i="16"/>
  <c r="N117" i="16"/>
  <c r="N105" i="16"/>
  <c r="B60" i="20" l="1"/>
  <c r="D60" i="20" s="1"/>
  <c r="C60" i="20"/>
  <c r="E60" i="20" s="1"/>
  <c r="A61" i="20"/>
  <c r="N118" i="16"/>
  <c r="N119" i="16" l="1"/>
  <c r="B61" i="20"/>
  <c r="D61" i="20" s="1"/>
  <c r="C61" i="20"/>
  <c r="E61" i="20" s="1"/>
  <c r="A62" i="20"/>
  <c r="A63" i="20" l="1"/>
  <c r="B62" i="20"/>
  <c r="D62" i="20" s="1"/>
  <c r="C62" i="20"/>
  <c r="E62" i="20" s="1"/>
  <c r="C63" i="20" l="1"/>
  <c r="E63" i="20" s="1"/>
  <c r="A64" i="20"/>
  <c r="B63" i="20"/>
  <c r="D63" i="20" s="1"/>
  <c r="B64" i="20" l="1"/>
  <c r="D64" i="20" s="1"/>
  <c r="C64" i="20"/>
  <c r="E64" i="20" s="1"/>
  <c r="A65" i="20"/>
  <c r="A66" i="20" l="1"/>
  <c r="C65" i="20"/>
  <c r="E65" i="20" s="1"/>
  <c r="B65" i="20"/>
  <c r="D65" i="20" s="1"/>
  <c r="B66" i="20" l="1"/>
  <c r="D66" i="20" s="1"/>
  <c r="A67" i="20"/>
  <c r="C66" i="20"/>
  <c r="E66" i="20" s="1"/>
  <c r="C67" i="20" l="1"/>
  <c r="E67" i="20" s="1"/>
  <c r="A68" i="20"/>
  <c r="B67" i="20"/>
  <c r="D67" i="20" s="1"/>
  <c r="C68" i="20" l="1"/>
  <c r="E68" i="20" s="1"/>
  <c r="B68" i="20"/>
  <c r="D68" i="20" s="1"/>
  <c r="A69" i="20"/>
  <c r="A70" i="20" l="1"/>
  <c r="B69" i="20"/>
  <c r="D69" i="20" s="1"/>
  <c r="C69" i="20"/>
  <c r="E69" i="20" s="1"/>
  <c r="B70" i="20" l="1"/>
  <c r="D70" i="20" s="1"/>
  <c r="A71" i="20"/>
  <c r="C70" i="20"/>
  <c r="E70" i="20" s="1"/>
  <c r="C71" i="20" l="1"/>
  <c r="E71" i="20" s="1"/>
  <c r="B71" i="20"/>
  <c r="D71" i="20" s="1"/>
  <c r="A72" i="20"/>
  <c r="C72" i="20" l="1"/>
  <c r="E72" i="20" s="1"/>
  <c r="A73" i="20"/>
  <c r="B72" i="20"/>
  <c r="D72" i="20" s="1"/>
  <c r="A74" i="20" l="1"/>
  <c r="B73" i="20"/>
  <c r="D73" i="20" s="1"/>
  <c r="C73" i="20"/>
  <c r="E73" i="20" s="1"/>
  <c r="B74" i="20" l="1"/>
  <c r="D74" i="20" s="1"/>
  <c r="A75" i="20"/>
  <c r="C74" i="20"/>
  <c r="E74" i="20" s="1"/>
  <c r="A76" i="20" l="1"/>
  <c r="B75" i="20"/>
  <c r="D75" i="20" s="1"/>
  <c r="C75" i="20"/>
  <c r="E75" i="20" s="1"/>
  <c r="B76" i="20" l="1"/>
  <c r="D76" i="20" s="1"/>
  <c r="A77" i="20"/>
  <c r="C76" i="20"/>
  <c r="E76" i="20" s="1"/>
  <c r="C77" i="20" l="1"/>
  <c r="E77" i="20" s="1"/>
  <c r="A78" i="20"/>
  <c r="B77" i="20"/>
  <c r="D77" i="20" s="1"/>
  <c r="A79" i="20" l="1"/>
  <c r="B78" i="20"/>
  <c r="D78" i="20" s="1"/>
  <c r="C78" i="20"/>
  <c r="E78" i="20" s="1"/>
  <c r="B79" i="20" l="1"/>
  <c r="D79" i="20" s="1"/>
  <c r="C79" i="20"/>
  <c r="E79" i="20" s="1"/>
  <c r="A80" i="20"/>
  <c r="C80" i="20" l="1"/>
  <c r="E80" i="20" s="1"/>
  <c r="A81" i="20"/>
  <c r="B80" i="20"/>
  <c r="D80" i="20" s="1"/>
  <c r="B81" i="20" l="1"/>
  <c r="D81" i="20" s="1"/>
  <c r="C81" i="20"/>
  <c r="E81" i="20" s="1"/>
  <c r="A82" i="20"/>
  <c r="J46" i="16"/>
  <c r="J47" i="16" s="1"/>
  <c r="M46" i="16"/>
  <c r="M47" i="16" s="1"/>
  <c r="M256" i="16" l="1"/>
  <c r="M258" i="16" s="1"/>
  <c r="K256" i="16"/>
  <c r="K258" i="16" s="1"/>
  <c r="J256" i="16"/>
  <c r="J258" i="16" s="1"/>
  <c r="B82" i="20"/>
  <c r="D82" i="20" s="1"/>
  <c r="A83" i="20"/>
  <c r="C82" i="20"/>
  <c r="E82" i="20" s="1"/>
  <c r="J255" i="16"/>
  <c r="J259" i="16" s="1"/>
  <c r="K255" i="16"/>
  <c r="K259" i="16" s="1"/>
  <c r="M255" i="16" l="1"/>
  <c r="M259" i="16" s="1"/>
  <c r="L256" i="16"/>
  <c r="L258" i="16" s="1"/>
  <c r="A84" i="20"/>
  <c r="C83" i="20"/>
  <c r="E83" i="20" s="1"/>
  <c r="B83" i="20"/>
  <c r="D83" i="20" s="1"/>
  <c r="L255" i="16" l="1"/>
  <c r="L259" i="16" s="1"/>
  <c r="B84" i="20"/>
  <c r="D84" i="20" s="1"/>
  <c r="C84" i="20"/>
  <c r="E84" i="20" s="1"/>
  <c r="A85" i="20"/>
  <c r="B85" i="20" l="1"/>
  <c r="D85" i="20" s="1"/>
  <c r="A86" i="20"/>
  <c r="C85" i="20"/>
  <c r="E85" i="20" s="1"/>
  <c r="I46" i="16"/>
  <c r="I47" i="16" s="1"/>
  <c r="H46" i="16"/>
  <c r="H47" i="16" s="1"/>
  <c r="I256" i="16" l="1"/>
  <c r="I258" i="16" s="1"/>
  <c r="H256" i="16"/>
  <c r="H258" i="16" s="1"/>
  <c r="A87" i="20"/>
  <c r="C86" i="20"/>
  <c r="E86" i="20" s="1"/>
  <c r="B86" i="20"/>
  <c r="D86" i="20" s="1"/>
  <c r="I255" i="16"/>
  <c r="I259" i="16" s="1"/>
  <c r="H255" i="16" l="1"/>
  <c r="H259" i="16" s="1"/>
  <c r="B87" i="20"/>
  <c r="D87" i="20" s="1"/>
  <c r="C87" i="20"/>
  <c r="E87" i="20" s="1"/>
  <c r="A88" i="20"/>
  <c r="G46" i="16"/>
  <c r="G47" i="16" s="1"/>
  <c r="B88" i="20" l="1"/>
  <c r="D88" i="20" s="1"/>
  <c r="C88" i="20"/>
  <c r="E88" i="20" s="1"/>
  <c r="A89" i="20"/>
  <c r="C89" i="20" l="1"/>
  <c r="E89" i="20" s="1"/>
  <c r="A90" i="20"/>
  <c r="B89" i="20"/>
  <c r="D89" i="20" s="1"/>
  <c r="F46" i="16"/>
  <c r="F256" i="16" l="1"/>
  <c r="F258" i="16" s="1"/>
  <c r="B90" i="20"/>
  <c r="D90" i="20" s="1"/>
  <c r="A91" i="20"/>
  <c r="C90" i="20"/>
  <c r="E90" i="20" s="1"/>
  <c r="F255" i="16"/>
  <c r="F259" i="16" s="1"/>
  <c r="E46" i="16"/>
  <c r="E47" i="16" s="1"/>
  <c r="C91" i="20" l="1"/>
  <c r="E91" i="20" s="1"/>
  <c r="A92" i="20"/>
  <c r="B91" i="20"/>
  <c r="D91" i="20" s="1"/>
  <c r="E256" i="16"/>
  <c r="E258" i="16" s="1"/>
  <c r="E255" i="16"/>
  <c r="E259" i="16" s="1"/>
  <c r="C92" i="20" l="1"/>
  <c r="E92" i="20" s="1"/>
  <c r="A93" i="20"/>
  <c r="B92" i="20"/>
  <c r="D92" i="20" s="1"/>
  <c r="C93" i="20" l="1"/>
  <c r="E93" i="20" s="1"/>
  <c r="B93" i="20"/>
  <c r="D93" i="20" s="1"/>
  <c r="A94" i="20"/>
  <c r="A95" i="20" l="1"/>
  <c r="B94" i="20"/>
  <c r="D94" i="20" s="1"/>
  <c r="C94" i="20"/>
  <c r="E94" i="20" s="1"/>
  <c r="D46" i="16"/>
  <c r="A96" i="20" l="1"/>
  <c r="B95" i="20"/>
  <c r="D95" i="20" s="1"/>
  <c r="C95" i="20"/>
  <c r="E95" i="20" s="1"/>
  <c r="A97" i="20" l="1"/>
  <c r="B96" i="20"/>
  <c r="D96" i="20" s="1"/>
  <c r="C96" i="20"/>
  <c r="E96" i="20" s="1"/>
  <c r="A98" i="20" l="1"/>
  <c r="C97" i="20"/>
  <c r="E97" i="20" s="1"/>
  <c r="B97" i="20"/>
  <c r="D97" i="20" s="1"/>
  <c r="J33" i="11"/>
  <c r="K33" i="11"/>
  <c r="L33" i="11"/>
  <c r="J31" i="11"/>
  <c r="K31" i="11"/>
  <c r="L31" i="11"/>
  <c r="A99" i="20" l="1"/>
  <c r="C98" i="20"/>
  <c r="E98" i="20" s="1"/>
  <c r="B98" i="20"/>
  <c r="D98" i="20" s="1"/>
  <c r="C99" i="20" l="1"/>
  <c r="E99" i="20" s="1"/>
  <c r="B99" i="20"/>
  <c r="D99" i="20" s="1"/>
  <c r="A100" i="20"/>
  <c r="B100" i="20" l="1"/>
  <c r="D100" i="20" s="1"/>
  <c r="C100" i="20"/>
  <c r="E100" i="20" s="1"/>
  <c r="A101" i="20"/>
  <c r="C101" i="20" l="1"/>
  <c r="E101" i="20" s="1"/>
  <c r="A102" i="20"/>
  <c r="B101" i="20"/>
  <c r="D101" i="20" s="1"/>
  <c r="B102" i="20" l="1"/>
  <c r="D102" i="20" s="1"/>
  <c r="A103" i="20"/>
  <c r="C102" i="20"/>
  <c r="E102" i="20" s="1"/>
  <c r="B103" i="20" l="1"/>
  <c r="D103" i="20" s="1"/>
  <c r="C103" i="20"/>
  <c r="E103" i="20" s="1"/>
  <c r="A104" i="20"/>
  <c r="B104" i="20" l="1"/>
  <c r="D104" i="20" s="1"/>
  <c r="C104" i="20"/>
  <c r="E104" i="20" s="1"/>
  <c r="A105" i="20"/>
  <c r="A106" i="20" l="1"/>
  <c r="B105" i="20"/>
  <c r="D105" i="20" s="1"/>
  <c r="C105" i="20"/>
  <c r="E105" i="20" s="1"/>
  <c r="A107" i="20" l="1"/>
  <c r="C106" i="20"/>
  <c r="E106" i="20" s="1"/>
  <c r="B106" i="20"/>
  <c r="D106" i="20" s="1"/>
  <c r="B107" i="20" l="1"/>
  <c r="D107" i="20" s="1"/>
  <c r="C107" i="20"/>
  <c r="E107" i="20" s="1"/>
  <c r="A108" i="20"/>
  <c r="B108" i="20" l="1"/>
  <c r="D108" i="20" s="1"/>
  <c r="C108" i="20"/>
  <c r="E108" i="20" s="1"/>
  <c r="A109" i="20"/>
  <c r="C109" i="20" l="1"/>
  <c r="E109" i="20" s="1"/>
  <c r="B109" i="20"/>
  <c r="D109" i="20" s="1"/>
  <c r="A110" i="20"/>
  <c r="A111" i="20" l="1"/>
  <c r="B110" i="20"/>
  <c r="D110" i="20" s="1"/>
  <c r="C110" i="20"/>
  <c r="E110" i="20" s="1"/>
  <c r="B111" i="20" l="1"/>
  <c r="D111" i="20" s="1"/>
  <c r="C111" i="20"/>
  <c r="E111" i="20" s="1"/>
  <c r="A112" i="20"/>
  <c r="B112" i="20" l="1"/>
  <c r="D112" i="20" s="1"/>
  <c r="C112" i="20"/>
  <c r="E112" i="20" s="1"/>
  <c r="A113" i="20"/>
  <c r="C113" i="20" l="1"/>
  <c r="E113" i="20" s="1"/>
  <c r="A114" i="20"/>
  <c r="B113" i="20"/>
  <c r="D113" i="20" s="1"/>
  <c r="B114" i="20" l="1"/>
  <c r="D114" i="20" s="1"/>
  <c r="A115" i="20"/>
  <c r="C114" i="20"/>
  <c r="E114" i="20" s="1"/>
  <c r="B115" i="20" l="1"/>
  <c r="D115" i="20" s="1"/>
  <c r="C115" i="20"/>
  <c r="E115" i="20" s="1"/>
  <c r="A116" i="20"/>
  <c r="B116" i="20" l="1"/>
  <c r="D116" i="20" s="1"/>
  <c r="C116" i="20"/>
  <c r="E116" i="20" s="1"/>
  <c r="A117" i="20"/>
  <c r="A118" i="20" l="1"/>
  <c r="C117" i="20"/>
  <c r="E117" i="20" s="1"/>
  <c r="B117" i="20"/>
  <c r="D117" i="20" s="1"/>
  <c r="A119" i="20" l="1"/>
  <c r="B118" i="20"/>
  <c r="D118" i="20" s="1"/>
  <c r="C118" i="20"/>
  <c r="E118" i="20" s="1"/>
  <c r="A120" i="20" l="1"/>
  <c r="B119" i="20"/>
  <c r="D119" i="20" s="1"/>
  <c r="C119" i="20"/>
  <c r="E119" i="20" s="1"/>
  <c r="C120" i="20" l="1"/>
  <c r="E120" i="20" s="1"/>
  <c r="A121" i="20"/>
  <c r="B120" i="20"/>
  <c r="D120" i="20" s="1"/>
  <c r="C121" i="20" l="1"/>
  <c r="E121" i="20" s="1"/>
  <c r="A122" i="20"/>
  <c r="B121" i="20"/>
  <c r="D121" i="20" s="1"/>
  <c r="C122" i="20" l="1"/>
  <c r="E122" i="20" s="1"/>
  <c r="B122" i="20"/>
  <c r="D122" i="20" s="1"/>
  <c r="A123" i="20"/>
  <c r="C123" i="20" l="1"/>
  <c r="E123" i="20" s="1"/>
  <c r="A124" i="20"/>
  <c r="B123" i="20"/>
  <c r="D123" i="20" s="1"/>
  <c r="B124" i="20" l="1"/>
  <c r="D124" i="20" s="1"/>
  <c r="C124" i="20"/>
  <c r="E124" i="20" s="1"/>
  <c r="A125" i="20"/>
  <c r="C125" i="20" l="1"/>
  <c r="E125" i="20" s="1"/>
  <c r="B125" i="20"/>
  <c r="D125" i="20" s="1"/>
  <c r="A126" i="20"/>
  <c r="A127" i="20" l="1"/>
  <c r="C126" i="20"/>
  <c r="E126" i="20" s="1"/>
  <c r="B126" i="20"/>
  <c r="D126" i="20" s="1"/>
  <c r="B127" i="20" l="1"/>
  <c r="D127" i="20" s="1"/>
  <c r="C127" i="20"/>
  <c r="E127" i="20" s="1"/>
  <c r="A128" i="20"/>
  <c r="B128" i="20" l="1"/>
  <c r="D128" i="20" s="1"/>
  <c r="A129" i="20"/>
  <c r="C128" i="20"/>
  <c r="E128" i="20" s="1"/>
  <c r="C129" i="20" l="1"/>
  <c r="E129" i="20" s="1"/>
  <c r="A130" i="20"/>
  <c r="B129" i="20"/>
  <c r="D129" i="20" s="1"/>
  <c r="B130" i="20" l="1"/>
  <c r="D130" i="20" s="1"/>
  <c r="A131" i="20"/>
  <c r="C130" i="20"/>
  <c r="E130" i="20" s="1"/>
  <c r="B131" i="20" l="1"/>
  <c r="D131" i="20" s="1"/>
  <c r="C131" i="20"/>
  <c r="E131" i="20" s="1"/>
  <c r="A132" i="20"/>
  <c r="C132" i="20" l="1"/>
  <c r="E132" i="20" s="1"/>
  <c r="A133" i="20"/>
  <c r="B132" i="20"/>
  <c r="D132" i="20" s="1"/>
  <c r="C133" i="20" l="1"/>
  <c r="E133" i="20" s="1"/>
  <c r="B133" i="20"/>
  <c r="D133" i="20" s="1"/>
  <c r="A134" i="20"/>
  <c r="C134" i="20" l="1"/>
  <c r="E134" i="20" s="1"/>
  <c r="A135" i="20"/>
  <c r="B134" i="20"/>
  <c r="D134" i="20" s="1"/>
  <c r="B135" i="20" l="1"/>
  <c r="D135" i="20" s="1"/>
  <c r="C135" i="20"/>
  <c r="E135" i="20" s="1"/>
  <c r="A136" i="20"/>
  <c r="B136" i="20" l="1"/>
  <c r="D136" i="20" s="1"/>
  <c r="C136" i="20"/>
  <c r="E136" i="20" s="1"/>
  <c r="A137" i="20"/>
  <c r="C137" i="20" l="1"/>
  <c r="E137" i="20" s="1"/>
  <c r="A138" i="20"/>
  <c r="B137" i="20"/>
  <c r="D137" i="20" s="1"/>
  <c r="A139" i="20" l="1"/>
  <c r="C138" i="20"/>
  <c r="E138" i="20" s="1"/>
  <c r="B138" i="20"/>
  <c r="D138" i="20" s="1"/>
  <c r="A140" i="20" l="1"/>
  <c r="B139" i="20"/>
  <c r="D139" i="20" s="1"/>
  <c r="C139" i="20"/>
  <c r="E139" i="20" s="1"/>
  <c r="B140" i="20" l="1"/>
  <c r="D140" i="20" s="1"/>
  <c r="C140" i="20"/>
  <c r="E140" i="20" s="1"/>
  <c r="A141" i="20"/>
  <c r="B141" i="20" l="1"/>
  <c r="D141" i="20" s="1"/>
  <c r="A142" i="20"/>
  <c r="C141" i="20"/>
  <c r="E141" i="20" s="1"/>
  <c r="A143" i="20" l="1"/>
  <c r="C142" i="20"/>
  <c r="E142" i="20" s="1"/>
  <c r="B142" i="20"/>
  <c r="D142" i="20" s="1"/>
  <c r="M122" i="15"/>
  <c r="L122" i="15"/>
  <c r="K122" i="15"/>
  <c r="J122" i="15"/>
  <c r="I122" i="15"/>
  <c r="H122" i="15"/>
  <c r="G122" i="15"/>
  <c r="F122" i="15"/>
  <c r="E122" i="15"/>
  <c r="D122" i="15"/>
  <c r="M121" i="15"/>
  <c r="L121" i="15"/>
  <c r="K121" i="15"/>
  <c r="J121" i="15"/>
  <c r="I121" i="15"/>
  <c r="H121" i="15"/>
  <c r="G121" i="15"/>
  <c r="F121" i="15"/>
  <c r="E121" i="15"/>
  <c r="D121" i="15"/>
  <c r="M116" i="15"/>
  <c r="L116" i="15"/>
  <c r="K116" i="15"/>
  <c r="J116" i="15"/>
  <c r="I116" i="15"/>
  <c r="H116" i="15"/>
  <c r="G116" i="15"/>
  <c r="F116" i="15"/>
  <c r="E116" i="15"/>
  <c r="D116" i="15"/>
  <c r="M115" i="15"/>
  <c r="L115" i="15"/>
  <c r="K115" i="15"/>
  <c r="J115" i="15"/>
  <c r="I115" i="15"/>
  <c r="H115" i="15"/>
  <c r="G115" i="15"/>
  <c r="F115" i="15"/>
  <c r="E115" i="15"/>
  <c r="D115" i="15"/>
  <c r="M114" i="15"/>
  <c r="L114" i="15"/>
  <c r="K114" i="15"/>
  <c r="J114" i="15"/>
  <c r="I114" i="15"/>
  <c r="H114" i="15"/>
  <c r="G114" i="15"/>
  <c r="F114" i="15"/>
  <c r="E114" i="15"/>
  <c r="D114" i="15"/>
  <c r="M113" i="15"/>
  <c r="L113" i="15"/>
  <c r="K113" i="15"/>
  <c r="J113" i="15"/>
  <c r="I113" i="15"/>
  <c r="H113" i="15"/>
  <c r="G113" i="15"/>
  <c r="F113" i="15"/>
  <c r="E113" i="15"/>
  <c r="D113" i="15"/>
  <c r="M110" i="15"/>
  <c r="L110" i="15"/>
  <c r="K110" i="15"/>
  <c r="J110" i="15"/>
  <c r="I110" i="15"/>
  <c r="H110" i="15"/>
  <c r="G110" i="15"/>
  <c r="F110" i="15"/>
  <c r="E110" i="15"/>
  <c r="D110" i="15"/>
  <c r="M109" i="15"/>
  <c r="L109" i="15"/>
  <c r="K109" i="15"/>
  <c r="J109" i="15"/>
  <c r="I109" i="15"/>
  <c r="H109" i="15"/>
  <c r="G109" i="15"/>
  <c r="F109" i="15"/>
  <c r="E109" i="15"/>
  <c r="D109" i="15"/>
  <c r="M108" i="15"/>
  <c r="L108" i="15"/>
  <c r="K108" i="15"/>
  <c r="J108" i="15"/>
  <c r="I108" i="15"/>
  <c r="H108" i="15"/>
  <c r="G108" i="15"/>
  <c r="F108" i="15"/>
  <c r="E108" i="15"/>
  <c r="D108" i="15"/>
  <c r="M107" i="15"/>
  <c r="L107" i="15"/>
  <c r="K107" i="15"/>
  <c r="J107" i="15"/>
  <c r="I107" i="15"/>
  <c r="H107" i="15"/>
  <c r="G107" i="15"/>
  <c r="F107" i="15"/>
  <c r="E107" i="15"/>
  <c r="D107" i="15"/>
  <c r="M104" i="15"/>
  <c r="L104" i="15"/>
  <c r="K104" i="15"/>
  <c r="J104" i="15"/>
  <c r="I104" i="15"/>
  <c r="H104" i="15"/>
  <c r="G104" i="15"/>
  <c r="F104" i="15"/>
  <c r="E104" i="15"/>
  <c r="D104" i="15"/>
  <c r="M103" i="15"/>
  <c r="L103" i="15"/>
  <c r="K103" i="15"/>
  <c r="J103" i="15"/>
  <c r="I103" i="15"/>
  <c r="H103" i="15"/>
  <c r="G103" i="15"/>
  <c r="F103" i="15"/>
  <c r="E103" i="15"/>
  <c r="D103" i="15"/>
  <c r="M102" i="15"/>
  <c r="L102" i="15"/>
  <c r="K102" i="15"/>
  <c r="J102" i="15"/>
  <c r="I102" i="15"/>
  <c r="H102" i="15"/>
  <c r="G102" i="15"/>
  <c r="F102" i="15"/>
  <c r="E102" i="15"/>
  <c r="D102" i="15"/>
  <c r="L101" i="15"/>
  <c r="K101" i="15"/>
  <c r="J101" i="15"/>
  <c r="I101" i="15"/>
  <c r="H101" i="15"/>
  <c r="G101" i="15"/>
  <c r="F101" i="15"/>
  <c r="E101" i="15"/>
  <c r="D101" i="15"/>
  <c r="M140" i="15"/>
  <c r="L140" i="15"/>
  <c r="K140" i="15"/>
  <c r="J140" i="15"/>
  <c r="I140" i="15"/>
  <c r="H140" i="15"/>
  <c r="G140" i="15"/>
  <c r="F140" i="15"/>
  <c r="E140" i="15"/>
  <c r="D140" i="15"/>
  <c r="M135" i="15"/>
  <c r="L135" i="15"/>
  <c r="K135" i="15"/>
  <c r="J135" i="15"/>
  <c r="I135" i="15"/>
  <c r="H135" i="15"/>
  <c r="G135" i="15"/>
  <c r="F135" i="15"/>
  <c r="E135" i="15"/>
  <c r="D135" i="15"/>
  <c r="M130" i="15"/>
  <c r="L130" i="15"/>
  <c r="K130" i="15"/>
  <c r="J130" i="15"/>
  <c r="I130" i="15"/>
  <c r="H130" i="15"/>
  <c r="G130" i="15"/>
  <c r="F130" i="15"/>
  <c r="E130" i="15"/>
  <c r="D130" i="15"/>
  <c r="M125" i="15"/>
  <c r="L125" i="15"/>
  <c r="K125" i="15"/>
  <c r="J125" i="15"/>
  <c r="I125" i="15"/>
  <c r="H125" i="15"/>
  <c r="G125" i="15"/>
  <c r="F125" i="15"/>
  <c r="E125" i="15"/>
  <c r="D125" i="15"/>
  <c r="M84" i="15"/>
  <c r="L84" i="15"/>
  <c r="K84" i="15"/>
  <c r="J84" i="15"/>
  <c r="I84" i="15"/>
  <c r="H84" i="15"/>
  <c r="G84" i="15"/>
  <c r="F84" i="15"/>
  <c r="E84" i="15"/>
  <c r="D84" i="15"/>
  <c r="M78" i="15"/>
  <c r="L78" i="15"/>
  <c r="K78" i="15"/>
  <c r="J78" i="15"/>
  <c r="I78" i="15"/>
  <c r="H78" i="15"/>
  <c r="G78" i="15"/>
  <c r="F78" i="15"/>
  <c r="E78" i="15"/>
  <c r="D78" i="15"/>
  <c r="M72" i="15"/>
  <c r="L72" i="15"/>
  <c r="K72" i="15"/>
  <c r="J72" i="15"/>
  <c r="I72" i="15"/>
  <c r="H72" i="15"/>
  <c r="G72" i="15"/>
  <c r="F72" i="15"/>
  <c r="E72" i="15"/>
  <c r="D72" i="15"/>
  <c r="M66" i="15"/>
  <c r="L66" i="15"/>
  <c r="K66" i="15"/>
  <c r="J66" i="15"/>
  <c r="I66" i="15"/>
  <c r="H66" i="15"/>
  <c r="G66" i="15"/>
  <c r="F66" i="15"/>
  <c r="E66" i="15"/>
  <c r="D66" i="15"/>
  <c r="M262" i="15"/>
  <c r="L262" i="15"/>
  <c r="K262" i="15"/>
  <c r="J262" i="15"/>
  <c r="I262" i="15"/>
  <c r="H262" i="15"/>
  <c r="G262" i="15"/>
  <c r="F262" i="15"/>
  <c r="E262" i="15"/>
  <c r="D262" i="15"/>
  <c r="M261" i="15"/>
  <c r="L261" i="15"/>
  <c r="K261" i="15"/>
  <c r="J261" i="15"/>
  <c r="I261" i="15"/>
  <c r="H261" i="15"/>
  <c r="G261" i="15"/>
  <c r="F261" i="15"/>
  <c r="E261" i="15"/>
  <c r="D261" i="15"/>
  <c r="M257" i="15"/>
  <c r="L257" i="15"/>
  <c r="K257" i="15"/>
  <c r="J257" i="15"/>
  <c r="I257" i="15"/>
  <c r="H257" i="15"/>
  <c r="G257" i="15"/>
  <c r="F257" i="15"/>
  <c r="E257" i="15"/>
  <c r="D257" i="15"/>
  <c r="M241" i="15"/>
  <c r="L241" i="15"/>
  <c r="K241" i="15"/>
  <c r="J241" i="15"/>
  <c r="I241" i="15"/>
  <c r="H241" i="15"/>
  <c r="G241" i="15"/>
  <c r="F241" i="15"/>
  <c r="E241" i="15"/>
  <c r="D241" i="15"/>
  <c r="M240" i="15"/>
  <c r="L240" i="15"/>
  <c r="K240" i="15"/>
  <c r="J240" i="15"/>
  <c r="I240" i="15"/>
  <c r="H240" i="15"/>
  <c r="G240" i="15"/>
  <c r="F240" i="15"/>
  <c r="E240" i="15"/>
  <c r="D240" i="15"/>
  <c r="M239" i="15"/>
  <c r="L239" i="15"/>
  <c r="K239" i="15"/>
  <c r="J239" i="15"/>
  <c r="I239" i="15"/>
  <c r="H239" i="15"/>
  <c r="G239" i="15"/>
  <c r="F239" i="15"/>
  <c r="E239" i="15"/>
  <c r="D239" i="15"/>
  <c r="M238" i="15"/>
  <c r="L238" i="15"/>
  <c r="K238" i="15"/>
  <c r="J238" i="15"/>
  <c r="I238" i="15"/>
  <c r="H238" i="15"/>
  <c r="G238" i="15"/>
  <c r="F238" i="15"/>
  <c r="E238" i="15"/>
  <c r="D238" i="15"/>
  <c r="M235" i="15"/>
  <c r="L235" i="15"/>
  <c r="K235" i="15"/>
  <c r="J235" i="15"/>
  <c r="I235" i="15"/>
  <c r="H235" i="15"/>
  <c r="G235" i="15"/>
  <c r="F235" i="15"/>
  <c r="E235" i="15"/>
  <c r="D235" i="15"/>
  <c r="M234" i="15"/>
  <c r="L234" i="15"/>
  <c r="K234" i="15"/>
  <c r="J234" i="15"/>
  <c r="I234" i="15"/>
  <c r="H234" i="15"/>
  <c r="G234" i="15"/>
  <c r="F234" i="15"/>
  <c r="E234" i="15"/>
  <c r="D234" i="15"/>
  <c r="M233" i="15"/>
  <c r="L233" i="15"/>
  <c r="K233" i="15"/>
  <c r="J233" i="15"/>
  <c r="I233" i="15"/>
  <c r="H233" i="15"/>
  <c r="G233" i="15"/>
  <c r="F233" i="15"/>
  <c r="E233" i="15"/>
  <c r="D233" i="15"/>
  <c r="M232" i="15"/>
  <c r="L232" i="15"/>
  <c r="K232" i="15"/>
  <c r="J232" i="15"/>
  <c r="I232" i="15"/>
  <c r="H232" i="15"/>
  <c r="G232" i="15"/>
  <c r="F232" i="15"/>
  <c r="E232" i="15"/>
  <c r="D232" i="15"/>
  <c r="M228" i="15"/>
  <c r="L228" i="15"/>
  <c r="K228" i="15"/>
  <c r="J228" i="15"/>
  <c r="I228" i="15"/>
  <c r="H228" i="15"/>
  <c r="G228" i="15"/>
  <c r="F228" i="15"/>
  <c r="E228" i="15"/>
  <c r="D228" i="15"/>
  <c r="M227" i="15"/>
  <c r="L227" i="15"/>
  <c r="K227" i="15"/>
  <c r="J227" i="15"/>
  <c r="I227" i="15"/>
  <c r="H227" i="15"/>
  <c r="G227" i="15"/>
  <c r="F227" i="15"/>
  <c r="E227" i="15"/>
  <c r="D227" i="15"/>
  <c r="M226" i="15"/>
  <c r="L226" i="15"/>
  <c r="K226" i="15"/>
  <c r="J226" i="15"/>
  <c r="I226" i="15"/>
  <c r="H226" i="15"/>
  <c r="G226" i="15"/>
  <c r="F226" i="15"/>
  <c r="E226" i="15"/>
  <c r="D226" i="15"/>
  <c r="M225" i="15"/>
  <c r="L225" i="15"/>
  <c r="K225" i="15"/>
  <c r="J225" i="15"/>
  <c r="I225" i="15"/>
  <c r="H225" i="15"/>
  <c r="G225" i="15"/>
  <c r="F225" i="15"/>
  <c r="E225" i="15"/>
  <c r="D225" i="15"/>
  <c r="M222" i="15"/>
  <c r="L222" i="15"/>
  <c r="K222" i="15"/>
  <c r="J222" i="15"/>
  <c r="I222" i="15"/>
  <c r="H222" i="15"/>
  <c r="G222" i="15"/>
  <c r="F222" i="15"/>
  <c r="E222" i="15"/>
  <c r="D222" i="15"/>
  <c r="M221" i="15"/>
  <c r="L221" i="15"/>
  <c r="K221" i="15"/>
  <c r="J221" i="15"/>
  <c r="I221" i="15"/>
  <c r="H221" i="15"/>
  <c r="G221" i="15"/>
  <c r="F221" i="15"/>
  <c r="E221" i="15"/>
  <c r="D221" i="15"/>
  <c r="M220" i="15"/>
  <c r="L220" i="15"/>
  <c r="K220" i="15"/>
  <c r="J220" i="15"/>
  <c r="I220" i="15"/>
  <c r="H220" i="15"/>
  <c r="G220" i="15"/>
  <c r="F220" i="15"/>
  <c r="E220" i="15"/>
  <c r="D220" i="15"/>
  <c r="M219" i="15"/>
  <c r="L219" i="15"/>
  <c r="K219" i="15"/>
  <c r="J219" i="15"/>
  <c r="I219" i="15"/>
  <c r="H219" i="15"/>
  <c r="G219" i="15"/>
  <c r="F219" i="15"/>
  <c r="E219" i="15"/>
  <c r="D219" i="15"/>
  <c r="M215" i="15"/>
  <c r="L215" i="15"/>
  <c r="K215" i="15"/>
  <c r="J215" i="15"/>
  <c r="I215" i="15"/>
  <c r="H215" i="15"/>
  <c r="G215" i="15"/>
  <c r="F215" i="15"/>
  <c r="E215" i="15"/>
  <c r="D215" i="15"/>
  <c r="M214" i="15"/>
  <c r="L214" i="15"/>
  <c r="K214" i="15"/>
  <c r="J214" i="15"/>
  <c r="I214" i="15"/>
  <c r="H214" i="15"/>
  <c r="G214" i="15"/>
  <c r="F214" i="15"/>
  <c r="E214" i="15"/>
  <c r="D214" i="15"/>
  <c r="M213" i="15"/>
  <c r="L213" i="15"/>
  <c r="K213" i="15"/>
  <c r="J213" i="15"/>
  <c r="I213" i="15"/>
  <c r="H213" i="15"/>
  <c r="G213" i="15"/>
  <c r="F213" i="15"/>
  <c r="E213" i="15"/>
  <c r="D213" i="15"/>
  <c r="M212" i="15"/>
  <c r="L212" i="15"/>
  <c r="K212" i="15"/>
  <c r="J212" i="15"/>
  <c r="I212" i="15"/>
  <c r="H212" i="15"/>
  <c r="G212" i="15"/>
  <c r="F212" i="15"/>
  <c r="E212" i="15"/>
  <c r="D212" i="15"/>
  <c r="M209" i="15"/>
  <c r="L209" i="15"/>
  <c r="K209" i="15"/>
  <c r="J209" i="15"/>
  <c r="I209" i="15"/>
  <c r="H209" i="15"/>
  <c r="G209" i="15"/>
  <c r="F209" i="15"/>
  <c r="E209" i="15"/>
  <c r="D209" i="15"/>
  <c r="M208" i="15"/>
  <c r="L208" i="15"/>
  <c r="K208" i="15"/>
  <c r="J208" i="15"/>
  <c r="I208" i="15"/>
  <c r="H208" i="15"/>
  <c r="G208" i="15"/>
  <c r="F208" i="15"/>
  <c r="E208" i="15"/>
  <c r="D208" i="15"/>
  <c r="M207" i="15"/>
  <c r="L207" i="15"/>
  <c r="K207" i="15"/>
  <c r="J207" i="15"/>
  <c r="I207" i="15"/>
  <c r="H207" i="15"/>
  <c r="G207" i="15"/>
  <c r="F207" i="15"/>
  <c r="E207" i="15"/>
  <c r="D207" i="15"/>
  <c r="M206" i="15"/>
  <c r="L206" i="15"/>
  <c r="K206" i="15"/>
  <c r="J206" i="15"/>
  <c r="I206" i="15"/>
  <c r="H206" i="15"/>
  <c r="G206" i="15"/>
  <c r="F206" i="15"/>
  <c r="E206" i="15"/>
  <c r="D206" i="15"/>
  <c r="M203" i="15"/>
  <c r="L203" i="15"/>
  <c r="K203" i="15"/>
  <c r="J203" i="15"/>
  <c r="I203" i="15"/>
  <c r="H203" i="15"/>
  <c r="G203" i="15"/>
  <c r="F203" i="15"/>
  <c r="E203" i="15"/>
  <c r="D203" i="15"/>
  <c r="M202" i="15"/>
  <c r="L202" i="15"/>
  <c r="K202" i="15"/>
  <c r="J202" i="15"/>
  <c r="I202" i="15"/>
  <c r="H202" i="15"/>
  <c r="G202" i="15"/>
  <c r="F202" i="15"/>
  <c r="E202" i="15"/>
  <c r="D202" i="15"/>
  <c r="M201" i="15"/>
  <c r="L201" i="15"/>
  <c r="K201" i="15"/>
  <c r="J201" i="15"/>
  <c r="I201" i="15"/>
  <c r="H201" i="15"/>
  <c r="G201" i="15"/>
  <c r="F201" i="15"/>
  <c r="E201" i="15"/>
  <c r="D201" i="15"/>
  <c r="M200" i="15"/>
  <c r="L200" i="15"/>
  <c r="K200" i="15"/>
  <c r="J200" i="15"/>
  <c r="I200" i="15"/>
  <c r="H200" i="15"/>
  <c r="G200" i="15"/>
  <c r="F200" i="15"/>
  <c r="E200" i="15"/>
  <c r="D200" i="15"/>
  <c r="M199" i="15"/>
  <c r="L199" i="15"/>
  <c r="K199" i="15"/>
  <c r="J199" i="15"/>
  <c r="I199" i="15"/>
  <c r="H199" i="15"/>
  <c r="G199" i="15"/>
  <c r="F199" i="15"/>
  <c r="E199" i="15"/>
  <c r="D199" i="15"/>
  <c r="M197" i="15"/>
  <c r="L197" i="15"/>
  <c r="K197" i="15"/>
  <c r="J197" i="15"/>
  <c r="I197" i="15"/>
  <c r="H197" i="15"/>
  <c r="G197" i="15"/>
  <c r="F197" i="15"/>
  <c r="E197" i="15"/>
  <c r="D197" i="15"/>
  <c r="M196" i="15"/>
  <c r="L196" i="15"/>
  <c r="K196" i="15"/>
  <c r="J196" i="15"/>
  <c r="I196" i="15"/>
  <c r="H196" i="15"/>
  <c r="G196" i="15"/>
  <c r="F196" i="15"/>
  <c r="E196" i="15"/>
  <c r="D196" i="15"/>
  <c r="M195" i="15"/>
  <c r="L195" i="15"/>
  <c r="K195" i="15"/>
  <c r="J195" i="15"/>
  <c r="I195" i="15"/>
  <c r="H195" i="15"/>
  <c r="G195" i="15"/>
  <c r="F195" i="15"/>
  <c r="E195" i="15"/>
  <c r="D195" i="15"/>
  <c r="M194" i="15"/>
  <c r="L194" i="15"/>
  <c r="K194" i="15"/>
  <c r="J194" i="15"/>
  <c r="I194" i="15"/>
  <c r="H194" i="15"/>
  <c r="G194" i="15"/>
  <c r="F194" i="15"/>
  <c r="E194" i="15"/>
  <c r="D194" i="15"/>
  <c r="M192" i="15"/>
  <c r="L192" i="15"/>
  <c r="K192" i="15"/>
  <c r="J192" i="15"/>
  <c r="I192" i="15"/>
  <c r="H192" i="15"/>
  <c r="G192" i="15"/>
  <c r="F192" i="15"/>
  <c r="E192" i="15"/>
  <c r="D192" i="15"/>
  <c r="M191" i="15"/>
  <c r="L191" i="15"/>
  <c r="K191" i="15"/>
  <c r="J191" i="15"/>
  <c r="I191" i="15"/>
  <c r="H191" i="15"/>
  <c r="G191" i="15"/>
  <c r="F191" i="15"/>
  <c r="E191" i="15"/>
  <c r="D191" i="15"/>
  <c r="M190" i="15"/>
  <c r="L190" i="15"/>
  <c r="K190" i="15"/>
  <c r="J190" i="15"/>
  <c r="I190" i="15"/>
  <c r="H190" i="15"/>
  <c r="G190" i="15"/>
  <c r="F190" i="15"/>
  <c r="E190" i="15"/>
  <c r="D190" i="15"/>
  <c r="M189" i="15"/>
  <c r="L189" i="15"/>
  <c r="K189" i="15"/>
  <c r="J189" i="15"/>
  <c r="I189" i="15"/>
  <c r="H189" i="15"/>
  <c r="G189" i="15"/>
  <c r="F189" i="15"/>
  <c r="E189" i="15"/>
  <c r="D189" i="15"/>
  <c r="M187" i="15"/>
  <c r="L187" i="15"/>
  <c r="K187" i="15"/>
  <c r="J187" i="15"/>
  <c r="I187" i="15"/>
  <c r="H187" i="15"/>
  <c r="G187" i="15"/>
  <c r="F187" i="15"/>
  <c r="E187" i="15"/>
  <c r="D187" i="15"/>
  <c r="M186" i="15"/>
  <c r="L186" i="15"/>
  <c r="K186" i="15"/>
  <c r="J186" i="15"/>
  <c r="I186" i="15"/>
  <c r="H186" i="15"/>
  <c r="G186" i="15"/>
  <c r="F186" i="15"/>
  <c r="E186" i="15"/>
  <c r="D186" i="15"/>
  <c r="M185" i="15"/>
  <c r="L185" i="15"/>
  <c r="K185" i="15"/>
  <c r="J185" i="15"/>
  <c r="I185" i="15"/>
  <c r="H185" i="15"/>
  <c r="G185" i="15"/>
  <c r="F185" i="15"/>
  <c r="E185" i="15"/>
  <c r="D185" i="15"/>
  <c r="M184" i="15"/>
  <c r="L184" i="15"/>
  <c r="K184" i="15"/>
  <c r="J184" i="15"/>
  <c r="I184" i="15"/>
  <c r="H184" i="15"/>
  <c r="G184" i="15"/>
  <c r="F184" i="15"/>
  <c r="E184" i="15"/>
  <c r="D184" i="15"/>
  <c r="M182" i="15"/>
  <c r="L182" i="15"/>
  <c r="K182" i="15"/>
  <c r="J182" i="15"/>
  <c r="I182" i="15"/>
  <c r="H182" i="15"/>
  <c r="G182" i="15"/>
  <c r="F182" i="15"/>
  <c r="E182" i="15"/>
  <c r="D182" i="15"/>
  <c r="M181" i="15"/>
  <c r="L181" i="15"/>
  <c r="K181" i="15"/>
  <c r="J181" i="15"/>
  <c r="I181" i="15"/>
  <c r="H181" i="15"/>
  <c r="G181" i="15"/>
  <c r="F181" i="15"/>
  <c r="E181" i="15"/>
  <c r="D181" i="15"/>
  <c r="M180" i="15"/>
  <c r="L180" i="15"/>
  <c r="K180" i="15"/>
  <c r="J180" i="15"/>
  <c r="I180" i="15"/>
  <c r="H180" i="15"/>
  <c r="G180" i="15"/>
  <c r="F180" i="15"/>
  <c r="E180" i="15"/>
  <c r="D180" i="15"/>
  <c r="M179" i="15"/>
  <c r="L179" i="15"/>
  <c r="K179" i="15"/>
  <c r="J179" i="15"/>
  <c r="I179" i="15"/>
  <c r="H179" i="15"/>
  <c r="G179" i="15"/>
  <c r="F179" i="15"/>
  <c r="E179" i="15"/>
  <c r="D179" i="15"/>
  <c r="M178" i="15"/>
  <c r="L178" i="15"/>
  <c r="K178" i="15"/>
  <c r="J178" i="15"/>
  <c r="I178" i="15"/>
  <c r="H178" i="15"/>
  <c r="G178" i="15"/>
  <c r="F178" i="15"/>
  <c r="E178" i="15"/>
  <c r="D178" i="15"/>
  <c r="M177" i="15"/>
  <c r="L177" i="15"/>
  <c r="K177" i="15"/>
  <c r="J177" i="15"/>
  <c r="I177" i="15"/>
  <c r="H177" i="15"/>
  <c r="G177" i="15"/>
  <c r="F177" i="15"/>
  <c r="E177" i="15"/>
  <c r="D177" i="15"/>
  <c r="M175" i="15"/>
  <c r="L175" i="15"/>
  <c r="K175" i="15"/>
  <c r="J175" i="15"/>
  <c r="I175" i="15"/>
  <c r="H175" i="15"/>
  <c r="G175" i="15"/>
  <c r="F175" i="15"/>
  <c r="E175" i="15"/>
  <c r="D175" i="15"/>
  <c r="M174" i="15"/>
  <c r="L174" i="15"/>
  <c r="K174" i="15"/>
  <c r="J174" i="15"/>
  <c r="I174" i="15"/>
  <c r="H174" i="15"/>
  <c r="G174" i="15"/>
  <c r="F174" i="15"/>
  <c r="E174" i="15"/>
  <c r="D174" i="15"/>
  <c r="M173" i="15"/>
  <c r="L173" i="15"/>
  <c r="K173" i="15"/>
  <c r="J173" i="15"/>
  <c r="I173" i="15"/>
  <c r="H173" i="15"/>
  <c r="G173" i="15"/>
  <c r="F173" i="15"/>
  <c r="E173" i="15"/>
  <c r="D173" i="15"/>
  <c r="M172" i="15"/>
  <c r="L172" i="15"/>
  <c r="K172" i="15"/>
  <c r="J172" i="15"/>
  <c r="I172" i="15"/>
  <c r="H172" i="15"/>
  <c r="G172" i="15"/>
  <c r="F172" i="15"/>
  <c r="E172" i="15"/>
  <c r="D172" i="15"/>
  <c r="M171" i="15"/>
  <c r="L171" i="15"/>
  <c r="K171" i="15"/>
  <c r="J171" i="15"/>
  <c r="I171" i="15"/>
  <c r="H171" i="15"/>
  <c r="G171" i="15"/>
  <c r="F171" i="15"/>
  <c r="E171" i="15"/>
  <c r="D171" i="15"/>
  <c r="M170" i="15"/>
  <c r="L170" i="15"/>
  <c r="K170" i="15"/>
  <c r="J170" i="15"/>
  <c r="I170" i="15"/>
  <c r="H170" i="15"/>
  <c r="G170" i="15"/>
  <c r="F170" i="15"/>
  <c r="E170" i="15"/>
  <c r="D170" i="15"/>
  <c r="M169" i="15"/>
  <c r="L169" i="15"/>
  <c r="K169" i="15"/>
  <c r="J169" i="15"/>
  <c r="I169" i="15"/>
  <c r="H169" i="15"/>
  <c r="G169" i="15"/>
  <c r="F169" i="15"/>
  <c r="E169" i="15"/>
  <c r="D169" i="15"/>
  <c r="M168" i="15"/>
  <c r="L168" i="15"/>
  <c r="K168" i="15"/>
  <c r="J168" i="15"/>
  <c r="I168" i="15"/>
  <c r="H168" i="15"/>
  <c r="G168" i="15"/>
  <c r="F168" i="15"/>
  <c r="E168" i="15"/>
  <c r="D168" i="15"/>
  <c r="M167" i="15"/>
  <c r="L167" i="15"/>
  <c r="K167" i="15"/>
  <c r="J167" i="15"/>
  <c r="I167" i="15"/>
  <c r="H167" i="15"/>
  <c r="G167" i="15"/>
  <c r="F167" i="15"/>
  <c r="E167" i="15"/>
  <c r="D167" i="15"/>
  <c r="M165" i="15"/>
  <c r="L165" i="15"/>
  <c r="K165" i="15"/>
  <c r="J165" i="15"/>
  <c r="I165" i="15"/>
  <c r="H165" i="15"/>
  <c r="G165" i="15"/>
  <c r="F165" i="15"/>
  <c r="E165" i="15"/>
  <c r="D165" i="15"/>
  <c r="M164" i="15"/>
  <c r="L164" i="15"/>
  <c r="K164" i="15"/>
  <c r="J164" i="15"/>
  <c r="I164" i="15"/>
  <c r="H164" i="15"/>
  <c r="G164" i="15"/>
  <c r="F164" i="15"/>
  <c r="E164" i="15"/>
  <c r="D164" i="15"/>
  <c r="M163" i="15"/>
  <c r="L163" i="15"/>
  <c r="K163" i="15"/>
  <c r="J163" i="15"/>
  <c r="I163" i="15"/>
  <c r="H163" i="15"/>
  <c r="G163" i="15"/>
  <c r="F163" i="15"/>
  <c r="E163" i="15"/>
  <c r="D163" i="15"/>
  <c r="M162" i="15"/>
  <c r="L162" i="15"/>
  <c r="K162" i="15"/>
  <c r="J162" i="15"/>
  <c r="I162" i="15"/>
  <c r="H162" i="15"/>
  <c r="G162" i="15"/>
  <c r="F162" i="15"/>
  <c r="E162" i="15"/>
  <c r="D162" i="15"/>
  <c r="M161" i="15"/>
  <c r="L161" i="15"/>
  <c r="K161" i="15"/>
  <c r="J161" i="15"/>
  <c r="I161" i="15"/>
  <c r="H161" i="15"/>
  <c r="G161" i="15"/>
  <c r="F161" i="15"/>
  <c r="E161" i="15"/>
  <c r="D161" i="15"/>
  <c r="M160" i="15"/>
  <c r="L160" i="15"/>
  <c r="K160" i="15"/>
  <c r="J160" i="15"/>
  <c r="I160" i="15"/>
  <c r="H160" i="15"/>
  <c r="G160" i="15"/>
  <c r="F160" i="15"/>
  <c r="E160" i="15"/>
  <c r="D160" i="15"/>
  <c r="M159" i="15"/>
  <c r="L159" i="15"/>
  <c r="K159" i="15"/>
  <c r="J159" i="15"/>
  <c r="I159" i="15"/>
  <c r="H159" i="15"/>
  <c r="G159" i="15"/>
  <c r="F159" i="15"/>
  <c r="E159" i="15"/>
  <c r="D159" i="15"/>
  <c r="M158" i="15"/>
  <c r="L158" i="15"/>
  <c r="K158" i="15"/>
  <c r="J158" i="15"/>
  <c r="I158" i="15"/>
  <c r="H158" i="15"/>
  <c r="G158" i="15"/>
  <c r="F158" i="15"/>
  <c r="E158" i="15"/>
  <c r="D158" i="15"/>
  <c r="M157" i="15"/>
  <c r="L157" i="15"/>
  <c r="K157" i="15"/>
  <c r="J157" i="15"/>
  <c r="I157" i="15"/>
  <c r="H157" i="15"/>
  <c r="G157" i="15"/>
  <c r="F157" i="15"/>
  <c r="E157" i="15"/>
  <c r="D157" i="15"/>
  <c r="M156" i="15"/>
  <c r="L156" i="15"/>
  <c r="K156" i="15"/>
  <c r="J156" i="15"/>
  <c r="I156" i="15"/>
  <c r="H156" i="15"/>
  <c r="G156" i="15"/>
  <c r="F156" i="15"/>
  <c r="E156" i="15"/>
  <c r="D156" i="15"/>
  <c r="M155" i="15"/>
  <c r="L155" i="15"/>
  <c r="K155" i="15"/>
  <c r="J155" i="15"/>
  <c r="I155" i="15"/>
  <c r="H155" i="15"/>
  <c r="G155" i="15"/>
  <c r="F155" i="15"/>
  <c r="E155" i="15"/>
  <c r="D155" i="15"/>
  <c r="M154" i="15"/>
  <c r="L154" i="15"/>
  <c r="K154" i="15"/>
  <c r="J154" i="15"/>
  <c r="I154" i="15"/>
  <c r="H154" i="15"/>
  <c r="G154" i="15"/>
  <c r="F154" i="15"/>
  <c r="E154" i="15"/>
  <c r="D154" i="15"/>
  <c r="M153" i="15"/>
  <c r="L153" i="15"/>
  <c r="K153" i="15"/>
  <c r="J153" i="15"/>
  <c r="I153" i="15"/>
  <c r="H153" i="15"/>
  <c r="G153" i="15"/>
  <c r="F153" i="15"/>
  <c r="E153" i="15"/>
  <c r="D153" i="15"/>
  <c r="M143" i="15"/>
  <c r="L143" i="15"/>
  <c r="K143" i="15"/>
  <c r="J143" i="15"/>
  <c r="I143" i="15"/>
  <c r="H143" i="15"/>
  <c r="G143" i="15"/>
  <c r="F143" i="15"/>
  <c r="E143" i="15"/>
  <c r="D143" i="15"/>
  <c r="M142" i="15"/>
  <c r="L142" i="15"/>
  <c r="K142" i="15"/>
  <c r="J142" i="15"/>
  <c r="I142" i="15"/>
  <c r="H142" i="15"/>
  <c r="G142" i="15"/>
  <c r="F142" i="15"/>
  <c r="E142" i="15"/>
  <c r="D142" i="15"/>
  <c r="M141" i="15"/>
  <c r="L141" i="15"/>
  <c r="K141" i="15"/>
  <c r="J141" i="15"/>
  <c r="I141" i="15"/>
  <c r="H141" i="15"/>
  <c r="G141" i="15"/>
  <c r="F141" i="15"/>
  <c r="E141" i="15"/>
  <c r="D141" i="15"/>
  <c r="M138" i="15"/>
  <c r="L138" i="15"/>
  <c r="K138" i="15"/>
  <c r="J138" i="15"/>
  <c r="I138" i="15"/>
  <c r="H138" i="15"/>
  <c r="G138" i="15"/>
  <c r="F138" i="15"/>
  <c r="E138" i="15"/>
  <c r="D138" i="15"/>
  <c r="M137" i="15"/>
  <c r="L137" i="15"/>
  <c r="K137" i="15"/>
  <c r="J137" i="15"/>
  <c r="I137" i="15"/>
  <c r="H137" i="15"/>
  <c r="G137" i="15"/>
  <c r="F137" i="15"/>
  <c r="E137" i="15"/>
  <c r="D137" i="15"/>
  <c r="M136" i="15"/>
  <c r="L136" i="15"/>
  <c r="K136" i="15"/>
  <c r="J136" i="15"/>
  <c r="I136" i="15"/>
  <c r="H136" i="15"/>
  <c r="G136" i="15"/>
  <c r="F136" i="15"/>
  <c r="E136" i="15"/>
  <c r="D136" i="15"/>
  <c r="M133" i="15"/>
  <c r="L133" i="15"/>
  <c r="K133" i="15"/>
  <c r="J133" i="15"/>
  <c r="I133" i="15"/>
  <c r="H133" i="15"/>
  <c r="G133" i="15"/>
  <c r="F133" i="15"/>
  <c r="E133" i="15"/>
  <c r="D133" i="15"/>
  <c r="M132" i="15"/>
  <c r="L132" i="15"/>
  <c r="K132" i="15"/>
  <c r="J132" i="15"/>
  <c r="I132" i="15"/>
  <c r="H132" i="15"/>
  <c r="G132" i="15"/>
  <c r="F132" i="15"/>
  <c r="E132" i="15"/>
  <c r="D132" i="15"/>
  <c r="M131" i="15"/>
  <c r="L131" i="15"/>
  <c r="K131" i="15"/>
  <c r="J131" i="15"/>
  <c r="I131" i="15"/>
  <c r="H131" i="15"/>
  <c r="G131" i="15"/>
  <c r="F131" i="15"/>
  <c r="E131" i="15"/>
  <c r="D131" i="15"/>
  <c r="M128" i="15"/>
  <c r="L128" i="15"/>
  <c r="K128" i="15"/>
  <c r="J128" i="15"/>
  <c r="I128" i="15"/>
  <c r="H128" i="15"/>
  <c r="G128" i="15"/>
  <c r="F128" i="15"/>
  <c r="E128" i="15"/>
  <c r="D128" i="15"/>
  <c r="M127" i="15"/>
  <c r="L127" i="15"/>
  <c r="K127" i="15"/>
  <c r="J127" i="15"/>
  <c r="I127" i="15"/>
  <c r="H127" i="15"/>
  <c r="G127" i="15"/>
  <c r="F127" i="15"/>
  <c r="E127" i="15"/>
  <c r="D127" i="15"/>
  <c r="M126" i="15"/>
  <c r="L126" i="15"/>
  <c r="K126" i="15"/>
  <c r="J126" i="15"/>
  <c r="I126" i="15"/>
  <c r="H126" i="15"/>
  <c r="G126" i="15"/>
  <c r="F126" i="15"/>
  <c r="E126" i="15"/>
  <c r="D126" i="15"/>
  <c r="M98" i="15"/>
  <c r="L98" i="15"/>
  <c r="K98" i="15"/>
  <c r="J98" i="15"/>
  <c r="I98" i="15"/>
  <c r="H98" i="15"/>
  <c r="G98" i="15"/>
  <c r="F98" i="15"/>
  <c r="E98" i="15"/>
  <c r="D98" i="15"/>
  <c r="M87" i="15"/>
  <c r="L87" i="15"/>
  <c r="K87" i="15"/>
  <c r="J87" i="15"/>
  <c r="I87" i="15"/>
  <c r="H87" i="15"/>
  <c r="G87" i="15"/>
  <c r="F87" i="15"/>
  <c r="E87" i="15"/>
  <c r="D87" i="15"/>
  <c r="M86" i="15"/>
  <c r="L86" i="15"/>
  <c r="K86" i="15"/>
  <c r="J86" i="15"/>
  <c r="I86" i="15"/>
  <c r="H86" i="15"/>
  <c r="G86" i="15"/>
  <c r="F86" i="15"/>
  <c r="E86" i="15"/>
  <c r="D86" i="15"/>
  <c r="M85" i="15"/>
  <c r="L85" i="15"/>
  <c r="K85" i="15"/>
  <c r="J85" i="15"/>
  <c r="I85" i="15"/>
  <c r="H85" i="15"/>
  <c r="G85" i="15"/>
  <c r="F85" i="15"/>
  <c r="E85" i="15"/>
  <c r="D85" i="15"/>
  <c r="M81" i="15"/>
  <c r="L81" i="15"/>
  <c r="K81" i="15"/>
  <c r="J81" i="15"/>
  <c r="I81" i="15"/>
  <c r="H81" i="15"/>
  <c r="G81" i="15"/>
  <c r="F81" i="15"/>
  <c r="E81" i="15"/>
  <c r="D81" i="15"/>
  <c r="M80" i="15"/>
  <c r="L80" i="15"/>
  <c r="K80" i="15"/>
  <c r="J80" i="15"/>
  <c r="I80" i="15"/>
  <c r="H80" i="15"/>
  <c r="G80" i="15"/>
  <c r="F80" i="15"/>
  <c r="E80" i="15"/>
  <c r="D80" i="15"/>
  <c r="M79" i="15"/>
  <c r="L79" i="15"/>
  <c r="K79" i="15"/>
  <c r="J79" i="15"/>
  <c r="I79" i="15"/>
  <c r="H79" i="15"/>
  <c r="G79" i="15"/>
  <c r="F79" i="15"/>
  <c r="E79" i="15"/>
  <c r="D79" i="15"/>
  <c r="M75" i="15"/>
  <c r="L75" i="15"/>
  <c r="K75" i="15"/>
  <c r="J75" i="15"/>
  <c r="I75" i="15"/>
  <c r="H75" i="15"/>
  <c r="G75" i="15"/>
  <c r="F75" i="15"/>
  <c r="E75" i="15"/>
  <c r="D75" i="15"/>
  <c r="M74" i="15"/>
  <c r="L74" i="15"/>
  <c r="K74" i="15"/>
  <c r="J74" i="15"/>
  <c r="I74" i="15"/>
  <c r="H74" i="15"/>
  <c r="G74" i="15"/>
  <c r="F74" i="15"/>
  <c r="E74" i="15"/>
  <c r="D74" i="15"/>
  <c r="M73" i="15"/>
  <c r="L73" i="15"/>
  <c r="K73" i="15"/>
  <c r="J73" i="15"/>
  <c r="I73" i="15"/>
  <c r="H73" i="15"/>
  <c r="G73" i="15"/>
  <c r="F73" i="15"/>
  <c r="E73" i="15"/>
  <c r="D73" i="15"/>
  <c r="M69" i="15"/>
  <c r="L69" i="15"/>
  <c r="K69" i="15"/>
  <c r="J69" i="15"/>
  <c r="I69" i="15"/>
  <c r="H69" i="15"/>
  <c r="G69" i="15"/>
  <c r="F69" i="15"/>
  <c r="E69" i="15"/>
  <c r="D69" i="15"/>
  <c r="M68" i="15"/>
  <c r="L68" i="15"/>
  <c r="K68" i="15"/>
  <c r="J68" i="15"/>
  <c r="I68" i="15"/>
  <c r="H68" i="15"/>
  <c r="G68" i="15"/>
  <c r="F68" i="15"/>
  <c r="E68" i="15"/>
  <c r="D68" i="15"/>
  <c r="M67" i="15"/>
  <c r="L67" i="15"/>
  <c r="K67" i="15"/>
  <c r="J67" i="15"/>
  <c r="I67" i="15"/>
  <c r="H67" i="15"/>
  <c r="G67" i="15"/>
  <c r="F67" i="15"/>
  <c r="E67" i="15"/>
  <c r="D67" i="15"/>
  <c r="M56" i="15"/>
  <c r="L56" i="15"/>
  <c r="K56" i="15"/>
  <c r="J56" i="15"/>
  <c r="I56" i="15"/>
  <c r="H56" i="15"/>
  <c r="G56" i="15"/>
  <c r="F56" i="15"/>
  <c r="E56" i="15"/>
  <c r="D56" i="15"/>
  <c r="M55" i="15"/>
  <c r="L55" i="15"/>
  <c r="K55" i="15"/>
  <c r="J55" i="15"/>
  <c r="I55" i="15"/>
  <c r="H55" i="15"/>
  <c r="G55" i="15"/>
  <c r="F55" i="15"/>
  <c r="E55" i="15"/>
  <c r="D55" i="15"/>
  <c r="M54" i="15"/>
  <c r="L54" i="15"/>
  <c r="K54" i="15"/>
  <c r="J54" i="15"/>
  <c r="I54" i="15"/>
  <c r="H54" i="15"/>
  <c r="G54" i="15"/>
  <c r="F54" i="15"/>
  <c r="E54" i="15"/>
  <c r="D54" i="15"/>
  <c r="M51" i="15"/>
  <c r="L51" i="15"/>
  <c r="K51" i="15"/>
  <c r="J51" i="15"/>
  <c r="I51" i="15"/>
  <c r="H51" i="15"/>
  <c r="G51" i="15"/>
  <c r="F51" i="15"/>
  <c r="E51" i="15"/>
  <c r="D51" i="15"/>
  <c r="M50" i="15"/>
  <c r="L50" i="15"/>
  <c r="K50" i="15"/>
  <c r="J50" i="15"/>
  <c r="I50" i="15"/>
  <c r="H50" i="15"/>
  <c r="G50" i="15"/>
  <c r="F50" i="15"/>
  <c r="E50" i="15"/>
  <c r="D50" i="15"/>
  <c r="M49" i="15"/>
  <c r="L49" i="15"/>
  <c r="K49" i="15"/>
  <c r="J49" i="15"/>
  <c r="I49" i="15"/>
  <c r="H49" i="15"/>
  <c r="G49" i="15"/>
  <c r="F49" i="15"/>
  <c r="E49" i="15"/>
  <c r="D49" i="15"/>
  <c r="N225" i="15" l="1"/>
  <c r="N219" i="15"/>
  <c r="J223" i="15"/>
  <c r="N261" i="15"/>
  <c r="N196" i="15"/>
  <c r="I123" i="15"/>
  <c r="M123" i="15"/>
  <c r="N121" i="15"/>
  <c r="N125" i="15"/>
  <c r="N122" i="15"/>
  <c r="N130" i="15"/>
  <c r="N140" i="15"/>
  <c r="N66" i="15"/>
  <c r="E123" i="15"/>
  <c r="I236" i="15"/>
  <c r="M236" i="15"/>
  <c r="F123" i="15"/>
  <c r="L146" i="15"/>
  <c r="F236" i="15"/>
  <c r="J236" i="15"/>
  <c r="L92" i="15"/>
  <c r="G148" i="15"/>
  <c r="J123" i="15"/>
  <c r="G139" i="15"/>
  <c r="E236" i="15"/>
  <c r="J139" i="15"/>
  <c r="D236" i="15"/>
  <c r="H236" i="15"/>
  <c r="L236" i="15"/>
  <c r="F263" i="15"/>
  <c r="G236" i="15"/>
  <c r="K236" i="15"/>
  <c r="D123" i="15"/>
  <c r="G123" i="15"/>
  <c r="N262" i="15"/>
  <c r="N135" i="15"/>
  <c r="N101" i="15"/>
  <c r="H139" i="15"/>
  <c r="H123" i="15"/>
  <c r="K123" i="15"/>
  <c r="L123" i="15"/>
  <c r="D263" i="15"/>
  <c r="H263" i="15"/>
  <c r="L263" i="15"/>
  <c r="E263" i="15"/>
  <c r="M263" i="15"/>
  <c r="J263" i="15"/>
  <c r="I139" i="15"/>
  <c r="I263" i="15"/>
  <c r="K263" i="15"/>
  <c r="I145" i="15"/>
  <c r="H145" i="15"/>
  <c r="G145" i="15"/>
  <c r="E145" i="15"/>
  <c r="G90" i="15"/>
  <c r="G263" i="15"/>
  <c r="C143" i="20"/>
  <c r="E143" i="20" s="1"/>
  <c r="B143" i="20"/>
  <c r="D143" i="20" s="1"/>
  <c r="A144" i="20"/>
  <c r="M91" i="15"/>
  <c r="K92" i="15"/>
  <c r="I90" i="15"/>
  <c r="I93" i="15"/>
  <c r="N245" i="15"/>
  <c r="G111" i="15"/>
  <c r="E134" i="15"/>
  <c r="H111" i="15"/>
  <c r="D90" i="15"/>
  <c r="L90" i="15"/>
  <c r="D145" i="15"/>
  <c r="L145" i="15"/>
  <c r="E90" i="15"/>
  <c r="M90" i="15"/>
  <c r="M145" i="15"/>
  <c r="J90" i="15"/>
  <c r="H90" i="15"/>
  <c r="F145" i="15"/>
  <c r="K144" i="15"/>
  <c r="F92" i="15"/>
  <c r="L147" i="15"/>
  <c r="D111" i="15"/>
  <c r="I91" i="15"/>
  <c r="G92" i="15"/>
  <c r="K148" i="15"/>
  <c r="K139" i="15"/>
  <c r="K90" i="15"/>
  <c r="M111" i="15"/>
  <c r="D117" i="15"/>
  <c r="K147" i="15"/>
  <c r="H91" i="15"/>
  <c r="L111" i="15"/>
  <c r="J91" i="15"/>
  <c r="L148" i="15"/>
  <c r="L139" i="15"/>
  <c r="F90" i="15"/>
  <c r="K145" i="15"/>
  <c r="J117" i="15"/>
  <c r="J111" i="15"/>
  <c r="I92" i="15"/>
  <c r="G93" i="15"/>
  <c r="E148" i="15"/>
  <c r="E139" i="15"/>
  <c r="G91" i="15"/>
  <c r="I111" i="15"/>
  <c r="H117" i="15"/>
  <c r="L134" i="15"/>
  <c r="N72" i="15"/>
  <c r="N78" i="15"/>
  <c r="J145" i="15"/>
  <c r="G117" i="15"/>
  <c r="K111" i="15"/>
  <c r="K91" i="15"/>
  <c r="N84" i="15"/>
  <c r="K93" i="15"/>
  <c r="L129" i="15"/>
  <c r="L105" i="15"/>
  <c r="L117" i="15"/>
  <c r="L93" i="15"/>
  <c r="L91" i="15"/>
  <c r="K134" i="15"/>
  <c r="K105" i="15"/>
  <c r="K117" i="15"/>
  <c r="J148" i="15"/>
  <c r="J144" i="15"/>
  <c r="J147" i="15"/>
  <c r="J134" i="15"/>
  <c r="J129" i="15"/>
  <c r="J105" i="15"/>
  <c r="J92" i="15"/>
  <c r="J93" i="15"/>
  <c r="I134" i="15"/>
  <c r="I105" i="15"/>
  <c r="H146" i="15"/>
  <c r="H134" i="15"/>
  <c r="H93" i="15"/>
  <c r="G129" i="15"/>
  <c r="F139" i="15"/>
  <c r="F147" i="15"/>
  <c r="F134" i="15"/>
  <c r="F129" i="15"/>
  <c r="F93" i="15"/>
  <c r="F91" i="15"/>
  <c r="E147" i="15"/>
  <c r="N103" i="15"/>
  <c r="E91" i="15"/>
  <c r="F111" i="15"/>
  <c r="E111" i="15"/>
  <c r="N108" i="15"/>
  <c r="N110" i="15"/>
  <c r="N109" i="15"/>
  <c r="N102" i="15"/>
  <c r="M146" i="15"/>
  <c r="M147" i="15"/>
  <c r="M144" i="15"/>
  <c r="M134" i="15"/>
  <c r="M148" i="15"/>
  <c r="M139" i="15"/>
  <c r="N104" i="15"/>
  <c r="M105" i="15"/>
  <c r="M92" i="15"/>
  <c r="M93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L144" i="15"/>
  <c r="M129" i="15"/>
  <c r="M117" i="15"/>
  <c r="M118" i="15" s="1"/>
  <c r="K146" i="15"/>
  <c r="K129" i="15"/>
  <c r="J146" i="15"/>
  <c r="G144" i="15"/>
  <c r="G147" i="15"/>
  <c r="G134" i="15"/>
  <c r="G146" i="15"/>
  <c r="E144" i="15"/>
  <c r="E129" i="15"/>
  <c r="E146" i="15"/>
  <c r="N114" i="15"/>
  <c r="N116" i="15"/>
  <c r="E117" i="15"/>
  <c r="E93" i="15"/>
  <c r="E92" i="15"/>
  <c r="N68" i="15"/>
  <c r="N75" i="15"/>
  <c r="N85" i="15"/>
  <c r="N79" i="15"/>
  <c r="N86" i="15"/>
  <c r="N73" i="15"/>
  <c r="N80" i="15"/>
  <c r="N87" i="15"/>
  <c r="N67" i="15"/>
  <c r="N74" i="15"/>
  <c r="N81" i="15"/>
  <c r="D129" i="15"/>
  <c r="D144" i="15"/>
  <c r="D139" i="15"/>
  <c r="D148" i="15"/>
  <c r="D147" i="15"/>
  <c r="D134" i="15"/>
  <c r="D146" i="15"/>
  <c r="D93" i="15"/>
  <c r="D91" i="15"/>
  <c r="D92" i="15"/>
  <c r="N69" i="15"/>
  <c r="N115" i="15"/>
  <c r="N113" i="15"/>
  <c r="N107" i="15"/>
  <c r="M44" i="15"/>
  <c r="M39" i="15"/>
  <c r="M37" i="15"/>
  <c r="M35" i="15"/>
  <c r="M33" i="15"/>
  <c r="M31" i="15"/>
  <c r="L46" i="15"/>
  <c r="L44" i="15"/>
  <c r="L39" i="15"/>
  <c r="L37" i="15"/>
  <c r="L35" i="15"/>
  <c r="L33" i="15"/>
  <c r="L31" i="15"/>
  <c r="K46" i="15"/>
  <c r="K44" i="15"/>
  <c r="K35" i="15"/>
  <c r="K33" i="15"/>
  <c r="K31" i="15"/>
  <c r="J46" i="15"/>
  <c r="J44" i="15"/>
  <c r="J39" i="15"/>
  <c r="J37" i="15"/>
  <c r="J35" i="15"/>
  <c r="J33" i="15"/>
  <c r="J31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M29" i="15"/>
  <c r="L29" i="15"/>
  <c r="K29" i="15"/>
  <c r="J29" i="15"/>
  <c r="I29" i="15"/>
  <c r="H29" i="15"/>
  <c r="G29" i="15"/>
  <c r="M20" i="15"/>
  <c r="M19" i="15"/>
  <c r="M18" i="15"/>
  <c r="M17" i="15"/>
  <c r="M12" i="15"/>
  <c r="M13" i="15"/>
  <c r="M14" i="15"/>
  <c r="M11" i="15"/>
  <c r="M9" i="15"/>
  <c r="M62" i="15" s="1"/>
  <c r="L20" i="15"/>
  <c r="L19" i="15"/>
  <c r="L18" i="15"/>
  <c r="L17" i="15"/>
  <c r="L12" i="15"/>
  <c r="L13" i="15"/>
  <c r="L14" i="15"/>
  <c r="L11" i="15"/>
  <c r="L9" i="15"/>
  <c r="L62" i="15" s="1"/>
  <c r="K20" i="15"/>
  <c r="K19" i="15"/>
  <c r="K18" i="15"/>
  <c r="K17" i="15"/>
  <c r="K12" i="15"/>
  <c r="K13" i="15"/>
  <c r="K14" i="15"/>
  <c r="K11" i="15"/>
  <c r="K9" i="15"/>
  <c r="K62" i="15" s="1"/>
  <c r="J20" i="15"/>
  <c r="J19" i="15"/>
  <c r="J18" i="15"/>
  <c r="J17" i="15"/>
  <c r="J12" i="15"/>
  <c r="J13" i="15"/>
  <c r="J14" i="15"/>
  <c r="J11" i="15"/>
  <c r="J9" i="15"/>
  <c r="J62" i="15" s="1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I62" i="15" s="1"/>
  <c r="H12" i="15"/>
  <c r="H13" i="15"/>
  <c r="H14" i="15"/>
  <c r="H11" i="15"/>
  <c r="H9" i="15"/>
  <c r="H62" i="15" s="1"/>
  <c r="G12" i="15"/>
  <c r="G13" i="15"/>
  <c r="G14" i="15"/>
  <c r="G11" i="15"/>
  <c r="G9" i="15"/>
  <c r="G62" i="15" s="1"/>
  <c r="F63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F62" i="15" s="1"/>
  <c r="E88" i="15"/>
  <c r="E89" i="15" s="1"/>
  <c r="F88" i="15"/>
  <c r="F89" i="15" s="1"/>
  <c r="G88" i="15"/>
  <c r="G89" i="15" s="1"/>
  <c r="H88" i="15"/>
  <c r="H89" i="15" s="1"/>
  <c r="D88" i="15"/>
  <c r="E63" i="15"/>
  <c r="D63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62" i="15" s="1"/>
  <c r="N247" i="15" l="1"/>
  <c r="K32" i="15"/>
  <c r="J38" i="15"/>
  <c r="J32" i="15"/>
  <c r="J47" i="15"/>
  <c r="J34" i="15"/>
  <c r="I38" i="15"/>
  <c r="I45" i="15"/>
  <c r="I40" i="15"/>
  <c r="I47" i="15"/>
  <c r="I30" i="15"/>
  <c r="I32" i="15"/>
  <c r="G30" i="15"/>
  <c r="G45" i="15"/>
  <c r="G38" i="15"/>
  <c r="G40" i="15"/>
  <c r="F40" i="15"/>
  <c r="F45" i="15"/>
  <c r="F47" i="15"/>
  <c r="E40" i="15"/>
  <c r="E45" i="15"/>
  <c r="E47" i="15"/>
  <c r="E32" i="15"/>
  <c r="M38" i="15"/>
  <c r="M30" i="15"/>
  <c r="M40" i="15"/>
  <c r="M45" i="15"/>
  <c r="M32" i="15"/>
  <c r="M34" i="15"/>
  <c r="L30" i="15"/>
  <c r="L38" i="15"/>
  <c r="L47" i="15"/>
  <c r="L40" i="15"/>
  <c r="L45" i="15"/>
  <c r="L32" i="15"/>
  <c r="L34" i="15"/>
  <c r="K34" i="15"/>
  <c r="K45" i="15"/>
  <c r="K47" i="15"/>
  <c r="K30" i="15"/>
  <c r="J30" i="15"/>
  <c r="J40" i="15"/>
  <c r="J45" i="15"/>
  <c r="I34" i="15"/>
  <c r="H40" i="15"/>
  <c r="H47" i="15"/>
  <c r="H30" i="15"/>
  <c r="H32" i="15"/>
  <c r="H45" i="15"/>
  <c r="H34" i="15"/>
  <c r="H38" i="15"/>
  <c r="G47" i="15"/>
  <c r="G32" i="15"/>
  <c r="G34" i="15"/>
  <c r="F32" i="15"/>
  <c r="F34" i="15"/>
  <c r="F30" i="15"/>
  <c r="F38" i="15"/>
  <c r="E30" i="15"/>
  <c r="E34" i="15"/>
  <c r="E38" i="15"/>
  <c r="N31" i="15"/>
  <c r="N123" i="15"/>
  <c r="J118" i="15"/>
  <c r="N117" i="15"/>
  <c r="F118" i="15"/>
  <c r="L94" i="15"/>
  <c r="L95" i="15" s="1"/>
  <c r="K94" i="15"/>
  <c r="K95" i="15" s="1"/>
  <c r="G118" i="15"/>
  <c r="N263" i="15"/>
  <c r="N63" i="15"/>
  <c r="E118" i="15"/>
  <c r="I118" i="15"/>
  <c r="H118" i="15"/>
  <c r="D118" i="15"/>
  <c r="J94" i="15"/>
  <c r="J95" i="15" s="1"/>
  <c r="F94" i="15"/>
  <c r="F95" i="15" s="1"/>
  <c r="I94" i="15"/>
  <c r="I95" i="15" s="1"/>
  <c r="B144" i="20"/>
  <c r="D144" i="20" s="1"/>
  <c r="C144" i="20"/>
  <c r="E144" i="20" s="1"/>
  <c r="A145" i="20"/>
  <c r="L118" i="15"/>
  <c r="N91" i="15"/>
  <c r="G94" i="15"/>
  <c r="G95" i="15" s="1"/>
  <c r="N90" i="15"/>
  <c r="M149" i="15"/>
  <c r="H94" i="15"/>
  <c r="H95" i="15" s="1"/>
  <c r="K149" i="15"/>
  <c r="E21" i="15"/>
  <c r="K118" i="15"/>
  <c r="H149" i="15"/>
  <c r="L149" i="15"/>
  <c r="J149" i="15"/>
  <c r="G149" i="15"/>
  <c r="F149" i="15"/>
  <c r="E149" i="15"/>
  <c r="N105" i="15"/>
  <c r="E94" i="15"/>
  <c r="E95" i="15" s="1"/>
  <c r="N111" i="15"/>
  <c r="M94" i="15"/>
  <c r="M95" i="15" s="1"/>
  <c r="N92" i="15"/>
  <c r="I149" i="15"/>
  <c r="N93" i="15"/>
  <c r="N88" i="15"/>
  <c r="D149" i="15"/>
  <c r="D89" i="15"/>
  <c r="D94" i="15"/>
  <c r="M46" i="15"/>
  <c r="M47" i="15" s="1"/>
  <c r="N118" i="15" l="1"/>
  <c r="N89" i="15"/>
  <c r="C145" i="20"/>
  <c r="E145" i="20" s="1"/>
  <c r="B145" i="20"/>
  <c r="D145" i="20" s="1"/>
  <c r="A146" i="20"/>
  <c r="N94" i="15"/>
  <c r="D95" i="15"/>
  <c r="N119" i="15" l="1"/>
  <c r="M256" i="15"/>
  <c r="M258" i="15" s="1"/>
  <c r="L256" i="15"/>
  <c r="L258" i="15" s="1"/>
  <c r="N95" i="15"/>
  <c r="A147" i="20"/>
  <c r="B146" i="20"/>
  <c r="D146" i="20" s="1"/>
  <c r="C146" i="20"/>
  <c r="E146" i="20" s="1"/>
  <c r="A148" i="20" l="1"/>
  <c r="B147" i="20"/>
  <c r="D147" i="20" s="1"/>
  <c r="C147" i="20"/>
  <c r="E147" i="20" s="1"/>
  <c r="M255" i="15" l="1"/>
  <c r="M259" i="15" s="1"/>
  <c r="L255" i="15"/>
  <c r="L259" i="15" s="1"/>
  <c r="J256" i="15"/>
  <c r="J258" i="15" s="1"/>
  <c r="I256" i="15"/>
  <c r="I258" i="15" s="1"/>
  <c r="H256" i="15"/>
  <c r="H258" i="15" s="1"/>
  <c r="B148" i="20"/>
  <c r="D148" i="20" s="1"/>
  <c r="C148" i="20"/>
  <c r="E148" i="20" s="1"/>
  <c r="A149" i="20"/>
  <c r="C149" i="20" l="1"/>
  <c r="E149" i="20" s="1"/>
  <c r="B149" i="20"/>
  <c r="D149" i="20" s="1"/>
  <c r="A150" i="20"/>
  <c r="J255" i="15" l="1"/>
  <c r="J259" i="15" s="1"/>
  <c r="I255" i="15"/>
  <c r="I259" i="15" s="1"/>
  <c r="H255" i="15"/>
  <c r="H259" i="15" s="1"/>
  <c r="G256" i="15"/>
  <c r="G258" i="15" s="1"/>
  <c r="A151" i="20"/>
  <c r="C150" i="20"/>
  <c r="E150" i="20" s="1"/>
  <c r="B150" i="20"/>
  <c r="D150" i="20" s="1"/>
  <c r="B151" i="20" l="1"/>
  <c r="D151" i="20" s="1"/>
  <c r="C151" i="20"/>
  <c r="E151" i="20" s="1"/>
  <c r="A152" i="20"/>
  <c r="G255" i="15" l="1"/>
  <c r="G259" i="15" s="1"/>
  <c r="F256" i="15"/>
  <c r="F258" i="15" s="1"/>
  <c r="B152" i="20"/>
  <c r="D152" i="20" s="1"/>
  <c r="C152" i="20"/>
  <c r="E152" i="20" s="1"/>
  <c r="A153" i="20"/>
  <c r="E83" i="15" l="1"/>
  <c r="E256" i="15"/>
  <c r="E258" i="15" s="1"/>
  <c r="B153" i="20"/>
  <c r="D153" i="20" s="1"/>
  <c r="C153" i="20"/>
  <c r="E153" i="20" s="1"/>
  <c r="A154" i="20"/>
  <c r="F88" i="1"/>
  <c r="E88" i="1"/>
  <c r="F82" i="1"/>
  <c r="E82" i="1"/>
  <c r="F255" i="15" l="1"/>
  <c r="F259" i="15" s="1"/>
  <c r="B154" i="20"/>
  <c r="D154" i="20" s="1"/>
  <c r="C154" i="20"/>
  <c r="E154" i="20" s="1"/>
  <c r="A155" i="20"/>
  <c r="P88" i="1"/>
  <c r="D256" i="15" l="1"/>
  <c r="D258" i="15" s="1"/>
  <c r="E255" i="15"/>
  <c r="E259" i="15" s="1"/>
  <c r="A156" i="20"/>
  <c r="C155" i="20"/>
  <c r="E155" i="20" s="1"/>
  <c r="B155" i="20"/>
  <c r="D155" i="20" s="1"/>
  <c r="A157" i="20" l="1"/>
  <c r="B156" i="20"/>
  <c r="D156" i="20" s="1"/>
  <c r="C156" i="20"/>
  <c r="E156" i="20" s="1"/>
  <c r="D255" i="15" l="1"/>
  <c r="D259" i="15" s="1"/>
  <c r="K256" i="15"/>
  <c r="K258" i="15" s="1"/>
  <c r="A158" i="20"/>
  <c r="C157" i="20"/>
  <c r="E157" i="20" s="1"/>
  <c r="B157" i="20"/>
  <c r="D157" i="20" s="1"/>
  <c r="K255" i="15" l="1"/>
  <c r="K259" i="15" s="1"/>
  <c r="A159" i="20"/>
  <c r="B158" i="20"/>
  <c r="D158" i="20" s="1"/>
  <c r="C158" i="20"/>
  <c r="E158" i="20" s="1"/>
  <c r="B159" i="20" l="1"/>
  <c r="D159" i="20" s="1"/>
  <c r="C159" i="20"/>
  <c r="E159" i="20" s="1"/>
  <c r="A160" i="20"/>
  <c r="M61" i="13"/>
  <c r="L61" i="13"/>
  <c r="K61" i="13"/>
  <c r="J61" i="13"/>
  <c r="I61" i="13"/>
  <c r="H61" i="13"/>
  <c r="G61" i="13"/>
  <c r="F61" i="13"/>
  <c r="E61" i="13"/>
  <c r="D61" i="13"/>
  <c r="M122" i="14"/>
  <c r="L122" i="14"/>
  <c r="J122" i="14"/>
  <c r="J123" i="14" s="1"/>
  <c r="I122" i="14"/>
  <c r="H122" i="14"/>
  <c r="G122" i="14"/>
  <c r="F122" i="14"/>
  <c r="E122" i="14"/>
  <c r="D122" i="14"/>
  <c r="M121" i="14"/>
  <c r="L121" i="14"/>
  <c r="J121" i="14"/>
  <c r="I121" i="14"/>
  <c r="H121" i="14"/>
  <c r="G121" i="14"/>
  <c r="F121" i="14"/>
  <c r="E121" i="14"/>
  <c r="D121" i="14"/>
  <c r="H123" i="14" l="1"/>
  <c r="M123" i="14"/>
  <c r="L123" i="14"/>
  <c r="I123" i="14"/>
  <c r="G123" i="14"/>
  <c r="F123" i="14"/>
  <c r="E123" i="14"/>
  <c r="D123" i="14"/>
  <c r="N61" i="13"/>
  <c r="C160" i="20"/>
  <c r="E160" i="20" s="1"/>
  <c r="B160" i="20"/>
  <c r="D160" i="20" s="1"/>
  <c r="A161" i="20"/>
  <c r="C161" i="20" l="1"/>
  <c r="E161" i="20" s="1"/>
  <c r="A162" i="20"/>
  <c r="B161" i="20"/>
  <c r="D161" i="20" s="1"/>
  <c r="A163" i="20" l="1"/>
  <c r="C162" i="20"/>
  <c r="E162" i="20" s="1"/>
  <c r="B162" i="20"/>
  <c r="D162" i="20" s="1"/>
  <c r="K122" i="14"/>
  <c r="K121" i="14"/>
  <c r="N121" i="14" s="1"/>
  <c r="N122" i="14" l="1"/>
  <c r="K123" i="14"/>
  <c r="A164" i="20"/>
  <c r="C163" i="20"/>
  <c r="E163" i="20" s="1"/>
  <c r="B163" i="20"/>
  <c r="D163" i="20" s="1"/>
  <c r="N123" i="14" l="1"/>
  <c r="B164" i="20"/>
  <c r="D164" i="20" s="1"/>
  <c r="C164" i="20"/>
  <c r="E164" i="20" s="1"/>
  <c r="A165" i="20"/>
  <c r="C165" i="20" l="1"/>
  <c r="E165" i="20" s="1"/>
  <c r="B165" i="20"/>
  <c r="D165" i="20" s="1"/>
  <c r="A166" i="20"/>
  <c r="A167" i="20" l="1"/>
  <c r="C166" i="20"/>
  <c r="E166" i="20" s="1"/>
  <c r="B166" i="20"/>
  <c r="D166" i="20" s="1"/>
  <c r="B167" i="20" l="1"/>
  <c r="D167" i="20" s="1"/>
  <c r="A168" i="20"/>
  <c r="C167" i="20"/>
  <c r="E167" i="20" s="1"/>
  <c r="B168" i="20" l="1"/>
  <c r="D168" i="20" s="1"/>
  <c r="C168" i="20"/>
  <c r="E168" i="20" s="1"/>
  <c r="A169" i="20"/>
  <c r="A170" i="20" l="1"/>
  <c r="C169" i="20"/>
  <c r="E169" i="20" s="1"/>
  <c r="B169" i="20"/>
  <c r="D169" i="20" s="1"/>
  <c r="B170" i="20" l="1"/>
  <c r="D170" i="20" s="1"/>
  <c r="C170" i="20"/>
  <c r="E170" i="20" s="1"/>
  <c r="A171" i="20"/>
  <c r="B171" i="20" l="1"/>
  <c r="D171" i="20" s="1"/>
  <c r="A172" i="20"/>
  <c r="C171" i="20"/>
  <c r="E171" i="20" s="1"/>
  <c r="B172" i="20" l="1"/>
  <c r="D172" i="20" s="1"/>
  <c r="C172" i="20"/>
  <c r="E172" i="20" s="1"/>
  <c r="A173" i="20"/>
  <c r="C173" i="20" l="1"/>
  <c r="E173" i="20" s="1"/>
  <c r="B173" i="20"/>
  <c r="D173" i="20" s="1"/>
  <c r="A174" i="20"/>
  <c r="B174" i="20" l="1"/>
  <c r="D174" i="20" s="1"/>
  <c r="A175" i="20"/>
  <c r="C174" i="20"/>
  <c r="E174" i="20" s="1"/>
  <c r="B175" i="20" l="1"/>
  <c r="D175" i="20" s="1"/>
  <c r="C175" i="20"/>
  <c r="E175" i="20" s="1"/>
  <c r="A176" i="20"/>
  <c r="B176" i="20" l="1"/>
  <c r="D176" i="20" s="1"/>
  <c r="C176" i="20"/>
  <c r="E176" i="20" s="1"/>
  <c r="A177" i="20"/>
  <c r="C177" i="20" l="1"/>
  <c r="E177" i="20" s="1"/>
  <c r="A178" i="20"/>
  <c r="B177" i="20"/>
  <c r="D177" i="20" s="1"/>
  <c r="A179" i="20" l="1"/>
  <c r="C178" i="20"/>
  <c r="E178" i="20" s="1"/>
  <c r="B178" i="20"/>
  <c r="D178" i="20" s="1"/>
  <c r="B179" i="20" l="1"/>
  <c r="D179" i="20" s="1"/>
  <c r="A180" i="20"/>
  <c r="C179" i="20"/>
  <c r="E179" i="20" s="1"/>
  <c r="B180" i="20" l="1"/>
  <c r="D180" i="20" s="1"/>
  <c r="C180" i="20"/>
  <c r="E180" i="20" s="1"/>
  <c r="A181" i="20"/>
  <c r="A182" i="20" l="1"/>
  <c r="C181" i="20"/>
  <c r="E181" i="20" s="1"/>
  <c r="B181" i="20"/>
  <c r="D181" i="20" s="1"/>
  <c r="A183" i="20" l="1"/>
  <c r="C182" i="20"/>
  <c r="E182" i="20" s="1"/>
  <c r="B182" i="20"/>
  <c r="D182" i="20" s="1"/>
  <c r="C183" i="20" l="1"/>
  <c r="E183" i="20" s="1"/>
  <c r="A184" i="20"/>
  <c r="B183" i="20"/>
  <c r="D183" i="20" s="1"/>
  <c r="B184" i="20" l="1"/>
  <c r="D184" i="20" s="1"/>
  <c r="C184" i="20"/>
  <c r="E184" i="20" s="1"/>
  <c r="A185" i="20"/>
  <c r="A186" i="20" l="1"/>
  <c r="C185" i="20"/>
  <c r="E185" i="20" s="1"/>
  <c r="B185" i="20"/>
  <c r="D185" i="20" s="1"/>
  <c r="A187" i="20" l="1"/>
  <c r="C186" i="20"/>
  <c r="E186" i="20" s="1"/>
  <c r="B186" i="20"/>
  <c r="D186" i="20" s="1"/>
  <c r="A188" i="20" l="1"/>
  <c r="C187" i="20"/>
  <c r="E187" i="20" s="1"/>
  <c r="B187" i="20"/>
  <c r="D187" i="20" s="1"/>
  <c r="B188" i="20" l="1"/>
  <c r="D188" i="20" s="1"/>
  <c r="C188" i="20"/>
  <c r="E188" i="20" s="1"/>
  <c r="A189" i="20"/>
  <c r="I261" i="11"/>
  <c r="J261" i="11"/>
  <c r="K261" i="11"/>
  <c r="L261" i="11"/>
  <c r="M261" i="11"/>
  <c r="N261" i="11"/>
  <c r="O261" i="11"/>
  <c r="I262" i="11"/>
  <c r="J262" i="11"/>
  <c r="K262" i="11"/>
  <c r="L262" i="11"/>
  <c r="M262" i="11"/>
  <c r="N262" i="11"/>
  <c r="O262" i="11"/>
  <c r="I253" i="11"/>
  <c r="J253" i="11"/>
  <c r="K253" i="11"/>
  <c r="L253" i="11"/>
  <c r="M253" i="11"/>
  <c r="N253" i="11"/>
  <c r="O253" i="11"/>
  <c r="I254" i="11"/>
  <c r="J254" i="11"/>
  <c r="K254" i="11"/>
  <c r="L254" i="11"/>
  <c r="M254" i="11"/>
  <c r="N254" i="11"/>
  <c r="O254" i="11"/>
  <c r="I257" i="11"/>
  <c r="J257" i="11"/>
  <c r="K257" i="11"/>
  <c r="L257" i="11"/>
  <c r="M257" i="11"/>
  <c r="N257" i="11"/>
  <c r="O257" i="11"/>
  <c r="I245" i="11"/>
  <c r="J245" i="11"/>
  <c r="K245" i="11"/>
  <c r="L245" i="11"/>
  <c r="M245" i="11"/>
  <c r="N245" i="11"/>
  <c r="I246" i="11"/>
  <c r="J246" i="11"/>
  <c r="K246" i="11"/>
  <c r="L246" i="11"/>
  <c r="M246" i="11"/>
  <c r="N246" i="11"/>
  <c r="O246" i="11"/>
  <c r="I238" i="11"/>
  <c r="J238" i="11"/>
  <c r="K238" i="11"/>
  <c r="L238" i="11"/>
  <c r="M238" i="11"/>
  <c r="N238" i="11"/>
  <c r="O238" i="11"/>
  <c r="I239" i="11"/>
  <c r="J239" i="11"/>
  <c r="K239" i="11"/>
  <c r="L239" i="11"/>
  <c r="M239" i="11"/>
  <c r="N239" i="11"/>
  <c r="O239" i="11"/>
  <c r="I240" i="11"/>
  <c r="J240" i="11"/>
  <c r="K240" i="11"/>
  <c r="L240" i="11"/>
  <c r="M240" i="11"/>
  <c r="N240" i="11"/>
  <c r="O240" i="11"/>
  <c r="I241" i="11"/>
  <c r="J241" i="11"/>
  <c r="K241" i="11"/>
  <c r="L241" i="11"/>
  <c r="M241" i="11"/>
  <c r="N241" i="11"/>
  <c r="O241" i="11"/>
  <c r="I232" i="11"/>
  <c r="J232" i="11"/>
  <c r="K232" i="11"/>
  <c r="L232" i="11"/>
  <c r="M232" i="11"/>
  <c r="N232" i="11"/>
  <c r="O232" i="11"/>
  <c r="I233" i="11"/>
  <c r="J233" i="11"/>
  <c r="K233" i="11"/>
  <c r="L233" i="11"/>
  <c r="M233" i="11"/>
  <c r="N233" i="11"/>
  <c r="O233" i="11"/>
  <c r="I234" i="11"/>
  <c r="J234" i="11"/>
  <c r="K234" i="11"/>
  <c r="L234" i="11"/>
  <c r="M234" i="11"/>
  <c r="N234" i="11"/>
  <c r="O234" i="11"/>
  <c r="I235" i="11"/>
  <c r="J235" i="11"/>
  <c r="K235" i="11"/>
  <c r="L235" i="11"/>
  <c r="M235" i="11"/>
  <c r="N235" i="11"/>
  <c r="O235" i="11"/>
  <c r="I225" i="11"/>
  <c r="J225" i="11"/>
  <c r="K225" i="11"/>
  <c r="L225" i="11"/>
  <c r="M225" i="11"/>
  <c r="N225" i="11"/>
  <c r="O225" i="11"/>
  <c r="I226" i="11"/>
  <c r="J226" i="11"/>
  <c r="K226" i="11"/>
  <c r="L226" i="11"/>
  <c r="M226" i="11"/>
  <c r="N226" i="11"/>
  <c r="O226" i="11"/>
  <c r="I227" i="11"/>
  <c r="J227" i="11"/>
  <c r="K227" i="11"/>
  <c r="L227" i="11"/>
  <c r="M227" i="11"/>
  <c r="N227" i="11"/>
  <c r="O227" i="11"/>
  <c r="I228" i="11"/>
  <c r="J228" i="11"/>
  <c r="K228" i="11"/>
  <c r="L228" i="11"/>
  <c r="M228" i="11"/>
  <c r="N228" i="11"/>
  <c r="O228" i="11"/>
  <c r="I219" i="11"/>
  <c r="J219" i="11"/>
  <c r="K219" i="11"/>
  <c r="L219" i="11"/>
  <c r="M219" i="11"/>
  <c r="N219" i="11"/>
  <c r="O219" i="11"/>
  <c r="I220" i="11"/>
  <c r="J220" i="11"/>
  <c r="K220" i="11"/>
  <c r="L220" i="11"/>
  <c r="M220" i="11"/>
  <c r="N220" i="11"/>
  <c r="O220" i="11"/>
  <c r="I221" i="11"/>
  <c r="J221" i="11"/>
  <c r="K221" i="11"/>
  <c r="L221" i="11"/>
  <c r="M221" i="11"/>
  <c r="N221" i="11"/>
  <c r="O221" i="11"/>
  <c r="I222" i="11"/>
  <c r="J222" i="11"/>
  <c r="K222" i="11"/>
  <c r="L222" i="11"/>
  <c r="M222" i="11"/>
  <c r="N222" i="11"/>
  <c r="O222" i="11"/>
  <c r="I212" i="11"/>
  <c r="J212" i="11"/>
  <c r="K212" i="11"/>
  <c r="L212" i="11"/>
  <c r="M212" i="11"/>
  <c r="N212" i="11"/>
  <c r="O212" i="11"/>
  <c r="I213" i="11"/>
  <c r="J213" i="11"/>
  <c r="K213" i="11"/>
  <c r="L213" i="11"/>
  <c r="M213" i="11"/>
  <c r="N213" i="11"/>
  <c r="O213" i="11"/>
  <c r="I214" i="11"/>
  <c r="J214" i="11"/>
  <c r="K214" i="11"/>
  <c r="L214" i="11"/>
  <c r="M214" i="11"/>
  <c r="N214" i="11"/>
  <c r="O214" i="11"/>
  <c r="I215" i="11"/>
  <c r="J215" i="11"/>
  <c r="K215" i="11"/>
  <c r="L215" i="11"/>
  <c r="M215" i="11"/>
  <c r="N215" i="11"/>
  <c r="O215" i="11"/>
  <c r="I206" i="11"/>
  <c r="J206" i="11"/>
  <c r="K206" i="11"/>
  <c r="L206" i="11"/>
  <c r="M206" i="11"/>
  <c r="N206" i="11"/>
  <c r="O206" i="11"/>
  <c r="I207" i="11"/>
  <c r="J207" i="11"/>
  <c r="K207" i="11"/>
  <c r="L207" i="11"/>
  <c r="M207" i="11"/>
  <c r="N207" i="11"/>
  <c r="O207" i="11"/>
  <c r="I208" i="11"/>
  <c r="J208" i="11"/>
  <c r="K208" i="11"/>
  <c r="L208" i="11"/>
  <c r="M208" i="11"/>
  <c r="N208" i="11"/>
  <c r="O208" i="11"/>
  <c r="I209" i="11"/>
  <c r="J209" i="11"/>
  <c r="K209" i="11"/>
  <c r="L209" i="11"/>
  <c r="M209" i="11"/>
  <c r="N209" i="11"/>
  <c r="O209" i="11"/>
  <c r="I199" i="11"/>
  <c r="J199" i="11"/>
  <c r="K199" i="11"/>
  <c r="L199" i="11"/>
  <c r="M199" i="11"/>
  <c r="N199" i="11"/>
  <c r="O199" i="11"/>
  <c r="I200" i="11"/>
  <c r="J200" i="11"/>
  <c r="K200" i="11"/>
  <c r="L200" i="11"/>
  <c r="M200" i="11"/>
  <c r="N200" i="11"/>
  <c r="O200" i="11"/>
  <c r="I201" i="11"/>
  <c r="J201" i="11"/>
  <c r="K201" i="11"/>
  <c r="L201" i="11"/>
  <c r="M201" i="11"/>
  <c r="N201" i="11"/>
  <c r="O201" i="11"/>
  <c r="I202" i="11"/>
  <c r="J202" i="11"/>
  <c r="K202" i="11"/>
  <c r="L202" i="11"/>
  <c r="M202" i="11"/>
  <c r="N202" i="11"/>
  <c r="O202" i="11"/>
  <c r="I203" i="11"/>
  <c r="J203" i="11"/>
  <c r="K203" i="11"/>
  <c r="L203" i="11"/>
  <c r="M203" i="11"/>
  <c r="N203" i="11"/>
  <c r="O203" i="11"/>
  <c r="I177" i="11"/>
  <c r="J177" i="11"/>
  <c r="K177" i="11"/>
  <c r="L177" i="11"/>
  <c r="M177" i="11"/>
  <c r="N177" i="11"/>
  <c r="O177" i="11"/>
  <c r="I178" i="11"/>
  <c r="J178" i="11"/>
  <c r="K178" i="11"/>
  <c r="L178" i="11"/>
  <c r="M178" i="11"/>
  <c r="N178" i="11"/>
  <c r="O178" i="11"/>
  <c r="I179" i="11"/>
  <c r="J179" i="11"/>
  <c r="K179" i="11"/>
  <c r="L179" i="11"/>
  <c r="M179" i="11"/>
  <c r="N179" i="11"/>
  <c r="O179" i="11"/>
  <c r="I180" i="11"/>
  <c r="J180" i="11"/>
  <c r="K180" i="11"/>
  <c r="L180" i="11"/>
  <c r="M180" i="11"/>
  <c r="N180" i="11"/>
  <c r="O180" i="11"/>
  <c r="I181" i="11"/>
  <c r="J181" i="11"/>
  <c r="K181" i="11"/>
  <c r="L181" i="11"/>
  <c r="M181" i="11"/>
  <c r="N181" i="11"/>
  <c r="O181" i="11"/>
  <c r="I182" i="11"/>
  <c r="J182" i="11"/>
  <c r="K182" i="11"/>
  <c r="L182" i="11"/>
  <c r="M182" i="11"/>
  <c r="N182" i="11"/>
  <c r="O182" i="11"/>
  <c r="I184" i="11"/>
  <c r="J184" i="11"/>
  <c r="K184" i="11"/>
  <c r="L184" i="11"/>
  <c r="M184" i="11"/>
  <c r="N184" i="11"/>
  <c r="O184" i="11"/>
  <c r="I185" i="11"/>
  <c r="J185" i="11"/>
  <c r="K185" i="11"/>
  <c r="L185" i="11"/>
  <c r="M185" i="11"/>
  <c r="N185" i="11"/>
  <c r="O185" i="11"/>
  <c r="I186" i="11"/>
  <c r="J186" i="11"/>
  <c r="K186" i="11"/>
  <c r="L186" i="11"/>
  <c r="M186" i="11"/>
  <c r="N186" i="11"/>
  <c r="O186" i="11"/>
  <c r="I187" i="11"/>
  <c r="J187" i="11"/>
  <c r="K187" i="11"/>
  <c r="L187" i="11"/>
  <c r="M187" i="11"/>
  <c r="N187" i="11"/>
  <c r="O187" i="11"/>
  <c r="I189" i="11"/>
  <c r="J189" i="11"/>
  <c r="K189" i="11"/>
  <c r="L189" i="11"/>
  <c r="M189" i="11"/>
  <c r="N189" i="11"/>
  <c r="O189" i="11"/>
  <c r="I190" i="11"/>
  <c r="J190" i="11"/>
  <c r="K190" i="11"/>
  <c r="L190" i="11"/>
  <c r="M190" i="11"/>
  <c r="N190" i="11"/>
  <c r="O190" i="11"/>
  <c r="I191" i="11"/>
  <c r="J191" i="11"/>
  <c r="K191" i="11"/>
  <c r="L191" i="11"/>
  <c r="M191" i="11"/>
  <c r="N191" i="11"/>
  <c r="O191" i="11"/>
  <c r="I192" i="11"/>
  <c r="J192" i="11"/>
  <c r="K192" i="11"/>
  <c r="L192" i="11"/>
  <c r="M192" i="11"/>
  <c r="N192" i="11"/>
  <c r="O192" i="11"/>
  <c r="I194" i="11"/>
  <c r="J194" i="11"/>
  <c r="K194" i="11"/>
  <c r="L194" i="11"/>
  <c r="M194" i="11"/>
  <c r="N194" i="11"/>
  <c r="O194" i="11"/>
  <c r="I195" i="11"/>
  <c r="J195" i="11"/>
  <c r="K195" i="11"/>
  <c r="L195" i="11"/>
  <c r="M195" i="11"/>
  <c r="N195" i="11"/>
  <c r="O195" i="11"/>
  <c r="I196" i="11"/>
  <c r="J196" i="11"/>
  <c r="K196" i="11"/>
  <c r="L196" i="11"/>
  <c r="M196" i="11"/>
  <c r="N196" i="11"/>
  <c r="O196" i="11"/>
  <c r="I197" i="11"/>
  <c r="J197" i="11"/>
  <c r="K197" i="11"/>
  <c r="L197" i="11"/>
  <c r="M197" i="11"/>
  <c r="N197" i="11"/>
  <c r="O197" i="11"/>
  <c r="I153" i="11"/>
  <c r="J153" i="11"/>
  <c r="K153" i="11"/>
  <c r="L153" i="11"/>
  <c r="M153" i="11"/>
  <c r="N153" i="11"/>
  <c r="O153" i="11"/>
  <c r="I154" i="11"/>
  <c r="J154" i="11"/>
  <c r="K154" i="11"/>
  <c r="L154" i="11"/>
  <c r="M154" i="11"/>
  <c r="N154" i="11"/>
  <c r="O154" i="11"/>
  <c r="I155" i="11"/>
  <c r="J155" i="11"/>
  <c r="K155" i="11"/>
  <c r="L155" i="11"/>
  <c r="M155" i="11"/>
  <c r="N155" i="11"/>
  <c r="O155" i="11"/>
  <c r="I156" i="11"/>
  <c r="J156" i="11"/>
  <c r="K156" i="11"/>
  <c r="L156" i="11"/>
  <c r="M156" i="11"/>
  <c r="N156" i="11"/>
  <c r="O156" i="11"/>
  <c r="I157" i="11"/>
  <c r="J157" i="11"/>
  <c r="K157" i="11"/>
  <c r="L157" i="11"/>
  <c r="M157" i="11"/>
  <c r="N157" i="11"/>
  <c r="O157" i="11"/>
  <c r="I158" i="11"/>
  <c r="J158" i="11"/>
  <c r="K158" i="11"/>
  <c r="L158" i="11"/>
  <c r="M158" i="11"/>
  <c r="N158" i="11"/>
  <c r="O158" i="11"/>
  <c r="I159" i="11"/>
  <c r="J159" i="11"/>
  <c r="K159" i="11"/>
  <c r="L159" i="11"/>
  <c r="M159" i="11"/>
  <c r="N159" i="11"/>
  <c r="O159" i="11"/>
  <c r="I160" i="11"/>
  <c r="J160" i="11"/>
  <c r="K160" i="11"/>
  <c r="L160" i="11"/>
  <c r="M160" i="11"/>
  <c r="N160" i="11"/>
  <c r="O160" i="11"/>
  <c r="I161" i="11"/>
  <c r="J161" i="11"/>
  <c r="K161" i="11"/>
  <c r="L161" i="11"/>
  <c r="M161" i="11"/>
  <c r="N161" i="11"/>
  <c r="O161" i="11"/>
  <c r="I162" i="11"/>
  <c r="J162" i="11"/>
  <c r="K162" i="11"/>
  <c r="L162" i="11"/>
  <c r="M162" i="11"/>
  <c r="N162" i="11"/>
  <c r="O162" i="11"/>
  <c r="I163" i="11"/>
  <c r="J163" i="11"/>
  <c r="K163" i="11"/>
  <c r="L163" i="11"/>
  <c r="M163" i="11"/>
  <c r="N163" i="11"/>
  <c r="O163" i="11"/>
  <c r="I164" i="11"/>
  <c r="J164" i="11"/>
  <c r="K164" i="11"/>
  <c r="L164" i="11"/>
  <c r="M164" i="11"/>
  <c r="N164" i="11"/>
  <c r="O164" i="11"/>
  <c r="I165" i="11"/>
  <c r="J165" i="11"/>
  <c r="K165" i="11"/>
  <c r="L165" i="11"/>
  <c r="M165" i="11"/>
  <c r="N165" i="11"/>
  <c r="O165" i="11"/>
  <c r="I167" i="11"/>
  <c r="J167" i="11"/>
  <c r="K167" i="11"/>
  <c r="L167" i="11"/>
  <c r="M167" i="11"/>
  <c r="N167" i="11"/>
  <c r="O167" i="11"/>
  <c r="I168" i="11"/>
  <c r="J168" i="11"/>
  <c r="K168" i="11"/>
  <c r="L168" i="11"/>
  <c r="M168" i="11"/>
  <c r="N168" i="11"/>
  <c r="O168" i="11"/>
  <c r="I169" i="11"/>
  <c r="J169" i="11"/>
  <c r="K169" i="11"/>
  <c r="L169" i="11"/>
  <c r="M169" i="11"/>
  <c r="N169" i="11"/>
  <c r="O169" i="11"/>
  <c r="I170" i="11"/>
  <c r="J170" i="11"/>
  <c r="K170" i="11"/>
  <c r="L170" i="11"/>
  <c r="M170" i="11"/>
  <c r="N170" i="11"/>
  <c r="O170" i="11"/>
  <c r="I171" i="11"/>
  <c r="J171" i="11"/>
  <c r="K171" i="11"/>
  <c r="L171" i="11"/>
  <c r="M171" i="11"/>
  <c r="N171" i="11"/>
  <c r="O171" i="11"/>
  <c r="I172" i="11"/>
  <c r="J172" i="11"/>
  <c r="K172" i="11"/>
  <c r="L172" i="11"/>
  <c r="M172" i="11"/>
  <c r="N172" i="11"/>
  <c r="O172" i="11"/>
  <c r="I173" i="11"/>
  <c r="J173" i="11"/>
  <c r="K173" i="11"/>
  <c r="L173" i="11"/>
  <c r="M173" i="11"/>
  <c r="N173" i="11"/>
  <c r="O173" i="11"/>
  <c r="I174" i="11"/>
  <c r="J174" i="11"/>
  <c r="K174" i="11"/>
  <c r="L174" i="11"/>
  <c r="M174" i="11"/>
  <c r="N174" i="11"/>
  <c r="O174" i="11"/>
  <c r="I175" i="11"/>
  <c r="J175" i="11"/>
  <c r="K175" i="11"/>
  <c r="L175" i="11"/>
  <c r="M175" i="11"/>
  <c r="N175" i="11"/>
  <c r="O175" i="11"/>
  <c r="I125" i="11"/>
  <c r="J125" i="11"/>
  <c r="K125" i="11"/>
  <c r="L125" i="11"/>
  <c r="M125" i="11"/>
  <c r="N125" i="11"/>
  <c r="O125" i="11"/>
  <c r="I126" i="11"/>
  <c r="J126" i="11"/>
  <c r="K126" i="11"/>
  <c r="L126" i="11"/>
  <c r="M126" i="11"/>
  <c r="N126" i="11"/>
  <c r="O126" i="11"/>
  <c r="I127" i="11"/>
  <c r="J127" i="11"/>
  <c r="K127" i="11"/>
  <c r="L127" i="11"/>
  <c r="M127" i="11"/>
  <c r="N127" i="11"/>
  <c r="O127" i="11"/>
  <c r="I128" i="11"/>
  <c r="J128" i="11"/>
  <c r="K128" i="11"/>
  <c r="L128" i="11"/>
  <c r="M128" i="11"/>
  <c r="N128" i="11"/>
  <c r="O128" i="11"/>
  <c r="I130" i="11"/>
  <c r="J130" i="11"/>
  <c r="K130" i="11"/>
  <c r="L130" i="11"/>
  <c r="M130" i="11"/>
  <c r="N130" i="11"/>
  <c r="O130" i="11"/>
  <c r="I131" i="11"/>
  <c r="J131" i="11"/>
  <c r="K131" i="11"/>
  <c r="L131" i="11"/>
  <c r="M131" i="11"/>
  <c r="N131" i="11"/>
  <c r="O131" i="11"/>
  <c r="I132" i="11"/>
  <c r="J132" i="11"/>
  <c r="K132" i="11"/>
  <c r="L132" i="11"/>
  <c r="M132" i="11"/>
  <c r="N132" i="11"/>
  <c r="O132" i="11"/>
  <c r="I133" i="11"/>
  <c r="J133" i="11"/>
  <c r="K133" i="11"/>
  <c r="L133" i="11"/>
  <c r="M133" i="11"/>
  <c r="N133" i="11"/>
  <c r="O133" i="11"/>
  <c r="I135" i="11"/>
  <c r="J135" i="11"/>
  <c r="K135" i="11"/>
  <c r="L135" i="11"/>
  <c r="M135" i="11"/>
  <c r="N135" i="11"/>
  <c r="O135" i="11"/>
  <c r="I136" i="11"/>
  <c r="J136" i="11"/>
  <c r="K136" i="11"/>
  <c r="L136" i="11"/>
  <c r="M136" i="11"/>
  <c r="N136" i="11"/>
  <c r="O136" i="11"/>
  <c r="I137" i="11"/>
  <c r="J137" i="11"/>
  <c r="K137" i="11"/>
  <c r="L137" i="11"/>
  <c r="M137" i="11"/>
  <c r="N137" i="11"/>
  <c r="O137" i="11"/>
  <c r="I138" i="11"/>
  <c r="J138" i="11"/>
  <c r="K138" i="11"/>
  <c r="L138" i="11"/>
  <c r="M138" i="11"/>
  <c r="N138" i="11"/>
  <c r="O138" i="11"/>
  <c r="I140" i="11"/>
  <c r="J140" i="11"/>
  <c r="K140" i="11"/>
  <c r="L140" i="11"/>
  <c r="M140" i="11"/>
  <c r="N140" i="11"/>
  <c r="O140" i="11"/>
  <c r="I141" i="11"/>
  <c r="J141" i="11"/>
  <c r="K141" i="11"/>
  <c r="L141" i="11"/>
  <c r="M141" i="11"/>
  <c r="N141" i="11"/>
  <c r="O141" i="11"/>
  <c r="I142" i="11"/>
  <c r="J142" i="11"/>
  <c r="K142" i="11"/>
  <c r="L142" i="11"/>
  <c r="M142" i="11"/>
  <c r="N142" i="11"/>
  <c r="O142" i="11"/>
  <c r="I143" i="11"/>
  <c r="J143" i="11"/>
  <c r="K143" i="11"/>
  <c r="L143" i="11"/>
  <c r="M143" i="11"/>
  <c r="N143" i="11"/>
  <c r="O143" i="11"/>
  <c r="I144" i="11"/>
  <c r="J144" i="11"/>
  <c r="K144" i="11"/>
  <c r="L144" i="11"/>
  <c r="M144" i="11"/>
  <c r="N144" i="11"/>
  <c r="O144" i="11"/>
  <c r="I121" i="11"/>
  <c r="J121" i="11"/>
  <c r="K121" i="11"/>
  <c r="L121" i="11"/>
  <c r="M121" i="11"/>
  <c r="N121" i="11"/>
  <c r="I122" i="11"/>
  <c r="J122" i="11"/>
  <c r="K122" i="11"/>
  <c r="L122" i="11"/>
  <c r="M122" i="11"/>
  <c r="N122" i="11"/>
  <c r="I113" i="11"/>
  <c r="J113" i="11"/>
  <c r="K113" i="11"/>
  <c r="L113" i="11"/>
  <c r="M113" i="11"/>
  <c r="N113" i="11"/>
  <c r="O113" i="11"/>
  <c r="I114" i="11"/>
  <c r="J114" i="11"/>
  <c r="K114" i="11"/>
  <c r="L114" i="11"/>
  <c r="M114" i="11"/>
  <c r="N114" i="11"/>
  <c r="O114" i="11"/>
  <c r="I115" i="11"/>
  <c r="J115" i="11"/>
  <c r="K115" i="11"/>
  <c r="L115" i="11"/>
  <c r="M115" i="11"/>
  <c r="N115" i="11"/>
  <c r="O115" i="11"/>
  <c r="I116" i="11"/>
  <c r="J116" i="11"/>
  <c r="K116" i="11"/>
  <c r="L116" i="11"/>
  <c r="M116" i="11"/>
  <c r="N116" i="11"/>
  <c r="O116" i="11"/>
  <c r="I107" i="11"/>
  <c r="J107" i="11"/>
  <c r="K107" i="11"/>
  <c r="L107" i="11"/>
  <c r="M107" i="11"/>
  <c r="N107" i="11"/>
  <c r="O107" i="11"/>
  <c r="I108" i="11"/>
  <c r="J108" i="11"/>
  <c r="K108" i="11"/>
  <c r="L108" i="11"/>
  <c r="M108" i="11"/>
  <c r="N108" i="11"/>
  <c r="O108" i="11"/>
  <c r="I109" i="11"/>
  <c r="J109" i="11"/>
  <c r="K109" i="11"/>
  <c r="L109" i="11"/>
  <c r="M109" i="11"/>
  <c r="N109" i="11"/>
  <c r="O109" i="11"/>
  <c r="I110" i="11"/>
  <c r="J110" i="11"/>
  <c r="K110" i="11"/>
  <c r="L110" i="11"/>
  <c r="M110" i="11"/>
  <c r="N110" i="11"/>
  <c r="O110" i="11"/>
  <c r="I101" i="11"/>
  <c r="J101" i="11"/>
  <c r="K101" i="11"/>
  <c r="L101" i="11"/>
  <c r="M101" i="11"/>
  <c r="N101" i="11"/>
  <c r="O101" i="11"/>
  <c r="I102" i="11"/>
  <c r="J102" i="11"/>
  <c r="K102" i="11"/>
  <c r="L102" i="11"/>
  <c r="M102" i="11"/>
  <c r="N102" i="11"/>
  <c r="O102" i="11"/>
  <c r="I103" i="11"/>
  <c r="J103" i="11"/>
  <c r="K103" i="11"/>
  <c r="L103" i="11"/>
  <c r="M103" i="11"/>
  <c r="N103" i="11"/>
  <c r="O103" i="11"/>
  <c r="I104" i="11"/>
  <c r="J104" i="11"/>
  <c r="K104" i="11"/>
  <c r="L104" i="11"/>
  <c r="M104" i="11"/>
  <c r="N104" i="11"/>
  <c r="O104" i="11"/>
  <c r="I98" i="11"/>
  <c r="J98" i="11"/>
  <c r="K98" i="11"/>
  <c r="L98" i="11"/>
  <c r="M98" i="11"/>
  <c r="N98" i="11"/>
  <c r="O98" i="11"/>
  <c r="I66" i="11"/>
  <c r="J66" i="11"/>
  <c r="K66" i="11"/>
  <c r="L66" i="11"/>
  <c r="M66" i="11"/>
  <c r="N66" i="11"/>
  <c r="O66" i="11"/>
  <c r="I67" i="11"/>
  <c r="J67" i="11"/>
  <c r="K67" i="11"/>
  <c r="L67" i="11"/>
  <c r="M67" i="11"/>
  <c r="N67" i="11"/>
  <c r="O67" i="11"/>
  <c r="I68" i="11"/>
  <c r="J68" i="11"/>
  <c r="K68" i="11"/>
  <c r="L68" i="11"/>
  <c r="M68" i="11"/>
  <c r="N68" i="11"/>
  <c r="O68" i="11"/>
  <c r="I69" i="11"/>
  <c r="J69" i="11"/>
  <c r="K69" i="11"/>
  <c r="L69" i="11"/>
  <c r="M69" i="11"/>
  <c r="N69" i="11"/>
  <c r="O69" i="11"/>
  <c r="I72" i="11"/>
  <c r="J72" i="11"/>
  <c r="K72" i="11"/>
  <c r="L72" i="11"/>
  <c r="M72" i="11"/>
  <c r="N72" i="11"/>
  <c r="O72" i="11"/>
  <c r="I73" i="11"/>
  <c r="J73" i="11"/>
  <c r="K73" i="11"/>
  <c r="L73" i="11"/>
  <c r="M73" i="11"/>
  <c r="N73" i="11"/>
  <c r="O73" i="11"/>
  <c r="I74" i="11"/>
  <c r="J74" i="11"/>
  <c r="K74" i="11"/>
  <c r="L74" i="11"/>
  <c r="M74" i="11"/>
  <c r="N74" i="11"/>
  <c r="O74" i="11"/>
  <c r="I75" i="11"/>
  <c r="J75" i="11"/>
  <c r="K75" i="11"/>
  <c r="L75" i="11"/>
  <c r="M75" i="11"/>
  <c r="N75" i="11"/>
  <c r="O75" i="11"/>
  <c r="I78" i="11"/>
  <c r="J78" i="11"/>
  <c r="K78" i="11"/>
  <c r="L78" i="11"/>
  <c r="M78" i="11"/>
  <c r="N78" i="11"/>
  <c r="O78" i="11"/>
  <c r="I79" i="11"/>
  <c r="J79" i="11"/>
  <c r="K79" i="11"/>
  <c r="L79" i="11"/>
  <c r="M79" i="11"/>
  <c r="N79" i="11"/>
  <c r="O79" i="11"/>
  <c r="I80" i="11"/>
  <c r="J80" i="11"/>
  <c r="K80" i="11"/>
  <c r="L80" i="11"/>
  <c r="M80" i="11"/>
  <c r="N80" i="11"/>
  <c r="O80" i="11"/>
  <c r="I81" i="11"/>
  <c r="J81" i="11"/>
  <c r="K81" i="11"/>
  <c r="L81" i="11"/>
  <c r="M81" i="11"/>
  <c r="N81" i="11"/>
  <c r="O81" i="11"/>
  <c r="I84" i="11"/>
  <c r="J84" i="11"/>
  <c r="K84" i="11"/>
  <c r="L84" i="11"/>
  <c r="M84" i="11"/>
  <c r="N84" i="11"/>
  <c r="O84" i="11"/>
  <c r="I85" i="11"/>
  <c r="J85" i="11"/>
  <c r="K85" i="11"/>
  <c r="L85" i="11"/>
  <c r="M85" i="11"/>
  <c r="N85" i="11"/>
  <c r="O85" i="11"/>
  <c r="I86" i="11"/>
  <c r="J86" i="11"/>
  <c r="K86" i="11"/>
  <c r="L86" i="11"/>
  <c r="M86" i="11"/>
  <c r="N86" i="11"/>
  <c r="O86" i="11"/>
  <c r="I87" i="11"/>
  <c r="J87" i="11"/>
  <c r="K87" i="11"/>
  <c r="L87" i="11"/>
  <c r="M87" i="11"/>
  <c r="N87" i="11"/>
  <c r="O87" i="11"/>
  <c r="I63" i="11"/>
  <c r="J63" i="11"/>
  <c r="K63" i="11"/>
  <c r="L63" i="11"/>
  <c r="M63" i="11"/>
  <c r="N63" i="11"/>
  <c r="O63" i="11"/>
  <c r="P63" i="11" s="1"/>
  <c r="I61" i="11"/>
  <c r="J61" i="11"/>
  <c r="K61" i="11"/>
  <c r="L61" i="11"/>
  <c r="M61" i="11"/>
  <c r="N61" i="11"/>
  <c r="O61" i="11"/>
  <c r="P61" i="11" s="1"/>
  <c r="I54" i="11"/>
  <c r="J54" i="11"/>
  <c r="K54" i="11"/>
  <c r="L54" i="11"/>
  <c r="M54" i="11"/>
  <c r="N54" i="11"/>
  <c r="O54" i="11"/>
  <c r="I55" i="11"/>
  <c r="J55" i="11"/>
  <c r="K55" i="11"/>
  <c r="L55" i="11"/>
  <c r="M55" i="11"/>
  <c r="N55" i="11"/>
  <c r="O55" i="11"/>
  <c r="I56" i="11"/>
  <c r="J56" i="11"/>
  <c r="K56" i="11"/>
  <c r="L56" i="11"/>
  <c r="M56" i="11"/>
  <c r="N56" i="11"/>
  <c r="O56" i="11"/>
  <c r="I49" i="11"/>
  <c r="J49" i="11"/>
  <c r="K49" i="11"/>
  <c r="L49" i="11"/>
  <c r="M49" i="11"/>
  <c r="N49" i="11"/>
  <c r="O49" i="11"/>
  <c r="I50" i="11"/>
  <c r="J50" i="11"/>
  <c r="K50" i="11"/>
  <c r="L50" i="11"/>
  <c r="M50" i="11"/>
  <c r="N50" i="11"/>
  <c r="O50" i="11"/>
  <c r="I51" i="11"/>
  <c r="J51" i="11"/>
  <c r="K51" i="11"/>
  <c r="L51" i="11"/>
  <c r="M51" i="11"/>
  <c r="N51" i="11"/>
  <c r="O51" i="11"/>
  <c r="I46" i="11"/>
  <c r="J46" i="11"/>
  <c r="K46" i="11"/>
  <c r="L46" i="11"/>
  <c r="M46" i="11"/>
  <c r="N46" i="11"/>
  <c r="O46" i="11"/>
  <c r="I44" i="11"/>
  <c r="J44" i="11"/>
  <c r="K44" i="11"/>
  <c r="L44" i="11"/>
  <c r="M44" i="11"/>
  <c r="N44" i="11"/>
  <c r="O44" i="11"/>
  <c r="I29" i="11"/>
  <c r="J29" i="11"/>
  <c r="K29" i="11"/>
  <c r="L29" i="11"/>
  <c r="M29" i="11"/>
  <c r="N29" i="11"/>
  <c r="O29" i="11"/>
  <c r="J35" i="11"/>
  <c r="K35" i="11"/>
  <c r="L35" i="11"/>
  <c r="M35" i="11"/>
  <c r="N35" i="11"/>
  <c r="O35" i="11"/>
  <c r="I35" i="11"/>
  <c r="I33" i="11"/>
  <c r="I31" i="11"/>
  <c r="I263" i="11" l="1"/>
  <c r="K123" i="11"/>
  <c r="I123" i="11"/>
  <c r="N123" i="11"/>
  <c r="M123" i="11"/>
  <c r="J263" i="11"/>
  <c r="L123" i="11"/>
  <c r="M263" i="11"/>
  <c r="L263" i="11"/>
  <c r="J123" i="11"/>
  <c r="K263" i="11"/>
  <c r="O263" i="11"/>
  <c r="N263" i="11"/>
  <c r="P115" i="11"/>
  <c r="P116" i="11"/>
  <c r="P113" i="11"/>
  <c r="P245" i="11"/>
  <c r="P114" i="11"/>
  <c r="P246" i="11"/>
  <c r="N216" i="11"/>
  <c r="B189" i="20"/>
  <c r="D189" i="20" s="1"/>
  <c r="A190" i="20"/>
  <c r="C189" i="20"/>
  <c r="E189" i="20" s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I229" i="11"/>
  <c r="O134" i="11"/>
  <c r="L146" i="11"/>
  <c r="K145" i="11"/>
  <c r="O146" i="11"/>
  <c r="L147" i="11"/>
  <c r="K146" i="11"/>
  <c r="I148" i="11"/>
  <c r="L148" i="11"/>
  <c r="K147" i="11"/>
  <c r="J146" i="11"/>
  <c r="I145" i="11"/>
  <c r="K148" i="11"/>
  <c r="I146" i="11"/>
  <c r="O204" i="11"/>
  <c r="M247" i="11"/>
  <c r="J148" i="11"/>
  <c r="I147" i="11"/>
  <c r="I236" i="11"/>
  <c r="U21" i="22" s="1"/>
  <c r="N229" i="11"/>
  <c r="M204" i="11"/>
  <c r="I204" i="11"/>
  <c r="K216" i="11"/>
  <c r="O70" i="11"/>
  <c r="O193" i="11"/>
  <c r="O148" i="11"/>
  <c r="O145" i="11"/>
  <c r="O139" i="11"/>
  <c r="O88" i="11"/>
  <c r="O90" i="11"/>
  <c r="O216" i="11"/>
  <c r="O236" i="11"/>
  <c r="O229" i="11"/>
  <c r="N88" i="11"/>
  <c r="N193" i="11"/>
  <c r="N147" i="11"/>
  <c r="N139" i="11"/>
  <c r="N148" i="11"/>
  <c r="N146" i="11"/>
  <c r="N145" i="11"/>
  <c r="N134" i="11"/>
  <c r="N129" i="11"/>
  <c r="O117" i="11"/>
  <c r="N76" i="11"/>
  <c r="O76" i="11"/>
  <c r="O93" i="11"/>
  <c r="N93" i="11"/>
  <c r="N70" i="11"/>
  <c r="N92" i="11"/>
  <c r="N91" i="11"/>
  <c r="N236" i="11"/>
  <c r="Z21" i="22" s="1"/>
  <c r="M193" i="11"/>
  <c r="M139" i="11"/>
  <c r="M148" i="11"/>
  <c r="M146" i="11"/>
  <c r="M145" i="11"/>
  <c r="M147" i="11"/>
  <c r="M134" i="11"/>
  <c r="M129" i="11"/>
  <c r="N117" i="11"/>
  <c r="M117" i="11"/>
  <c r="M76" i="11"/>
  <c r="M70" i="11"/>
  <c r="M93" i="11"/>
  <c r="M92" i="11"/>
  <c r="M236" i="11"/>
  <c r="M229" i="11"/>
  <c r="M216" i="11"/>
  <c r="L129" i="11"/>
  <c r="L134" i="11"/>
  <c r="L229" i="11"/>
  <c r="L236" i="11"/>
  <c r="L216" i="11"/>
  <c r="L204" i="11"/>
  <c r="L193" i="11"/>
  <c r="L82" i="11"/>
  <c r="K229" i="11"/>
  <c r="L117" i="11"/>
  <c r="L91" i="11"/>
  <c r="L76" i="11"/>
  <c r="L70" i="11"/>
  <c r="L92" i="11"/>
  <c r="L93" i="11"/>
  <c r="K76" i="11"/>
  <c r="K82" i="11"/>
  <c r="K193" i="11"/>
  <c r="L139" i="11"/>
  <c r="K134" i="11"/>
  <c r="K129" i="11"/>
  <c r="K139" i="11"/>
  <c r="K117" i="11"/>
  <c r="K91" i="11"/>
  <c r="K70" i="11"/>
  <c r="K92" i="11"/>
  <c r="K93" i="11"/>
  <c r="J204" i="11"/>
  <c r="J134" i="11"/>
  <c r="J129" i="11"/>
  <c r="J88" i="11"/>
  <c r="J93" i="11"/>
  <c r="J76" i="11"/>
  <c r="J70" i="11"/>
  <c r="J92" i="11"/>
  <c r="J82" i="11"/>
  <c r="J90" i="11"/>
  <c r="J91" i="11"/>
  <c r="J139" i="11"/>
  <c r="J193" i="11"/>
  <c r="K236" i="11"/>
  <c r="J236" i="11"/>
  <c r="J216" i="11"/>
  <c r="J229" i="11"/>
  <c r="I247" i="11"/>
  <c r="J117" i="11"/>
  <c r="I129" i="11"/>
  <c r="I134" i="11"/>
  <c r="I193" i="11"/>
  <c r="I139" i="11"/>
  <c r="I117" i="11"/>
  <c r="I88" i="11"/>
  <c r="I89" i="11" s="1"/>
  <c r="I91" i="11"/>
  <c r="I256" i="11" s="1"/>
  <c r="I258" i="11" s="1"/>
  <c r="I92" i="11"/>
  <c r="I82" i="11"/>
  <c r="I83" i="11" s="1"/>
  <c r="I93" i="11"/>
  <c r="I70" i="11"/>
  <c r="I71" i="11" s="1"/>
  <c r="I90" i="11"/>
  <c r="O82" i="11"/>
  <c r="I76" i="11"/>
  <c r="I77" i="11" s="1"/>
  <c r="O91" i="11"/>
  <c r="N90" i="11"/>
  <c r="L88" i="11"/>
  <c r="N82" i="11"/>
  <c r="O92" i="11"/>
  <c r="M90" i="11"/>
  <c r="K88" i="11"/>
  <c r="M82" i="11"/>
  <c r="M91" i="11"/>
  <c r="L90" i="11"/>
  <c r="M88" i="11"/>
  <c r="K90" i="11"/>
  <c r="M262" i="13"/>
  <c r="L262" i="13"/>
  <c r="K262" i="13"/>
  <c r="J262" i="13"/>
  <c r="I262" i="13"/>
  <c r="H262" i="13"/>
  <c r="G262" i="13"/>
  <c r="F262" i="13"/>
  <c r="E262" i="13"/>
  <c r="D262" i="13"/>
  <c r="M261" i="13"/>
  <c r="L261" i="13"/>
  <c r="K261" i="13"/>
  <c r="J261" i="13"/>
  <c r="I261" i="13"/>
  <c r="H261" i="13"/>
  <c r="G261" i="13"/>
  <c r="F261" i="13"/>
  <c r="E261" i="13"/>
  <c r="D261" i="13"/>
  <c r="M257" i="13"/>
  <c r="L257" i="13"/>
  <c r="K257" i="13"/>
  <c r="J257" i="13"/>
  <c r="I257" i="13"/>
  <c r="H257" i="13"/>
  <c r="G257" i="13"/>
  <c r="F257" i="13"/>
  <c r="E257" i="13"/>
  <c r="D257" i="13"/>
  <c r="M254" i="13"/>
  <c r="L254" i="13"/>
  <c r="K254" i="13"/>
  <c r="J254" i="13"/>
  <c r="I254" i="13"/>
  <c r="H254" i="13"/>
  <c r="G254" i="13"/>
  <c r="F254" i="13"/>
  <c r="E254" i="13"/>
  <c r="D254" i="13"/>
  <c r="M253" i="13"/>
  <c r="L253" i="13"/>
  <c r="K253" i="13"/>
  <c r="J253" i="13"/>
  <c r="I253" i="13"/>
  <c r="H253" i="13"/>
  <c r="G253" i="13"/>
  <c r="F253" i="13"/>
  <c r="E253" i="13"/>
  <c r="D253" i="13"/>
  <c r="M246" i="13"/>
  <c r="L246" i="13"/>
  <c r="K246" i="13"/>
  <c r="J246" i="13"/>
  <c r="I246" i="13"/>
  <c r="H246" i="13"/>
  <c r="G246" i="13"/>
  <c r="F246" i="13"/>
  <c r="E246" i="13"/>
  <c r="D246" i="13"/>
  <c r="M245" i="13"/>
  <c r="L245" i="13"/>
  <c r="K245" i="13"/>
  <c r="J245" i="13"/>
  <c r="I245" i="13"/>
  <c r="H245" i="13"/>
  <c r="G245" i="13"/>
  <c r="F245" i="13"/>
  <c r="E245" i="13"/>
  <c r="D245" i="13"/>
  <c r="M241" i="13"/>
  <c r="L241" i="13"/>
  <c r="K241" i="13"/>
  <c r="J241" i="13"/>
  <c r="I241" i="13"/>
  <c r="H241" i="13"/>
  <c r="G241" i="13"/>
  <c r="F241" i="13"/>
  <c r="E241" i="13"/>
  <c r="D241" i="13"/>
  <c r="M240" i="13"/>
  <c r="L240" i="13"/>
  <c r="K240" i="13"/>
  <c r="J240" i="13"/>
  <c r="I240" i="13"/>
  <c r="H240" i="13"/>
  <c r="G240" i="13"/>
  <c r="F240" i="13"/>
  <c r="E240" i="13"/>
  <c r="D240" i="13"/>
  <c r="M239" i="13"/>
  <c r="L239" i="13"/>
  <c r="K239" i="13"/>
  <c r="J239" i="13"/>
  <c r="I239" i="13"/>
  <c r="H239" i="13"/>
  <c r="G239" i="13"/>
  <c r="F239" i="13"/>
  <c r="E239" i="13"/>
  <c r="D239" i="13"/>
  <c r="M238" i="13"/>
  <c r="L238" i="13"/>
  <c r="K238" i="13"/>
  <c r="J238" i="13"/>
  <c r="I238" i="13"/>
  <c r="H238" i="13"/>
  <c r="G238" i="13"/>
  <c r="F238" i="13"/>
  <c r="E238" i="13"/>
  <c r="D238" i="13"/>
  <c r="M235" i="13"/>
  <c r="L235" i="13"/>
  <c r="K235" i="13"/>
  <c r="J235" i="13"/>
  <c r="I235" i="13"/>
  <c r="H235" i="13"/>
  <c r="G235" i="13"/>
  <c r="F235" i="13"/>
  <c r="E235" i="13"/>
  <c r="D235" i="13"/>
  <c r="M234" i="13"/>
  <c r="L234" i="13"/>
  <c r="K234" i="13"/>
  <c r="J234" i="13"/>
  <c r="I234" i="13"/>
  <c r="H234" i="13"/>
  <c r="G234" i="13"/>
  <c r="F234" i="13"/>
  <c r="E234" i="13"/>
  <c r="D234" i="13"/>
  <c r="M233" i="13"/>
  <c r="L233" i="13"/>
  <c r="K233" i="13"/>
  <c r="J233" i="13"/>
  <c r="I233" i="13"/>
  <c r="H233" i="13"/>
  <c r="G233" i="13"/>
  <c r="F233" i="13"/>
  <c r="E233" i="13"/>
  <c r="D233" i="13"/>
  <c r="M232" i="13"/>
  <c r="L232" i="13"/>
  <c r="K232" i="13"/>
  <c r="J232" i="13"/>
  <c r="I232" i="13"/>
  <c r="H232" i="13"/>
  <c r="G232" i="13"/>
  <c r="F232" i="13"/>
  <c r="E232" i="13"/>
  <c r="D232" i="13"/>
  <c r="M228" i="13"/>
  <c r="L228" i="13"/>
  <c r="K228" i="13"/>
  <c r="J228" i="13"/>
  <c r="I228" i="13"/>
  <c r="H228" i="13"/>
  <c r="G228" i="13"/>
  <c r="F228" i="13"/>
  <c r="E228" i="13"/>
  <c r="D228" i="13"/>
  <c r="M227" i="13"/>
  <c r="L227" i="13"/>
  <c r="K227" i="13"/>
  <c r="J227" i="13"/>
  <c r="I227" i="13"/>
  <c r="H227" i="13"/>
  <c r="G227" i="13"/>
  <c r="F227" i="13"/>
  <c r="E227" i="13"/>
  <c r="D227" i="13"/>
  <c r="M226" i="13"/>
  <c r="L226" i="13"/>
  <c r="K226" i="13"/>
  <c r="J226" i="13"/>
  <c r="I226" i="13"/>
  <c r="H226" i="13"/>
  <c r="G226" i="13"/>
  <c r="F226" i="13"/>
  <c r="E226" i="13"/>
  <c r="D226" i="13"/>
  <c r="M225" i="13"/>
  <c r="L225" i="13"/>
  <c r="K225" i="13"/>
  <c r="J225" i="13"/>
  <c r="I225" i="13"/>
  <c r="H225" i="13"/>
  <c r="G225" i="13"/>
  <c r="F225" i="13"/>
  <c r="E225" i="13"/>
  <c r="D225" i="13"/>
  <c r="M222" i="13"/>
  <c r="L222" i="13"/>
  <c r="K222" i="13"/>
  <c r="J222" i="13"/>
  <c r="I222" i="13"/>
  <c r="H222" i="13"/>
  <c r="G222" i="13"/>
  <c r="F222" i="13"/>
  <c r="E222" i="13"/>
  <c r="D222" i="13"/>
  <c r="M221" i="13"/>
  <c r="L221" i="13"/>
  <c r="K221" i="13"/>
  <c r="J221" i="13"/>
  <c r="I221" i="13"/>
  <c r="H221" i="13"/>
  <c r="G221" i="13"/>
  <c r="F221" i="13"/>
  <c r="E221" i="13"/>
  <c r="D221" i="13"/>
  <c r="M220" i="13"/>
  <c r="L220" i="13"/>
  <c r="K220" i="13"/>
  <c r="J220" i="13"/>
  <c r="I220" i="13"/>
  <c r="H220" i="13"/>
  <c r="G220" i="13"/>
  <c r="F220" i="13"/>
  <c r="E220" i="13"/>
  <c r="D220" i="13"/>
  <c r="M219" i="13"/>
  <c r="L219" i="13"/>
  <c r="K219" i="13"/>
  <c r="J219" i="13"/>
  <c r="I219" i="13"/>
  <c r="H219" i="13"/>
  <c r="G219" i="13"/>
  <c r="F219" i="13"/>
  <c r="E219" i="13"/>
  <c r="D219" i="13"/>
  <c r="M215" i="13"/>
  <c r="L215" i="13"/>
  <c r="K215" i="13"/>
  <c r="J215" i="13"/>
  <c r="I215" i="13"/>
  <c r="H215" i="13"/>
  <c r="G215" i="13"/>
  <c r="F215" i="13"/>
  <c r="E215" i="13"/>
  <c r="D215" i="13"/>
  <c r="M214" i="13"/>
  <c r="L214" i="13"/>
  <c r="K214" i="13"/>
  <c r="J214" i="13"/>
  <c r="I214" i="13"/>
  <c r="H214" i="13"/>
  <c r="G214" i="13"/>
  <c r="F214" i="13"/>
  <c r="E214" i="13"/>
  <c r="D214" i="13"/>
  <c r="M213" i="13"/>
  <c r="L213" i="13"/>
  <c r="K213" i="13"/>
  <c r="J213" i="13"/>
  <c r="I213" i="13"/>
  <c r="H213" i="13"/>
  <c r="G213" i="13"/>
  <c r="F213" i="13"/>
  <c r="E213" i="13"/>
  <c r="D213" i="13"/>
  <c r="M212" i="13"/>
  <c r="L212" i="13"/>
  <c r="K212" i="13"/>
  <c r="J212" i="13"/>
  <c r="I212" i="13"/>
  <c r="H212" i="13"/>
  <c r="G212" i="13"/>
  <c r="F212" i="13"/>
  <c r="E212" i="13"/>
  <c r="D212" i="13"/>
  <c r="M209" i="13"/>
  <c r="L209" i="13"/>
  <c r="K209" i="13"/>
  <c r="J209" i="13"/>
  <c r="I209" i="13"/>
  <c r="H209" i="13"/>
  <c r="G209" i="13"/>
  <c r="F209" i="13"/>
  <c r="E209" i="13"/>
  <c r="D209" i="13"/>
  <c r="M208" i="13"/>
  <c r="L208" i="13"/>
  <c r="K208" i="13"/>
  <c r="J208" i="13"/>
  <c r="I208" i="13"/>
  <c r="H208" i="13"/>
  <c r="G208" i="13"/>
  <c r="F208" i="13"/>
  <c r="E208" i="13"/>
  <c r="D208" i="13"/>
  <c r="M207" i="13"/>
  <c r="L207" i="13"/>
  <c r="K207" i="13"/>
  <c r="J207" i="13"/>
  <c r="I207" i="13"/>
  <c r="H207" i="13"/>
  <c r="G207" i="13"/>
  <c r="F207" i="13"/>
  <c r="E207" i="13"/>
  <c r="D207" i="13"/>
  <c r="M206" i="13"/>
  <c r="L206" i="13"/>
  <c r="K206" i="13"/>
  <c r="J206" i="13"/>
  <c r="I206" i="13"/>
  <c r="H206" i="13"/>
  <c r="G206" i="13"/>
  <c r="F206" i="13"/>
  <c r="E206" i="13"/>
  <c r="D206" i="13"/>
  <c r="M203" i="13"/>
  <c r="L203" i="13"/>
  <c r="K203" i="13"/>
  <c r="J203" i="13"/>
  <c r="I203" i="13"/>
  <c r="H203" i="13"/>
  <c r="G203" i="13"/>
  <c r="F203" i="13"/>
  <c r="E203" i="13"/>
  <c r="D203" i="13"/>
  <c r="M202" i="13"/>
  <c r="L202" i="13"/>
  <c r="K202" i="13"/>
  <c r="J202" i="13"/>
  <c r="I202" i="13"/>
  <c r="H202" i="13"/>
  <c r="G202" i="13"/>
  <c r="F202" i="13"/>
  <c r="E202" i="13"/>
  <c r="D202" i="13"/>
  <c r="M201" i="13"/>
  <c r="L201" i="13"/>
  <c r="K201" i="13"/>
  <c r="J201" i="13"/>
  <c r="I201" i="13"/>
  <c r="H201" i="13"/>
  <c r="G201" i="13"/>
  <c r="F201" i="13"/>
  <c r="E201" i="13"/>
  <c r="D201" i="13"/>
  <c r="M200" i="13"/>
  <c r="L200" i="13"/>
  <c r="K200" i="13"/>
  <c r="J200" i="13"/>
  <c r="I200" i="13"/>
  <c r="H200" i="13"/>
  <c r="G200" i="13"/>
  <c r="F200" i="13"/>
  <c r="E200" i="13"/>
  <c r="D200" i="13"/>
  <c r="M199" i="13"/>
  <c r="L199" i="13"/>
  <c r="K199" i="13"/>
  <c r="J199" i="13"/>
  <c r="I199" i="13"/>
  <c r="H199" i="13"/>
  <c r="G199" i="13"/>
  <c r="F199" i="13"/>
  <c r="E199" i="13"/>
  <c r="D199" i="13"/>
  <c r="M197" i="13"/>
  <c r="L197" i="13"/>
  <c r="K197" i="13"/>
  <c r="J197" i="13"/>
  <c r="I197" i="13"/>
  <c r="H197" i="13"/>
  <c r="G197" i="13"/>
  <c r="F197" i="13"/>
  <c r="E197" i="13"/>
  <c r="D197" i="13"/>
  <c r="M196" i="13"/>
  <c r="L196" i="13"/>
  <c r="K196" i="13"/>
  <c r="J196" i="13"/>
  <c r="I196" i="13"/>
  <c r="H196" i="13"/>
  <c r="G196" i="13"/>
  <c r="F196" i="13"/>
  <c r="E196" i="13"/>
  <c r="D196" i="13"/>
  <c r="M195" i="13"/>
  <c r="L195" i="13"/>
  <c r="K195" i="13"/>
  <c r="J195" i="13"/>
  <c r="I195" i="13"/>
  <c r="H195" i="13"/>
  <c r="G195" i="13"/>
  <c r="F195" i="13"/>
  <c r="E195" i="13"/>
  <c r="D195" i="13"/>
  <c r="M194" i="13"/>
  <c r="L194" i="13"/>
  <c r="K194" i="13"/>
  <c r="J194" i="13"/>
  <c r="I194" i="13"/>
  <c r="H194" i="13"/>
  <c r="G194" i="13"/>
  <c r="F194" i="13"/>
  <c r="E194" i="13"/>
  <c r="D194" i="13"/>
  <c r="M192" i="13"/>
  <c r="L192" i="13"/>
  <c r="K192" i="13"/>
  <c r="J192" i="13"/>
  <c r="I192" i="13"/>
  <c r="H192" i="13"/>
  <c r="G192" i="13"/>
  <c r="F192" i="13"/>
  <c r="E192" i="13"/>
  <c r="D192" i="13"/>
  <c r="M191" i="13"/>
  <c r="L191" i="13"/>
  <c r="K191" i="13"/>
  <c r="J191" i="13"/>
  <c r="I191" i="13"/>
  <c r="H191" i="13"/>
  <c r="G191" i="13"/>
  <c r="F191" i="13"/>
  <c r="E191" i="13"/>
  <c r="D191" i="13"/>
  <c r="M190" i="13"/>
  <c r="L190" i="13"/>
  <c r="K190" i="13"/>
  <c r="J190" i="13"/>
  <c r="I190" i="13"/>
  <c r="H190" i="13"/>
  <c r="G190" i="13"/>
  <c r="F190" i="13"/>
  <c r="E190" i="13"/>
  <c r="D190" i="13"/>
  <c r="M189" i="13"/>
  <c r="L189" i="13"/>
  <c r="K189" i="13"/>
  <c r="J189" i="13"/>
  <c r="I189" i="13"/>
  <c r="H189" i="13"/>
  <c r="G189" i="13"/>
  <c r="F189" i="13"/>
  <c r="E189" i="13"/>
  <c r="D189" i="13"/>
  <c r="M187" i="13"/>
  <c r="L187" i="13"/>
  <c r="K187" i="13"/>
  <c r="J187" i="13"/>
  <c r="I187" i="13"/>
  <c r="H187" i="13"/>
  <c r="G187" i="13"/>
  <c r="F187" i="13"/>
  <c r="E187" i="13"/>
  <c r="D187" i="13"/>
  <c r="M186" i="13"/>
  <c r="L186" i="13"/>
  <c r="K186" i="13"/>
  <c r="J186" i="13"/>
  <c r="I186" i="13"/>
  <c r="H186" i="13"/>
  <c r="G186" i="13"/>
  <c r="F186" i="13"/>
  <c r="E186" i="13"/>
  <c r="D186" i="13"/>
  <c r="M185" i="13"/>
  <c r="L185" i="13"/>
  <c r="K185" i="13"/>
  <c r="J185" i="13"/>
  <c r="I185" i="13"/>
  <c r="H185" i="13"/>
  <c r="G185" i="13"/>
  <c r="F185" i="13"/>
  <c r="E185" i="13"/>
  <c r="D185" i="13"/>
  <c r="M184" i="13"/>
  <c r="L184" i="13"/>
  <c r="K184" i="13"/>
  <c r="J184" i="13"/>
  <c r="I184" i="13"/>
  <c r="H184" i="13"/>
  <c r="G184" i="13"/>
  <c r="F184" i="13"/>
  <c r="E184" i="13"/>
  <c r="D184" i="13"/>
  <c r="M182" i="13"/>
  <c r="L182" i="13"/>
  <c r="K182" i="13"/>
  <c r="J182" i="13"/>
  <c r="I182" i="13"/>
  <c r="H182" i="13"/>
  <c r="G182" i="13"/>
  <c r="F182" i="13"/>
  <c r="E182" i="13"/>
  <c r="D182" i="13"/>
  <c r="M181" i="13"/>
  <c r="L181" i="13"/>
  <c r="K181" i="13"/>
  <c r="J181" i="13"/>
  <c r="I181" i="13"/>
  <c r="H181" i="13"/>
  <c r="G181" i="13"/>
  <c r="F181" i="13"/>
  <c r="E181" i="13"/>
  <c r="D181" i="13"/>
  <c r="M180" i="13"/>
  <c r="L180" i="13"/>
  <c r="K180" i="13"/>
  <c r="J180" i="13"/>
  <c r="I180" i="13"/>
  <c r="H180" i="13"/>
  <c r="G180" i="13"/>
  <c r="F180" i="13"/>
  <c r="E180" i="13"/>
  <c r="D180" i="13"/>
  <c r="M179" i="13"/>
  <c r="L179" i="13"/>
  <c r="K179" i="13"/>
  <c r="J179" i="13"/>
  <c r="I179" i="13"/>
  <c r="H179" i="13"/>
  <c r="G179" i="13"/>
  <c r="F179" i="13"/>
  <c r="E179" i="13"/>
  <c r="D179" i="13"/>
  <c r="M178" i="13"/>
  <c r="L178" i="13"/>
  <c r="K178" i="13"/>
  <c r="J178" i="13"/>
  <c r="I178" i="13"/>
  <c r="H178" i="13"/>
  <c r="G178" i="13"/>
  <c r="F178" i="13"/>
  <c r="E178" i="13"/>
  <c r="D178" i="13"/>
  <c r="M177" i="13"/>
  <c r="L177" i="13"/>
  <c r="K177" i="13"/>
  <c r="J177" i="13"/>
  <c r="I177" i="13"/>
  <c r="H177" i="13"/>
  <c r="G177" i="13"/>
  <c r="F177" i="13"/>
  <c r="E177" i="13"/>
  <c r="D177" i="13"/>
  <c r="M175" i="13"/>
  <c r="L175" i="13"/>
  <c r="K175" i="13"/>
  <c r="J175" i="13"/>
  <c r="I175" i="13"/>
  <c r="H175" i="13"/>
  <c r="G175" i="13"/>
  <c r="F175" i="13"/>
  <c r="E175" i="13"/>
  <c r="D175" i="13"/>
  <c r="M174" i="13"/>
  <c r="L174" i="13"/>
  <c r="K174" i="13"/>
  <c r="J174" i="13"/>
  <c r="I174" i="13"/>
  <c r="H174" i="13"/>
  <c r="G174" i="13"/>
  <c r="F174" i="13"/>
  <c r="E174" i="13"/>
  <c r="D174" i="13"/>
  <c r="M173" i="13"/>
  <c r="L173" i="13"/>
  <c r="K173" i="13"/>
  <c r="J173" i="13"/>
  <c r="I173" i="13"/>
  <c r="H173" i="13"/>
  <c r="G173" i="13"/>
  <c r="F173" i="13"/>
  <c r="E173" i="13"/>
  <c r="D173" i="13"/>
  <c r="M172" i="13"/>
  <c r="L172" i="13"/>
  <c r="K172" i="13"/>
  <c r="J172" i="13"/>
  <c r="I172" i="13"/>
  <c r="H172" i="13"/>
  <c r="G172" i="13"/>
  <c r="F172" i="13"/>
  <c r="E172" i="13"/>
  <c r="D172" i="13"/>
  <c r="M171" i="13"/>
  <c r="L171" i="13"/>
  <c r="K171" i="13"/>
  <c r="J171" i="13"/>
  <c r="I171" i="13"/>
  <c r="H171" i="13"/>
  <c r="G171" i="13"/>
  <c r="F171" i="13"/>
  <c r="E171" i="13"/>
  <c r="D171" i="13"/>
  <c r="M170" i="13"/>
  <c r="L170" i="13"/>
  <c r="K170" i="13"/>
  <c r="J170" i="13"/>
  <c r="I170" i="13"/>
  <c r="H170" i="13"/>
  <c r="G170" i="13"/>
  <c r="F170" i="13"/>
  <c r="E170" i="13"/>
  <c r="D170" i="13"/>
  <c r="M169" i="13"/>
  <c r="L169" i="13"/>
  <c r="K169" i="13"/>
  <c r="J169" i="13"/>
  <c r="I169" i="13"/>
  <c r="H169" i="13"/>
  <c r="G169" i="13"/>
  <c r="F169" i="13"/>
  <c r="E169" i="13"/>
  <c r="D169" i="13"/>
  <c r="M168" i="13"/>
  <c r="L168" i="13"/>
  <c r="K168" i="13"/>
  <c r="J168" i="13"/>
  <c r="I168" i="13"/>
  <c r="H168" i="13"/>
  <c r="G168" i="13"/>
  <c r="F168" i="13"/>
  <c r="E168" i="13"/>
  <c r="D168" i="13"/>
  <c r="M167" i="13"/>
  <c r="L167" i="13"/>
  <c r="K167" i="13"/>
  <c r="J167" i="13"/>
  <c r="I167" i="13"/>
  <c r="H167" i="13"/>
  <c r="G167" i="13"/>
  <c r="F167" i="13"/>
  <c r="E167" i="13"/>
  <c r="D167" i="13"/>
  <c r="M165" i="13"/>
  <c r="L165" i="13"/>
  <c r="K165" i="13"/>
  <c r="J165" i="13"/>
  <c r="I165" i="13"/>
  <c r="H165" i="13"/>
  <c r="G165" i="13"/>
  <c r="F165" i="13"/>
  <c r="E165" i="13"/>
  <c r="D165" i="13"/>
  <c r="M164" i="13"/>
  <c r="L164" i="13"/>
  <c r="K164" i="13"/>
  <c r="J164" i="13"/>
  <c r="I164" i="13"/>
  <c r="H164" i="13"/>
  <c r="G164" i="13"/>
  <c r="F164" i="13"/>
  <c r="E164" i="13"/>
  <c r="D164" i="13"/>
  <c r="M163" i="13"/>
  <c r="L163" i="13"/>
  <c r="K163" i="13"/>
  <c r="J163" i="13"/>
  <c r="I163" i="13"/>
  <c r="H163" i="13"/>
  <c r="G163" i="13"/>
  <c r="F163" i="13"/>
  <c r="E163" i="13"/>
  <c r="D163" i="13"/>
  <c r="M162" i="13"/>
  <c r="L162" i="13"/>
  <c r="K162" i="13"/>
  <c r="J162" i="13"/>
  <c r="I162" i="13"/>
  <c r="H162" i="13"/>
  <c r="G162" i="13"/>
  <c r="F162" i="13"/>
  <c r="E162" i="13"/>
  <c r="D162" i="13"/>
  <c r="M161" i="13"/>
  <c r="L161" i="13"/>
  <c r="K161" i="13"/>
  <c r="J161" i="13"/>
  <c r="I161" i="13"/>
  <c r="H161" i="13"/>
  <c r="G161" i="13"/>
  <c r="F161" i="13"/>
  <c r="E161" i="13"/>
  <c r="D161" i="13"/>
  <c r="M160" i="13"/>
  <c r="L160" i="13"/>
  <c r="K160" i="13"/>
  <c r="J160" i="13"/>
  <c r="I160" i="13"/>
  <c r="H160" i="13"/>
  <c r="G160" i="13"/>
  <c r="F160" i="13"/>
  <c r="E160" i="13"/>
  <c r="D160" i="13"/>
  <c r="M159" i="13"/>
  <c r="L159" i="13"/>
  <c r="K159" i="13"/>
  <c r="J159" i="13"/>
  <c r="I159" i="13"/>
  <c r="H159" i="13"/>
  <c r="G159" i="13"/>
  <c r="F159" i="13"/>
  <c r="E159" i="13"/>
  <c r="D159" i="13"/>
  <c r="M158" i="13"/>
  <c r="L158" i="13"/>
  <c r="K158" i="13"/>
  <c r="J158" i="13"/>
  <c r="I158" i="13"/>
  <c r="H158" i="13"/>
  <c r="G158" i="13"/>
  <c r="F158" i="13"/>
  <c r="E158" i="13"/>
  <c r="D158" i="13"/>
  <c r="M157" i="13"/>
  <c r="L157" i="13"/>
  <c r="K157" i="13"/>
  <c r="J157" i="13"/>
  <c r="I157" i="13"/>
  <c r="H157" i="13"/>
  <c r="G157" i="13"/>
  <c r="F157" i="13"/>
  <c r="E157" i="13"/>
  <c r="D157" i="13"/>
  <c r="M156" i="13"/>
  <c r="L156" i="13"/>
  <c r="K156" i="13"/>
  <c r="J156" i="13"/>
  <c r="I156" i="13"/>
  <c r="H156" i="13"/>
  <c r="G156" i="13"/>
  <c r="F156" i="13"/>
  <c r="E156" i="13"/>
  <c r="D156" i="13"/>
  <c r="M155" i="13"/>
  <c r="L155" i="13"/>
  <c r="K155" i="13"/>
  <c r="J155" i="13"/>
  <c r="I155" i="13"/>
  <c r="H155" i="13"/>
  <c r="G155" i="13"/>
  <c r="F155" i="13"/>
  <c r="E155" i="13"/>
  <c r="D155" i="13"/>
  <c r="M154" i="13"/>
  <c r="L154" i="13"/>
  <c r="K154" i="13"/>
  <c r="J154" i="13"/>
  <c r="I154" i="13"/>
  <c r="H154" i="13"/>
  <c r="G154" i="13"/>
  <c r="F154" i="13"/>
  <c r="E154" i="13"/>
  <c r="D154" i="13"/>
  <c r="M153" i="13"/>
  <c r="L153" i="13"/>
  <c r="K153" i="13"/>
  <c r="J153" i="13"/>
  <c r="I153" i="13"/>
  <c r="H153" i="13"/>
  <c r="G153" i="13"/>
  <c r="F153" i="13"/>
  <c r="E153" i="13"/>
  <c r="D153" i="13"/>
  <c r="M143" i="13"/>
  <c r="L143" i="13"/>
  <c r="K143" i="13"/>
  <c r="J143" i="13"/>
  <c r="I143" i="13"/>
  <c r="H143" i="13"/>
  <c r="G143" i="13"/>
  <c r="F143" i="13"/>
  <c r="E143" i="13"/>
  <c r="D143" i="13"/>
  <c r="M142" i="13"/>
  <c r="L142" i="13"/>
  <c r="K142" i="13"/>
  <c r="J142" i="13"/>
  <c r="I142" i="13"/>
  <c r="H142" i="13"/>
  <c r="G142" i="13"/>
  <c r="F142" i="13"/>
  <c r="E142" i="13"/>
  <c r="M141" i="13"/>
  <c r="L141" i="13"/>
  <c r="K141" i="13"/>
  <c r="J141" i="13"/>
  <c r="I141" i="13"/>
  <c r="H141" i="13"/>
  <c r="G141" i="13"/>
  <c r="F141" i="13"/>
  <c r="E141" i="13"/>
  <c r="D141" i="13"/>
  <c r="M138" i="13"/>
  <c r="L138" i="13"/>
  <c r="K138" i="13"/>
  <c r="J138" i="13"/>
  <c r="I138" i="13"/>
  <c r="H138" i="13"/>
  <c r="G138" i="13"/>
  <c r="F138" i="13"/>
  <c r="E138" i="13"/>
  <c r="D138" i="13"/>
  <c r="M137" i="13"/>
  <c r="L137" i="13"/>
  <c r="K137" i="13"/>
  <c r="J137" i="13"/>
  <c r="I137" i="13"/>
  <c r="H137" i="13"/>
  <c r="G137" i="13"/>
  <c r="F137" i="13"/>
  <c r="E137" i="13"/>
  <c r="D137" i="13"/>
  <c r="M136" i="13"/>
  <c r="L136" i="13"/>
  <c r="K136" i="13"/>
  <c r="J136" i="13"/>
  <c r="I136" i="13"/>
  <c r="H136" i="13"/>
  <c r="G136" i="13"/>
  <c r="F136" i="13"/>
  <c r="E136" i="13"/>
  <c r="D136" i="13"/>
  <c r="M133" i="13"/>
  <c r="L133" i="13"/>
  <c r="K133" i="13"/>
  <c r="J133" i="13"/>
  <c r="I133" i="13"/>
  <c r="H133" i="13"/>
  <c r="G133" i="13"/>
  <c r="F133" i="13"/>
  <c r="E133" i="13"/>
  <c r="D133" i="13"/>
  <c r="M132" i="13"/>
  <c r="L132" i="13"/>
  <c r="K132" i="13"/>
  <c r="J132" i="13"/>
  <c r="I132" i="13"/>
  <c r="H132" i="13"/>
  <c r="G132" i="13"/>
  <c r="F132" i="13"/>
  <c r="E132" i="13"/>
  <c r="D132" i="13"/>
  <c r="M131" i="13"/>
  <c r="L131" i="13"/>
  <c r="K131" i="13"/>
  <c r="J131" i="13"/>
  <c r="I131" i="13"/>
  <c r="H131" i="13"/>
  <c r="G131" i="13"/>
  <c r="F131" i="13"/>
  <c r="E131" i="13"/>
  <c r="D131" i="13"/>
  <c r="M128" i="13"/>
  <c r="L128" i="13"/>
  <c r="K128" i="13"/>
  <c r="J128" i="13"/>
  <c r="I128" i="13"/>
  <c r="H128" i="13"/>
  <c r="G128" i="13"/>
  <c r="F128" i="13"/>
  <c r="E128" i="13"/>
  <c r="D128" i="13"/>
  <c r="M127" i="13"/>
  <c r="L127" i="13"/>
  <c r="K127" i="13"/>
  <c r="J127" i="13"/>
  <c r="I127" i="13"/>
  <c r="H127" i="13"/>
  <c r="G127" i="13"/>
  <c r="F127" i="13"/>
  <c r="E127" i="13"/>
  <c r="D127" i="13"/>
  <c r="M126" i="13"/>
  <c r="L126" i="13"/>
  <c r="K126" i="13"/>
  <c r="J126" i="13"/>
  <c r="I126" i="13"/>
  <c r="H126" i="13"/>
  <c r="G126" i="13"/>
  <c r="F126" i="13"/>
  <c r="E126" i="13"/>
  <c r="D126" i="13"/>
  <c r="M140" i="13"/>
  <c r="L140" i="13"/>
  <c r="K140" i="13"/>
  <c r="J140" i="13"/>
  <c r="I140" i="13"/>
  <c r="H140" i="13"/>
  <c r="G140" i="13"/>
  <c r="F140" i="13"/>
  <c r="E140" i="13"/>
  <c r="D140" i="13"/>
  <c r="M135" i="13"/>
  <c r="L135" i="13"/>
  <c r="K135" i="13"/>
  <c r="J135" i="13"/>
  <c r="I135" i="13"/>
  <c r="H135" i="13"/>
  <c r="G135" i="13"/>
  <c r="F135" i="13"/>
  <c r="E135" i="13"/>
  <c r="D135" i="13"/>
  <c r="M130" i="13"/>
  <c r="L130" i="13"/>
  <c r="K130" i="13"/>
  <c r="J130" i="13"/>
  <c r="I130" i="13"/>
  <c r="H130" i="13"/>
  <c r="G130" i="13"/>
  <c r="F130" i="13"/>
  <c r="E130" i="13"/>
  <c r="D130" i="13"/>
  <c r="M125" i="13"/>
  <c r="L125" i="13"/>
  <c r="K125" i="13"/>
  <c r="J125" i="13"/>
  <c r="I125" i="13"/>
  <c r="H125" i="13"/>
  <c r="G125" i="13"/>
  <c r="F125" i="13"/>
  <c r="E125" i="13"/>
  <c r="D125" i="13"/>
  <c r="M122" i="13"/>
  <c r="L122" i="13"/>
  <c r="K122" i="13"/>
  <c r="J122" i="13"/>
  <c r="I122" i="13"/>
  <c r="H122" i="13"/>
  <c r="G122" i="13"/>
  <c r="F122" i="13"/>
  <c r="E122" i="13"/>
  <c r="D122" i="13"/>
  <c r="M121" i="13"/>
  <c r="L121" i="13"/>
  <c r="K121" i="13"/>
  <c r="J121" i="13"/>
  <c r="I121" i="13"/>
  <c r="H121" i="13"/>
  <c r="G121" i="13"/>
  <c r="F121" i="13"/>
  <c r="E121" i="13"/>
  <c r="D121" i="13"/>
  <c r="M116" i="13"/>
  <c r="L116" i="13"/>
  <c r="K116" i="13"/>
  <c r="J116" i="13"/>
  <c r="I116" i="13"/>
  <c r="H116" i="13"/>
  <c r="G116" i="13"/>
  <c r="F116" i="13"/>
  <c r="E116" i="13"/>
  <c r="D116" i="13"/>
  <c r="M115" i="13"/>
  <c r="L115" i="13"/>
  <c r="K115" i="13"/>
  <c r="J115" i="13"/>
  <c r="I115" i="13"/>
  <c r="H115" i="13"/>
  <c r="G115" i="13"/>
  <c r="F115" i="13"/>
  <c r="E115" i="13"/>
  <c r="D115" i="13"/>
  <c r="M114" i="13"/>
  <c r="L114" i="13"/>
  <c r="K114" i="13"/>
  <c r="J114" i="13"/>
  <c r="I114" i="13"/>
  <c r="H114" i="13"/>
  <c r="G114" i="13"/>
  <c r="F114" i="13"/>
  <c r="E114" i="13"/>
  <c r="D114" i="13"/>
  <c r="M113" i="13"/>
  <c r="L113" i="13"/>
  <c r="K113" i="13"/>
  <c r="J113" i="13"/>
  <c r="I113" i="13"/>
  <c r="H113" i="13"/>
  <c r="G113" i="13"/>
  <c r="F113" i="13"/>
  <c r="E113" i="13"/>
  <c r="D113" i="13"/>
  <c r="M110" i="13"/>
  <c r="L110" i="13"/>
  <c r="K110" i="13"/>
  <c r="J110" i="13"/>
  <c r="I110" i="13"/>
  <c r="H110" i="13"/>
  <c r="G110" i="13"/>
  <c r="F110" i="13"/>
  <c r="E110" i="13"/>
  <c r="D110" i="13"/>
  <c r="M109" i="13"/>
  <c r="L109" i="13"/>
  <c r="K109" i="13"/>
  <c r="J109" i="13"/>
  <c r="I109" i="13"/>
  <c r="H109" i="13"/>
  <c r="G109" i="13"/>
  <c r="F109" i="13"/>
  <c r="E109" i="13"/>
  <c r="D109" i="13"/>
  <c r="M108" i="13"/>
  <c r="L108" i="13"/>
  <c r="K108" i="13"/>
  <c r="J108" i="13"/>
  <c r="I108" i="13"/>
  <c r="H108" i="13"/>
  <c r="G108" i="13"/>
  <c r="F108" i="13"/>
  <c r="E108" i="13"/>
  <c r="D108" i="13"/>
  <c r="M107" i="13"/>
  <c r="L107" i="13"/>
  <c r="K107" i="13"/>
  <c r="J107" i="13"/>
  <c r="I107" i="13"/>
  <c r="H107" i="13"/>
  <c r="G107" i="13"/>
  <c r="F107" i="13"/>
  <c r="E107" i="13"/>
  <c r="D107" i="13"/>
  <c r="M104" i="13"/>
  <c r="L104" i="13"/>
  <c r="K104" i="13"/>
  <c r="J104" i="13"/>
  <c r="I104" i="13"/>
  <c r="H104" i="13"/>
  <c r="G104" i="13"/>
  <c r="F104" i="13"/>
  <c r="E104" i="13"/>
  <c r="D104" i="13"/>
  <c r="M103" i="13"/>
  <c r="L103" i="13"/>
  <c r="K103" i="13"/>
  <c r="J103" i="13"/>
  <c r="I103" i="13"/>
  <c r="H103" i="13"/>
  <c r="G103" i="13"/>
  <c r="F103" i="13"/>
  <c r="E103" i="13"/>
  <c r="D103" i="13"/>
  <c r="M102" i="13"/>
  <c r="L102" i="13"/>
  <c r="K102" i="13"/>
  <c r="J102" i="13"/>
  <c r="I102" i="13"/>
  <c r="H102" i="13"/>
  <c r="G102" i="13"/>
  <c r="F102" i="13"/>
  <c r="E102" i="13"/>
  <c r="D102" i="13"/>
  <c r="M101" i="13"/>
  <c r="L101" i="13"/>
  <c r="K101" i="13"/>
  <c r="J101" i="13"/>
  <c r="I101" i="13"/>
  <c r="H101" i="13"/>
  <c r="G101" i="13"/>
  <c r="F101" i="13"/>
  <c r="E101" i="13"/>
  <c r="D101" i="13"/>
  <c r="M98" i="13"/>
  <c r="L98" i="13"/>
  <c r="K98" i="13"/>
  <c r="J98" i="13"/>
  <c r="I98" i="13"/>
  <c r="H98" i="13"/>
  <c r="G98" i="13"/>
  <c r="F98" i="13"/>
  <c r="E98" i="13"/>
  <c r="M87" i="13"/>
  <c r="L87" i="13"/>
  <c r="K87" i="13"/>
  <c r="J87" i="13"/>
  <c r="I87" i="13"/>
  <c r="H87" i="13"/>
  <c r="G87" i="13"/>
  <c r="F87" i="13"/>
  <c r="E87" i="13"/>
  <c r="D87" i="13"/>
  <c r="M86" i="13"/>
  <c r="L86" i="13"/>
  <c r="K86" i="13"/>
  <c r="J86" i="13"/>
  <c r="I86" i="13"/>
  <c r="H86" i="13"/>
  <c r="G86" i="13"/>
  <c r="F86" i="13"/>
  <c r="E86" i="13"/>
  <c r="D86" i="13"/>
  <c r="M85" i="13"/>
  <c r="L85" i="13"/>
  <c r="K85" i="13"/>
  <c r="J85" i="13"/>
  <c r="I85" i="13"/>
  <c r="H85" i="13"/>
  <c r="G85" i="13"/>
  <c r="F85" i="13"/>
  <c r="E85" i="13"/>
  <c r="D85" i="13"/>
  <c r="M84" i="13"/>
  <c r="L84" i="13"/>
  <c r="K84" i="13"/>
  <c r="J84" i="13"/>
  <c r="I84" i="13"/>
  <c r="H84" i="13"/>
  <c r="G84" i="13"/>
  <c r="F84" i="13"/>
  <c r="E84" i="13"/>
  <c r="D84" i="13"/>
  <c r="M81" i="13"/>
  <c r="L81" i="13"/>
  <c r="K81" i="13"/>
  <c r="J81" i="13"/>
  <c r="I81" i="13"/>
  <c r="H81" i="13"/>
  <c r="G81" i="13"/>
  <c r="F81" i="13"/>
  <c r="E81" i="13"/>
  <c r="D81" i="13"/>
  <c r="M80" i="13"/>
  <c r="L80" i="13"/>
  <c r="K80" i="13"/>
  <c r="J80" i="13"/>
  <c r="I80" i="13"/>
  <c r="H80" i="13"/>
  <c r="G80" i="13"/>
  <c r="F80" i="13"/>
  <c r="E80" i="13"/>
  <c r="D80" i="13"/>
  <c r="M79" i="13"/>
  <c r="L79" i="13"/>
  <c r="K79" i="13"/>
  <c r="J79" i="13"/>
  <c r="I79" i="13"/>
  <c r="H79" i="13"/>
  <c r="G79" i="13"/>
  <c r="F79" i="13"/>
  <c r="E79" i="13"/>
  <c r="D79" i="13"/>
  <c r="M78" i="13"/>
  <c r="L78" i="13"/>
  <c r="K78" i="13"/>
  <c r="J78" i="13"/>
  <c r="I78" i="13"/>
  <c r="H78" i="13"/>
  <c r="G78" i="13"/>
  <c r="F78" i="13"/>
  <c r="E78" i="13"/>
  <c r="D78" i="13"/>
  <c r="M75" i="13"/>
  <c r="L75" i="13"/>
  <c r="K75" i="13"/>
  <c r="J75" i="13"/>
  <c r="I75" i="13"/>
  <c r="H75" i="13"/>
  <c r="G75" i="13"/>
  <c r="F75" i="13"/>
  <c r="E75" i="13"/>
  <c r="D75" i="13"/>
  <c r="M74" i="13"/>
  <c r="L74" i="13"/>
  <c r="K74" i="13"/>
  <c r="J74" i="13"/>
  <c r="I74" i="13"/>
  <c r="H74" i="13"/>
  <c r="G74" i="13"/>
  <c r="F74" i="13"/>
  <c r="E74" i="13"/>
  <c r="D74" i="13"/>
  <c r="M73" i="13"/>
  <c r="L73" i="13"/>
  <c r="K73" i="13"/>
  <c r="J73" i="13"/>
  <c r="I73" i="13"/>
  <c r="H73" i="13"/>
  <c r="G73" i="13"/>
  <c r="F73" i="13"/>
  <c r="E73" i="13"/>
  <c r="D73" i="13"/>
  <c r="M72" i="13"/>
  <c r="L72" i="13"/>
  <c r="K72" i="13"/>
  <c r="J72" i="13"/>
  <c r="I72" i="13"/>
  <c r="H72" i="13"/>
  <c r="G72" i="13"/>
  <c r="F72" i="13"/>
  <c r="E72" i="13"/>
  <c r="D72" i="13"/>
  <c r="AA21" i="22" l="1"/>
  <c r="Y21" i="22"/>
  <c r="H123" i="13"/>
  <c r="X21" i="22"/>
  <c r="W21" i="22"/>
  <c r="V21" i="22"/>
  <c r="K123" i="13"/>
  <c r="F123" i="13"/>
  <c r="G123" i="13"/>
  <c r="I123" i="13"/>
  <c r="J123" i="13"/>
  <c r="M123" i="13"/>
  <c r="L123" i="13"/>
  <c r="I117" i="13"/>
  <c r="E123" i="13"/>
  <c r="D123" i="13"/>
  <c r="O77" i="11"/>
  <c r="O83" i="11"/>
  <c r="O89" i="11"/>
  <c r="O256" i="11"/>
  <c r="O71" i="11"/>
  <c r="I263" i="13"/>
  <c r="F111" i="13"/>
  <c r="E117" i="13"/>
  <c r="D117" i="13"/>
  <c r="N71" i="11"/>
  <c r="N77" i="11"/>
  <c r="N256" i="11"/>
  <c r="N258" i="11" s="1"/>
  <c r="N83" i="11"/>
  <c r="N89" i="11"/>
  <c r="M263" i="13"/>
  <c r="H88" i="13"/>
  <c r="H89" i="13" s="1"/>
  <c r="M89" i="11"/>
  <c r="M71" i="11"/>
  <c r="M77" i="11"/>
  <c r="M256" i="11"/>
  <c r="M83" i="11"/>
  <c r="D263" i="13"/>
  <c r="H204" i="13"/>
  <c r="H263" i="13"/>
  <c r="N196" i="13"/>
  <c r="L89" i="11"/>
  <c r="L71" i="11"/>
  <c r="L77" i="11"/>
  <c r="L83" i="11"/>
  <c r="L256" i="11"/>
  <c r="K263" i="13"/>
  <c r="N113" i="13"/>
  <c r="N101" i="13"/>
  <c r="D111" i="13"/>
  <c r="K77" i="11"/>
  <c r="K89" i="11"/>
  <c r="K71" i="11"/>
  <c r="K256" i="11"/>
  <c r="K83" i="11"/>
  <c r="E263" i="13"/>
  <c r="F263" i="13"/>
  <c r="N197" i="13"/>
  <c r="L263" i="13"/>
  <c r="D105" i="13"/>
  <c r="J263" i="13"/>
  <c r="J89" i="11"/>
  <c r="J83" i="11"/>
  <c r="J77" i="11"/>
  <c r="J256" i="11"/>
  <c r="J71" i="11"/>
  <c r="G263" i="13"/>
  <c r="A191" i="20"/>
  <c r="C190" i="20"/>
  <c r="E190" i="20" s="1"/>
  <c r="B190" i="20"/>
  <c r="D190" i="20" s="1"/>
  <c r="K148" i="13"/>
  <c r="D236" i="13"/>
  <c r="I148" i="13"/>
  <c r="H139" i="13"/>
  <c r="H148" i="13"/>
  <c r="E144" i="13"/>
  <c r="E88" i="13"/>
  <c r="E89" i="13" s="1"/>
  <c r="D88" i="13"/>
  <c r="D89" i="13" s="1"/>
  <c r="M88" i="13"/>
  <c r="M89" i="13" s="1"/>
  <c r="L236" i="13"/>
  <c r="L144" i="13"/>
  <c r="L148" i="13"/>
  <c r="L88" i="13"/>
  <c r="L89" i="13" s="1"/>
  <c r="K147" i="13"/>
  <c r="K117" i="13"/>
  <c r="K88" i="13"/>
  <c r="K89" i="13" s="1"/>
  <c r="N84" i="13"/>
  <c r="J148" i="13"/>
  <c r="J88" i="13"/>
  <c r="J89" i="13" s="1"/>
  <c r="N195" i="13"/>
  <c r="I146" i="13"/>
  <c r="I111" i="13"/>
  <c r="I88" i="13"/>
  <c r="I89" i="13" s="1"/>
  <c r="N109" i="13"/>
  <c r="H111" i="13"/>
  <c r="N125" i="13"/>
  <c r="G88" i="13"/>
  <c r="G89" i="13" s="1"/>
  <c r="F88" i="13"/>
  <c r="F89" i="13" s="1"/>
  <c r="N86" i="13"/>
  <c r="E236" i="13"/>
  <c r="J149" i="11"/>
  <c r="N72" i="13"/>
  <c r="N78" i="13"/>
  <c r="O149" i="11"/>
  <c r="I149" i="11"/>
  <c r="L149" i="11"/>
  <c r="K149" i="11"/>
  <c r="O94" i="11"/>
  <c r="N94" i="11"/>
  <c r="N149" i="11"/>
  <c r="M149" i="11"/>
  <c r="M94" i="11"/>
  <c r="L94" i="11"/>
  <c r="K94" i="11"/>
  <c r="J94" i="11"/>
  <c r="N262" i="13"/>
  <c r="N126" i="13"/>
  <c r="H146" i="13"/>
  <c r="G147" i="13"/>
  <c r="G144" i="13"/>
  <c r="L134" i="13"/>
  <c r="L117" i="13"/>
  <c r="F146" i="13"/>
  <c r="F134" i="13"/>
  <c r="J146" i="13"/>
  <c r="N261" i="13"/>
  <c r="J129" i="13"/>
  <c r="I94" i="11"/>
  <c r="I95" i="11" s="1"/>
  <c r="I255" i="11" s="1"/>
  <c r="I259" i="11" s="1"/>
  <c r="N80" i="13"/>
  <c r="N79" i="13"/>
  <c r="N75" i="13"/>
  <c r="M236" i="13"/>
  <c r="K236" i="13"/>
  <c r="K111" i="13"/>
  <c r="J236" i="13"/>
  <c r="I236" i="13"/>
  <c r="H236" i="13"/>
  <c r="G236" i="13"/>
  <c r="N110" i="13"/>
  <c r="G111" i="13"/>
  <c r="F236" i="13"/>
  <c r="M117" i="13"/>
  <c r="E129" i="13"/>
  <c r="J144" i="13"/>
  <c r="N103" i="13"/>
  <c r="N104" i="13"/>
  <c r="G117" i="13"/>
  <c r="N130" i="13"/>
  <c r="I145" i="13"/>
  <c r="I139" i="13"/>
  <c r="J111" i="13"/>
  <c r="N115" i="13"/>
  <c r="N133" i="13"/>
  <c r="J117" i="13"/>
  <c r="N116" i="13"/>
  <c r="D148" i="13"/>
  <c r="N127" i="13"/>
  <c r="L139" i="13"/>
  <c r="J139" i="13"/>
  <c r="N138" i="13"/>
  <c r="N121" i="13"/>
  <c r="M145" i="13"/>
  <c r="N128" i="13"/>
  <c r="K134" i="13"/>
  <c r="G134" i="13"/>
  <c r="M147" i="13"/>
  <c r="H117" i="13"/>
  <c r="N132" i="13"/>
  <c r="N102" i="13"/>
  <c r="N107" i="13"/>
  <c r="N108" i="13"/>
  <c r="L111" i="13"/>
  <c r="N140" i="13"/>
  <c r="J134" i="13"/>
  <c r="N137" i="13"/>
  <c r="H145" i="13"/>
  <c r="E111" i="13"/>
  <c r="M111" i="13"/>
  <c r="N122" i="13"/>
  <c r="K129" i="13"/>
  <c r="N131" i="13"/>
  <c r="G139" i="13"/>
  <c r="N143" i="13"/>
  <c r="M144" i="13"/>
  <c r="M148" i="13"/>
  <c r="D146" i="13"/>
  <c r="N141" i="13"/>
  <c r="L147" i="13"/>
  <c r="E147" i="13"/>
  <c r="I147" i="13"/>
  <c r="F139" i="13"/>
  <c r="F148" i="13"/>
  <c r="N136" i="13"/>
  <c r="L146" i="13"/>
  <c r="D139" i="13"/>
  <c r="G146" i="13"/>
  <c r="K139" i="13"/>
  <c r="M134" i="13"/>
  <c r="F129" i="13"/>
  <c r="J147" i="13"/>
  <c r="G148" i="13"/>
  <c r="E146" i="13"/>
  <c r="M146" i="13"/>
  <c r="I144" i="13"/>
  <c r="D145" i="13"/>
  <c r="H144" i="13"/>
  <c r="K144" i="13"/>
  <c r="N135" i="13"/>
  <c r="J145" i="13"/>
  <c r="M139" i="13"/>
  <c r="L145" i="13"/>
  <c r="K145" i="13"/>
  <c r="E139" i="13"/>
  <c r="E134" i="13"/>
  <c r="I134" i="13"/>
  <c r="E145" i="13"/>
  <c r="G145" i="13"/>
  <c r="H129" i="13"/>
  <c r="D134" i="13"/>
  <c r="F144" i="13"/>
  <c r="D129" i="13"/>
  <c r="L129" i="13"/>
  <c r="F147" i="13"/>
  <c r="M129" i="13"/>
  <c r="F145" i="13"/>
  <c r="K146" i="13"/>
  <c r="H147" i="13"/>
  <c r="E148" i="13"/>
  <c r="G129" i="13"/>
  <c r="H134" i="13"/>
  <c r="I129" i="13"/>
  <c r="N114" i="13"/>
  <c r="F117" i="13"/>
  <c r="F118" i="13" s="1"/>
  <c r="D118" i="13" l="1"/>
  <c r="M258" i="11"/>
  <c r="L258" i="11"/>
  <c r="K258" i="11"/>
  <c r="J258" i="11"/>
  <c r="I118" i="13"/>
  <c r="N123" i="13"/>
  <c r="D119" i="13"/>
  <c r="O258" i="11"/>
  <c r="O95" i="11"/>
  <c r="N95" i="11"/>
  <c r="M95" i="11"/>
  <c r="G118" i="13"/>
  <c r="L95" i="11"/>
  <c r="H118" i="13"/>
  <c r="K95" i="11"/>
  <c r="J118" i="13"/>
  <c r="K118" i="13"/>
  <c r="M118" i="13"/>
  <c r="L118" i="13"/>
  <c r="E118" i="13"/>
  <c r="N263" i="13"/>
  <c r="J95" i="11"/>
  <c r="B191" i="20"/>
  <c r="D191" i="20" s="1"/>
  <c r="C191" i="20"/>
  <c r="E191" i="20" s="1"/>
  <c r="A192" i="20"/>
  <c r="I149" i="13"/>
  <c r="K149" i="13"/>
  <c r="N145" i="13"/>
  <c r="N117" i="13"/>
  <c r="N146" i="13"/>
  <c r="H149" i="13"/>
  <c r="N111" i="13"/>
  <c r="N134" i="13"/>
  <c r="N148" i="13"/>
  <c r="L149" i="13"/>
  <c r="M149" i="13"/>
  <c r="G149" i="13"/>
  <c r="J149" i="13"/>
  <c r="N139" i="13"/>
  <c r="E149" i="13"/>
  <c r="F149" i="13"/>
  <c r="N129" i="13"/>
  <c r="O255" i="11" l="1"/>
  <c r="N255" i="11"/>
  <c r="N259" i="11" s="1"/>
  <c r="N118" i="13"/>
  <c r="M255" i="11"/>
  <c r="L255" i="11"/>
  <c r="K255" i="11"/>
  <c r="J255" i="11"/>
  <c r="B192" i="20"/>
  <c r="D192" i="20" s="1"/>
  <c r="C192" i="20"/>
  <c r="E192" i="20" s="1"/>
  <c r="A193" i="20"/>
  <c r="M66" i="13"/>
  <c r="M90" i="13" s="1"/>
  <c r="L66" i="13"/>
  <c r="L90" i="13" s="1"/>
  <c r="K66" i="13"/>
  <c r="K90" i="13" s="1"/>
  <c r="J66" i="13"/>
  <c r="J90" i="13" s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M69" i="13"/>
  <c r="M93" i="13" s="1"/>
  <c r="L69" i="13"/>
  <c r="L93" i="13" s="1"/>
  <c r="K69" i="13"/>
  <c r="K93" i="13" s="1"/>
  <c r="J69" i="13"/>
  <c r="J93" i="13" s="1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M68" i="13"/>
  <c r="M92" i="13" s="1"/>
  <c r="L68" i="13"/>
  <c r="L92" i="13" s="1"/>
  <c r="K68" i="13"/>
  <c r="K92" i="13" s="1"/>
  <c r="J68" i="13"/>
  <c r="J92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M67" i="13"/>
  <c r="M91" i="13" s="1"/>
  <c r="L67" i="13"/>
  <c r="L91" i="13" s="1"/>
  <c r="K67" i="13"/>
  <c r="K91" i="13" s="1"/>
  <c r="J67" i="13"/>
  <c r="J91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M63" i="13"/>
  <c r="L63" i="13"/>
  <c r="K63" i="13"/>
  <c r="J63" i="13"/>
  <c r="I63" i="13"/>
  <c r="H63" i="13"/>
  <c r="G63" i="13"/>
  <c r="F63" i="13"/>
  <c r="E63" i="13"/>
  <c r="M56" i="13"/>
  <c r="L56" i="13"/>
  <c r="K56" i="13"/>
  <c r="J56" i="13"/>
  <c r="I56" i="13"/>
  <c r="H56" i="13"/>
  <c r="G56" i="13"/>
  <c r="F56" i="13"/>
  <c r="E56" i="13"/>
  <c r="D56" i="13"/>
  <c r="M55" i="13"/>
  <c r="L55" i="13"/>
  <c r="K55" i="13"/>
  <c r="J55" i="13"/>
  <c r="I55" i="13"/>
  <c r="H55" i="13"/>
  <c r="G55" i="13"/>
  <c r="F55" i="13"/>
  <c r="E55" i="13"/>
  <c r="D55" i="13"/>
  <c r="M54" i="13"/>
  <c r="L54" i="13"/>
  <c r="K54" i="13"/>
  <c r="J54" i="13"/>
  <c r="I54" i="13"/>
  <c r="H54" i="13"/>
  <c r="G54" i="13"/>
  <c r="F54" i="13"/>
  <c r="E54" i="13"/>
  <c r="D54" i="13"/>
  <c r="M51" i="13"/>
  <c r="L51" i="13"/>
  <c r="K51" i="13"/>
  <c r="J51" i="13"/>
  <c r="I51" i="13"/>
  <c r="H51" i="13"/>
  <c r="G51" i="13"/>
  <c r="F51" i="13"/>
  <c r="E51" i="13"/>
  <c r="D51" i="13"/>
  <c r="M50" i="13"/>
  <c r="L50" i="13"/>
  <c r="K50" i="13"/>
  <c r="J50" i="13"/>
  <c r="I50" i="13"/>
  <c r="H50" i="13"/>
  <c r="G50" i="13"/>
  <c r="F50" i="13"/>
  <c r="E50" i="13"/>
  <c r="D50" i="13"/>
  <c r="M49" i="13"/>
  <c r="L49" i="13"/>
  <c r="K49" i="13"/>
  <c r="J49" i="13"/>
  <c r="I49" i="13"/>
  <c r="H49" i="13"/>
  <c r="G49" i="13"/>
  <c r="F49" i="13"/>
  <c r="E49" i="13"/>
  <c r="D49" i="13"/>
  <c r="L46" i="13"/>
  <c r="K46" i="13"/>
  <c r="J46" i="13"/>
  <c r="I46" i="13"/>
  <c r="H46" i="13"/>
  <c r="G46" i="13"/>
  <c r="F46" i="13"/>
  <c r="E46" i="13"/>
  <c r="D46" i="13"/>
  <c r="M44" i="13"/>
  <c r="L44" i="13"/>
  <c r="K44" i="13"/>
  <c r="J44" i="13"/>
  <c r="I44" i="13"/>
  <c r="H44" i="13"/>
  <c r="G44" i="13"/>
  <c r="F44" i="13"/>
  <c r="E44" i="13"/>
  <c r="D44" i="13"/>
  <c r="M39" i="13"/>
  <c r="L39" i="13"/>
  <c r="J39" i="13"/>
  <c r="I39" i="13"/>
  <c r="H39" i="13"/>
  <c r="G39" i="13"/>
  <c r="F39" i="13"/>
  <c r="E39" i="13"/>
  <c r="D39" i="13"/>
  <c r="M37" i="13"/>
  <c r="L37" i="13"/>
  <c r="J37" i="13"/>
  <c r="I37" i="13"/>
  <c r="H37" i="13"/>
  <c r="G37" i="13"/>
  <c r="F37" i="13"/>
  <c r="E37" i="13"/>
  <c r="D37" i="13"/>
  <c r="M35" i="13"/>
  <c r="L35" i="13"/>
  <c r="K35" i="13"/>
  <c r="J35" i="13"/>
  <c r="I35" i="13"/>
  <c r="H35" i="13"/>
  <c r="G35" i="13"/>
  <c r="F35" i="13"/>
  <c r="E35" i="13"/>
  <c r="D35" i="13"/>
  <c r="M33" i="13"/>
  <c r="L33" i="13"/>
  <c r="K33" i="13"/>
  <c r="J33" i="13"/>
  <c r="I33" i="13"/>
  <c r="H33" i="13"/>
  <c r="G33" i="13"/>
  <c r="F33" i="13"/>
  <c r="E33" i="13"/>
  <c r="D33" i="13"/>
  <c r="M31" i="13"/>
  <c r="L31" i="13"/>
  <c r="K31" i="13"/>
  <c r="J31" i="13"/>
  <c r="I31" i="13"/>
  <c r="H31" i="13"/>
  <c r="G31" i="13"/>
  <c r="F31" i="13"/>
  <c r="E31" i="13"/>
  <c r="D31" i="13"/>
  <c r="M29" i="13"/>
  <c r="L29" i="13"/>
  <c r="K29" i="13"/>
  <c r="J29" i="13"/>
  <c r="I29" i="13"/>
  <c r="H29" i="13"/>
  <c r="G29" i="13"/>
  <c r="F29" i="13"/>
  <c r="E29" i="13"/>
  <c r="D29" i="13"/>
  <c r="M20" i="13"/>
  <c r="M19" i="13"/>
  <c r="M18" i="13"/>
  <c r="M17" i="13"/>
  <c r="M12" i="13"/>
  <c r="M13" i="13"/>
  <c r="M14" i="13"/>
  <c r="M11" i="13"/>
  <c r="M9" i="13"/>
  <c r="M62" i="13" s="1"/>
  <c r="L20" i="13"/>
  <c r="L19" i="13"/>
  <c r="L18" i="13"/>
  <c r="L17" i="13"/>
  <c r="L12" i="13"/>
  <c r="L13" i="13"/>
  <c r="L14" i="13"/>
  <c r="L11" i="13"/>
  <c r="L9" i="13"/>
  <c r="L62" i="13" s="1"/>
  <c r="K20" i="13"/>
  <c r="K19" i="13"/>
  <c r="K18" i="13"/>
  <c r="K17" i="13"/>
  <c r="K12" i="13"/>
  <c r="K13" i="13"/>
  <c r="K14" i="13"/>
  <c r="K11" i="13"/>
  <c r="K9" i="13"/>
  <c r="K62" i="13" s="1"/>
  <c r="J20" i="13"/>
  <c r="J19" i="13"/>
  <c r="J18" i="13"/>
  <c r="J17" i="13"/>
  <c r="J12" i="13"/>
  <c r="J13" i="13"/>
  <c r="J14" i="13"/>
  <c r="J11" i="13"/>
  <c r="J9" i="13"/>
  <c r="J62" i="13" s="1"/>
  <c r="I20" i="13"/>
  <c r="I19" i="13"/>
  <c r="I18" i="13"/>
  <c r="I17" i="13"/>
  <c r="I12" i="13"/>
  <c r="I13" i="13"/>
  <c r="I14" i="13"/>
  <c r="I11" i="13"/>
  <c r="I9" i="13"/>
  <c r="I62" i="13" s="1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G62" i="13" s="1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E62" i="13" s="1"/>
  <c r="H9" i="13"/>
  <c r="H62" i="13" s="1"/>
  <c r="H261" i="11"/>
  <c r="H262" i="11"/>
  <c r="H253" i="11"/>
  <c r="H254" i="11"/>
  <c r="H257" i="11"/>
  <c r="H245" i="11"/>
  <c r="H246" i="11"/>
  <c r="H238" i="11"/>
  <c r="H239" i="11"/>
  <c r="H240" i="11"/>
  <c r="H241" i="11"/>
  <c r="H232" i="11"/>
  <c r="H233" i="11"/>
  <c r="H234" i="11"/>
  <c r="H235" i="11"/>
  <c r="H225" i="11"/>
  <c r="H226" i="11"/>
  <c r="H227" i="11"/>
  <c r="H228" i="11"/>
  <c r="H219" i="11"/>
  <c r="H220" i="11"/>
  <c r="H221" i="11"/>
  <c r="H222" i="11"/>
  <c r="H212" i="11"/>
  <c r="H213" i="11"/>
  <c r="H214" i="11"/>
  <c r="H215" i="11"/>
  <c r="H206" i="11"/>
  <c r="H207" i="11"/>
  <c r="H208" i="11"/>
  <c r="H209" i="11"/>
  <c r="H199" i="11"/>
  <c r="H200" i="11"/>
  <c r="H201" i="11"/>
  <c r="H202" i="11"/>
  <c r="H203" i="11"/>
  <c r="H194" i="11"/>
  <c r="H195" i="11"/>
  <c r="H196" i="11"/>
  <c r="H197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7" i="11"/>
  <c r="H168" i="11"/>
  <c r="H169" i="11"/>
  <c r="H170" i="11"/>
  <c r="H171" i="11"/>
  <c r="H172" i="11"/>
  <c r="H173" i="11"/>
  <c r="H174" i="11"/>
  <c r="H175" i="11"/>
  <c r="H177" i="11"/>
  <c r="H178" i="11"/>
  <c r="H179" i="11"/>
  <c r="H180" i="11"/>
  <c r="H181" i="11"/>
  <c r="H182" i="11"/>
  <c r="H184" i="11"/>
  <c r="H185" i="11"/>
  <c r="H186" i="11"/>
  <c r="H187" i="11"/>
  <c r="H189" i="11"/>
  <c r="H190" i="11"/>
  <c r="H191" i="11"/>
  <c r="H192" i="11"/>
  <c r="H125" i="11"/>
  <c r="H126" i="11"/>
  <c r="H127" i="11"/>
  <c r="H128" i="11"/>
  <c r="H130" i="11"/>
  <c r="H131" i="11"/>
  <c r="H132" i="11"/>
  <c r="H133" i="11"/>
  <c r="H135" i="11"/>
  <c r="H136" i="11"/>
  <c r="H137" i="11"/>
  <c r="H138" i="11"/>
  <c r="H140" i="11"/>
  <c r="H141" i="11"/>
  <c r="H142" i="11"/>
  <c r="H143" i="11"/>
  <c r="H113" i="11"/>
  <c r="H114" i="11"/>
  <c r="H115" i="11"/>
  <c r="H116" i="11"/>
  <c r="H107" i="11"/>
  <c r="H108" i="11"/>
  <c r="H109" i="11"/>
  <c r="H110" i="11"/>
  <c r="H101" i="11"/>
  <c r="H102" i="11"/>
  <c r="H103" i="11"/>
  <c r="H104" i="11"/>
  <c r="H98" i="11"/>
  <c r="H66" i="11"/>
  <c r="H67" i="11"/>
  <c r="H68" i="11"/>
  <c r="H69" i="11"/>
  <c r="H72" i="11"/>
  <c r="H73" i="11"/>
  <c r="H74" i="11"/>
  <c r="H75" i="11"/>
  <c r="H78" i="11"/>
  <c r="H79" i="11"/>
  <c r="H80" i="11"/>
  <c r="H81" i="11"/>
  <c r="H84" i="11"/>
  <c r="H85" i="11"/>
  <c r="H86" i="11"/>
  <c r="H87" i="11"/>
  <c r="H63" i="11"/>
  <c r="H61" i="11"/>
  <c r="H54" i="11"/>
  <c r="H55" i="11"/>
  <c r="H56" i="11"/>
  <c r="H49" i="11"/>
  <c r="H50" i="11"/>
  <c r="H51" i="11"/>
  <c r="H44" i="11"/>
  <c r="M259" i="11" l="1"/>
  <c r="L259" i="11"/>
  <c r="K259" i="11"/>
  <c r="J259" i="11"/>
  <c r="J38" i="13"/>
  <c r="F34" i="13"/>
  <c r="M34" i="13"/>
  <c r="J30" i="13"/>
  <c r="J34" i="13"/>
  <c r="I30" i="13"/>
  <c r="I40" i="13"/>
  <c r="I32" i="13"/>
  <c r="I38" i="13"/>
  <c r="I45" i="13"/>
  <c r="G40" i="13"/>
  <c r="G34" i="13"/>
  <c r="G47" i="13"/>
  <c r="G32" i="13"/>
  <c r="G45" i="13"/>
  <c r="F47" i="13"/>
  <c r="E34" i="13"/>
  <c r="E47" i="13"/>
  <c r="M38" i="13"/>
  <c r="M30" i="13"/>
  <c r="M40" i="13"/>
  <c r="M32" i="13"/>
  <c r="M45" i="13"/>
  <c r="L34" i="13"/>
  <c r="L47" i="13"/>
  <c r="L38" i="13"/>
  <c r="L30" i="13"/>
  <c r="L40" i="13"/>
  <c r="L32" i="13"/>
  <c r="L45" i="13"/>
  <c r="K30" i="13"/>
  <c r="K32" i="13"/>
  <c r="K45" i="13"/>
  <c r="K34" i="13"/>
  <c r="K47" i="13"/>
  <c r="J40" i="13"/>
  <c r="J32" i="13"/>
  <c r="J45" i="13"/>
  <c r="J47" i="13"/>
  <c r="I34" i="13"/>
  <c r="I47" i="13"/>
  <c r="H30" i="13"/>
  <c r="H38" i="13"/>
  <c r="H40" i="13"/>
  <c r="H32" i="13"/>
  <c r="H45" i="13"/>
  <c r="H47" i="13"/>
  <c r="H34" i="13"/>
  <c r="G30" i="13"/>
  <c r="G38" i="13"/>
  <c r="E30" i="13"/>
  <c r="E38" i="13"/>
  <c r="F30" i="13"/>
  <c r="F38" i="13"/>
  <c r="F62" i="13"/>
  <c r="F40" i="13"/>
  <c r="F32" i="13"/>
  <c r="F45" i="13"/>
  <c r="E40" i="13"/>
  <c r="E32" i="13"/>
  <c r="E45" i="13"/>
  <c r="H263" i="11"/>
  <c r="O259" i="11"/>
  <c r="C193" i="20"/>
  <c r="E193" i="20" s="1"/>
  <c r="B193" i="20"/>
  <c r="D193" i="20" s="1"/>
  <c r="A194" i="20"/>
  <c r="H88" i="11"/>
  <c r="H70" i="11"/>
  <c r="H134" i="11"/>
  <c r="H82" i="11"/>
  <c r="H236" i="11"/>
  <c r="T21" i="22" s="1"/>
  <c r="H148" i="11"/>
  <c r="H117" i="11"/>
  <c r="H76" i="11"/>
  <c r="H147" i="11"/>
  <c r="H229" i="11"/>
  <c r="H242" i="11"/>
  <c r="T22" i="22" s="1"/>
  <c r="H92" i="11"/>
  <c r="H139" i="11"/>
  <c r="H146" i="11"/>
  <c r="H91" i="11"/>
  <c r="H129" i="11"/>
  <c r="H145" i="11"/>
  <c r="K94" i="13"/>
  <c r="K95" i="13" s="1"/>
  <c r="H193" i="11"/>
  <c r="H93" i="11"/>
  <c r="J94" i="13"/>
  <c r="J95" i="13" s="1"/>
  <c r="D94" i="13"/>
  <c r="N93" i="13"/>
  <c r="E94" i="13"/>
  <c r="E95" i="13" s="1"/>
  <c r="M94" i="13"/>
  <c r="M95" i="13" s="1"/>
  <c r="F94" i="13"/>
  <c r="F95" i="13" s="1"/>
  <c r="D90" i="13"/>
  <c r="N66" i="13"/>
  <c r="I15" i="13"/>
  <c r="G94" i="13"/>
  <c r="G95" i="13" s="1"/>
  <c r="H94" i="13"/>
  <c r="H95" i="13" s="1"/>
  <c r="L94" i="13"/>
  <c r="L95" i="13" s="1"/>
  <c r="I94" i="13"/>
  <c r="I95" i="13" s="1"/>
  <c r="H90" i="11"/>
  <c r="H83" i="11" l="1"/>
  <c r="H77" i="11"/>
  <c r="H71" i="11"/>
  <c r="H89" i="11"/>
  <c r="H256" i="11"/>
  <c r="B194" i="20"/>
  <c r="D194" i="20" s="1"/>
  <c r="C194" i="20"/>
  <c r="E194" i="20" s="1"/>
  <c r="A195" i="20"/>
  <c r="H94" i="11"/>
  <c r="H149" i="11"/>
  <c r="N90" i="13"/>
  <c r="D95" i="13"/>
  <c r="H258" i="11" l="1"/>
  <c r="H95" i="11"/>
  <c r="B195" i="20"/>
  <c r="D195" i="20" s="1"/>
  <c r="C195" i="20"/>
  <c r="E195" i="20" s="1"/>
  <c r="A196" i="20"/>
  <c r="H255" i="11" l="1"/>
  <c r="B196" i="20"/>
  <c r="D196" i="20" s="1"/>
  <c r="C196" i="20"/>
  <c r="E196" i="20" s="1"/>
  <c r="A197" i="20"/>
  <c r="H259" i="11" l="1"/>
  <c r="C197" i="20"/>
  <c r="E197" i="20" s="1"/>
  <c r="A198" i="20"/>
  <c r="B197" i="20"/>
  <c r="D197" i="20" s="1"/>
  <c r="A199" i="20" l="1"/>
  <c r="C198" i="20"/>
  <c r="E198" i="20" s="1"/>
  <c r="B198" i="20"/>
  <c r="D198" i="20" s="1"/>
  <c r="C199" i="20" l="1"/>
  <c r="E199" i="20" s="1"/>
  <c r="A200" i="20"/>
  <c r="B199" i="20"/>
  <c r="D199" i="20" s="1"/>
  <c r="B200" i="20" l="1"/>
  <c r="D200" i="20" s="1"/>
  <c r="C200" i="20"/>
  <c r="E200" i="20" s="1"/>
  <c r="A201" i="20"/>
  <c r="C201" i="20" l="1"/>
  <c r="E201" i="20" s="1"/>
  <c r="A202" i="20"/>
  <c r="B201" i="20"/>
  <c r="D201" i="20" s="1"/>
  <c r="A203" i="20" l="1"/>
  <c r="C202" i="20"/>
  <c r="E202" i="20" s="1"/>
  <c r="B202" i="20"/>
  <c r="D202" i="20" s="1"/>
  <c r="A204" i="20" l="1"/>
  <c r="C203" i="20"/>
  <c r="E203" i="20" s="1"/>
  <c r="B203" i="20"/>
  <c r="D203" i="20" s="1"/>
  <c r="B204" i="20" l="1"/>
  <c r="D204" i="20" s="1"/>
  <c r="A205" i="20"/>
  <c r="C204" i="20"/>
  <c r="E204" i="20" s="1"/>
  <c r="C205" i="20" l="1"/>
  <c r="E205" i="20" s="1"/>
  <c r="B205" i="20"/>
  <c r="D205" i="20" s="1"/>
  <c r="A206" i="20"/>
  <c r="A207" i="20" l="1"/>
  <c r="B206" i="20"/>
  <c r="D206" i="20" s="1"/>
  <c r="C206" i="20"/>
  <c r="E206" i="20" s="1"/>
  <c r="B207" i="20" l="1"/>
  <c r="D207" i="20" s="1"/>
  <c r="C207" i="20"/>
  <c r="E207" i="20" s="1"/>
  <c r="A208" i="20"/>
  <c r="B208" i="20" l="1"/>
  <c r="D208" i="20" s="1"/>
  <c r="C208" i="20"/>
  <c r="E208" i="20" s="1"/>
  <c r="A209" i="20"/>
  <c r="C209" i="20" l="1"/>
  <c r="E209" i="20" s="1"/>
  <c r="B209" i="20"/>
  <c r="D209" i="20" s="1"/>
  <c r="A210" i="20"/>
  <c r="B210" i="20" l="1"/>
  <c r="D210" i="20" s="1"/>
  <c r="A211" i="20"/>
  <c r="C210" i="20"/>
  <c r="E210" i="20" s="1"/>
  <c r="H46" i="11"/>
  <c r="B211" i="20" l="1"/>
  <c r="D211" i="20" s="1"/>
  <c r="A212" i="20"/>
  <c r="C211" i="20"/>
  <c r="E211" i="20" s="1"/>
  <c r="B212" i="20" l="1"/>
  <c r="D212" i="20" s="1"/>
  <c r="C212" i="20"/>
  <c r="E212" i="20" s="1"/>
  <c r="A213" i="20"/>
  <c r="A214" i="20" l="1"/>
  <c r="C213" i="20"/>
  <c r="E213" i="20" s="1"/>
  <c r="B213" i="20"/>
  <c r="D213" i="20" s="1"/>
  <c r="H122" i="11"/>
  <c r="H121" i="11"/>
  <c r="H123" i="11" l="1"/>
  <c r="A215" i="20"/>
  <c r="C214" i="20"/>
  <c r="E214" i="20" s="1"/>
  <c r="B214" i="20"/>
  <c r="D214" i="20" s="1"/>
  <c r="A216" i="20" l="1"/>
  <c r="B215" i="20"/>
  <c r="D215" i="20" s="1"/>
  <c r="C215" i="20"/>
  <c r="E215" i="20" s="1"/>
  <c r="C216" i="20" l="1"/>
  <c r="E216" i="20" s="1"/>
  <c r="A217" i="20"/>
  <c r="B216" i="20"/>
  <c r="D216" i="20" s="1"/>
  <c r="C217" i="20" l="1"/>
  <c r="E217" i="20" s="1"/>
  <c r="A218" i="20"/>
  <c r="B217" i="20"/>
  <c r="D217" i="20" s="1"/>
  <c r="C218" i="20" l="1"/>
  <c r="E218" i="20" s="1"/>
  <c r="B218" i="20"/>
  <c r="D218" i="20" s="1"/>
  <c r="A219" i="20"/>
  <c r="H144" i="11"/>
  <c r="A220" i="20" l="1"/>
  <c r="C219" i="20"/>
  <c r="E219" i="20" s="1"/>
  <c r="B219" i="20"/>
  <c r="D219" i="20" s="1"/>
  <c r="B220" i="20" l="1"/>
  <c r="D220" i="20" s="1"/>
  <c r="C220" i="20"/>
  <c r="E220" i="20" s="1"/>
  <c r="A221" i="20"/>
  <c r="C221" i="20" l="1"/>
  <c r="E221" i="20" s="1"/>
  <c r="B221" i="20"/>
  <c r="D221" i="20" s="1"/>
  <c r="A222" i="20"/>
  <c r="F89" i="1"/>
  <c r="E89" i="1"/>
  <c r="F83" i="1"/>
  <c r="E83" i="1"/>
  <c r="A223" i="20" l="1"/>
  <c r="C222" i="20"/>
  <c r="E222" i="20" s="1"/>
  <c r="B222" i="20"/>
  <c r="D222" i="20" s="1"/>
  <c r="G261" i="11"/>
  <c r="G262" i="11"/>
  <c r="G253" i="11"/>
  <c r="G254" i="11"/>
  <c r="G257" i="11"/>
  <c r="G245" i="11"/>
  <c r="G246" i="11"/>
  <c r="G238" i="11"/>
  <c r="G239" i="11"/>
  <c r="G240" i="11"/>
  <c r="G241" i="11"/>
  <c r="G232" i="11"/>
  <c r="G233" i="11"/>
  <c r="G234" i="11"/>
  <c r="G235" i="11"/>
  <c r="G225" i="11"/>
  <c r="G226" i="11"/>
  <c r="G227" i="11"/>
  <c r="G228" i="11"/>
  <c r="G219" i="11"/>
  <c r="G220" i="11"/>
  <c r="G221" i="11"/>
  <c r="G222" i="11"/>
  <c r="G212" i="11"/>
  <c r="G213" i="11"/>
  <c r="G214" i="11"/>
  <c r="G215" i="11"/>
  <c r="G206" i="11"/>
  <c r="G207" i="11"/>
  <c r="G208" i="11"/>
  <c r="G209" i="11"/>
  <c r="G199" i="11"/>
  <c r="G200" i="11"/>
  <c r="G201" i="11"/>
  <c r="G202" i="11"/>
  <c r="G203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7" i="11"/>
  <c r="G168" i="11"/>
  <c r="G169" i="11"/>
  <c r="G170" i="11"/>
  <c r="G171" i="11"/>
  <c r="G172" i="11"/>
  <c r="G173" i="11"/>
  <c r="G174" i="11"/>
  <c r="G175" i="11"/>
  <c r="G177" i="11"/>
  <c r="G178" i="11"/>
  <c r="G179" i="11"/>
  <c r="G180" i="11"/>
  <c r="G181" i="11"/>
  <c r="G182" i="11"/>
  <c r="G184" i="11"/>
  <c r="G185" i="11"/>
  <c r="G186" i="11"/>
  <c r="G187" i="11"/>
  <c r="G189" i="11"/>
  <c r="G190" i="11"/>
  <c r="G191" i="11"/>
  <c r="G192" i="11"/>
  <c r="G194" i="11"/>
  <c r="G195" i="11"/>
  <c r="G196" i="11"/>
  <c r="G197" i="11"/>
  <c r="G125" i="11"/>
  <c r="G126" i="11"/>
  <c r="G127" i="11"/>
  <c r="G128" i="11"/>
  <c r="G130" i="11"/>
  <c r="G131" i="11"/>
  <c r="G132" i="11"/>
  <c r="G133" i="11"/>
  <c r="G135" i="11"/>
  <c r="G136" i="11"/>
  <c r="G137" i="11"/>
  <c r="G138" i="11"/>
  <c r="G140" i="11"/>
  <c r="G141" i="11"/>
  <c r="G143" i="11"/>
  <c r="G113" i="11"/>
  <c r="G114" i="11"/>
  <c r="G115" i="11"/>
  <c r="G116" i="11"/>
  <c r="G107" i="11"/>
  <c r="G108" i="11"/>
  <c r="G109" i="11"/>
  <c r="G110" i="11"/>
  <c r="G101" i="11"/>
  <c r="G102" i="11"/>
  <c r="G103" i="11"/>
  <c r="G104" i="11"/>
  <c r="G98" i="11"/>
  <c r="G72" i="11"/>
  <c r="G73" i="11"/>
  <c r="G74" i="11"/>
  <c r="G75" i="11"/>
  <c r="G78" i="11"/>
  <c r="G79" i="11"/>
  <c r="G80" i="11"/>
  <c r="G81" i="11"/>
  <c r="G84" i="11"/>
  <c r="G85" i="11"/>
  <c r="G86" i="11"/>
  <c r="G87" i="11"/>
  <c r="G66" i="11"/>
  <c r="G67" i="11"/>
  <c r="G68" i="11"/>
  <c r="G69" i="11"/>
  <c r="G63" i="11"/>
  <c r="G61" i="11"/>
  <c r="G263" i="11" l="1"/>
  <c r="A224" i="20"/>
  <c r="B223" i="20"/>
  <c r="D223" i="20" s="1"/>
  <c r="C223" i="20"/>
  <c r="E223" i="20" s="1"/>
  <c r="G88" i="11"/>
  <c r="G111" i="11"/>
  <c r="G247" i="11"/>
  <c r="G139" i="11"/>
  <c r="G105" i="11"/>
  <c r="G82" i="11"/>
  <c r="G70" i="11"/>
  <c r="G146" i="11"/>
  <c r="G193" i="11"/>
  <c r="G129" i="11"/>
  <c r="G145" i="11"/>
  <c r="G236" i="11"/>
  <c r="G91" i="11"/>
  <c r="G117" i="11"/>
  <c r="G134" i="11"/>
  <c r="G148" i="11"/>
  <c r="G216" i="11"/>
  <c r="G229" i="11"/>
  <c r="G242" i="11"/>
  <c r="G76" i="11"/>
  <c r="G90" i="11"/>
  <c r="G93" i="11"/>
  <c r="G92" i="11"/>
  <c r="S21" i="22" l="1"/>
  <c r="S22" i="22"/>
  <c r="G77" i="11"/>
  <c r="G256" i="11"/>
  <c r="G83" i="11"/>
  <c r="G71" i="11"/>
  <c r="G89" i="11"/>
  <c r="B224" i="20"/>
  <c r="D224" i="20" s="1"/>
  <c r="C224" i="20"/>
  <c r="E224" i="20" s="1"/>
  <c r="A225" i="20"/>
  <c r="G118" i="11"/>
  <c r="G94" i="11"/>
  <c r="G258" i="11" l="1"/>
  <c r="G95" i="11"/>
  <c r="G119" i="11"/>
  <c r="A226" i="20"/>
  <c r="C225" i="20"/>
  <c r="E225" i="20" s="1"/>
  <c r="B225" i="20"/>
  <c r="D225" i="20" s="1"/>
  <c r="M46" i="13"/>
  <c r="M47" i="13" s="1"/>
  <c r="G255" i="11" l="1"/>
  <c r="G259" i="11" s="1"/>
  <c r="M256" i="13"/>
  <c r="M258" i="13" s="1"/>
  <c r="L256" i="13"/>
  <c r="L258" i="13" s="1"/>
  <c r="B226" i="20"/>
  <c r="D226" i="20" s="1"/>
  <c r="A227" i="20"/>
  <c r="C226" i="20"/>
  <c r="E226" i="20" s="1"/>
  <c r="L255" i="13"/>
  <c r="L259" i="13" s="1"/>
  <c r="M255" i="13"/>
  <c r="M259" i="13" s="1"/>
  <c r="G122" i="11"/>
  <c r="G121" i="11"/>
  <c r="G123" i="11" l="1"/>
  <c r="B227" i="20"/>
  <c r="D227" i="20" s="1"/>
  <c r="C227" i="20"/>
  <c r="E227" i="20" s="1"/>
  <c r="A228" i="20"/>
  <c r="K256" i="13" l="1"/>
  <c r="K258" i="13" s="1"/>
  <c r="C228" i="20"/>
  <c r="E228" i="20" s="1"/>
  <c r="B228" i="20"/>
  <c r="D228" i="20" s="1"/>
  <c r="A229" i="20"/>
  <c r="K255" i="13"/>
  <c r="K259" i="13" s="1"/>
  <c r="I256" i="13"/>
  <c r="I258" i="13" s="1"/>
  <c r="J256" i="13" l="1"/>
  <c r="J258" i="13" s="1"/>
  <c r="C229" i="20"/>
  <c r="E229" i="20" s="1"/>
  <c r="B229" i="20"/>
  <c r="D229" i="20" s="1"/>
  <c r="A230" i="20"/>
  <c r="J255" i="13"/>
  <c r="J259" i="13" s="1"/>
  <c r="I255" i="13"/>
  <c r="I259" i="13" s="1"/>
  <c r="A231" i="20" l="1"/>
  <c r="C230" i="20"/>
  <c r="E230" i="20" s="1"/>
  <c r="B230" i="20"/>
  <c r="D230" i="20" s="1"/>
  <c r="B231" i="20" l="1"/>
  <c r="D231" i="20" s="1"/>
  <c r="A232" i="20"/>
  <c r="C231" i="20"/>
  <c r="E231" i="20" s="1"/>
  <c r="F256" i="13"/>
  <c r="F258" i="13" s="1"/>
  <c r="H256" i="13" l="1"/>
  <c r="H258" i="13" s="1"/>
  <c r="C232" i="20"/>
  <c r="E232" i="20" s="1"/>
  <c r="B232" i="20"/>
  <c r="D232" i="20" s="1"/>
  <c r="A233" i="20"/>
  <c r="H255" i="13"/>
  <c r="H259" i="13" s="1"/>
  <c r="F255" i="13"/>
  <c r="F259" i="13" s="1"/>
  <c r="B233" i="20" l="1"/>
  <c r="D233" i="20" s="1"/>
  <c r="C233" i="20"/>
  <c r="E233" i="20" s="1"/>
  <c r="A234" i="20"/>
  <c r="B234" i="20" l="1"/>
  <c r="D234" i="20" s="1"/>
  <c r="A235" i="20"/>
  <c r="C234" i="20"/>
  <c r="E234" i="20" s="1"/>
  <c r="G256" i="13" l="1"/>
  <c r="G258" i="13" s="1"/>
  <c r="B235" i="20"/>
  <c r="D235" i="20" s="1"/>
  <c r="C235" i="20"/>
  <c r="E235" i="20" s="1"/>
  <c r="A236" i="20"/>
  <c r="A237" i="20" l="1"/>
  <c r="B236" i="20"/>
  <c r="D236" i="20" s="1"/>
  <c r="C236" i="20"/>
  <c r="E236" i="20" s="1"/>
  <c r="E256" i="13" l="1"/>
  <c r="E258" i="13" s="1"/>
  <c r="A238" i="20"/>
  <c r="C237" i="20"/>
  <c r="E237" i="20" s="1"/>
  <c r="B237" i="20"/>
  <c r="D237" i="20" s="1"/>
  <c r="E255" i="13"/>
  <c r="E259" i="13" s="1"/>
  <c r="A239" i="20" l="1"/>
  <c r="C238" i="20"/>
  <c r="E238" i="20" s="1"/>
  <c r="B238" i="20"/>
  <c r="D238" i="20" s="1"/>
  <c r="F71" i="1"/>
  <c r="D256" i="13" l="1"/>
  <c r="D258" i="13" s="1"/>
  <c r="B239" i="20"/>
  <c r="D239" i="20" s="1"/>
  <c r="C239" i="20"/>
  <c r="E239" i="20" s="1"/>
  <c r="A240" i="20"/>
  <c r="A241" i="20" l="1"/>
  <c r="B240" i="20"/>
  <c r="D240" i="20" s="1"/>
  <c r="C240" i="20"/>
  <c r="E240" i="20" s="1"/>
  <c r="D246" i="12"/>
  <c r="E246" i="12"/>
  <c r="F246" i="12"/>
  <c r="G246" i="12"/>
  <c r="H246" i="12"/>
  <c r="I246" i="12"/>
  <c r="J246" i="12"/>
  <c r="K246" i="12"/>
  <c r="L246" i="12"/>
  <c r="M246" i="12"/>
  <c r="G245" i="12"/>
  <c r="H245" i="12"/>
  <c r="I245" i="12"/>
  <c r="J245" i="12"/>
  <c r="K245" i="12"/>
  <c r="L245" i="12"/>
  <c r="M245" i="12"/>
  <c r="F245" i="12"/>
  <c r="E245" i="12"/>
  <c r="D245" i="12"/>
  <c r="C241" i="20" l="1"/>
  <c r="E241" i="20" s="1"/>
  <c r="A242" i="20"/>
  <c r="B241" i="20"/>
  <c r="D241" i="20" s="1"/>
  <c r="N245" i="12"/>
  <c r="N246" i="12"/>
  <c r="B242" i="20" l="1"/>
  <c r="D242" i="20" s="1"/>
  <c r="C242" i="20"/>
  <c r="E242" i="20" s="1"/>
  <c r="A243" i="20"/>
  <c r="F261" i="11"/>
  <c r="F262" i="11"/>
  <c r="F253" i="11"/>
  <c r="F254" i="11"/>
  <c r="F257" i="11"/>
  <c r="F245" i="11"/>
  <c r="F246" i="11"/>
  <c r="F238" i="11"/>
  <c r="F239" i="11"/>
  <c r="F240" i="11"/>
  <c r="F241" i="11"/>
  <c r="F232" i="11"/>
  <c r="F233" i="11"/>
  <c r="F234" i="11"/>
  <c r="F235" i="11"/>
  <c r="F225" i="11"/>
  <c r="F226" i="11"/>
  <c r="F227" i="11"/>
  <c r="F228" i="11"/>
  <c r="F219" i="11"/>
  <c r="F220" i="11"/>
  <c r="F221" i="11"/>
  <c r="F222" i="11"/>
  <c r="F212" i="11"/>
  <c r="F213" i="11"/>
  <c r="F214" i="11"/>
  <c r="F215" i="11"/>
  <c r="F206" i="11"/>
  <c r="F207" i="11"/>
  <c r="F208" i="11"/>
  <c r="F209" i="11"/>
  <c r="F199" i="11"/>
  <c r="F200" i="11"/>
  <c r="F201" i="11"/>
  <c r="F202" i="11"/>
  <c r="F203" i="11"/>
  <c r="F194" i="11"/>
  <c r="F195" i="11"/>
  <c r="F196" i="11"/>
  <c r="F197" i="11"/>
  <c r="F189" i="11"/>
  <c r="F190" i="11"/>
  <c r="F191" i="11"/>
  <c r="F192" i="11"/>
  <c r="F184" i="11"/>
  <c r="F185" i="11"/>
  <c r="F186" i="11"/>
  <c r="F187" i="11"/>
  <c r="F177" i="11"/>
  <c r="F178" i="11"/>
  <c r="F179" i="11"/>
  <c r="F180" i="11"/>
  <c r="F181" i="11"/>
  <c r="F182" i="11"/>
  <c r="F167" i="11"/>
  <c r="F168" i="11"/>
  <c r="F169" i="11"/>
  <c r="F170" i="11"/>
  <c r="F171" i="11"/>
  <c r="F172" i="11"/>
  <c r="F173" i="11"/>
  <c r="F174" i="11"/>
  <c r="F175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25" i="11"/>
  <c r="F126" i="11"/>
  <c r="F127" i="11"/>
  <c r="F128" i="11"/>
  <c r="F130" i="11"/>
  <c r="F131" i="11"/>
  <c r="F132" i="11"/>
  <c r="F133" i="11"/>
  <c r="F135" i="11"/>
  <c r="F136" i="11"/>
  <c r="F137" i="11"/>
  <c r="F138" i="11"/>
  <c r="F140" i="11"/>
  <c r="F141" i="11"/>
  <c r="F142" i="11"/>
  <c r="F143" i="11"/>
  <c r="F113" i="11"/>
  <c r="F114" i="11"/>
  <c r="F115" i="11"/>
  <c r="F116" i="11"/>
  <c r="F107" i="11"/>
  <c r="F108" i="11"/>
  <c r="F109" i="11"/>
  <c r="F110" i="11"/>
  <c r="F98" i="11"/>
  <c r="F101" i="11"/>
  <c r="F102" i="11"/>
  <c r="F103" i="11"/>
  <c r="F104" i="11"/>
  <c r="F66" i="11"/>
  <c r="F67" i="11"/>
  <c r="F68" i="11"/>
  <c r="F69" i="11"/>
  <c r="F72" i="11"/>
  <c r="F73" i="11"/>
  <c r="F74" i="11"/>
  <c r="F75" i="11"/>
  <c r="F78" i="11"/>
  <c r="F79" i="11"/>
  <c r="F80" i="11"/>
  <c r="F81" i="11"/>
  <c r="F84" i="11"/>
  <c r="F85" i="11"/>
  <c r="F86" i="11"/>
  <c r="F87" i="11"/>
  <c r="F63" i="11"/>
  <c r="F61" i="11"/>
  <c r="F263" i="11" l="1"/>
  <c r="C243" i="20"/>
  <c r="E243" i="20" s="1"/>
  <c r="A244" i="20"/>
  <c r="B243" i="20"/>
  <c r="D243" i="20" s="1"/>
  <c r="F70" i="11"/>
  <c r="F147" i="11"/>
  <c r="F146" i="11"/>
  <c r="F145" i="11"/>
  <c r="F76" i="11"/>
  <c r="F148" i="11"/>
  <c r="F236" i="11"/>
  <c r="F117" i="11"/>
  <c r="F92" i="11"/>
  <c r="F82" i="11"/>
  <c r="F129" i="11"/>
  <c r="F91" i="11"/>
  <c r="F134" i="11"/>
  <c r="F90" i="11"/>
  <c r="F139" i="11"/>
  <c r="F88" i="11"/>
  <c r="F93" i="11"/>
  <c r="R21" i="22" l="1"/>
  <c r="F256" i="11"/>
  <c r="F77" i="11"/>
  <c r="F71" i="11"/>
  <c r="F89" i="11"/>
  <c r="F83" i="11"/>
  <c r="A245" i="20"/>
  <c r="B244" i="20"/>
  <c r="D244" i="20" s="1"/>
  <c r="C244" i="20"/>
  <c r="E244" i="20" s="1"/>
  <c r="F149" i="11"/>
  <c r="F258" i="11" l="1"/>
  <c r="B245" i="20"/>
  <c r="D245" i="20" s="1"/>
  <c r="C245" i="20"/>
  <c r="E245" i="20" s="1"/>
  <c r="A246" i="20"/>
  <c r="B246" i="20" l="1"/>
  <c r="D246" i="20" s="1"/>
  <c r="C246" i="20"/>
  <c r="E246" i="20" s="1"/>
  <c r="A247" i="20"/>
  <c r="C247" i="20" l="1"/>
  <c r="E247" i="20" s="1"/>
  <c r="B247" i="20"/>
  <c r="D247" i="20" s="1"/>
  <c r="A248" i="20"/>
  <c r="B248" i="20" l="1"/>
  <c r="D248" i="20" s="1"/>
  <c r="C248" i="20"/>
  <c r="E248" i="20" s="1"/>
  <c r="A249" i="20"/>
  <c r="C249" i="20" l="1"/>
  <c r="E249" i="20" s="1"/>
  <c r="A250" i="20"/>
  <c r="B249" i="20"/>
  <c r="D249" i="20" s="1"/>
  <c r="B250" i="20" l="1"/>
  <c r="D250" i="20" s="1"/>
  <c r="C250" i="20"/>
  <c r="E250" i="20" s="1"/>
  <c r="A251" i="20"/>
  <c r="A252" i="20" l="1"/>
  <c r="C251" i="20"/>
  <c r="E251" i="20" s="1"/>
  <c r="B251" i="20"/>
  <c r="D251" i="20" s="1"/>
  <c r="B252" i="20" l="1"/>
  <c r="D252" i="20" s="1"/>
  <c r="C252" i="20"/>
  <c r="E252" i="20" s="1"/>
  <c r="A253" i="20"/>
  <c r="A254" i="20" l="1"/>
  <c r="B253" i="20"/>
  <c r="D253" i="20" s="1"/>
  <c r="C253" i="20"/>
  <c r="E253" i="20" s="1"/>
  <c r="B254" i="20" l="1"/>
  <c r="D254" i="20" s="1"/>
  <c r="C254" i="20"/>
  <c r="E254" i="20" s="1"/>
  <c r="A255" i="20"/>
  <c r="A256" i="20" l="1"/>
  <c r="B255" i="20"/>
  <c r="D255" i="20" s="1"/>
  <c r="C255" i="20"/>
  <c r="E255" i="20" s="1"/>
  <c r="A257" i="20" l="1"/>
  <c r="B256" i="20"/>
  <c r="D256" i="20" s="1"/>
  <c r="C256" i="20"/>
  <c r="E256" i="20" s="1"/>
  <c r="B257" i="20" l="1"/>
  <c r="D257" i="20" s="1"/>
  <c r="C257" i="20"/>
  <c r="E257" i="20" s="1"/>
  <c r="A258" i="20"/>
  <c r="B258" i="20" l="1"/>
  <c r="D258" i="20" s="1"/>
  <c r="C258" i="20"/>
  <c r="E258" i="20" s="1"/>
  <c r="A259" i="20"/>
  <c r="B259" i="20" l="1"/>
  <c r="D259" i="20" s="1"/>
  <c r="C259" i="20"/>
  <c r="E259" i="20" s="1"/>
  <c r="A260" i="20"/>
  <c r="A261" i="20" l="1"/>
  <c r="B260" i="20"/>
  <c r="D260" i="20" s="1"/>
  <c r="C260" i="20"/>
  <c r="E260" i="20" s="1"/>
  <c r="B261" i="20" l="1"/>
  <c r="D261" i="20" s="1"/>
  <c r="C261" i="20"/>
  <c r="E261" i="20" s="1"/>
  <c r="A262" i="20"/>
  <c r="F121" i="11"/>
  <c r="C262" i="20" l="1"/>
  <c r="E262" i="20" s="1"/>
  <c r="A263" i="20"/>
  <c r="B262" i="20"/>
  <c r="D262" i="20" s="1"/>
  <c r="A264" i="20" l="1"/>
  <c r="B263" i="20"/>
  <c r="D263" i="20" s="1"/>
  <c r="C263" i="20"/>
  <c r="E263" i="20" s="1"/>
  <c r="F144" i="1"/>
  <c r="F145" i="1"/>
  <c r="F146" i="1"/>
  <c r="F147" i="1"/>
  <c r="F148" i="1"/>
  <c r="F139" i="1"/>
  <c r="F134" i="1"/>
  <c r="F129" i="1"/>
  <c r="B264" i="20" l="1"/>
  <c r="D264" i="20" s="1"/>
  <c r="A265" i="20"/>
  <c r="C264" i="20"/>
  <c r="E264" i="20" s="1"/>
  <c r="F144" i="11"/>
  <c r="F149" i="1"/>
  <c r="B265" i="20" l="1"/>
  <c r="D265" i="20" s="1"/>
  <c r="C265" i="20"/>
  <c r="E265" i="20" s="1"/>
  <c r="A266" i="20"/>
  <c r="D142" i="13"/>
  <c r="G142" i="11"/>
  <c r="G144" i="11"/>
  <c r="F90" i="1"/>
  <c r="F91" i="1"/>
  <c r="F256" i="1" s="1"/>
  <c r="F258" i="1" s="1"/>
  <c r="F92" i="1"/>
  <c r="F93" i="1"/>
  <c r="G147" i="11" l="1"/>
  <c r="G149" i="11" s="1"/>
  <c r="B266" i="20"/>
  <c r="D266" i="20" s="1"/>
  <c r="C266" i="20"/>
  <c r="E266" i="20" s="1"/>
  <c r="A267" i="20"/>
  <c r="D147" i="13"/>
  <c r="D149" i="13" s="1"/>
  <c r="D144" i="13"/>
  <c r="N142" i="13"/>
  <c r="F236" i="1"/>
  <c r="C267" i="20" l="1"/>
  <c r="E267" i="20" s="1"/>
  <c r="B267" i="20"/>
  <c r="D267" i="20" s="1"/>
  <c r="A268" i="20"/>
  <c r="N147" i="13"/>
  <c r="N144" i="13"/>
  <c r="E87" i="11"/>
  <c r="E86" i="11"/>
  <c r="E85" i="11"/>
  <c r="E84" i="11"/>
  <c r="N149" i="13" l="1"/>
  <c r="B268" i="20"/>
  <c r="D268" i="20" s="1"/>
  <c r="A269" i="20"/>
  <c r="C268" i="20"/>
  <c r="E268" i="20" s="1"/>
  <c r="E88" i="11"/>
  <c r="E89" i="11" l="1"/>
  <c r="B269" i="20"/>
  <c r="D269" i="20" s="1"/>
  <c r="C269" i="20"/>
  <c r="E269" i="20" s="1"/>
  <c r="A270" i="20"/>
  <c r="A271" i="20" l="1"/>
  <c r="B270" i="20"/>
  <c r="D270" i="20" s="1"/>
  <c r="C270" i="20"/>
  <c r="E270" i="20" s="1"/>
  <c r="A272" i="20" l="1"/>
  <c r="C271" i="20"/>
  <c r="E271" i="20" s="1"/>
  <c r="B271" i="20"/>
  <c r="D271" i="20" s="1"/>
  <c r="B272" i="20" l="1"/>
  <c r="D272" i="20" s="1"/>
  <c r="C272" i="20"/>
  <c r="E272" i="20" s="1"/>
  <c r="A273" i="20"/>
  <c r="B273" i="20" l="1"/>
  <c r="D273" i="20" s="1"/>
  <c r="C273" i="20"/>
  <c r="E273" i="20" s="1"/>
  <c r="A274" i="20"/>
  <c r="B274" i="20" l="1"/>
  <c r="D274" i="20" s="1"/>
  <c r="C274" i="20"/>
  <c r="E274" i="20" s="1"/>
  <c r="A275" i="20"/>
  <c r="E246" i="11"/>
  <c r="E245" i="11"/>
  <c r="B275" i="20" l="1"/>
  <c r="D275" i="20" s="1"/>
  <c r="A276" i="20"/>
  <c r="C275" i="20"/>
  <c r="E275" i="20" s="1"/>
  <c r="E247" i="11"/>
  <c r="C276" i="20" l="1"/>
  <c r="E276" i="20" s="1"/>
  <c r="B276" i="20"/>
  <c r="D276" i="20" s="1"/>
  <c r="A277" i="20"/>
  <c r="B277" i="20" l="1"/>
  <c r="D277" i="20" s="1"/>
  <c r="C277" i="20"/>
  <c r="E277" i="20" s="1"/>
  <c r="A278" i="20"/>
  <c r="B278" i="20" l="1"/>
  <c r="D278" i="20" s="1"/>
  <c r="C278" i="20"/>
  <c r="E278" i="20" s="1"/>
  <c r="A279" i="20"/>
  <c r="C279" i="20" l="1"/>
  <c r="E279" i="20" s="1"/>
  <c r="A280" i="20"/>
  <c r="B279" i="20"/>
  <c r="D279" i="20" s="1"/>
  <c r="E145" i="1"/>
  <c r="E146" i="1"/>
  <c r="E148" i="1"/>
  <c r="E139" i="1"/>
  <c r="E134" i="1"/>
  <c r="E129" i="1"/>
  <c r="E90" i="1"/>
  <c r="E91" i="1"/>
  <c r="E256" i="1" s="1"/>
  <c r="E258" i="1" s="1"/>
  <c r="E92" i="1"/>
  <c r="E93" i="1"/>
  <c r="B280" i="20" l="1"/>
  <c r="D280" i="20" s="1"/>
  <c r="C280" i="20"/>
  <c r="E280" i="20" s="1"/>
  <c r="A281" i="20"/>
  <c r="E29" i="11"/>
  <c r="F29" i="11"/>
  <c r="G29" i="11"/>
  <c r="H29" i="11"/>
  <c r="E31" i="11"/>
  <c r="F31" i="11"/>
  <c r="G31" i="11"/>
  <c r="H31" i="11"/>
  <c r="E33" i="11"/>
  <c r="F33" i="11"/>
  <c r="G33" i="11"/>
  <c r="H33" i="11"/>
  <c r="E35" i="11"/>
  <c r="F35" i="11"/>
  <c r="G35" i="11"/>
  <c r="H35" i="11"/>
  <c r="E44" i="11"/>
  <c r="F44" i="11"/>
  <c r="G44" i="11"/>
  <c r="E46" i="11"/>
  <c r="F46" i="11"/>
  <c r="G46" i="11"/>
  <c r="E49" i="11"/>
  <c r="F49" i="11"/>
  <c r="G49" i="11"/>
  <c r="E50" i="11"/>
  <c r="F50" i="11"/>
  <c r="G50" i="11"/>
  <c r="E51" i="11"/>
  <c r="F51" i="11"/>
  <c r="G51" i="11"/>
  <c r="E54" i="11"/>
  <c r="F54" i="11"/>
  <c r="G54" i="11"/>
  <c r="E55" i="11"/>
  <c r="F55" i="11"/>
  <c r="G55" i="11"/>
  <c r="E56" i="11"/>
  <c r="F56" i="11"/>
  <c r="G56" i="11"/>
  <c r="E61" i="11"/>
  <c r="E63" i="11"/>
  <c r="E78" i="11"/>
  <c r="E79" i="11"/>
  <c r="E80" i="11"/>
  <c r="E81" i="11"/>
  <c r="E72" i="11"/>
  <c r="E73" i="11"/>
  <c r="E74" i="11"/>
  <c r="E75" i="11"/>
  <c r="E66" i="11"/>
  <c r="E67" i="11"/>
  <c r="E68" i="11"/>
  <c r="E69" i="11"/>
  <c r="E98" i="11"/>
  <c r="E104" i="11"/>
  <c r="E103" i="11"/>
  <c r="E102" i="11"/>
  <c r="E101" i="11"/>
  <c r="E110" i="11"/>
  <c r="E109" i="11"/>
  <c r="E108" i="11"/>
  <c r="E107" i="11"/>
  <c r="E116" i="11"/>
  <c r="E115" i="11"/>
  <c r="E114" i="11"/>
  <c r="E113" i="11"/>
  <c r="E121" i="11"/>
  <c r="E128" i="11"/>
  <c r="E127" i="11"/>
  <c r="E126" i="11"/>
  <c r="E125" i="11"/>
  <c r="E133" i="11"/>
  <c r="E132" i="11"/>
  <c r="E131" i="11"/>
  <c r="E130" i="11"/>
  <c r="E138" i="11"/>
  <c r="E137" i="11"/>
  <c r="E136" i="11"/>
  <c r="E135" i="11"/>
  <c r="E143" i="11"/>
  <c r="E141" i="11"/>
  <c r="E140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7" i="11"/>
  <c r="E168" i="11"/>
  <c r="E169" i="11"/>
  <c r="E170" i="11"/>
  <c r="E171" i="11"/>
  <c r="E172" i="11"/>
  <c r="E173" i="11"/>
  <c r="E174" i="11"/>
  <c r="E175" i="11"/>
  <c r="E177" i="11"/>
  <c r="E178" i="11"/>
  <c r="E179" i="11"/>
  <c r="E180" i="11"/>
  <c r="E181" i="11"/>
  <c r="E182" i="11"/>
  <c r="E184" i="11"/>
  <c r="E185" i="11"/>
  <c r="E186" i="11"/>
  <c r="E187" i="11"/>
  <c r="E189" i="11"/>
  <c r="E190" i="11"/>
  <c r="E191" i="11"/>
  <c r="E192" i="11"/>
  <c r="E194" i="11"/>
  <c r="E195" i="11"/>
  <c r="E196" i="11"/>
  <c r="E197" i="11"/>
  <c r="E199" i="11"/>
  <c r="E200" i="11"/>
  <c r="E201" i="11"/>
  <c r="E202" i="11"/>
  <c r="E203" i="11"/>
  <c r="E262" i="11"/>
  <c r="E261" i="11"/>
  <c r="E257" i="11"/>
  <c r="E254" i="11"/>
  <c r="E253" i="11"/>
  <c r="E241" i="11"/>
  <c r="E240" i="11"/>
  <c r="E239" i="11"/>
  <c r="E238" i="11"/>
  <c r="E235" i="11"/>
  <c r="E234" i="11"/>
  <c r="E233" i="11"/>
  <c r="E232" i="11"/>
  <c r="E228" i="11"/>
  <c r="E227" i="11"/>
  <c r="E226" i="11"/>
  <c r="E225" i="11"/>
  <c r="E222" i="11"/>
  <c r="E221" i="11"/>
  <c r="E220" i="11"/>
  <c r="E219" i="11"/>
  <c r="E212" i="11"/>
  <c r="E213" i="11"/>
  <c r="E214" i="11"/>
  <c r="E215" i="11"/>
  <c r="E206" i="11"/>
  <c r="E207" i="11"/>
  <c r="E208" i="11"/>
  <c r="E209" i="11"/>
  <c r="E263" i="11" l="1"/>
  <c r="C281" i="20"/>
  <c r="E281" i="20" s="1"/>
  <c r="A282" i="20"/>
  <c r="B281" i="20"/>
  <c r="D281" i="20" s="1"/>
  <c r="E76" i="11"/>
  <c r="E145" i="11"/>
  <c r="E146" i="11"/>
  <c r="E148" i="11"/>
  <c r="E242" i="11"/>
  <c r="Q22" i="22" s="1"/>
  <c r="E117" i="11"/>
  <c r="E91" i="11"/>
  <c r="E236" i="11"/>
  <c r="Q21" i="22" s="1"/>
  <c r="E93" i="11"/>
  <c r="E92" i="11"/>
  <c r="E90" i="11"/>
  <c r="E139" i="11"/>
  <c r="E134" i="11"/>
  <c r="E129" i="11"/>
  <c r="E256" i="11" l="1"/>
  <c r="E77" i="11"/>
  <c r="C282" i="20"/>
  <c r="E282" i="20" s="1"/>
  <c r="B282" i="20"/>
  <c r="D282" i="20" s="1"/>
  <c r="A283" i="20"/>
  <c r="E236" i="1"/>
  <c r="E258" i="11" l="1"/>
  <c r="B283" i="20"/>
  <c r="D283" i="20" s="1"/>
  <c r="A284" i="20"/>
  <c r="C283" i="20"/>
  <c r="E283" i="20" s="1"/>
  <c r="D196" i="11"/>
  <c r="P196" i="11" l="1"/>
  <c r="A285" i="20"/>
  <c r="C284" i="20"/>
  <c r="E284" i="20" s="1"/>
  <c r="B284" i="20"/>
  <c r="D284" i="20" s="1"/>
  <c r="M262" i="17"/>
  <c r="L262" i="17"/>
  <c r="K262" i="17"/>
  <c r="J262" i="17"/>
  <c r="I262" i="17"/>
  <c r="H262" i="17"/>
  <c r="G262" i="17"/>
  <c r="F262" i="17"/>
  <c r="E262" i="17"/>
  <c r="D262" i="17"/>
  <c r="M261" i="17"/>
  <c r="L261" i="17"/>
  <c r="K261" i="17"/>
  <c r="J261" i="17"/>
  <c r="I261" i="17"/>
  <c r="H261" i="17"/>
  <c r="G261" i="17"/>
  <c r="F261" i="17"/>
  <c r="E261" i="17"/>
  <c r="D261" i="17"/>
  <c r="M246" i="17"/>
  <c r="L246" i="17"/>
  <c r="K246" i="17"/>
  <c r="J246" i="17"/>
  <c r="I246" i="17"/>
  <c r="H246" i="17"/>
  <c r="G246" i="17"/>
  <c r="F246" i="17"/>
  <c r="E246" i="17"/>
  <c r="D246" i="17"/>
  <c r="M245" i="17"/>
  <c r="L245" i="17"/>
  <c r="K245" i="17"/>
  <c r="J245" i="17"/>
  <c r="I245" i="17"/>
  <c r="H245" i="17"/>
  <c r="G245" i="17"/>
  <c r="F245" i="17"/>
  <c r="E245" i="17"/>
  <c r="D245" i="17"/>
  <c r="L196" i="17"/>
  <c r="K196" i="17"/>
  <c r="J196" i="17"/>
  <c r="I196" i="17"/>
  <c r="H196" i="17"/>
  <c r="G196" i="17"/>
  <c r="F196" i="17"/>
  <c r="E196" i="17"/>
  <c r="D196" i="17"/>
  <c r="M116" i="17"/>
  <c r="L116" i="17"/>
  <c r="K116" i="17"/>
  <c r="J116" i="17"/>
  <c r="I116" i="17"/>
  <c r="H116" i="17"/>
  <c r="G116" i="17"/>
  <c r="F116" i="17"/>
  <c r="E116" i="17"/>
  <c r="D116" i="17"/>
  <c r="M115" i="17"/>
  <c r="L115" i="17"/>
  <c r="K115" i="17"/>
  <c r="J115" i="17"/>
  <c r="I115" i="17"/>
  <c r="H115" i="17"/>
  <c r="G115" i="17"/>
  <c r="F115" i="17"/>
  <c r="E115" i="17"/>
  <c r="D115" i="17"/>
  <c r="M114" i="17"/>
  <c r="L114" i="17"/>
  <c r="K114" i="17"/>
  <c r="J114" i="17"/>
  <c r="I114" i="17"/>
  <c r="H114" i="17"/>
  <c r="G114" i="17"/>
  <c r="F114" i="17"/>
  <c r="E114" i="17"/>
  <c r="D114" i="17"/>
  <c r="M113" i="17"/>
  <c r="L113" i="17"/>
  <c r="K113" i="17"/>
  <c r="J113" i="17"/>
  <c r="I113" i="17"/>
  <c r="H113" i="17"/>
  <c r="G113" i="17"/>
  <c r="F113" i="17"/>
  <c r="E113" i="17"/>
  <c r="D113" i="17"/>
  <c r="L90" i="17"/>
  <c r="M86" i="17"/>
  <c r="M88" i="17" s="1"/>
  <c r="L86" i="17"/>
  <c r="K86" i="17"/>
  <c r="J86" i="17"/>
  <c r="I86" i="17"/>
  <c r="H86" i="17"/>
  <c r="G86" i="17"/>
  <c r="F86" i="17"/>
  <c r="E86" i="17"/>
  <c r="D86" i="17"/>
  <c r="M80" i="17"/>
  <c r="L80" i="17"/>
  <c r="K80" i="17"/>
  <c r="J80" i="17"/>
  <c r="I80" i="17"/>
  <c r="H80" i="17"/>
  <c r="G80" i="17"/>
  <c r="F80" i="17"/>
  <c r="E80" i="17"/>
  <c r="D80" i="17"/>
  <c r="M75" i="17"/>
  <c r="L75" i="17"/>
  <c r="K75" i="17"/>
  <c r="J75" i="17"/>
  <c r="I75" i="17"/>
  <c r="H75" i="17"/>
  <c r="G75" i="17"/>
  <c r="F75" i="17"/>
  <c r="E75" i="17"/>
  <c r="D75" i="17"/>
  <c r="M35" i="17"/>
  <c r="L35" i="17"/>
  <c r="K35" i="17"/>
  <c r="J35" i="17"/>
  <c r="I35" i="17"/>
  <c r="H35" i="17"/>
  <c r="G35" i="17"/>
  <c r="F35" i="17"/>
  <c r="E35" i="17"/>
  <c r="D35" i="17"/>
  <c r="M262" i="14"/>
  <c r="L262" i="14"/>
  <c r="K262" i="14"/>
  <c r="J262" i="14"/>
  <c r="I262" i="14"/>
  <c r="H262" i="14"/>
  <c r="G262" i="14"/>
  <c r="F262" i="14"/>
  <c r="E262" i="14"/>
  <c r="D262" i="14"/>
  <c r="M261" i="14"/>
  <c r="L261" i="14"/>
  <c r="K261" i="14"/>
  <c r="J261" i="14"/>
  <c r="I261" i="14"/>
  <c r="H261" i="14"/>
  <c r="G261" i="14"/>
  <c r="F261" i="14"/>
  <c r="E261" i="14"/>
  <c r="D261" i="14"/>
  <c r="M257" i="14"/>
  <c r="L257" i="14"/>
  <c r="K257" i="14"/>
  <c r="J257" i="14"/>
  <c r="I257" i="14"/>
  <c r="H257" i="14"/>
  <c r="G257" i="14"/>
  <c r="F257" i="14"/>
  <c r="E257" i="14"/>
  <c r="D257" i="14"/>
  <c r="M254" i="14"/>
  <c r="L254" i="14"/>
  <c r="K254" i="14"/>
  <c r="J254" i="14"/>
  <c r="I254" i="14"/>
  <c r="H254" i="14"/>
  <c r="G254" i="14"/>
  <c r="F254" i="14"/>
  <c r="E254" i="14"/>
  <c r="D254" i="14"/>
  <c r="M253" i="14"/>
  <c r="L253" i="14"/>
  <c r="K253" i="14"/>
  <c r="J253" i="14"/>
  <c r="I253" i="14"/>
  <c r="H253" i="14"/>
  <c r="G253" i="14"/>
  <c r="F253" i="14"/>
  <c r="E253" i="14"/>
  <c r="D253" i="14"/>
  <c r="M246" i="14"/>
  <c r="L246" i="14"/>
  <c r="K246" i="14"/>
  <c r="J246" i="14"/>
  <c r="I246" i="14"/>
  <c r="H246" i="14"/>
  <c r="G246" i="14"/>
  <c r="F246" i="14"/>
  <c r="E246" i="14"/>
  <c r="D246" i="14"/>
  <c r="M245" i="14"/>
  <c r="L245" i="14"/>
  <c r="K245" i="14"/>
  <c r="J245" i="14"/>
  <c r="I245" i="14"/>
  <c r="H245" i="14"/>
  <c r="G245" i="14"/>
  <c r="F245" i="14"/>
  <c r="E245" i="14"/>
  <c r="D245" i="14"/>
  <c r="M241" i="14"/>
  <c r="L241" i="14"/>
  <c r="K241" i="14"/>
  <c r="J241" i="14"/>
  <c r="I241" i="14"/>
  <c r="H241" i="14"/>
  <c r="G241" i="14"/>
  <c r="F241" i="14"/>
  <c r="E241" i="14"/>
  <c r="D241" i="14"/>
  <c r="M240" i="14"/>
  <c r="L240" i="14"/>
  <c r="K240" i="14"/>
  <c r="J240" i="14"/>
  <c r="I240" i="14"/>
  <c r="H240" i="14"/>
  <c r="G240" i="14"/>
  <c r="F240" i="14"/>
  <c r="E240" i="14"/>
  <c r="D240" i="14"/>
  <c r="M239" i="14"/>
  <c r="L239" i="14"/>
  <c r="K239" i="14"/>
  <c r="J239" i="14"/>
  <c r="I239" i="14"/>
  <c r="H239" i="14"/>
  <c r="G239" i="14"/>
  <c r="F239" i="14"/>
  <c r="E239" i="14"/>
  <c r="D239" i="14"/>
  <c r="M238" i="14"/>
  <c r="L238" i="14"/>
  <c r="K238" i="14"/>
  <c r="J238" i="14"/>
  <c r="I238" i="14"/>
  <c r="H238" i="14"/>
  <c r="G238" i="14"/>
  <c r="F238" i="14"/>
  <c r="E238" i="14"/>
  <c r="D238" i="14"/>
  <c r="M235" i="14"/>
  <c r="L235" i="14"/>
  <c r="K235" i="14"/>
  <c r="J235" i="14"/>
  <c r="I235" i="14"/>
  <c r="H235" i="14"/>
  <c r="G235" i="14"/>
  <c r="F235" i="14"/>
  <c r="E235" i="14"/>
  <c r="D235" i="14"/>
  <c r="M234" i="14"/>
  <c r="L234" i="14"/>
  <c r="K234" i="14"/>
  <c r="J234" i="14"/>
  <c r="I234" i="14"/>
  <c r="H234" i="14"/>
  <c r="G234" i="14"/>
  <c r="F234" i="14"/>
  <c r="E234" i="14"/>
  <c r="D234" i="14"/>
  <c r="M233" i="14"/>
  <c r="L233" i="14"/>
  <c r="K233" i="14"/>
  <c r="J233" i="14"/>
  <c r="I233" i="14"/>
  <c r="H233" i="14"/>
  <c r="G233" i="14"/>
  <c r="F233" i="14"/>
  <c r="E233" i="14"/>
  <c r="D233" i="14"/>
  <c r="M232" i="14"/>
  <c r="L232" i="14"/>
  <c r="K232" i="14"/>
  <c r="J232" i="14"/>
  <c r="I232" i="14"/>
  <c r="H232" i="14"/>
  <c r="G232" i="14"/>
  <c r="F232" i="14"/>
  <c r="E232" i="14"/>
  <c r="D232" i="14"/>
  <c r="M228" i="14"/>
  <c r="L228" i="14"/>
  <c r="K228" i="14"/>
  <c r="J228" i="14"/>
  <c r="I228" i="14"/>
  <c r="H228" i="14"/>
  <c r="G228" i="14"/>
  <c r="F228" i="14"/>
  <c r="E228" i="14"/>
  <c r="D228" i="14"/>
  <c r="M227" i="14"/>
  <c r="L227" i="14"/>
  <c r="K227" i="14"/>
  <c r="J227" i="14"/>
  <c r="I227" i="14"/>
  <c r="H227" i="14"/>
  <c r="G227" i="14"/>
  <c r="F227" i="14"/>
  <c r="E227" i="14"/>
  <c r="D227" i="14"/>
  <c r="M226" i="14"/>
  <c r="L226" i="14"/>
  <c r="K226" i="14"/>
  <c r="J226" i="14"/>
  <c r="I226" i="14"/>
  <c r="H226" i="14"/>
  <c r="G226" i="14"/>
  <c r="F226" i="14"/>
  <c r="E226" i="14"/>
  <c r="D226" i="14"/>
  <c r="M225" i="14"/>
  <c r="L225" i="14"/>
  <c r="K225" i="14"/>
  <c r="J225" i="14"/>
  <c r="I225" i="14"/>
  <c r="H225" i="14"/>
  <c r="G225" i="14"/>
  <c r="F225" i="14"/>
  <c r="E225" i="14"/>
  <c r="D225" i="14"/>
  <c r="M222" i="14"/>
  <c r="L222" i="14"/>
  <c r="K222" i="14"/>
  <c r="J222" i="14"/>
  <c r="I222" i="14"/>
  <c r="H222" i="14"/>
  <c r="G222" i="14"/>
  <c r="F222" i="14"/>
  <c r="E222" i="14"/>
  <c r="D222" i="14"/>
  <c r="M221" i="14"/>
  <c r="L221" i="14"/>
  <c r="K221" i="14"/>
  <c r="J221" i="14"/>
  <c r="I221" i="14"/>
  <c r="H221" i="14"/>
  <c r="G221" i="14"/>
  <c r="F221" i="14"/>
  <c r="E221" i="14"/>
  <c r="D221" i="14"/>
  <c r="M220" i="14"/>
  <c r="L220" i="14"/>
  <c r="K220" i="14"/>
  <c r="J220" i="14"/>
  <c r="I220" i="14"/>
  <c r="H220" i="14"/>
  <c r="G220" i="14"/>
  <c r="F220" i="14"/>
  <c r="E220" i="14"/>
  <c r="D220" i="14"/>
  <c r="M219" i="14"/>
  <c r="L219" i="14"/>
  <c r="K219" i="14"/>
  <c r="J219" i="14"/>
  <c r="I219" i="14"/>
  <c r="H219" i="14"/>
  <c r="G219" i="14"/>
  <c r="F219" i="14"/>
  <c r="E219" i="14"/>
  <c r="D219" i="14"/>
  <c r="M215" i="14"/>
  <c r="L215" i="14"/>
  <c r="K215" i="14"/>
  <c r="J215" i="14"/>
  <c r="I215" i="14"/>
  <c r="H215" i="14"/>
  <c r="G215" i="14"/>
  <c r="F215" i="14"/>
  <c r="E215" i="14"/>
  <c r="D215" i="14"/>
  <c r="M214" i="14"/>
  <c r="L214" i="14"/>
  <c r="K214" i="14"/>
  <c r="J214" i="14"/>
  <c r="I214" i="14"/>
  <c r="H214" i="14"/>
  <c r="G214" i="14"/>
  <c r="F214" i="14"/>
  <c r="E214" i="14"/>
  <c r="D214" i="14"/>
  <c r="M213" i="14"/>
  <c r="L213" i="14"/>
  <c r="K213" i="14"/>
  <c r="J213" i="14"/>
  <c r="I213" i="14"/>
  <c r="H213" i="14"/>
  <c r="G213" i="14"/>
  <c r="F213" i="14"/>
  <c r="E213" i="14"/>
  <c r="D213" i="14"/>
  <c r="M212" i="14"/>
  <c r="L212" i="14"/>
  <c r="K212" i="14"/>
  <c r="J212" i="14"/>
  <c r="I212" i="14"/>
  <c r="H212" i="14"/>
  <c r="G212" i="14"/>
  <c r="F212" i="14"/>
  <c r="E212" i="14"/>
  <c r="D212" i="14"/>
  <c r="M209" i="14"/>
  <c r="L209" i="14"/>
  <c r="K209" i="14"/>
  <c r="J209" i="14"/>
  <c r="I209" i="14"/>
  <c r="H209" i="14"/>
  <c r="G209" i="14"/>
  <c r="F209" i="14"/>
  <c r="E209" i="14"/>
  <c r="D209" i="14"/>
  <c r="M208" i="14"/>
  <c r="L208" i="14"/>
  <c r="K208" i="14"/>
  <c r="J208" i="14"/>
  <c r="I208" i="14"/>
  <c r="H208" i="14"/>
  <c r="G208" i="14"/>
  <c r="F208" i="14"/>
  <c r="E208" i="14"/>
  <c r="D208" i="14"/>
  <c r="M207" i="14"/>
  <c r="L207" i="14"/>
  <c r="K207" i="14"/>
  <c r="J207" i="14"/>
  <c r="I207" i="14"/>
  <c r="H207" i="14"/>
  <c r="G207" i="14"/>
  <c r="F207" i="14"/>
  <c r="E207" i="14"/>
  <c r="D207" i="14"/>
  <c r="M206" i="14"/>
  <c r="L206" i="14"/>
  <c r="K206" i="14"/>
  <c r="J206" i="14"/>
  <c r="I206" i="14"/>
  <c r="H206" i="14"/>
  <c r="G206" i="14"/>
  <c r="F206" i="14"/>
  <c r="E206" i="14"/>
  <c r="D206" i="14"/>
  <c r="M203" i="14"/>
  <c r="L203" i="14"/>
  <c r="K203" i="14"/>
  <c r="J203" i="14"/>
  <c r="I203" i="14"/>
  <c r="H203" i="14"/>
  <c r="G203" i="14"/>
  <c r="F203" i="14"/>
  <c r="E203" i="14"/>
  <c r="D203" i="14"/>
  <c r="M202" i="14"/>
  <c r="L202" i="14"/>
  <c r="K202" i="14"/>
  <c r="J202" i="14"/>
  <c r="I202" i="14"/>
  <c r="H202" i="14"/>
  <c r="G202" i="14"/>
  <c r="F202" i="14"/>
  <c r="E202" i="14"/>
  <c r="D202" i="14"/>
  <c r="M201" i="14"/>
  <c r="L201" i="14"/>
  <c r="K201" i="14"/>
  <c r="J201" i="14"/>
  <c r="I201" i="14"/>
  <c r="H201" i="14"/>
  <c r="G201" i="14"/>
  <c r="F201" i="14"/>
  <c r="E201" i="14"/>
  <c r="D201" i="14"/>
  <c r="M200" i="14"/>
  <c r="L200" i="14"/>
  <c r="K200" i="14"/>
  <c r="J200" i="14"/>
  <c r="I200" i="14"/>
  <c r="H200" i="14"/>
  <c r="G200" i="14"/>
  <c r="F200" i="14"/>
  <c r="E200" i="14"/>
  <c r="D200" i="14"/>
  <c r="M199" i="14"/>
  <c r="L199" i="14"/>
  <c r="K199" i="14"/>
  <c r="J199" i="14"/>
  <c r="I199" i="14"/>
  <c r="H199" i="14"/>
  <c r="G199" i="14"/>
  <c r="F199" i="14"/>
  <c r="E199" i="14"/>
  <c r="D199" i="14"/>
  <c r="M197" i="14"/>
  <c r="L197" i="14"/>
  <c r="K197" i="14"/>
  <c r="J197" i="14"/>
  <c r="I197" i="14"/>
  <c r="H197" i="14"/>
  <c r="G197" i="14"/>
  <c r="F197" i="14"/>
  <c r="E197" i="14"/>
  <c r="D197" i="14"/>
  <c r="M195" i="14"/>
  <c r="L195" i="14"/>
  <c r="K195" i="14"/>
  <c r="J195" i="14"/>
  <c r="I195" i="14"/>
  <c r="H195" i="14"/>
  <c r="G195" i="14"/>
  <c r="F195" i="14"/>
  <c r="E195" i="14"/>
  <c r="D195" i="14"/>
  <c r="M194" i="14"/>
  <c r="L194" i="14"/>
  <c r="K194" i="14"/>
  <c r="J194" i="14"/>
  <c r="I194" i="14"/>
  <c r="H194" i="14"/>
  <c r="G194" i="14"/>
  <c r="F194" i="14"/>
  <c r="E194" i="14"/>
  <c r="D194" i="14"/>
  <c r="M192" i="14"/>
  <c r="L192" i="14"/>
  <c r="K192" i="14"/>
  <c r="J192" i="14"/>
  <c r="I192" i="14"/>
  <c r="H192" i="14"/>
  <c r="G192" i="14"/>
  <c r="F192" i="14"/>
  <c r="E192" i="14"/>
  <c r="D192" i="14"/>
  <c r="M191" i="14"/>
  <c r="L191" i="14"/>
  <c r="K191" i="14"/>
  <c r="J191" i="14"/>
  <c r="I191" i="14"/>
  <c r="H191" i="14"/>
  <c r="G191" i="14"/>
  <c r="F191" i="14"/>
  <c r="E191" i="14"/>
  <c r="D191" i="14"/>
  <c r="M190" i="14"/>
  <c r="L190" i="14"/>
  <c r="K190" i="14"/>
  <c r="J190" i="14"/>
  <c r="I190" i="14"/>
  <c r="H190" i="14"/>
  <c r="G190" i="14"/>
  <c r="F190" i="14"/>
  <c r="E190" i="14"/>
  <c r="D190" i="14"/>
  <c r="M189" i="14"/>
  <c r="L189" i="14"/>
  <c r="K189" i="14"/>
  <c r="J189" i="14"/>
  <c r="I189" i="14"/>
  <c r="H189" i="14"/>
  <c r="G189" i="14"/>
  <c r="F189" i="14"/>
  <c r="E189" i="14"/>
  <c r="D189" i="14"/>
  <c r="M187" i="14"/>
  <c r="L187" i="14"/>
  <c r="K187" i="14"/>
  <c r="J187" i="14"/>
  <c r="I187" i="14"/>
  <c r="H187" i="14"/>
  <c r="G187" i="14"/>
  <c r="F187" i="14"/>
  <c r="E187" i="14"/>
  <c r="D187" i="14"/>
  <c r="M186" i="14"/>
  <c r="L186" i="14"/>
  <c r="K186" i="14"/>
  <c r="J186" i="14"/>
  <c r="I186" i="14"/>
  <c r="H186" i="14"/>
  <c r="G186" i="14"/>
  <c r="F186" i="14"/>
  <c r="E186" i="14"/>
  <c r="D186" i="14"/>
  <c r="M185" i="14"/>
  <c r="L185" i="14"/>
  <c r="K185" i="14"/>
  <c r="J185" i="14"/>
  <c r="I185" i="14"/>
  <c r="H185" i="14"/>
  <c r="G185" i="14"/>
  <c r="F185" i="14"/>
  <c r="E185" i="14"/>
  <c r="D185" i="14"/>
  <c r="M184" i="14"/>
  <c r="L184" i="14"/>
  <c r="K184" i="14"/>
  <c r="J184" i="14"/>
  <c r="I184" i="14"/>
  <c r="H184" i="14"/>
  <c r="G184" i="14"/>
  <c r="F184" i="14"/>
  <c r="E184" i="14"/>
  <c r="D184" i="14"/>
  <c r="M182" i="14"/>
  <c r="L182" i="14"/>
  <c r="K182" i="14"/>
  <c r="J182" i="14"/>
  <c r="I182" i="14"/>
  <c r="H182" i="14"/>
  <c r="G182" i="14"/>
  <c r="F182" i="14"/>
  <c r="E182" i="14"/>
  <c r="D182" i="14"/>
  <c r="M181" i="14"/>
  <c r="L181" i="14"/>
  <c r="K181" i="14"/>
  <c r="J181" i="14"/>
  <c r="I181" i="14"/>
  <c r="H181" i="14"/>
  <c r="G181" i="14"/>
  <c r="F181" i="14"/>
  <c r="E181" i="14"/>
  <c r="D181" i="14"/>
  <c r="M180" i="14"/>
  <c r="L180" i="14"/>
  <c r="K180" i="14"/>
  <c r="J180" i="14"/>
  <c r="I180" i="14"/>
  <c r="H180" i="14"/>
  <c r="G180" i="14"/>
  <c r="F180" i="14"/>
  <c r="E180" i="14"/>
  <c r="D180" i="14"/>
  <c r="M179" i="14"/>
  <c r="L179" i="14"/>
  <c r="K179" i="14"/>
  <c r="J179" i="14"/>
  <c r="I179" i="14"/>
  <c r="H179" i="14"/>
  <c r="G179" i="14"/>
  <c r="F179" i="14"/>
  <c r="E179" i="14"/>
  <c r="D179" i="14"/>
  <c r="M178" i="14"/>
  <c r="L178" i="14"/>
  <c r="K178" i="14"/>
  <c r="J178" i="14"/>
  <c r="I178" i="14"/>
  <c r="H178" i="14"/>
  <c r="G178" i="14"/>
  <c r="F178" i="14"/>
  <c r="E178" i="14"/>
  <c r="D178" i="14"/>
  <c r="M177" i="14"/>
  <c r="L177" i="14"/>
  <c r="K177" i="14"/>
  <c r="J177" i="14"/>
  <c r="I177" i="14"/>
  <c r="H177" i="14"/>
  <c r="G177" i="14"/>
  <c r="F177" i="14"/>
  <c r="E177" i="14"/>
  <c r="D177" i="14"/>
  <c r="M175" i="14"/>
  <c r="L175" i="14"/>
  <c r="K175" i="14"/>
  <c r="J175" i="14"/>
  <c r="I175" i="14"/>
  <c r="H175" i="14"/>
  <c r="G175" i="14"/>
  <c r="F175" i="14"/>
  <c r="E175" i="14"/>
  <c r="D175" i="14"/>
  <c r="M174" i="14"/>
  <c r="L174" i="14"/>
  <c r="K174" i="14"/>
  <c r="J174" i="14"/>
  <c r="I174" i="14"/>
  <c r="H174" i="14"/>
  <c r="G174" i="14"/>
  <c r="F174" i="14"/>
  <c r="E174" i="14"/>
  <c r="D174" i="14"/>
  <c r="M173" i="14"/>
  <c r="L173" i="14"/>
  <c r="K173" i="14"/>
  <c r="J173" i="14"/>
  <c r="I173" i="14"/>
  <c r="H173" i="14"/>
  <c r="G173" i="14"/>
  <c r="F173" i="14"/>
  <c r="E173" i="14"/>
  <c r="D173" i="14"/>
  <c r="M172" i="14"/>
  <c r="L172" i="14"/>
  <c r="K172" i="14"/>
  <c r="J172" i="14"/>
  <c r="I172" i="14"/>
  <c r="H172" i="14"/>
  <c r="G172" i="14"/>
  <c r="F172" i="14"/>
  <c r="E172" i="14"/>
  <c r="D172" i="14"/>
  <c r="M171" i="14"/>
  <c r="L171" i="14"/>
  <c r="K171" i="14"/>
  <c r="J171" i="14"/>
  <c r="I171" i="14"/>
  <c r="H171" i="14"/>
  <c r="G171" i="14"/>
  <c r="F171" i="14"/>
  <c r="E171" i="14"/>
  <c r="D171" i="14"/>
  <c r="M170" i="14"/>
  <c r="L170" i="14"/>
  <c r="K170" i="14"/>
  <c r="J170" i="14"/>
  <c r="I170" i="14"/>
  <c r="H170" i="14"/>
  <c r="G170" i="14"/>
  <c r="F170" i="14"/>
  <c r="E170" i="14"/>
  <c r="D170" i="14"/>
  <c r="M169" i="14"/>
  <c r="L169" i="14"/>
  <c r="K169" i="14"/>
  <c r="J169" i="14"/>
  <c r="I169" i="14"/>
  <c r="H169" i="14"/>
  <c r="G169" i="14"/>
  <c r="F169" i="14"/>
  <c r="E169" i="14"/>
  <c r="D169" i="14"/>
  <c r="M168" i="14"/>
  <c r="L168" i="14"/>
  <c r="K168" i="14"/>
  <c r="J168" i="14"/>
  <c r="I168" i="14"/>
  <c r="H168" i="14"/>
  <c r="G168" i="14"/>
  <c r="F168" i="14"/>
  <c r="E168" i="14"/>
  <c r="D168" i="14"/>
  <c r="M167" i="14"/>
  <c r="L167" i="14"/>
  <c r="K167" i="14"/>
  <c r="J167" i="14"/>
  <c r="I167" i="14"/>
  <c r="H167" i="14"/>
  <c r="G167" i="14"/>
  <c r="F167" i="14"/>
  <c r="E167" i="14"/>
  <c r="D167" i="14"/>
  <c r="M165" i="14"/>
  <c r="L165" i="14"/>
  <c r="K165" i="14"/>
  <c r="J165" i="14"/>
  <c r="I165" i="14"/>
  <c r="H165" i="14"/>
  <c r="G165" i="14"/>
  <c r="F165" i="14"/>
  <c r="E165" i="14"/>
  <c r="D165" i="14"/>
  <c r="M164" i="14"/>
  <c r="L164" i="14"/>
  <c r="K164" i="14"/>
  <c r="J164" i="14"/>
  <c r="I164" i="14"/>
  <c r="H164" i="14"/>
  <c r="G164" i="14"/>
  <c r="F164" i="14"/>
  <c r="E164" i="14"/>
  <c r="D164" i="14"/>
  <c r="M163" i="14"/>
  <c r="L163" i="14"/>
  <c r="K163" i="14"/>
  <c r="J163" i="14"/>
  <c r="I163" i="14"/>
  <c r="H163" i="14"/>
  <c r="G163" i="14"/>
  <c r="F163" i="14"/>
  <c r="E163" i="14"/>
  <c r="D163" i="14"/>
  <c r="M162" i="14"/>
  <c r="L162" i="14"/>
  <c r="K162" i="14"/>
  <c r="J162" i="14"/>
  <c r="I162" i="14"/>
  <c r="H162" i="14"/>
  <c r="G162" i="14"/>
  <c r="F162" i="14"/>
  <c r="E162" i="14"/>
  <c r="D162" i="14"/>
  <c r="M161" i="14"/>
  <c r="L161" i="14"/>
  <c r="K161" i="14"/>
  <c r="J161" i="14"/>
  <c r="I161" i="14"/>
  <c r="H161" i="14"/>
  <c r="G161" i="14"/>
  <c r="F161" i="14"/>
  <c r="E161" i="14"/>
  <c r="D161" i="14"/>
  <c r="M160" i="14"/>
  <c r="L160" i="14"/>
  <c r="K160" i="14"/>
  <c r="J160" i="14"/>
  <c r="I160" i="14"/>
  <c r="H160" i="14"/>
  <c r="G160" i="14"/>
  <c r="F160" i="14"/>
  <c r="E160" i="14"/>
  <c r="D160" i="14"/>
  <c r="M159" i="14"/>
  <c r="L159" i="14"/>
  <c r="K159" i="14"/>
  <c r="J159" i="14"/>
  <c r="I159" i="14"/>
  <c r="H159" i="14"/>
  <c r="G159" i="14"/>
  <c r="F159" i="14"/>
  <c r="E159" i="14"/>
  <c r="D159" i="14"/>
  <c r="M158" i="14"/>
  <c r="L158" i="14"/>
  <c r="K158" i="14"/>
  <c r="J158" i="14"/>
  <c r="I158" i="14"/>
  <c r="H158" i="14"/>
  <c r="G158" i="14"/>
  <c r="F158" i="14"/>
  <c r="E158" i="14"/>
  <c r="D158" i="14"/>
  <c r="M157" i="14"/>
  <c r="L157" i="14"/>
  <c r="K157" i="14"/>
  <c r="J157" i="14"/>
  <c r="I157" i="14"/>
  <c r="H157" i="14"/>
  <c r="G157" i="14"/>
  <c r="F157" i="14"/>
  <c r="E157" i="14"/>
  <c r="D157" i="14"/>
  <c r="M156" i="14"/>
  <c r="L156" i="14"/>
  <c r="K156" i="14"/>
  <c r="J156" i="14"/>
  <c r="I156" i="14"/>
  <c r="H156" i="14"/>
  <c r="G156" i="14"/>
  <c r="F156" i="14"/>
  <c r="E156" i="14"/>
  <c r="D156" i="14"/>
  <c r="M155" i="14"/>
  <c r="L155" i="14"/>
  <c r="K155" i="14"/>
  <c r="J155" i="14"/>
  <c r="I155" i="14"/>
  <c r="H155" i="14"/>
  <c r="G155" i="14"/>
  <c r="F155" i="14"/>
  <c r="E155" i="14"/>
  <c r="D155" i="14"/>
  <c r="M154" i="14"/>
  <c r="L154" i="14"/>
  <c r="K154" i="14"/>
  <c r="J154" i="14"/>
  <c r="I154" i="14"/>
  <c r="H154" i="14"/>
  <c r="G154" i="14"/>
  <c r="F154" i="14"/>
  <c r="E154" i="14"/>
  <c r="D154" i="14"/>
  <c r="M153" i="14"/>
  <c r="L153" i="14"/>
  <c r="K153" i="14"/>
  <c r="J153" i="14"/>
  <c r="I153" i="14"/>
  <c r="H153" i="14"/>
  <c r="G153" i="14"/>
  <c r="F153" i="14"/>
  <c r="E153" i="14"/>
  <c r="D153" i="14"/>
  <c r="M143" i="14"/>
  <c r="L143" i="14"/>
  <c r="K143" i="14"/>
  <c r="J143" i="14"/>
  <c r="I143" i="14"/>
  <c r="H143" i="14"/>
  <c r="G143" i="14"/>
  <c r="F143" i="14"/>
  <c r="E143" i="14"/>
  <c r="D143" i="14"/>
  <c r="M142" i="14"/>
  <c r="L142" i="14"/>
  <c r="K142" i="14"/>
  <c r="J142" i="14"/>
  <c r="I142" i="14"/>
  <c r="H142" i="14"/>
  <c r="G142" i="14"/>
  <c r="F142" i="14"/>
  <c r="E142" i="14"/>
  <c r="M141" i="14"/>
  <c r="L141" i="14"/>
  <c r="K141" i="14"/>
  <c r="J141" i="14"/>
  <c r="I141" i="14"/>
  <c r="H141" i="14"/>
  <c r="G141" i="14"/>
  <c r="F141" i="14"/>
  <c r="E141" i="14"/>
  <c r="D141" i="14"/>
  <c r="M138" i="14"/>
  <c r="L138" i="14"/>
  <c r="K138" i="14"/>
  <c r="J138" i="14"/>
  <c r="I138" i="14"/>
  <c r="H138" i="14"/>
  <c r="G138" i="14"/>
  <c r="F138" i="14"/>
  <c r="E138" i="14"/>
  <c r="D138" i="14"/>
  <c r="M137" i="14"/>
  <c r="L137" i="14"/>
  <c r="K137" i="14"/>
  <c r="J137" i="14"/>
  <c r="I137" i="14"/>
  <c r="H137" i="14"/>
  <c r="G137" i="14"/>
  <c r="F137" i="14"/>
  <c r="E137" i="14"/>
  <c r="D137" i="14"/>
  <c r="M136" i="14"/>
  <c r="L136" i="14"/>
  <c r="K136" i="14"/>
  <c r="J136" i="14"/>
  <c r="I136" i="14"/>
  <c r="H136" i="14"/>
  <c r="G136" i="14"/>
  <c r="F136" i="14"/>
  <c r="E136" i="14"/>
  <c r="D136" i="14"/>
  <c r="M133" i="14"/>
  <c r="L133" i="14"/>
  <c r="K133" i="14"/>
  <c r="J133" i="14"/>
  <c r="I133" i="14"/>
  <c r="H133" i="14"/>
  <c r="G133" i="14"/>
  <c r="F133" i="14"/>
  <c r="E133" i="14"/>
  <c r="D133" i="14"/>
  <c r="M132" i="14"/>
  <c r="L132" i="14"/>
  <c r="K132" i="14"/>
  <c r="J132" i="14"/>
  <c r="I132" i="14"/>
  <c r="H132" i="14"/>
  <c r="G132" i="14"/>
  <c r="F132" i="14"/>
  <c r="E132" i="14"/>
  <c r="D132" i="14"/>
  <c r="M131" i="14"/>
  <c r="L131" i="14"/>
  <c r="K131" i="14"/>
  <c r="J131" i="14"/>
  <c r="I131" i="14"/>
  <c r="H131" i="14"/>
  <c r="G131" i="14"/>
  <c r="F131" i="14"/>
  <c r="E131" i="14"/>
  <c r="D131" i="14"/>
  <c r="M128" i="14"/>
  <c r="L128" i="14"/>
  <c r="K128" i="14"/>
  <c r="J128" i="14"/>
  <c r="I128" i="14"/>
  <c r="H128" i="14"/>
  <c r="G128" i="14"/>
  <c r="F128" i="14"/>
  <c r="E128" i="14"/>
  <c r="D128" i="14"/>
  <c r="M127" i="14"/>
  <c r="L127" i="14"/>
  <c r="K127" i="14"/>
  <c r="J127" i="14"/>
  <c r="I127" i="14"/>
  <c r="H127" i="14"/>
  <c r="G127" i="14"/>
  <c r="F127" i="14"/>
  <c r="E127" i="14"/>
  <c r="D127" i="14"/>
  <c r="M126" i="14"/>
  <c r="L126" i="14"/>
  <c r="K126" i="14"/>
  <c r="J126" i="14"/>
  <c r="I126" i="14"/>
  <c r="H126" i="14"/>
  <c r="G126" i="14"/>
  <c r="F126" i="14"/>
  <c r="E126" i="14"/>
  <c r="D126" i="14"/>
  <c r="M135" i="14"/>
  <c r="L135" i="14"/>
  <c r="K135" i="14"/>
  <c r="J135" i="14"/>
  <c r="I135" i="14"/>
  <c r="H135" i="14"/>
  <c r="G135" i="14"/>
  <c r="F135" i="14"/>
  <c r="E135" i="14"/>
  <c r="D135" i="14"/>
  <c r="M140" i="14"/>
  <c r="L140" i="14"/>
  <c r="K140" i="14"/>
  <c r="J140" i="14"/>
  <c r="I140" i="14"/>
  <c r="H140" i="14"/>
  <c r="G140" i="14"/>
  <c r="F140" i="14"/>
  <c r="E140" i="14"/>
  <c r="D140" i="14"/>
  <c r="M130" i="14"/>
  <c r="L130" i="14"/>
  <c r="K130" i="14"/>
  <c r="J130" i="14"/>
  <c r="I130" i="14"/>
  <c r="H130" i="14"/>
  <c r="G130" i="14"/>
  <c r="F130" i="14"/>
  <c r="E130" i="14"/>
  <c r="D130" i="14"/>
  <c r="M125" i="14"/>
  <c r="L125" i="14"/>
  <c r="K125" i="14"/>
  <c r="J125" i="14"/>
  <c r="I125" i="14"/>
  <c r="H125" i="14"/>
  <c r="G125" i="14"/>
  <c r="F125" i="14"/>
  <c r="E125" i="14"/>
  <c r="D125" i="14"/>
  <c r="N36" i="14"/>
  <c r="M116" i="14"/>
  <c r="L116" i="14"/>
  <c r="K116" i="14"/>
  <c r="J116" i="14"/>
  <c r="I116" i="14"/>
  <c r="H116" i="14"/>
  <c r="G116" i="14"/>
  <c r="F116" i="14"/>
  <c r="E116" i="14"/>
  <c r="D116" i="14"/>
  <c r="M115" i="14"/>
  <c r="L115" i="14"/>
  <c r="K115" i="14"/>
  <c r="J115" i="14"/>
  <c r="I115" i="14"/>
  <c r="H115" i="14"/>
  <c r="G115" i="14"/>
  <c r="F115" i="14"/>
  <c r="E115" i="14"/>
  <c r="D115" i="14"/>
  <c r="M114" i="14"/>
  <c r="L114" i="14"/>
  <c r="K114" i="14"/>
  <c r="J114" i="14"/>
  <c r="I114" i="14"/>
  <c r="H114" i="14"/>
  <c r="G114" i="14"/>
  <c r="F114" i="14"/>
  <c r="E114" i="14"/>
  <c r="D114" i="14"/>
  <c r="M113" i="14"/>
  <c r="L113" i="14"/>
  <c r="K113" i="14"/>
  <c r="J113" i="14"/>
  <c r="I113" i="14"/>
  <c r="H113" i="14"/>
  <c r="G113" i="14"/>
  <c r="F113" i="14"/>
  <c r="E113" i="14"/>
  <c r="D113" i="14"/>
  <c r="M110" i="14"/>
  <c r="L110" i="14"/>
  <c r="K110" i="14"/>
  <c r="J110" i="14"/>
  <c r="I110" i="14"/>
  <c r="H110" i="14"/>
  <c r="G110" i="14"/>
  <c r="F110" i="14"/>
  <c r="E110" i="14"/>
  <c r="D110" i="14"/>
  <c r="M109" i="14"/>
  <c r="L109" i="14"/>
  <c r="K109" i="14"/>
  <c r="J109" i="14"/>
  <c r="I109" i="14"/>
  <c r="H109" i="14"/>
  <c r="G109" i="14"/>
  <c r="F109" i="14"/>
  <c r="E109" i="14"/>
  <c r="D109" i="14"/>
  <c r="M108" i="14"/>
  <c r="L108" i="14"/>
  <c r="K108" i="14"/>
  <c r="J108" i="14"/>
  <c r="I108" i="14"/>
  <c r="H108" i="14"/>
  <c r="G108" i="14"/>
  <c r="F108" i="14"/>
  <c r="E108" i="14"/>
  <c r="D108" i="14"/>
  <c r="M107" i="14"/>
  <c r="L107" i="14"/>
  <c r="K107" i="14"/>
  <c r="J107" i="14"/>
  <c r="I107" i="14"/>
  <c r="H107" i="14"/>
  <c r="G107" i="14"/>
  <c r="F107" i="14"/>
  <c r="E107" i="14"/>
  <c r="D107" i="14"/>
  <c r="M104" i="14"/>
  <c r="L104" i="14"/>
  <c r="K104" i="14"/>
  <c r="J104" i="14"/>
  <c r="I104" i="14"/>
  <c r="H104" i="14"/>
  <c r="G104" i="14"/>
  <c r="F104" i="14"/>
  <c r="E104" i="14"/>
  <c r="D104" i="14"/>
  <c r="M103" i="14"/>
  <c r="L103" i="14"/>
  <c r="K103" i="14"/>
  <c r="J103" i="14"/>
  <c r="I103" i="14"/>
  <c r="H103" i="14"/>
  <c r="G103" i="14"/>
  <c r="F103" i="14"/>
  <c r="E103" i="14"/>
  <c r="D103" i="14"/>
  <c r="M102" i="14"/>
  <c r="L102" i="14"/>
  <c r="K102" i="14"/>
  <c r="J102" i="14"/>
  <c r="I102" i="14"/>
  <c r="H102" i="14"/>
  <c r="G102" i="14"/>
  <c r="F102" i="14"/>
  <c r="E102" i="14"/>
  <c r="D102" i="14"/>
  <c r="M101" i="14"/>
  <c r="L101" i="14"/>
  <c r="K101" i="14"/>
  <c r="J101" i="14"/>
  <c r="I101" i="14"/>
  <c r="H101" i="14"/>
  <c r="G101" i="14"/>
  <c r="F101" i="14"/>
  <c r="E101" i="14"/>
  <c r="D101" i="14"/>
  <c r="M98" i="14"/>
  <c r="L98" i="14"/>
  <c r="K98" i="14"/>
  <c r="J98" i="14"/>
  <c r="I98" i="14"/>
  <c r="H98" i="14"/>
  <c r="G98" i="14"/>
  <c r="F98" i="14"/>
  <c r="E98" i="14"/>
  <c r="D98" i="14"/>
  <c r="M84" i="14"/>
  <c r="L84" i="14"/>
  <c r="K84" i="14"/>
  <c r="J84" i="14"/>
  <c r="I84" i="14"/>
  <c r="H84" i="14"/>
  <c r="G84" i="14"/>
  <c r="F84" i="14"/>
  <c r="E84" i="14"/>
  <c r="D84" i="14"/>
  <c r="M78" i="14"/>
  <c r="L78" i="14"/>
  <c r="K78" i="14"/>
  <c r="J78" i="14"/>
  <c r="I78" i="14"/>
  <c r="H78" i="14"/>
  <c r="G78" i="14"/>
  <c r="F78" i="14"/>
  <c r="E78" i="14"/>
  <c r="D78" i="14"/>
  <c r="M72" i="14"/>
  <c r="L72" i="14"/>
  <c r="K72" i="14"/>
  <c r="J72" i="14"/>
  <c r="I72" i="14"/>
  <c r="H72" i="14"/>
  <c r="G72" i="14"/>
  <c r="F72" i="14"/>
  <c r="E72" i="14"/>
  <c r="D72" i="14"/>
  <c r="M87" i="14"/>
  <c r="L87" i="14"/>
  <c r="K87" i="14"/>
  <c r="J87" i="14"/>
  <c r="I87" i="14"/>
  <c r="H87" i="14"/>
  <c r="G87" i="14"/>
  <c r="F87" i="14"/>
  <c r="E87" i="14"/>
  <c r="D87" i="14"/>
  <c r="M86" i="14"/>
  <c r="L86" i="14"/>
  <c r="K86" i="14"/>
  <c r="J86" i="14"/>
  <c r="I86" i="14"/>
  <c r="H86" i="14"/>
  <c r="G86" i="14"/>
  <c r="F86" i="14"/>
  <c r="E86" i="14"/>
  <c r="D86" i="14"/>
  <c r="M85" i="14"/>
  <c r="L85" i="14"/>
  <c r="K85" i="14"/>
  <c r="J85" i="14"/>
  <c r="I85" i="14"/>
  <c r="H85" i="14"/>
  <c r="G85" i="14"/>
  <c r="F85" i="14"/>
  <c r="E85" i="14"/>
  <c r="D85" i="14"/>
  <c r="M81" i="14"/>
  <c r="L81" i="14"/>
  <c r="K81" i="14"/>
  <c r="J81" i="14"/>
  <c r="I81" i="14"/>
  <c r="H81" i="14"/>
  <c r="G81" i="14"/>
  <c r="F81" i="14"/>
  <c r="E81" i="14"/>
  <c r="D81" i="14"/>
  <c r="M80" i="14"/>
  <c r="L80" i="14"/>
  <c r="K80" i="14"/>
  <c r="J80" i="14"/>
  <c r="I80" i="14"/>
  <c r="H80" i="14"/>
  <c r="G80" i="14"/>
  <c r="F80" i="14"/>
  <c r="E80" i="14"/>
  <c r="D80" i="14"/>
  <c r="M79" i="14"/>
  <c r="L79" i="14"/>
  <c r="K79" i="14"/>
  <c r="J79" i="14"/>
  <c r="I79" i="14"/>
  <c r="H79" i="14"/>
  <c r="G79" i="14"/>
  <c r="F79" i="14"/>
  <c r="E79" i="14"/>
  <c r="D79" i="14"/>
  <c r="M75" i="14"/>
  <c r="L75" i="14"/>
  <c r="K75" i="14"/>
  <c r="J75" i="14"/>
  <c r="I75" i="14"/>
  <c r="H75" i="14"/>
  <c r="G75" i="14"/>
  <c r="F75" i="14"/>
  <c r="E75" i="14"/>
  <c r="D75" i="14"/>
  <c r="M74" i="14"/>
  <c r="L74" i="14"/>
  <c r="K74" i="14"/>
  <c r="J74" i="14"/>
  <c r="I74" i="14"/>
  <c r="H74" i="14"/>
  <c r="G74" i="14"/>
  <c r="F74" i="14"/>
  <c r="E74" i="14"/>
  <c r="D74" i="14"/>
  <c r="M73" i="14"/>
  <c r="L73" i="14"/>
  <c r="K73" i="14"/>
  <c r="J73" i="14"/>
  <c r="I73" i="14"/>
  <c r="H73" i="14"/>
  <c r="G73" i="14"/>
  <c r="F73" i="14"/>
  <c r="E73" i="14"/>
  <c r="D73" i="14"/>
  <c r="M69" i="14"/>
  <c r="L69" i="14"/>
  <c r="K69" i="14"/>
  <c r="J69" i="14"/>
  <c r="I69" i="14"/>
  <c r="H69" i="14"/>
  <c r="G69" i="14"/>
  <c r="F69" i="14"/>
  <c r="E69" i="14"/>
  <c r="D69" i="14"/>
  <c r="M68" i="14"/>
  <c r="L68" i="14"/>
  <c r="K68" i="14"/>
  <c r="J68" i="14"/>
  <c r="I68" i="14"/>
  <c r="H68" i="14"/>
  <c r="G68" i="14"/>
  <c r="F68" i="14"/>
  <c r="E68" i="14"/>
  <c r="D68" i="14"/>
  <c r="M67" i="14"/>
  <c r="L67" i="14"/>
  <c r="K67" i="14"/>
  <c r="J67" i="14"/>
  <c r="I67" i="14"/>
  <c r="H67" i="14"/>
  <c r="G67" i="14"/>
  <c r="F67" i="14"/>
  <c r="E67" i="14"/>
  <c r="D67" i="14"/>
  <c r="M66" i="14"/>
  <c r="L66" i="14"/>
  <c r="K66" i="14"/>
  <c r="J66" i="14"/>
  <c r="I66" i="14"/>
  <c r="H66" i="14"/>
  <c r="G66" i="14"/>
  <c r="F66" i="14"/>
  <c r="E66" i="14"/>
  <c r="D66" i="14"/>
  <c r="M63" i="14"/>
  <c r="L63" i="14"/>
  <c r="K63" i="14"/>
  <c r="J63" i="14"/>
  <c r="I63" i="14"/>
  <c r="H63" i="14"/>
  <c r="G63" i="14"/>
  <c r="F63" i="14"/>
  <c r="E63" i="14"/>
  <c r="D63" i="14"/>
  <c r="M61" i="14"/>
  <c r="L61" i="14"/>
  <c r="K61" i="14"/>
  <c r="J61" i="14"/>
  <c r="I61" i="14"/>
  <c r="H61" i="14"/>
  <c r="G61" i="14"/>
  <c r="F61" i="14"/>
  <c r="E61" i="14"/>
  <c r="D61" i="14"/>
  <c r="D62" i="14" s="1"/>
  <c r="M56" i="14"/>
  <c r="L56" i="14"/>
  <c r="K56" i="14"/>
  <c r="J56" i="14"/>
  <c r="I56" i="14"/>
  <c r="H56" i="14"/>
  <c r="G56" i="14"/>
  <c r="F56" i="14"/>
  <c r="E56" i="14"/>
  <c r="D56" i="14"/>
  <c r="M55" i="14"/>
  <c r="L55" i="14"/>
  <c r="K55" i="14"/>
  <c r="J55" i="14"/>
  <c r="I55" i="14"/>
  <c r="H55" i="14"/>
  <c r="G55" i="14"/>
  <c r="F55" i="14"/>
  <c r="E55" i="14"/>
  <c r="D55" i="14"/>
  <c r="M54" i="14"/>
  <c r="L54" i="14"/>
  <c r="K54" i="14"/>
  <c r="J54" i="14"/>
  <c r="I54" i="14"/>
  <c r="H54" i="14"/>
  <c r="G54" i="14"/>
  <c r="F54" i="14"/>
  <c r="E54" i="14"/>
  <c r="D54" i="14"/>
  <c r="M51" i="14"/>
  <c r="L51" i="14"/>
  <c r="J51" i="14"/>
  <c r="I51" i="14"/>
  <c r="H51" i="14"/>
  <c r="G51" i="14"/>
  <c r="F51" i="14"/>
  <c r="E51" i="14"/>
  <c r="D51" i="14"/>
  <c r="M50" i="14"/>
  <c r="L50" i="14"/>
  <c r="K50" i="14"/>
  <c r="J50" i="14"/>
  <c r="I50" i="14"/>
  <c r="H50" i="14"/>
  <c r="G50" i="14"/>
  <c r="F50" i="14"/>
  <c r="E50" i="14"/>
  <c r="D50" i="14"/>
  <c r="M49" i="14"/>
  <c r="L49" i="14"/>
  <c r="K49" i="14"/>
  <c r="J49" i="14"/>
  <c r="I49" i="14"/>
  <c r="H49" i="14"/>
  <c r="G49" i="14"/>
  <c r="F49" i="14"/>
  <c r="E49" i="14"/>
  <c r="D49" i="14"/>
  <c r="M46" i="14"/>
  <c r="L46" i="14"/>
  <c r="K46" i="14"/>
  <c r="J46" i="14"/>
  <c r="H46" i="14"/>
  <c r="G46" i="14"/>
  <c r="F46" i="14"/>
  <c r="E46" i="14"/>
  <c r="D46" i="14"/>
  <c r="D47" i="14" s="1"/>
  <c r="M44" i="14"/>
  <c r="L44" i="14"/>
  <c r="K44" i="14"/>
  <c r="J44" i="14"/>
  <c r="I44" i="14"/>
  <c r="H44" i="14"/>
  <c r="G44" i="14"/>
  <c r="F44" i="14"/>
  <c r="E44" i="14"/>
  <c r="D44" i="14"/>
  <c r="D45" i="14" s="1"/>
  <c r="L39" i="14"/>
  <c r="J39" i="14"/>
  <c r="H39" i="14"/>
  <c r="G39" i="14"/>
  <c r="F39" i="14"/>
  <c r="E39" i="14"/>
  <c r="D39" i="14"/>
  <c r="D40" i="14" s="1"/>
  <c r="L37" i="14"/>
  <c r="J37" i="14"/>
  <c r="H37" i="14"/>
  <c r="G37" i="14"/>
  <c r="F37" i="14"/>
  <c r="E37" i="14"/>
  <c r="D37" i="14"/>
  <c r="D38" i="14" s="1"/>
  <c r="M35" i="14"/>
  <c r="L35" i="14"/>
  <c r="K35" i="14"/>
  <c r="J35" i="14"/>
  <c r="I35" i="14"/>
  <c r="H35" i="14"/>
  <c r="G35" i="14"/>
  <c r="F35" i="14"/>
  <c r="E35" i="14"/>
  <c r="D35" i="14"/>
  <c r="M33" i="14"/>
  <c r="L33" i="14"/>
  <c r="K33" i="14"/>
  <c r="J33" i="14"/>
  <c r="I33" i="14"/>
  <c r="H33" i="14"/>
  <c r="G33" i="14"/>
  <c r="F33" i="14"/>
  <c r="E33" i="14"/>
  <c r="D33" i="14"/>
  <c r="D34" i="14" s="1"/>
  <c r="M31" i="14"/>
  <c r="L31" i="14"/>
  <c r="K31" i="14"/>
  <c r="J31" i="14"/>
  <c r="I31" i="14"/>
  <c r="H31" i="14"/>
  <c r="G31" i="14"/>
  <c r="F31" i="14"/>
  <c r="E31" i="14"/>
  <c r="D31" i="14"/>
  <c r="D32" i="14" s="1"/>
  <c r="M29" i="14"/>
  <c r="L29" i="14"/>
  <c r="K29" i="14"/>
  <c r="J29" i="14"/>
  <c r="I29" i="14"/>
  <c r="H29" i="14"/>
  <c r="G29" i="14"/>
  <c r="F29" i="14"/>
  <c r="E29" i="14"/>
  <c r="D29" i="14"/>
  <c r="D30" i="14" s="1"/>
  <c r="M20" i="14"/>
  <c r="M19" i="14"/>
  <c r="M18" i="14"/>
  <c r="M17" i="14"/>
  <c r="M14" i="14"/>
  <c r="M13" i="14"/>
  <c r="M12" i="14"/>
  <c r="M11" i="14"/>
  <c r="M9" i="14"/>
  <c r="M62" i="14" s="1"/>
  <c r="L20" i="14"/>
  <c r="L19" i="14"/>
  <c r="L18" i="14"/>
  <c r="L17" i="14"/>
  <c r="L14" i="14"/>
  <c r="L13" i="14"/>
  <c r="L12" i="14"/>
  <c r="L11" i="14"/>
  <c r="L9" i="14"/>
  <c r="K20" i="14"/>
  <c r="K19" i="14"/>
  <c r="K18" i="14"/>
  <c r="K17" i="14"/>
  <c r="K14" i="14"/>
  <c r="K13" i="14"/>
  <c r="K12" i="14"/>
  <c r="K11" i="14"/>
  <c r="K9" i="14"/>
  <c r="J20" i="14"/>
  <c r="J19" i="14"/>
  <c r="J18" i="14"/>
  <c r="J17" i="14"/>
  <c r="J14" i="14"/>
  <c r="J13" i="14"/>
  <c r="J12" i="14"/>
  <c r="J11" i="14"/>
  <c r="J9" i="14"/>
  <c r="I20" i="14"/>
  <c r="I19" i="14"/>
  <c r="I18" i="14"/>
  <c r="I17" i="14"/>
  <c r="I14" i="14"/>
  <c r="I13" i="14"/>
  <c r="I12" i="14"/>
  <c r="I11" i="14"/>
  <c r="I9" i="14"/>
  <c r="H20" i="14"/>
  <c r="H19" i="14"/>
  <c r="H18" i="14"/>
  <c r="H17" i="14"/>
  <c r="H14" i="14"/>
  <c r="H13" i="14"/>
  <c r="H12" i="14"/>
  <c r="H11" i="14"/>
  <c r="H9" i="14"/>
  <c r="G20" i="14"/>
  <c r="G19" i="14"/>
  <c r="G18" i="14"/>
  <c r="G17" i="14"/>
  <c r="G14" i="14"/>
  <c r="G13" i="14"/>
  <c r="G12" i="14"/>
  <c r="G11" i="14"/>
  <c r="G9" i="14"/>
  <c r="G62" i="14" s="1"/>
  <c r="F20" i="14"/>
  <c r="F19" i="14"/>
  <c r="F18" i="14"/>
  <c r="F17" i="14"/>
  <c r="F14" i="14"/>
  <c r="F13" i="14"/>
  <c r="F12" i="14"/>
  <c r="F11" i="14"/>
  <c r="F9" i="14"/>
  <c r="M262" i="12"/>
  <c r="L262" i="12"/>
  <c r="K262" i="12"/>
  <c r="J262" i="12"/>
  <c r="I262" i="12"/>
  <c r="H262" i="12"/>
  <c r="G262" i="12"/>
  <c r="F262" i="12"/>
  <c r="E262" i="12"/>
  <c r="D262" i="12"/>
  <c r="M261" i="12"/>
  <c r="L261" i="12"/>
  <c r="K261" i="12"/>
  <c r="J261" i="12"/>
  <c r="I261" i="12"/>
  <c r="H261" i="12"/>
  <c r="G261" i="12"/>
  <c r="F261" i="12"/>
  <c r="E261" i="12"/>
  <c r="D261" i="12"/>
  <c r="M257" i="12"/>
  <c r="L257" i="12"/>
  <c r="K257" i="12"/>
  <c r="J257" i="12"/>
  <c r="I257" i="12"/>
  <c r="H257" i="12"/>
  <c r="G257" i="12"/>
  <c r="F257" i="12"/>
  <c r="E257" i="12"/>
  <c r="D257" i="12"/>
  <c r="M254" i="12"/>
  <c r="L254" i="12"/>
  <c r="K254" i="12"/>
  <c r="J254" i="12"/>
  <c r="I254" i="12"/>
  <c r="H254" i="12"/>
  <c r="G254" i="12"/>
  <c r="F254" i="12"/>
  <c r="E254" i="12"/>
  <c r="D254" i="12"/>
  <c r="M253" i="12"/>
  <c r="L253" i="12"/>
  <c r="K253" i="12"/>
  <c r="J253" i="12"/>
  <c r="I253" i="12"/>
  <c r="H253" i="12"/>
  <c r="G253" i="12"/>
  <c r="F253" i="12"/>
  <c r="E253" i="12"/>
  <c r="D253" i="12"/>
  <c r="M241" i="12"/>
  <c r="L241" i="12"/>
  <c r="K241" i="12"/>
  <c r="J241" i="12"/>
  <c r="I241" i="12"/>
  <c r="H241" i="12"/>
  <c r="G241" i="12"/>
  <c r="F241" i="12"/>
  <c r="E241" i="12"/>
  <c r="D241" i="12"/>
  <c r="M240" i="12"/>
  <c r="L240" i="12"/>
  <c r="K240" i="12"/>
  <c r="J240" i="12"/>
  <c r="I240" i="12"/>
  <c r="H240" i="12"/>
  <c r="G240" i="12"/>
  <c r="F240" i="12"/>
  <c r="E240" i="12"/>
  <c r="D240" i="12"/>
  <c r="M239" i="12"/>
  <c r="L239" i="12"/>
  <c r="K239" i="12"/>
  <c r="J239" i="12"/>
  <c r="I239" i="12"/>
  <c r="H239" i="12"/>
  <c r="G239" i="12"/>
  <c r="F239" i="12"/>
  <c r="E239" i="12"/>
  <c r="D239" i="12"/>
  <c r="M238" i="12"/>
  <c r="L238" i="12"/>
  <c r="K238" i="12"/>
  <c r="J238" i="12"/>
  <c r="I238" i="12"/>
  <c r="H238" i="12"/>
  <c r="G238" i="12"/>
  <c r="F238" i="12"/>
  <c r="E238" i="12"/>
  <c r="D238" i="12"/>
  <c r="M235" i="12"/>
  <c r="L235" i="12"/>
  <c r="K235" i="12"/>
  <c r="J235" i="12"/>
  <c r="I235" i="12"/>
  <c r="H235" i="12"/>
  <c r="G235" i="12"/>
  <c r="F235" i="12"/>
  <c r="E235" i="12"/>
  <c r="D235" i="12"/>
  <c r="M234" i="12"/>
  <c r="L234" i="12"/>
  <c r="K234" i="12"/>
  <c r="J234" i="12"/>
  <c r="I234" i="12"/>
  <c r="H234" i="12"/>
  <c r="G234" i="12"/>
  <c r="F234" i="12"/>
  <c r="E234" i="12"/>
  <c r="D234" i="12"/>
  <c r="M233" i="12"/>
  <c r="L233" i="12"/>
  <c r="K233" i="12"/>
  <c r="J233" i="12"/>
  <c r="I233" i="12"/>
  <c r="H233" i="12"/>
  <c r="G233" i="12"/>
  <c r="F233" i="12"/>
  <c r="E233" i="12"/>
  <c r="D233" i="12"/>
  <c r="M232" i="12"/>
  <c r="L232" i="12"/>
  <c r="K232" i="12"/>
  <c r="J232" i="12"/>
  <c r="I232" i="12"/>
  <c r="H232" i="12"/>
  <c r="G232" i="12"/>
  <c r="F232" i="12"/>
  <c r="E232" i="12"/>
  <c r="D232" i="12"/>
  <c r="M228" i="12"/>
  <c r="L228" i="12"/>
  <c r="K228" i="12"/>
  <c r="J228" i="12"/>
  <c r="I228" i="12"/>
  <c r="H228" i="12"/>
  <c r="G228" i="12"/>
  <c r="F228" i="12"/>
  <c r="E228" i="12"/>
  <c r="D228" i="12"/>
  <c r="M227" i="12"/>
  <c r="L227" i="12"/>
  <c r="K227" i="12"/>
  <c r="J227" i="12"/>
  <c r="I227" i="12"/>
  <c r="H227" i="12"/>
  <c r="G227" i="12"/>
  <c r="F227" i="12"/>
  <c r="E227" i="12"/>
  <c r="D227" i="12"/>
  <c r="M226" i="12"/>
  <c r="L226" i="12"/>
  <c r="K226" i="12"/>
  <c r="J226" i="12"/>
  <c r="I226" i="12"/>
  <c r="H226" i="12"/>
  <c r="G226" i="12"/>
  <c r="F226" i="12"/>
  <c r="E226" i="12"/>
  <c r="D226" i="12"/>
  <c r="M225" i="12"/>
  <c r="L225" i="12"/>
  <c r="K225" i="12"/>
  <c r="J225" i="12"/>
  <c r="I225" i="12"/>
  <c r="H225" i="12"/>
  <c r="G225" i="12"/>
  <c r="F225" i="12"/>
  <c r="E225" i="12"/>
  <c r="D225" i="12"/>
  <c r="M222" i="12"/>
  <c r="L222" i="12"/>
  <c r="K222" i="12"/>
  <c r="J222" i="12"/>
  <c r="I222" i="12"/>
  <c r="H222" i="12"/>
  <c r="G222" i="12"/>
  <c r="F222" i="12"/>
  <c r="E222" i="12"/>
  <c r="D222" i="12"/>
  <c r="M221" i="12"/>
  <c r="L221" i="12"/>
  <c r="K221" i="12"/>
  <c r="J221" i="12"/>
  <c r="I221" i="12"/>
  <c r="H221" i="12"/>
  <c r="G221" i="12"/>
  <c r="F221" i="12"/>
  <c r="E221" i="12"/>
  <c r="D221" i="12"/>
  <c r="M220" i="12"/>
  <c r="L220" i="12"/>
  <c r="K220" i="12"/>
  <c r="J220" i="12"/>
  <c r="I220" i="12"/>
  <c r="H220" i="12"/>
  <c r="G220" i="12"/>
  <c r="F220" i="12"/>
  <c r="E220" i="12"/>
  <c r="D220" i="12"/>
  <c r="M219" i="12"/>
  <c r="L219" i="12"/>
  <c r="K219" i="12"/>
  <c r="J219" i="12"/>
  <c r="I219" i="12"/>
  <c r="H219" i="12"/>
  <c r="G219" i="12"/>
  <c r="F219" i="12"/>
  <c r="E219" i="12"/>
  <c r="D219" i="12"/>
  <c r="M215" i="12"/>
  <c r="L215" i="12"/>
  <c r="K215" i="12"/>
  <c r="J215" i="12"/>
  <c r="I215" i="12"/>
  <c r="H215" i="12"/>
  <c r="G215" i="12"/>
  <c r="F215" i="12"/>
  <c r="E215" i="12"/>
  <c r="D215" i="12"/>
  <c r="M214" i="12"/>
  <c r="L214" i="12"/>
  <c r="K214" i="12"/>
  <c r="J214" i="12"/>
  <c r="I214" i="12"/>
  <c r="H214" i="12"/>
  <c r="G214" i="12"/>
  <c r="F214" i="12"/>
  <c r="E214" i="12"/>
  <c r="D214" i="12"/>
  <c r="M213" i="12"/>
  <c r="L213" i="12"/>
  <c r="K213" i="12"/>
  <c r="J213" i="12"/>
  <c r="I213" i="12"/>
  <c r="H213" i="12"/>
  <c r="G213" i="12"/>
  <c r="F213" i="12"/>
  <c r="E213" i="12"/>
  <c r="D213" i="12"/>
  <c r="M212" i="12"/>
  <c r="L212" i="12"/>
  <c r="K212" i="12"/>
  <c r="J212" i="12"/>
  <c r="I212" i="12"/>
  <c r="H212" i="12"/>
  <c r="G212" i="12"/>
  <c r="F212" i="12"/>
  <c r="E212" i="12"/>
  <c r="D212" i="12"/>
  <c r="M209" i="12"/>
  <c r="L209" i="12"/>
  <c r="K209" i="12"/>
  <c r="J209" i="12"/>
  <c r="I209" i="12"/>
  <c r="H209" i="12"/>
  <c r="G209" i="12"/>
  <c r="F209" i="12"/>
  <c r="E209" i="12"/>
  <c r="D209" i="12"/>
  <c r="M208" i="12"/>
  <c r="L208" i="12"/>
  <c r="K208" i="12"/>
  <c r="J208" i="12"/>
  <c r="I208" i="12"/>
  <c r="H208" i="12"/>
  <c r="G208" i="12"/>
  <c r="F208" i="12"/>
  <c r="E208" i="12"/>
  <c r="D208" i="12"/>
  <c r="M207" i="12"/>
  <c r="L207" i="12"/>
  <c r="K207" i="12"/>
  <c r="J207" i="12"/>
  <c r="I207" i="12"/>
  <c r="H207" i="12"/>
  <c r="G207" i="12"/>
  <c r="F207" i="12"/>
  <c r="E207" i="12"/>
  <c r="D207" i="12"/>
  <c r="M206" i="12"/>
  <c r="L206" i="12"/>
  <c r="K206" i="12"/>
  <c r="J206" i="12"/>
  <c r="I206" i="12"/>
  <c r="H206" i="12"/>
  <c r="G206" i="12"/>
  <c r="F206" i="12"/>
  <c r="E206" i="12"/>
  <c r="D206" i="12"/>
  <c r="M203" i="12"/>
  <c r="L203" i="12"/>
  <c r="K203" i="12"/>
  <c r="J203" i="12"/>
  <c r="I203" i="12"/>
  <c r="H203" i="12"/>
  <c r="G203" i="12"/>
  <c r="F203" i="12"/>
  <c r="E203" i="12"/>
  <c r="D203" i="12"/>
  <c r="M202" i="12"/>
  <c r="L202" i="12"/>
  <c r="K202" i="12"/>
  <c r="J202" i="12"/>
  <c r="I202" i="12"/>
  <c r="H202" i="12"/>
  <c r="G202" i="12"/>
  <c r="F202" i="12"/>
  <c r="E202" i="12"/>
  <c r="D202" i="12"/>
  <c r="M201" i="12"/>
  <c r="L201" i="12"/>
  <c r="K201" i="12"/>
  <c r="J201" i="12"/>
  <c r="I201" i="12"/>
  <c r="H201" i="12"/>
  <c r="G201" i="12"/>
  <c r="F201" i="12"/>
  <c r="E201" i="12"/>
  <c r="D201" i="12"/>
  <c r="M200" i="12"/>
  <c r="L200" i="12"/>
  <c r="K200" i="12"/>
  <c r="J200" i="12"/>
  <c r="I200" i="12"/>
  <c r="H200" i="12"/>
  <c r="G200" i="12"/>
  <c r="F200" i="12"/>
  <c r="E200" i="12"/>
  <c r="D200" i="12"/>
  <c r="M199" i="12"/>
  <c r="L199" i="12"/>
  <c r="K199" i="12"/>
  <c r="J199" i="12"/>
  <c r="I199" i="12"/>
  <c r="H199" i="12"/>
  <c r="G199" i="12"/>
  <c r="F199" i="12"/>
  <c r="E199" i="12"/>
  <c r="D199" i="12"/>
  <c r="M197" i="12"/>
  <c r="L197" i="12"/>
  <c r="K197" i="12"/>
  <c r="J197" i="12"/>
  <c r="I197" i="12"/>
  <c r="H197" i="12"/>
  <c r="G197" i="12"/>
  <c r="F197" i="12"/>
  <c r="E197" i="12"/>
  <c r="D197" i="12"/>
  <c r="M195" i="12"/>
  <c r="L195" i="12"/>
  <c r="K195" i="12"/>
  <c r="J195" i="12"/>
  <c r="I195" i="12"/>
  <c r="H195" i="12"/>
  <c r="G195" i="12"/>
  <c r="F195" i="12"/>
  <c r="E195" i="12"/>
  <c r="D195" i="12"/>
  <c r="M194" i="12"/>
  <c r="L194" i="12"/>
  <c r="K194" i="12"/>
  <c r="J194" i="12"/>
  <c r="I194" i="12"/>
  <c r="H194" i="12"/>
  <c r="G194" i="12"/>
  <c r="F194" i="12"/>
  <c r="E194" i="12"/>
  <c r="D194" i="12"/>
  <c r="M192" i="12"/>
  <c r="L192" i="12"/>
  <c r="K192" i="12"/>
  <c r="J192" i="12"/>
  <c r="I192" i="12"/>
  <c r="H192" i="12"/>
  <c r="G192" i="12"/>
  <c r="F192" i="12"/>
  <c r="E192" i="12"/>
  <c r="D192" i="12"/>
  <c r="M191" i="12"/>
  <c r="L191" i="12"/>
  <c r="K191" i="12"/>
  <c r="J191" i="12"/>
  <c r="I191" i="12"/>
  <c r="H191" i="12"/>
  <c r="G191" i="12"/>
  <c r="F191" i="12"/>
  <c r="E191" i="12"/>
  <c r="D191" i="12"/>
  <c r="M190" i="12"/>
  <c r="L190" i="12"/>
  <c r="K190" i="12"/>
  <c r="J190" i="12"/>
  <c r="I190" i="12"/>
  <c r="H190" i="12"/>
  <c r="G190" i="12"/>
  <c r="F190" i="12"/>
  <c r="E190" i="12"/>
  <c r="D190" i="12"/>
  <c r="M189" i="12"/>
  <c r="L189" i="12"/>
  <c r="K189" i="12"/>
  <c r="J189" i="12"/>
  <c r="I189" i="12"/>
  <c r="H189" i="12"/>
  <c r="G189" i="12"/>
  <c r="F189" i="12"/>
  <c r="E189" i="12"/>
  <c r="D189" i="12"/>
  <c r="M187" i="12"/>
  <c r="L187" i="12"/>
  <c r="K187" i="12"/>
  <c r="J187" i="12"/>
  <c r="I187" i="12"/>
  <c r="H187" i="12"/>
  <c r="G187" i="12"/>
  <c r="F187" i="12"/>
  <c r="E187" i="12"/>
  <c r="D187" i="12"/>
  <c r="M186" i="12"/>
  <c r="L186" i="12"/>
  <c r="K186" i="12"/>
  <c r="J186" i="12"/>
  <c r="I186" i="12"/>
  <c r="H186" i="12"/>
  <c r="G186" i="12"/>
  <c r="F186" i="12"/>
  <c r="E186" i="12"/>
  <c r="D186" i="12"/>
  <c r="M185" i="12"/>
  <c r="L185" i="12"/>
  <c r="K185" i="12"/>
  <c r="J185" i="12"/>
  <c r="I185" i="12"/>
  <c r="H185" i="12"/>
  <c r="G185" i="12"/>
  <c r="F185" i="12"/>
  <c r="E185" i="12"/>
  <c r="D185" i="12"/>
  <c r="M184" i="12"/>
  <c r="L184" i="12"/>
  <c r="K184" i="12"/>
  <c r="J184" i="12"/>
  <c r="I184" i="12"/>
  <c r="H184" i="12"/>
  <c r="G184" i="12"/>
  <c r="F184" i="12"/>
  <c r="E184" i="12"/>
  <c r="D184" i="12"/>
  <c r="M182" i="12"/>
  <c r="L182" i="12"/>
  <c r="K182" i="12"/>
  <c r="J182" i="12"/>
  <c r="I182" i="12"/>
  <c r="H182" i="12"/>
  <c r="G182" i="12"/>
  <c r="F182" i="12"/>
  <c r="E182" i="12"/>
  <c r="D182" i="12"/>
  <c r="M181" i="12"/>
  <c r="L181" i="12"/>
  <c r="K181" i="12"/>
  <c r="J181" i="12"/>
  <c r="I181" i="12"/>
  <c r="H181" i="12"/>
  <c r="G181" i="12"/>
  <c r="F181" i="12"/>
  <c r="E181" i="12"/>
  <c r="D181" i="12"/>
  <c r="M180" i="12"/>
  <c r="L180" i="12"/>
  <c r="K180" i="12"/>
  <c r="J180" i="12"/>
  <c r="I180" i="12"/>
  <c r="H180" i="12"/>
  <c r="G180" i="12"/>
  <c r="F180" i="12"/>
  <c r="E180" i="12"/>
  <c r="D180" i="12"/>
  <c r="M179" i="12"/>
  <c r="L179" i="12"/>
  <c r="K179" i="12"/>
  <c r="J179" i="12"/>
  <c r="I179" i="12"/>
  <c r="H179" i="12"/>
  <c r="G179" i="12"/>
  <c r="F179" i="12"/>
  <c r="E179" i="12"/>
  <c r="D179" i="12"/>
  <c r="M178" i="12"/>
  <c r="L178" i="12"/>
  <c r="K178" i="12"/>
  <c r="J178" i="12"/>
  <c r="I178" i="12"/>
  <c r="H178" i="12"/>
  <c r="G178" i="12"/>
  <c r="F178" i="12"/>
  <c r="E178" i="12"/>
  <c r="D178" i="12"/>
  <c r="M177" i="12"/>
  <c r="L177" i="12"/>
  <c r="K177" i="12"/>
  <c r="J177" i="12"/>
  <c r="I177" i="12"/>
  <c r="H177" i="12"/>
  <c r="G177" i="12"/>
  <c r="F177" i="12"/>
  <c r="E177" i="12"/>
  <c r="D177" i="12"/>
  <c r="M175" i="12"/>
  <c r="L175" i="12"/>
  <c r="K175" i="12"/>
  <c r="J175" i="12"/>
  <c r="I175" i="12"/>
  <c r="H175" i="12"/>
  <c r="G175" i="12"/>
  <c r="F175" i="12"/>
  <c r="E175" i="12"/>
  <c r="D175" i="12"/>
  <c r="M174" i="12"/>
  <c r="L174" i="12"/>
  <c r="K174" i="12"/>
  <c r="J174" i="12"/>
  <c r="I174" i="12"/>
  <c r="H174" i="12"/>
  <c r="G174" i="12"/>
  <c r="F174" i="12"/>
  <c r="E174" i="12"/>
  <c r="D174" i="12"/>
  <c r="M173" i="12"/>
  <c r="L173" i="12"/>
  <c r="K173" i="12"/>
  <c r="J173" i="12"/>
  <c r="I173" i="12"/>
  <c r="H173" i="12"/>
  <c r="G173" i="12"/>
  <c r="F173" i="12"/>
  <c r="E173" i="12"/>
  <c r="D173" i="12"/>
  <c r="M172" i="12"/>
  <c r="L172" i="12"/>
  <c r="K172" i="12"/>
  <c r="J172" i="12"/>
  <c r="I172" i="12"/>
  <c r="H172" i="12"/>
  <c r="G172" i="12"/>
  <c r="F172" i="12"/>
  <c r="E172" i="12"/>
  <c r="D172" i="12"/>
  <c r="M171" i="12"/>
  <c r="L171" i="12"/>
  <c r="K171" i="12"/>
  <c r="J171" i="12"/>
  <c r="I171" i="12"/>
  <c r="H171" i="12"/>
  <c r="G171" i="12"/>
  <c r="F171" i="12"/>
  <c r="E171" i="12"/>
  <c r="D171" i="12"/>
  <c r="M170" i="12"/>
  <c r="L170" i="12"/>
  <c r="K170" i="12"/>
  <c r="J170" i="12"/>
  <c r="I170" i="12"/>
  <c r="H170" i="12"/>
  <c r="G170" i="12"/>
  <c r="F170" i="12"/>
  <c r="E170" i="12"/>
  <c r="D170" i="12"/>
  <c r="M169" i="12"/>
  <c r="L169" i="12"/>
  <c r="K169" i="12"/>
  <c r="J169" i="12"/>
  <c r="I169" i="12"/>
  <c r="H169" i="12"/>
  <c r="G169" i="12"/>
  <c r="F169" i="12"/>
  <c r="E169" i="12"/>
  <c r="D169" i="12"/>
  <c r="M168" i="12"/>
  <c r="L168" i="12"/>
  <c r="K168" i="12"/>
  <c r="J168" i="12"/>
  <c r="I168" i="12"/>
  <c r="H168" i="12"/>
  <c r="G168" i="12"/>
  <c r="F168" i="12"/>
  <c r="E168" i="12"/>
  <c r="D168" i="12"/>
  <c r="M167" i="12"/>
  <c r="L167" i="12"/>
  <c r="K167" i="12"/>
  <c r="J167" i="12"/>
  <c r="I167" i="12"/>
  <c r="H167" i="12"/>
  <c r="G167" i="12"/>
  <c r="F167" i="12"/>
  <c r="E167" i="12"/>
  <c r="D167" i="12"/>
  <c r="M165" i="12"/>
  <c r="L165" i="12"/>
  <c r="K165" i="12"/>
  <c r="J165" i="12"/>
  <c r="I165" i="12"/>
  <c r="H165" i="12"/>
  <c r="G165" i="12"/>
  <c r="F165" i="12"/>
  <c r="E165" i="12"/>
  <c r="D165" i="12"/>
  <c r="M164" i="12"/>
  <c r="L164" i="12"/>
  <c r="K164" i="12"/>
  <c r="J164" i="12"/>
  <c r="I164" i="12"/>
  <c r="H164" i="12"/>
  <c r="G164" i="12"/>
  <c r="F164" i="12"/>
  <c r="E164" i="12"/>
  <c r="D164" i="12"/>
  <c r="M163" i="12"/>
  <c r="L163" i="12"/>
  <c r="K163" i="12"/>
  <c r="J163" i="12"/>
  <c r="I163" i="12"/>
  <c r="H163" i="12"/>
  <c r="G163" i="12"/>
  <c r="F163" i="12"/>
  <c r="E163" i="12"/>
  <c r="D163" i="12"/>
  <c r="M162" i="12"/>
  <c r="L162" i="12"/>
  <c r="K162" i="12"/>
  <c r="J162" i="12"/>
  <c r="I162" i="12"/>
  <c r="H162" i="12"/>
  <c r="G162" i="12"/>
  <c r="F162" i="12"/>
  <c r="E162" i="12"/>
  <c r="D162" i="12"/>
  <c r="M161" i="12"/>
  <c r="L161" i="12"/>
  <c r="K161" i="12"/>
  <c r="J161" i="12"/>
  <c r="I161" i="12"/>
  <c r="H161" i="12"/>
  <c r="G161" i="12"/>
  <c r="F161" i="12"/>
  <c r="E161" i="12"/>
  <c r="D161" i="12"/>
  <c r="M160" i="12"/>
  <c r="L160" i="12"/>
  <c r="K160" i="12"/>
  <c r="J160" i="12"/>
  <c r="I160" i="12"/>
  <c r="H160" i="12"/>
  <c r="G160" i="12"/>
  <c r="F160" i="12"/>
  <c r="E160" i="12"/>
  <c r="D160" i="12"/>
  <c r="M159" i="12"/>
  <c r="L159" i="12"/>
  <c r="K159" i="12"/>
  <c r="J159" i="12"/>
  <c r="I159" i="12"/>
  <c r="H159" i="12"/>
  <c r="G159" i="12"/>
  <c r="F159" i="12"/>
  <c r="E159" i="12"/>
  <c r="D159" i="12"/>
  <c r="M158" i="12"/>
  <c r="L158" i="12"/>
  <c r="K158" i="12"/>
  <c r="J158" i="12"/>
  <c r="I158" i="12"/>
  <c r="H158" i="12"/>
  <c r="G158" i="12"/>
  <c r="F158" i="12"/>
  <c r="E158" i="12"/>
  <c r="D158" i="12"/>
  <c r="M157" i="12"/>
  <c r="L157" i="12"/>
  <c r="K157" i="12"/>
  <c r="J157" i="12"/>
  <c r="I157" i="12"/>
  <c r="H157" i="12"/>
  <c r="G157" i="12"/>
  <c r="F157" i="12"/>
  <c r="E157" i="12"/>
  <c r="D157" i="12"/>
  <c r="M156" i="12"/>
  <c r="L156" i="12"/>
  <c r="K156" i="12"/>
  <c r="J156" i="12"/>
  <c r="I156" i="12"/>
  <c r="H156" i="12"/>
  <c r="G156" i="12"/>
  <c r="F156" i="12"/>
  <c r="E156" i="12"/>
  <c r="D156" i="12"/>
  <c r="M155" i="12"/>
  <c r="L155" i="12"/>
  <c r="K155" i="12"/>
  <c r="J155" i="12"/>
  <c r="I155" i="12"/>
  <c r="H155" i="12"/>
  <c r="G155" i="12"/>
  <c r="F155" i="12"/>
  <c r="E155" i="12"/>
  <c r="D155" i="12"/>
  <c r="M154" i="12"/>
  <c r="L154" i="12"/>
  <c r="K154" i="12"/>
  <c r="J154" i="12"/>
  <c r="I154" i="12"/>
  <c r="H154" i="12"/>
  <c r="G154" i="12"/>
  <c r="F154" i="12"/>
  <c r="E154" i="12"/>
  <c r="D154" i="12"/>
  <c r="M153" i="12"/>
  <c r="L153" i="12"/>
  <c r="K153" i="12"/>
  <c r="J153" i="12"/>
  <c r="I153" i="12"/>
  <c r="H153" i="12"/>
  <c r="G153" i="12"/>
  <c r="F153" i="12"/>
  <c r="E153" i="12"/>
  <c r="D153" i="12"/>
  <c r="M143" i="12"/>
  <c r="L143" i="12"/>
  <c r="K143" i="12"/>
  <c r="J143" i="12"/>
  <c r="I143" i="12"/>
  <c r="H143" i="12"/>
  <c r="G143" i="12"/>
  <c r="F143" i="12"/>
  <c r="E143" i="12"/>
  <c r="D143" i="12"/>
  <c r="M142" i="12"/>
  <c r="L142" i="12"/>
  <c r="K142" i="12"/>
  <c r="J142" i="12"/>
  <c r="I142" i="12"/>
  <c r="H142" i="12"/>
  <c r="G142" i="12"/>
  <c r="F142" i="12"/>
  <c r="E142" i="12"/>
  <c r="M141" i="12"/>
  <c r="L141" i="12"/>
  <c r="K141" i="12"/>
  <c r="J141" i="12"/>
  <c r="I141" i="12"/>
  <c r="H141" i="12"/>
  <c r="G141" i="12"/>
  <c r="F141" i="12"/>
  <c r="E141" i="12"/>
  <c r="D141" i="12"/>
  <c r="M138" i="12"/>
  <c r="L138" i="12"/>
  <c r="K138" i="12"/>
  <c r="J138" i="12"/>
  <c r="I138" i="12"/>
  <c r="H138" i="12"/>
  <c r="G138" i="12"/>
  <c r="F138" i="12"/>
  <c r="E138" i="12"/>
  <c r="D138" i="12"/>
  <c r="M137" i="12"/>
  <c r="L137" i="12"/>
  <c r="K137" i="12"/>
  <c r="J137" i="12"/>
  <c r="I137" i="12"/>
  <c r="H137" i="12"/>
  <c r="G137" i="12"/>
  <c r="F137" i="12"/>
  <c r="E137" i="12"/>
  <c r="D137" i="12"/>
  <c r="M136" i="12"/>
  <c r="L136" i="12"/>
  <c r="K136" i="12"/>
  <c r="J136" i="12"/>
  <c r="I136" i="12"/>
  <c r="H136" i="12"/>
  <c r="G136" i="12"/>
  <c r="F136" i="12"/>
  <c r="E136" i="12"/>
  <c r="D136" i="12"/>
  <c r="M133" i="12"/>
  <c r="L133" i="12"/>
  <c r="K133" i="12"/>
  <c r="J133" i="12"/>
  <c r="I133" i="12"/>
  <c r="H133" i="12"/>
  <c r="G133" i="12"/>
  <c r="F133" i="12"/>
  <c r="E133" i="12"/>
  <c r="D133" i="12"/>
  <c r="M132" i="12"/>
  <c r="L132" i="12"/>
  <c r="K132" i="12"/>
  <c r="J132" i="12"/>
  <c r="I132" i="12"/>
  <c r="H132" i="12"/>
  <c r="G132" i="12"/>
  <c r="F132" i="12"/>
  <c r="E132" i="12"/>
  <c r="D132" i="12"/>
  <c r="M131" i="12"/>
  <c r="L131" i="12"/>
  <c r="K131" i="12"/>
  <c r="J131" i="12"/>
  <c r="I131" i="12"/>
  <c r="H131" i="12"/>
  <c r="G131" i="12"/>
  <c r="F131" i="12"/>
  <c r="E131" i="12"/>
  <c r="D131" i="12"/>
  <c r="M128" i="12"/>
  <c r="L128" i="12"/>
  <c r="K128" i="12"/>
  <c r="J128" i="12"/>
  <c r="I128" i="12"/>
  <c r="H128" i="12"/>
  <c r="G128" i="12"/>
  <c r="F128" i="12"/>
  <c r="E128" i="12"/>
  <c r="D128" i="12"/>
  <c r="M127" i="12"/>
  <c r="L127" i="12"/>
  <c r="K127" i="12"/>
  <c r="J127" i="12"/>
  <c r="I127" i="12"/>
  <c r="H127" i="12"/>
  <c r="G127" i="12"/>
  <c r="F127" i="12"/>
  <c r="E127" i="12"/>
  <c r="D127" i="12"/>
  <c r="M126" i="12"/>
  <c r="L126" i="12"/>
  <c r="K126" i="12"/>
  <c r="J126" i="12"/>
  <c r="I126" i="12"/>
  <c r="H126" i="12"/>
  <c r="G126" i="12"/>
  <c r="F126" i="12"/>
  <c r="E126" i="12"/>
  <c r="D126" i="12"/>
  <c r="M140" i="12"/>
  <c r="L140" i="12"/>
  <c r="K140" i="12"/>
  <c r="J140" i="12"/>
  <c r="I140" i="12"/>
  <c r="H140" i="12"/>
  <c r="G140" i="12"/>
  <c r="F140" i="12"/>
  <c r="E140" i="12"/>
  <c r="D140" i="12"/>
  <c r="M135" i="12"/>
  <c r="L135" i="12"/>
  <c r="K135" i="12"/>
  <c r="J135" i="12"/>
  <c r="I135" i="12"/>
  <c r="H135" i="12"/>
  <c r="G135" i="12"/>
  <c r="F135" i="12"/>
  <c r="E135" i="12"/>
  <c r="D135" i="12"/>
  <c r="M130" i="12"/>
  <c r="L130" i="12"/>
  <c r="K130" i="12"/>
  <c r="J130" i="12"/>
  <c r="I130" i="12"/>
  <c r="H130" i="12"/>
  <c r="G130" i="12"/>
  <c r="F130" i="12"/>
  <c r="E130" i="12"/>
  <c r="D130" i="12"/>
  <c r="M125" i="12"/>
  <c r="L125" i="12"/>
  <c r="K125" i="12"/>
  <c r="J125" i="12"/>
  <c r="I125" i="12"/>
  <c r="H125" i="12"/>
  <c r="G125" i="12"/>
  <c r="F125" i="12"/>
  <c r="E125" i="12"/>
  <c r="D125" i="12"/>
  <c r="L122" i="12"/>
  <c r="K122" i="12"/>
  <c r="J122" i="12"/>
  <c r="I122" i="12"/>
  <c r="H122" i="12"/>
  <c r="G122" i="12"/>
  <c r="F122" i="12"/>
  <c r="E122" i="12"/>
  <c r="D122" i="12"/>
  <c r="M121" i="12"/>
  <c r="L121" i="12"/>
  <c r="K121" i="12"/>
  <c r="J121" i="12"/>
  <c r="I121" i="12"/>
  <c r="H121" i="12"/>
  <c r="G121" i="12"/>
  <c r="F121" i="12"/>
  <c r="E121" i="12"/>
  <c r="D121" i="12"/>
  <c r="M116" i="12"/>
  <c r="L116" i="12"/>
  <c r="K116" i="12"/>
  <c r="J116" i="12"/>
  <c r="I116" i="12"/>
  <c r="H116" i="12"/>
  <c r="G116" i="12"/>
  <c r="F116" i="12"/>
  <c r="E116" i="12"/>
  <c r="D116" i="12"/>
  <c r="M115" i="12"/>
  <c r="L115" i="12"/>
  <c r="K115" i="12"/>
  <c r="J115" i="12"/>
  <c r="I115" i="12"/>
  <c r="H115" i="12"/>
  <c r="G115" i="12"/>
  <c r="F115" i="12"/>
  <c r="E115" i="12"/>
  <c r="D115" i="12"/>
  <c r="M114" i="12"/>
  <c r="L114" i="12"/>
  <c r="K114" i="12"/>
  <c r="J114" i="12"/>
  <c r="I114" i="12"/>
  <c r="H114" i="12"/>
  <c r="G114" i="12"/>
  <c r="F114" i="12"/>
  <c r="E114" i="12"/>
  <c r="D114" i="12"/>
  <c r="M113" i="12"/>
  <c r="L113" i="12"/>
  <c r="K113" i="12"/>
  <c r="J113" i="12"/>
  <c r="I113" i="12"/>
  <c r="H113" i="12"/>
  <c r="G113" i="12"/>
  <c r="F113" i="12"/>
  <c r="E113" i="12"/>
  <c r="D113" i="12"/>
  <c r="M110" i="12"/>
  <c r="L110" i="12"/>
  <c r="K110" i="12"/>
  <c r="J110" i="12"/>
  <c r="I110" i="12"/>
  <c r="H110" i="12"/>
  <c r="G110" i="12"/>
  <c r="F110" i="12"/>
  <c r="E110" i="12"/>
  <c r="D110" i="12"/>
  <c r="M109" i="12"/>
  <c r="L109" i="12"/>
  <c r="K109" i="12"/>
  <c r="J109" i="12"/>
  <c r="I109" i="12"/>
  <c r="H109" i="12"/>
  <c r="G109" i="12"/>
  <c r="F109" i="12"/>
  <c r="E109" i="12"/>
  <c r="D109" i="12"/>
  <c r="M108" i="12"/>
  <c r="L108" i="12"/>
  <c r="K108" i="12"/>
  <c r="J108" i="12"/>
  <c r="I108" i="12"/>
  <c r="H108" i="12"/>
  <c r="G108" i="12"/>
  <c r="F108" i="12"/>
  <c r="E108" i="12"/>
  <c r="D108" i="12"/>
  <c r="M107" i="12"/>
  <c r="L107" i="12"/>
  <c r="K107" i="12"/>
  <c r="J107" i="12"/>
  <c r="I107" i="12"/>
  <c r="H107" i="12"/>
  <c r="G107" i="12"/>
  <c r="F107" i="12"/>
  <c r="E107" i="12"/>
  <c r="D107" i="12"/>
  <c r="M104" i="12"/>
  <c r="L104" i="12"/>
  <c r="K104" i="12"/>
  <c r="J104" i="12"/>
  <c r="I104" i="12"/>
  <c r="H104" i="12"/>
  <c r="G104" i="12"/>
  <c r="F104" i="12"/>
  <c r="E104" i="12"/>
  <c r="D104" i="12"/>
  <c r="M103" i="12"/>
  <c r="L103" i="12"/>
  <c r="K103" i="12"/>
  <c r="J103" i="12"/>
  <c r="I103" i="12"/>
  <c r="H103" i="12"/>
  <c r="G103" i="12"/>
  <c r="F103" i="12"/>
  <c r="E103" i="12"/>
  <c r="D103" i="12"/>
  <c r="M102" i="12"/>
  <c r="L102" i="12"/>
  <c r="K102" i="12"/>
  <c r="J102" i="12"/>
  <c r="I102" i="12"/>
  <c r="H102" i="12"/>
  <c r="G102" i="12"/>
  <c r="F102" i="12"/>
  <c r="E102" i="12"/>
  <c r="D102" i="12"/>
  <c r="M101" i="12"/>
  <c r="L101" i="12"/>
  <c r="K101" i="12"/>
  <c r="J101" i="12"/>
  <c r="I101" i="12"/>
  <c r="H101" i="12"/>
  <c r="G101" i="12"/>
  <c r="F101" i="12"/>
  <c r="E101" i="12"/>
  <c r="D101" i="12"/>
  <c r="M84" i="12"/>
  <c r="L84" i="12"/>
  <c r="K84" i="12"/>
  <c r="J84" i="12"/>
  <c r="I84" i="12"/>
  <c r="H84" i="12"/>
  <c r="G84" i="12"/>
  <c r="F84" i="12"/>
  <c r="E84" i="12"/>
  <c r="D84" i="12"/>
  <c r="M78" i="12"/>
  <c r="L78" i="12"/>
  <c r="K78" i="12"/>
  <c r="J78" i="12"/>
  <c r="I78" i="12"/>
  <c r="H78" i="12"/>
  <c r="G78" i="12"/>
  <c r="F78" i="12"/>
  <c r="E78" i="12"/>
  <c r="D78" i="12"/>
  <c r="M72" i="12"/>
  <c r="L72" i="12"/>
  <c r="K72" i="12"/>
  <c r="J72" i="12"/>
  <c r="I72" i="12"/>
  <c r="H72" i="12"/>
  <c r="G72" i="12"/>
  <c r="F72" i="12"/>
  <c r="E72" i="12"/>
  <c r="D72" i="12"/>
  <c r="M66" i="12"/>
  <c r="L66" i="12"/>
  <c r="K66" i="12"/>
  <c r="J66" i="12"/>
  <c r="I66" i="12"/>
  <c r="H66" i="12"/>
  <c r="G66" i="12"/>
  <c r="F66" i="12"/>
  <c r="E66" i="12"/>
  <c r="D66" i="12"/>
  <c r="M63" i="12"/>
  <c r="L63" i="12"/>
  <c r="K63" i="12"/>
  <c r="J63" i="12"/>
  <c r="I63" i="12"/>
  <c r="H63" i="12"/>
  <c r="G63" i="12"/>
  <c r="F63" i="12"/>
  <c r="E63" i="12"/>
  <c r="D63" i="12"/>
  <c r="M61" i="12"/>
  <c r="L61" i="12"/>
  <c r="K61" i="12"/>
  <c r="J61" i="12"/>
  <c r="I61" i="12"/>
  <c r="H61" i="12"/>
  <c r="G61" i="12"/>
  <c r="F61" i="12"/>
  <c r="E61" i="12"/>
  <c r="D61" i="12"/>
  <c r="M98" i="12"/>
  <c r="L98" i="12"/>
  <c r="K98" i="12"/>
  <c r="J98" i="12"/>
  <c r="I98" i="12"/>
  <c r="H98" i="12"/>
  <c r="G98" i="12"/>
  <c r="F98" i="12"/>
  <c r="E98" i="12"/>
  <c r="D98" i="12"/>
  <c r="M87" i="12"/>
  <c r="L87" i="12"/>
  <c r="K87" i="12"/>
  <c r="J87" i="12"/>
  <c r="I87" i="12"/>
  <c r="H87" i="12"/>
  <c r="G87" i="12"/>
  <c r="F87" i="12"/>
  <c r="E87" i="12"/>
  <c r="D87" i="12"/>
  <c r="M86" i="12"/>
  <c r="L86" i="12"/>
  <c r="K86" i="12"/>
  <c r="J86" i="12"/>
  <c r="I86" i="12"/>
  <c r="H86" i="12"/>
  <c r="G86" i="12"/>
  <c r="F86" i="12"/>
  <c r="E86" i="12"/>
  <c r="D86" i="12"/>
  <c r="M85" i="12"/>
  <c r="L85" i="12"/>
  <c r="K85" i="12"/>
  <c r="J85" i="12"/>
  <c r="I85" i="12"/>
  <c r="H85" i="12"/>
  <c r="G85" i="12"/>
  <c r="F85" i="12"/>
  <c r="E85" i="12"/>
  <c r="D85" i="12"/>
  <c r="M81" i="12"/>
  <c r="L81" i="12"/>
  <c r="K81" i="12"/>
  <c r="J81" i="12"/>
  <c r="I81" i="12"/>
  <c r="H81" i="12"/>
  <c r="G81" i="12"/>
  <c r="F81" i="12"/>
  <c r="E81" i="12"/>
  <c r="D81" i="12"/>
  <c r="M80" i="12"/>
  <c r="L80" i="12"/>
  <c r="K80" i="12"/>
  <c r="J80" i="12"/>
  <c r="I80" i="12"/>
  <c r="H80" i="12"/>
  <c r="G80" i="12"/>
  <c r="F80" i="12"/>
  <c r="E80" i="12"/>
  <c r="D80" i="12"/>
  <c r="M79" i="12"/>
  <c r="L79" i="12"/>
  <c r="K79" i="12"/>
  <c r="J79" i="12"/>
  <c r="I79" i="12"/>
  <c r="H79" i="12"/>
  <c r="G79" i="12"/>
  <c r="F79" i="12"/>
  <c r="E79" i="12"/>
  <c r="D79" i="12"/>
  <c r="M75" i="12"/>
  <c r="L75" i="12"/>
  <c r="K75" i="12"/>
  <c r="J75" i="12"/>
  <c r="I75" i="12"/>
  <c r="H75" i="12"/>
  <c r="G75" i="12"/>
  <c r="F75" i="12"/>
  <c r="E75" i="12"/>
  <c r="D75" i="12"/>
  <c r="M74" i="12"/>
  <c r="L74" i="12"/>
  <c r="K74" i="12"/>
  <c r="J74" i="12"/>
  <c r="I74" i="12"/>
  <c r="H74" i="12"/>
  <c r="G74" i="12"/>
  <c r="F74" i="12"/>
  <c r="E74" i="12"/>
  <c r="D74" i="12"/>
  <c r="M73" i="12"/>
  <c r="L73" i="12"/>
  <c r="K73" i="12"/>
  <c r="J73" i="12"/>
  <c r="I73" i="12"/>
  <c r="H73" i="12"/>
  <c r="G73" i="12"/>
  <c r="F73" i="12"/>
  <c r="E73" i="12"/>
  <c r="D73" i="12"/>
  <c r="M69" i="12"/>
  <c r="L69" i="12"/>
  <c r="K69" i="12"/>
  <c r="J69" i="12"/>
  <c r="I69" i="12"/>
  <c r="H69" i="12"/>
  <c r="G69" i="12"/>
  <c r="F69" i="12"/>
  <c r="E69" i="12"/>
  <c r="D69" i="12"/>
  <c r="M68" i="12"/>
  <c r="L68" i="12"/>
  <c r="K68" i="12"/>
  <c r="J68" i="12"/>
  <c r="I68" i="12"/>
  <c r="H68" i="12"/>
  <c r="G68" i="12"/>
  <c r="F68" i="12"/>
  <c r="E68" i="12"/>
  <c r="D68" i="12"/>
  <c r="M67" i="12"/>
  <c r="L67" i="12"/>
  <c r="K67" i="12"/>
  <c r="J67" i="12"/>
  <c r="I67" i="12"/>
  <c r="H67" i="12"/>
  <c r="G67" i="12"/>
  <c r="F67" i="12"/>
  <c r="E67" i="12"/>
  <c r="D67" i="12"/>
  <c r="M56" i="12"/>
  <c r="L56" i="12"/>
  <c r="K56" i="12"/>
  <c r="J56" i="12"/>
  <c r="I56" i="12"/>
  <c r="H56" i="12"/>
  <c r="G56" i="12"/>
  <c r="F56" i="12"/>
  <c r="E56" i="12"/>
  <c r="D56" i="12"/>
  <c r="M55" i="12"/>
  <c r="L55" i="12"/>
  <c r="K55" i="12"/>
  <c r="J55" i="12"/>
  <c r="I55" i="12"/>
  <c r="H55" i="12"/>
  <c r="G55" i="12"/>
  <c r="F55" i="12"/>
  <c r="E55" i="12"/>
  <c r="D55" i="12"/>
  <c r="M54" i="12"/>
  <c r="L54" i="12"/>
  <c r="K54" i="12"/>
  <c r="J54" i="12"/>
  <c r="I54" i="12"/>
  <c r="H54" i="12"/>
  <c r="G54" i="12"/>
  <c r="F54" i="12"/>
  <c r="E54" i="12"/>
  <c r="D54" i="12"/>
  <c r="M49" i="12"/>
  <c r="L49" i="12"/>
  <c r="K49" i="12"/>
  <c r="J49" i="12"/>
  <c r="I49" i="12"/>
  <c r="H49" i="12"/>
  <c r="G49" i="12"/>
  <c r="F49" i="12"/>
  <c r="E49" i="12"/>
  <c r="D49" i="12"/>
  <c r="M46" i="12"/>
  <c r="L46" i="12"/>
  <c r="K46" i="12"/>
  <c r="J46" i="12"/>
  <c r="H46" i="12"/>
  <c r="G46" i="12"/>
  <c r="F46" i="12"/>
  <c r="E46" i="12"/>
  <c r="D46" i="12"/>
  <c r="M44" i="12"/>
  <c r="L44" i="12"/>
  <c r="K44" i="12"/>
  <c r="J44" i="12"/>
  <c r="I44" i="12"/>
  <c r="H44" i="12"/>
  <c r="G44" i="12"/>
  <c r="F44" i="12"/>
  <c r="E44" i="12"/>
  <c r="D44" i="12"/>
  <c r="L39" i="12"/>
  <c r="J39" i="12"/>
  <c r="H39" i="12"/>
  <c r="G39" i="12"/>
  <c r="F39" i="12"/>
  <c r="E39" i="12"/>
  <c r="D39" i="12"/>
  <c r="L37" i="12"/>
  <c r="J37" i="12"/>
  <c r="H37" i="12"/>
  <c r="G37" i="12"/>
  <c r="F37" i="12"/>
  <c r="E37" i="12"/>
  <c r="D37" i="12"/>
  <c r="M35" i="12"/>
  <c r="L35" i="12"/>
  <c r="K35" i="12"/>
  <c r="J35" i="12"/>
  <c r="I35" i="12"/>
  <c r="H35" i="12"/>
  <c r="G35" i="12"/>
  <c r="F35" i="12"/>
  <c r="E35" i="12"/>
  <c r="D35" i="12"/>
  <c r="M33" i="12"/>
  <c r="L33" i="12"/>
  <c r="K33" i="12"/>
  <c r="J33" i="12"/>
  <c r="I33" i="12"/>
  <c r="H33" i="12"/>
  <c r="G33" i="12"/>
  <c r="F33" i="12"/>
  <c r="E33" i="12"/>
  <c r="D33" i="12"/>
  <c r="M31" i="12"/>
  <c r="L31" i="12"/>
  <c r="K31" i="12"/>
  <c r="J31" i="12"/>
  <c r="I31" i="12"/>
  <c r="H31" i="12"/>
  <c r="G31" i="12"/>
  <c r="F31" i="12"/>
  <c r="E31" i="12"/>
  <c r="D31" i="12"/>
  <c r="M29" i="12"/>
  <c r="L29" i="12"/>
  <c r="K29" i="12"/>
  <c r="J29" i="12"/>
  <c r="I29" i="12"/>
  <c r="H29" i="12"/>
  <c r="G29" i="12"/>
  <c r="F29" i="12"/>
  <c r="E29" i="12"/>
  <c r="D29" i="12"/>
  <c r="D262" i="11"/>
  <c r="D261" i="11"/>
  <c r="D257" i="11"/>
  <c r="D254" i="11"/>
  <c r="D253" i="11"/>
  <c r="D246" i="11"/>
  <c r="D245" i="11"/>
  <c r="D241" i="11"/>
  <c r="D240" i="11"/>
  <c r="D239" i="11"/>
  <c r="D238" i="11"/>
  <c r="D235" i="11"/>
  <c r="D234" i="11"/>
  <c r="D233" i="11"/>
  <c r="D232" i="11"/>
  <c r="D228" i="11"/>
  <c r="D227" i="11"/>
  <c r="D226" i="11"/>
  <c r="D225" i="11"/>
  <c r="D222" i="11"/>
  <c r="D221" i="11"/>
  <c r="D220" i="11"/>
  <c r="D219" i="11"/>
  <c r="D215" i="11"/>
  <c r="D214" i="11"/>
  <c r="D213" i="11"/>
  <c r="D212" i="11"/>
  <c r="D209" i="11"/>
  <c r="D208" i="11"/>
  <c r="D207" i="11"/>
  <c r="D206" i="11"/>
  <c r="D203" i="11"/>
  <c r="D202" i="11"/>
  <c r="D201" i="11"/>
  <c r="D200" i="11"/>
  <c r="D199" i="11"/>
  <c r="D195" i="11"/>
  <c r="D194" i="11"/>
  <c r="D192" i="11"/>
  <c r="D191" i="11"/>
  <c r="D190" i="11"/>
  <c r="D189" i="11"/>
  <c r="D187" i="11"/>
  <c r="D186" i="11"/>
  <c r="D185" i="11"/>
  <c r="D184" i="11"/>
  <c r="D182" i="11"/>
  <c r="D181" i="11"/>
  <c r="D180" i="11"/>
  <c r="D179" i="11"/>
  <c r="D178" i="11"/>
  <c r="D177" i="11"/>
  <c r="D175" i="11"/>
  <c r="D174" i="11"/>
  <c r="D173" i="11"/>
  <c r="D172" i="11"/>
  <c r="D171" i="11"/>
  <c r="D170" i="11"/>
  <c r="D169" i="11"/>
  <c r="D168" i="11"/>
  <c r="D167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16" i="11"/>
  <c r="D115" i="11"/>
  <c r="D114" i="11"/>
  <c r="D113" i="11"/>
  <c r="D110" i="11"/>
  <c r="D109" i="11"/>
  <c r="D108" i="11"/>
  <c r="D107" i="11"/>
  <c r="D104" i="11"/>
  <c r="D103" i="11"/>
  <c r="D102" i="11"/>
  <c r="D101" i="11"/>
  <c r="D98" i="11"/>
  <c r="P98" i="11" s="1"/>
  <c r="D87" i="11"/>
  <c r="D86" i="11"/>
  <c r="D85" i="11"/>
  <c r="D84" i="11"/>
  <c r="D81" i="11"/>
  <c r="D80" i="11"/>
  <c r="D79" i="11"/>
  <c r="D78" i="11"/>
  <c r="D75" i="11"/>
  <c r="D74" i="11"/>
  <c r="D73" i="11"/>
  <c r="D72" i="11"/>
  <c r="D68" i="11"/>
  <c r="D69" i="11"/>
  <c r="D67" i="11"/>
  <c r="D66" i="11"/>
  <c r="D63" i="11"/>
  <c r="D61" i="11"/>
  <c r="D55" i="11"/>
  <c r="D56" i="11"/>
  <c r="D54" i="11"/>
  <c r="D50" i="11"/>
  <c r="D51" i="11"/>
  <c r="D49" i="11"/>
  <c r="D44" i="11"/>
  <c r="D35" i="11"/>
  <c r="D33" i="11"/>
  <c r="D31" i="11"/>
  <c r="P31" i="11" s="1"/>
  <c r="D29" i="11"/>
  <c r="N125" i="12" l="1"/>
  <c r="N80" i="14"/>
  <c r="K62" i="14"/>
  <c r="H62" i="14"/>
  <c r="N79" i="14"/>
  <c r="N72" i="12"/>
  <c r="P80" i="11"/>
  <c r="P81" i="11"/>
  <c r="P262" i="11"/>
  <c r="P86" i="11"/>
  <c r="P79" i="11"/>
  <c r="P130" i="11"/>
  <c r="L62" i="14"/>
  <c r="F62" i="14"/>
  <c r="J263" i="14"/>
  <c r="L32" i="14"/>
  <c r="N135" i="12"/>
  <c r="N140" i="12"/>
  <c r="N130" i="12"/>
  <c r="J62" i="14"/>
  <c r="I62" i="14"/>
  <c r="K30" i="14"/>
  <c r="H123" i="12"/>
  <c r="L30" i="14"/>
  <c r="H34" i="14"/>
  <c r="K32" i="14"/>
  <c r="H30" i="14"/>
  <c r="L34" i="14"/>
  <c r="H38" i="14"/>
  <c r="M45" i="14"/>
  <c r="M47" i="14"/>
  <c r="M30" i="14"/>
  <c r="M32" i="14"/>
  <c r="M34" i="14"/>
  <c r="L123" i="12"/>
  <c r="L47" i="14"/>
  <c r="L40" i="14"/>
  <c r="L38" i="14"/>
  <c r="L45" i="14"/>
  <c r="K123" i="12"/>
  <c r="K34" i="14"/>
  <c r="K45" i="14"/>
  <c r="K47" i="14"/>
  <c r="J123" i="12"/>
  <c r="J32" i="14"/>
  <c r="J34" i="14"/>
  <c r="J40" i="14"/>
  <c r="J45" i="14"/>
  <c r="J38" i="14"/>
  <c r="J47" i="14"/>
  <c r="J30" i="14"/>
  <c r="I32" i="14"/>
  <c r="I123" i="12"/>
  <c r="I34" i="14"/>
  <c r="I45" i="14"/>
  <c r="I30" i="14"/>
  <c r="H47" i="14"/>
  <c r="H45" i="14"/>
  <c r="H40" i="14"/>
  <c r="N196" i="17"/>
  <c r="H32" i="14"/>
  <c r="G123" i="12"/>
  <c r="G34" i="14"/>
  <c r="G45" i="14"/>
  <c r="G40" i="14"/>
  <c r="G30" i="14"/>
  <c r="G38" i="14"/>
  <c r="G47" i="14"/>
  <c r="G32" i="14"/>
  <c r="E123" i="12"/>
  <c r="F45" i="14"/>
  <c r="F40" i="14"/>
  <c r="F30" i="14"/>
  <c r="F38" i="14"/>
  <c r="F47" i="14"/>
  <c r="F32" i="14"/>
  <c r="F123" i="12"/>
  <c r="F34" i="14"/>
  <c r="D123" i="12"/>
  <c r="P261" i="11"/>
  <c r="D263" i="11"/>
  <c r="N67" i="14"/>
  <c r="N74" i="14"/>
  <c r="N80" i="17"/>
  <c r="N66" i="14"/>
  <c r="H263" i="17"/>
  <c r="M263" i="12"/>
  <c r="N61" i="14"/>
  <c r="F263" i="14"/>
  <c r="L263" i="17"/>
  <c r="N197" i="12"/>
  <c r="L263" i="14"/>
  <c r="E263" i="12"/>
  <c r="N101" i="12"/>
  <c r="D193" i="12"/>
  <c r="D263" i="17"/>
  <c r="D263" i="14"/>
  <c r="M263" i="14"/>
  <c r="G263" i="17"/>
  <c r="E263" i="14"/>
  <c r="F263" i="12"/>
  <c r="N197" i="14"/>
  <c r="K263" i="12"/>
  <c r="D204" i="12"/>
  <c r="D263" i="12"/>
  <c r="L263" i="12"/>
  <c r="K263" i="14"/>
  <c r="F90" i="14"/>
  <c r="J263" i="12"/>
  <c r="J148" i="12"/>
  <c r="I263" i="12"/>
  <c r="I263" i="14"/>
  <c r="H263" i="12"/>
  <c r="H263" i="14"/>
  <c r="G263" i="14"/>
  <c r="N61" i="12"/>
  <c r="N121" i="12"/>
  <c r="D210" i="12"/>
  <c r="D216" i="12"/>
  <c r="D117" i="14"/>
  <c r="M263" i="17"/>
  <c r="K263" i="17"/>
  <c r="J263" i="17"/>
  <c r="I263" i="17"/>
  <c r="F263" i="17"/>
  <c r="E263" i="17"/>
  <c r="G263" i="12"/>
  <c r="G90" i="14"/>
  <c r="B285" i="20"/>
  <c r="D285" i="20" s="1"/>
  <c r="C285" i="20"/>
  <c r="E285" i="20" s="1"/>
  <c r="A286" i="20"/>
  <c r="H148" i="12"/>
  <c r="F236" i="14"/>
  <c r="E236" i="12"/>
  <c r="L145" i="14"/>
  <c r="L88" i="12"/>
  <c r="L89" i="12" s="1"/>
  <c r="J145" i="14"/>
  <c r="J90" i="14"/>
  <c r="H88" i="12"/>
  <c r="H89" i="12" s="1"/>
  <c r="F88" i="14"/>
  <c r="F89" i="14" s="1"/>
  <c r="E145" i="14"/>
  <c r="M145" i="14"/>
  <c r="M90" i="14"/>
  <c r="L236" i="12"/>
  <c r="L145" i="12"/>
  <c r="L148" i="14"/>
  <c r="L90" i="14"/>
  <c r="L88" i="14"/>
  <c r="L89" i="14" s="1"/>
  <c r="K236" i="12"/>
  <c r="J236" i="12"/>
  <c r="J145" i="12"/>
  <c r="I236" i="12"/>
  <c r="I145" i="14"/>
  <c r="H236" i="12"/>
  <c r="H145" i="12"/>
  <c r="N136" i="14"/>
  <c r="H139" i="14"/>
  <c r="H145" i="14"/>
  <c r="N126" i="12"/>
  <c r="N116" i="14"/>
  <c r="N110" i="14"/>
  <c r="N104" i="14"/>
  <c r="N85" i="14"/>
  <c r="H88" i="14"/>
  <c r="H89" i="14" s="1"/>
  <c r="N84" i="14"/>
  <c r="N78" i="14"/>
  <c r="H90" i="14"/>
  <c r="N246" i="14"/>
  <c r="G236" i="12"/>
  <c r="G145" i="14"/>
  <c r="G145" i="12"/>
  <c r="N84" i="12"/>
  <c r="N72" i="14"/>
  <c r="N66" i="12"/>
  <c r="F236" i="12"/>
  <c r="N141" i="14"/>
  <c r="N140" i="14"/>
  <c r="F145" i="14"/>
  <c r="F145" i="12"/>
  <c r="F93" i="12"/>
  <c r="N245" i="14"/>
  <c r="N143" i="14"/>
  <c r="E145" i="12"/>
  <c r="N135" i="14"/>
  <c r="N137" i="14"/>
  <c r="N138" i="14"/>
  <c r="N132" i="14"/>
  <c r="N127" i="14"/>
  <c r="N114" i="12"/>
  <c r="N113" i="14"/>
  <c r="N114" i="14"/>
  <c r="N115" i="14"/>
  <c r="N108" i="12"/>
  <c r="N107" i="14"/>
  <c r="N108" i="14"/>
  <c r="N109" i="14"/>
  <c r="N102" i="12"/>
  <c r="N101" i="14"/>
  <c r="N102" i="14"/>
  <c r="N103" i="14"/>
  <c r="E90" i="14"/>
  <c r="N68" i="14"/>
  <c r="D236" i="12"/>
  <c r="D145" i="14"/>
  <c r="N130" i="14"/>
  <c r="N133" i="14"/>
  <c r="N125" i="14"/>
  <c r="D145" i="12"/>
  <c r="N128" i="14"/>
  <c r="N115" i="12"/>
  <c r="N116" i="12"/>
  <c r="N109" i="12"/>
  <c r="N110" i="12"/>
  <c r="N104" i="12"/>
  <c r="N103" i="12"/>
  <c r="N98" i="14"/>
  <c r="D90" i="14"/>
  <c r="N78" i="12"/>
  <c r="N73" i="14"/>
  <c r="N69" i="14"/>
  <c r="N261" i="17"/>
  <c r="N116" i="17"/>
  <c r="N262" i="17"/>
  <c r="N246" i="17"/>
  <c r="N245" i="17"/>
  <c r="N113" i="17"/>
  <c r="N115" i="17"/>
  <c r="N114" i="17"/>
  <c r="N86" i="17"/>
  <c r="N113" i="12"/>
  <c r="K90" i="14"/>
  <c r="N107" i="12"/>
  <c r="K145" i="12"/>
  <c r="N35" i="14"/>
  <c r="D148" i="11"/>
  <c r="K134" i="14"/>
  <c r="N131" i="14"/>
  <c r="K145" i="14"/>
  <c r="K146" i="14"/>
  <c r="N126" i="14"/>
  <c r="J134" i="14"/>
  <c r="J139" i="14"/>
  <c r="J88" i="14"/>
  <c r="J89" i="14" s="1"/>
  <c r="H236" i="14"/>
  <c r="J148" i="14"/>
  <c r="L146" i="14"/>
  <c r="L144" i="14"/>
  <c r="M134" i="14"/>
  <c r="E122" i="11"/>
  <c r="M145" i="12"/>
  <c r="D146" i="11"/>
  <c r="M147" i="12"/>
  <c r="M134" i="12"/>
  <c r="M236" i="12"/>
  <c r="M139" i="14"/>
  <c r="N35" i="12"/>
  <c r="L129" i="14"/>
  <c r="K88" i="14"/>
  <c r="K89" i="14" s="1"/>
  <c r="F134" i="14"/>
  <c r="H148" i="14"/>
  <c r="H146" i="14"/>
  <c r="H134" i="14"/>
  <c r="H93" i="14"/>
  <c r="E236" i="14"/>
  <c r="D236" i="14"/>
  <c r="K236" i="14"/>
  <c r="J134" i="12"/>
  <c r="F88" i="12"/>
  <c r="F89" i="12" s="1"/>
  <c r="H90" i="12"/>
  <c r="K134" i="12"/>
  <c r="G134" i="12"/>
  <c r="L134" i="12"/>
  <c r="L144" i="12"/>
  <c r="I147" i="12"/>
  <c r="G139" i="12"/>
  <c r="K139" i="12"/>
  <c r="L129" i="12"/>
  <c r="F134" i="12"/>
  <c r="H139" i="12"/>
  <c r="J88" i="12"/>
  <c r="J89" i="12" s="1"/>
  <c r="I148" i="12"/>
  <c r="I90" i="12"/>
  <c r="I144" i="12"/>
  <c r="J139" i="12"/>
  <c r="L147" i="14"/>
  <c r="L148" i="12"/>
  <c r="L139" i="12"/>
  <c r="L139" i="14"/>
  <c r="L147" i="12"/>
  <c r="L134" i="14"/>
  <c r="M139" i="12"/>
  <c r="M147" i="14"/>
  <c r="M148" i="14"/>
  <c r="M144" i="14"/>
  <c r="M148" i="12"/>
  <c r="M144" i="12"/>
  <c r="M146" i="12"/>
  <c r="M129" i="14"/>
  <c r="J129" i="14"/>
  <c r="D129" i="11"/>
  <c r="I145" i="12"/>
  <c r="I90" i="14"/>
  <c r="I88" i="14"/>
  <c r="I89" i="14" s="1"/>
  <c r="I146" i="12"/>
  <c r="D147" i="11"/>
  <c r="I148" i="14"/>
  <c r="D134" i="11"/>
  <c r="D144" i="11"/>
  <c r="D236" i="11"/>
  <c r="P21" i="22" s="1"/>
  <c r="AB21" i="22" s="1"/>
  <c r="I139" i="14"/>
  <c r="D145" i="11"/>
  <c r="I134" i="12"/>
  <c r="I88" i="12"/>
  <c r="I89" i="12" s="1"/>
  <c r="I134" i="14"/>
  <c r="I147" i="14"/>
  <c r="D139" i="11"/>
  <c r="I129" i="14"/>
  <c r="I139" i="12"/>
  <c r="I144" i="14"/>
  <c r="I93" i="14"/>
  <c r="H146" i="12"/>
  <c r="H92" i="12"/>
  <c r="F92" i="12"/>
  <c r="F91" i="14"/>
  <c r="F256" i="14" s="1"/>
  <c r="F258" i="14" s="1"/>
  <c r="F92" i="14"/>
  <c r="F93" i="14"/>
  <c r="F91" i="12"/>
  <c r="F256" i="12" s="1"/>
  <c r="F258" i="12" s="1"/>
  <c r="E134" i="12"/>
  <c r="K144" i="12"/>
  <c r="K147" i="14"/>
  <c r="K139" i="14"/>
  <c r="K148" i="14"/>
  <c r="K148" i="12"/>
  <c r="K129" i="12"/>
  <c r="K147" i="12"/>
  <c r="K129" i="14"/>
  <c r="D148" i="12"/>
  <c r="D139" i="12"/>
  <c r="D129" i="12"/>
  <c r="D88" i="14"/>
  <c r="D89" i="14" s="1"/>
  <c r="D93" i="12"/>
  <c r="D91" i="14"/>
  <c r="D256" i="14" s="1"/>
  <c r="D258" i="14" s="1"/>
  <c r="I236" i="14"/>
  <c r="G236" i="14"/>
  <c r="M129" i="12"/>
  <c r="M146" i="14"/>
  <c r="M88" i="12"/>
  <c r="M89" i="12" s="1"/>
  <c r="M88" i="14"/>
  <c r="M89" i="14" s="1"/>
  <c r="M93" i="12"/>
  <c r="M93" i="14"/>
  <c r="M92" i="14"/>
  <c r="M92" i="12"/>
  <c r="M91" i="14"/>
  <c r="M256" i="14" s="1"/>
  <c r="M258" i="14" s="1"/>
  <c r="M91" i="12"/>
  <c r="M256" i="12" s="1"/>
  <c r="M258" i="12" s="1"/>
  <c r="L146" i="12"/>
  <c r="L236" i="14"/>
  <c r="L93" i="12"/>
  <c r="L91" i="14"/>
  <c r="L256" i="14" s="1"/>
  <c r="L258" i="14" s="1"/>
  <c r="L93" i="14"/>
  <c r="L92" i="12"/>
  <c r="L91" i="12"/>
  <c r="L256" i="12" s="1"/>
  <c r="L258" i="12" s="1"/>
  <c r="L92" i="14"/>
  <c r="K144" i="14"/>
  <c r="K146" i="12"/>
  <c r="K88" i="12"/>
  <c r="K89" i="12" s="1"/>
  <c r="K93" i="14"/>
  <c r="K93" i="12"/>
  <c r="K92" i="12"/>
  <c r="K92" i="14"/>
  <c r="K91" i="12"/>
  <c r="K256" i="12" s="1"/>
  <c r="K258" i="12" s="1"/>
  <c r="K91" i="14"/>
  <c r="J147" i="12"/>
  <c r="J147" i="14"/>
  <c r="J144" i="12"/>
  <c r="J144" i="14"/>
  <c r="J146" i="14"/>
  <c r="J129" i="12"/>
  <c r="J146" i="12"/>
  <c r="J93" i="14"/>
  <c r="J93" i="12"/>
  <c r="J91" i="14"/>
  <c r="J256" i="14" s="1"/>
  <c r="J258" i="14" s="1"/>
  <c r="N80" i="12"/>
  <c r="J92" i="14"/>
  <c r="J92" i="12"/>
  <c r="J91" i="12"/>
  <c r="J256" i="12" s="1"/>
  <c r="J258" i="12" s="1"/>
  <c r="I129" i="12"/>
  <c r="I146" i="14"/>
  <c r="I92" i="14"/>
  <c r="I92" i="12"/>
  <c r="I91" i="14"/>
  <c r="I256" i="14" s="1"/>
  <c r="I258" i="14" s="1"/>
  <c r="I91" i="12"/>
  <c r="I256" i="12" s="1"/>
  <c r="I258" i="12" s="1"/>
  <c r="I93" i="12"/>
  <c r="H147" i="12"/>
  <c r="H147" i="14"/>
  <c r="H144" i="14"/>
  <c r="H144" i="12"/>
  <c r="H134" i="12"/>
  <c r="H129" i="14"/>
  <c r="H129" i="12"/>
  <c r="H93" i="12"/>
  <c r="H92" i="14"/>
  <c r="H91" i="14"/>
  <c r="H256" i="14" s="1"/>
  <c r="H258" i="14" s="1"/>
  <c r="H91" i="12"/>
  <c r="H256" i="12" s="1"/>
  <c r="H258" i="12" s="1"/>
  <c r="G139" i="14"/>
  <c r="G148" i="12"/>
  <c r="G148" i="14"/>
  <c r="G134" i="14"/>
  <c r="G129" i="12"/>
  <c r="G129" i="14"/>
  <c r="G147" i="12"/>
  <c r="G147" i="14"/>
  <c r="G146" i="12"/>
  <c r="G146" i="14"/>
  <c r="G144" i="12"/>
  <c r="G144" i="14"/>
  <c r="G93" i="12"/>
  <c r="G88" i="12"/>
  <c r="G89" i="12" s="1"/>
  <c r="G93" i="14"/>
  <c r="G88" i="14"/>
  <c r="G89" i="14" s="1"/>
  <c r="N86" i="12"/>
  <c r="G92" i="12"/>
  <c r="G92" i="14"/>
  <c r="G91" i="14"/>
  <c r="G256" i="14" s="1"/>
  <c r="G258" i="14" s="1"/>
  <c r="D90" i="11"/>
  <c r="N75" i="12"/>
  <c r="G91" i="12"/>
  <c r="G256" i="12" s="1"/>
  <c r="G258" i="12" s="1"/>
  <c r="N262" i="14"/>
  <c r="F139" i="14"/>
  <c r="F139" i="12"/>
  <c r="F146" i="14"/>
  <c r="F148" i="14"/>
  <c r="F148" i="12"/>
  <c r="F129" i="14"/>
  <c r="F129" i="12"/>
  <c r="F147" i="12"/>
  <c r="F147" i="14"/>
  <c r="F146" i="12"/>
  <c r="F144" i="14"/>
  <c r="F144" i="12"/>
  <c r="N261" i="12"/>
  <c r="N262" i="12"/>
  <c r="E134" i="14"/>
  <c r="E129" i="14"/>
  <c r="E129" i="12"/>
  <c r="E148" i="14"/>
  <c r="E148" i="12"/>
  <c r="E144" i="12"/>
  <c r="E146" i="14"/>
  <c r="E144" i="14"/>
  <c r="E139" i="12"/>
  <c r="E139" i="14"/>
  <c r="E146" i="12"/>
  <c r="E147" i="12"/>
  <c r="E147" i="14"/>
  <c r="E93" i="12"/>
  <c r="D93" i="11"/>
  <c r="D91" i="11"/>
  <c r="E91" i="14"/>
  <c r="E256" i="14" s="1"/>
  <c r="E258" i="14" s="1"/>
  <c r="E92" i="14"/>
  <c r="E88" i="14"/>
  <c r="E89" i="14" s="1"/>
  <c r="E93" i="14"/>
  <c r="D88" i="11"/>
  <c r="E88" i="12"/>
  <c r="D92" i="11"/>
  <c r="E91" i="12"/>
  <c r="E92" i="12"/>
  <c r="N261" i="14"/>
  <c r="D148" i="14"/>
  <c r="D134" i="12"/>
  <c r="D134" i="14"/>
  <c r="D129" i="14"/>
  <c r="D146" i="12"/>
  <c r="D146" i="14"/>
  <c r="D139" i="14"/>
  <c r="D88" i="12"/>
  <c r="D89" i="12" s="1"/>
  <c r="N85" i="12"/>
  <c r="D92" i="14"/>
  <c r="D93" i="14"/>
  <c r="D92" i="12"/>
  <c r="D91" i="12"/>
  <c r="D256" i="12" s="1"/>
  <c r="D258" i="12" s="1"/>
  <c r="M236" i="14"/>
  <c r="J236" i="14"/>
  <c r="M90" i="12"/>
  <c r="E90" i="12"/>
  <c r="J90" i="12"/>
  <c r="F90" i="12"/>
  <c r="G90" i="12"/>
  <c r="K90" i="12"/>
  <c r="D90" i="12"/>
  <c r="L90" i="12"/>
  <c r="AD21" i="22" l="1"/>
  <c r="AE21" i="22" s="1"/>
  <c r="P82" i="11"/>
  <c r="E123" i="11"/>
  <c r="P93" i="11"/>
  <c r="D256" i="11"/>
  <c r="N145" i="12"/>
  <c r="E89" i="12"/>
  <c r="E256" i="12"/>
  <c r="P92" i="11"/>
  <c r="P263" i="11"/>
  <c r="D89" i="11"/>
  <c r="P88" i="11"/>
  <c r="D94" i="12"/>
  <c r="D95" i="12" s="1"/>
  <c r="D255" i="12" s="1"/>
  <c r="N263" i="17"/>
  <c r="N263" i="12"/>
  <c r="N263" i="14"/>
  <c r="C286" i="20"/>
  <c r="E286" i="20" s="1"/>
  <c r="A287" i="20"/>
  <c r="B286" i="20"/>
  <c r="D286" i="20" s="1"/>
  <c r="I94" i="14"/>
  <c r="I95" i="14" s="1"/>
  <c r="I255" i="14" s="1"/>
  <c r="I259" i="14" s="1"/>
  <c r="F94" i="12"/>
  <c r="F95" i="12" s="1"/>
  <c r="F255" i="12" s="1"/>
  <c r="F259" i="12" s="1"/>
  <c r="M149" i="14"/>
  <c r="L149" i="14"/>
  <c r="K149" i="14"/>
  <c r="I149" i="14"/>
  <c r="I149" i="12"/>
  <c r="N90" i="14"/>
  <c r="H94" i="14"/>
  <c r="H95" i="14" s="1"/>
  <c r="H255" i="14" s="1"/>
  <c r="H259" i="14" s="1"/>
  <c r="N139" i="14"/>
  <c r="N111" i="14"/>
  <c r="N105" i="14"/>
  <c r="N117" i="14"/>
  <c r="N134" i="14"/>
  <c r="N90" i="12"/>
  <c r="N117" i="17"/>
  <c r="K256" i="14"/>
  <c r="K258" i="14" s="1"/>
  <c r="N91" i="14"/>
  <c r="K149" i="12"/>
  <c r="H149" i="14"/>
  <c r="F122" i="11"/>
  <c r="M122" i="12"/>
  <c r="F94" i="14"/>
  <c r="F95" i="14" s="1"/>
  <c r="F255" i="14" s="1"/>
  <c r="F259" i="14" s="1"/>
  <c r="L149" i="12"/>
  <c r="L94" i="12"/>
  <c r="L95" i="12" s="1"/>
  <c r="L255" i="12" s="1"/>
  <c r="L259" i="12" s="1"/>
  <c r="M149" i="12"/>
  <c r="L94" i="14"/>
  <c r="L95" i="14" s="1"/>
  <c r="L255" i="14" s="1"/>
  <c r="L259" i="14" s="1"/>
  <c r="D94" i="11"/>
  <c r="D149" i="11"/>
  <c r="M94" i="14"/>
  <c r="M95" i="14" s="1"/>
  <c r="M255" i="14" s="1"/>
  <c r="M259" i="14" s="1"/>
  <c r="J149" i="12"/>
  <c r="J149" i="14"/>
  <c r="H149" i="12"/>
  <c r="H94" i="12"/>
  <c r="H95" i="12" s="1"/>
  <c r="H255" i="12" s="1"/>
  <c r="H259" i="12" s="1"/>
  <c r="G94" i="14"/>
  <c r="G95" i="14" s="1"/>
  <c r="G255" i="14" s="1"/>
  <c r="G259" i="14" s="1"/>
  <c r="G94" i="12"/>
  <c r="G95" i="12" s="1"/>
  <c r="G255" i="12" s="1"/>
  <c r="G259" i="12" s="1"/>
  <c r="M94" i="12"/>
  <c r="M95" i="12" s="1"/>
  <c r="M255" i="12" s="1"/>
  <c r="M259" i="12" s="1"/>
  <c r="K94" i="14"/>
  <c r="K95" i="14" s="1"/>
  <c r="K255" i="14" s="1"/>
  <c r="K259" i="14" s="1"/>
  <c r="K94" i="12"/>
  <c r="K95" i="12" s="1"/>
  <c r="K255" i="12" s="1"/>
  <c r="K259" i="12" s="1"/>
  <c r="J94" i="14"/>
  <c r="J95" i="14" s="1"/>
  <c r="J255" i="14" s="1"/>
  <c r="J259" i="14" s="1"/>
  <c r="J94" i="12"/>
  <c r="J95" i="12" s="1"/>
  <c r="J255" i="12" s="1"/>
  <c r="J259" i="12" s="1"/>
  <c r="N92" i="14"/>
  <c r="N93" i="12"/>
  <c r="I94" i="12"/>
  <c r="I95" i="12" s="1"/>
  <c r="I255" i="12" s="1"/>
  <c r="I259" i="12" s="1"/>
  <c r="G149" i="12"/>
  <c r="G149" i="14"/>
  <c r="N93" i="14"/>
  <c r="F149" i="14"/>
  <c r="F149" i="12"/>
  <c r="E149" i="14"/>
  <c r="E149" i="12"/>
  <c r="E94" i="12"/>
  <c r="N92" i="12"/>
  <c r="E94" i="14"/>
  <c r="E95" i="14" s="1"/>
  <c r="E255" i="14" s="1"/>
  <c r="E259" i="14" s="1"/>
  <c r="N88" i="12"/>
  <c r="D94" i="14"/>
  <c r="D95" i="14" s="1"/>
  <c r="D255" i="14" s="1"/>
  <c r="D259" i="14" s="1"/>
  <c r="D121" i="11"/>
  <c r="D122" i="11"/>
  <c r="F123" i="11" l="1"/>
  <c r="D258" i="11"/>
  <c r="D259" i="12"/>
  <c r="P94" i="11"/>
  <c r="N122" i="12"/>
  <c r="M123" i="12"/>
  <c r="E95" i="12"/>
  <c r="E258" i="12"/>
  <c r="D123" i="11"/>
  <c r="C287" i="20"/>
  <c r="E287" i="20" s="1"/>
  <c r="A288" i="20"/>
  <c r="B287" i="20"/>
  <c r="D287" i="20" s="1"/>
  <c r="N118" i="14"/>
  <c r="I46" i="12"/>
  <c r="N46" i="12" s="1"/>
  <c r="D46" i="11"/>
  <c r="I46" i="14"/>
  <c r="I47" i="14" s="1"/>
  <c r="N94" i="14"/>
  <c r="P46" i="11" l="1"/>
  <c r="N123" i="12"/>
  <c r="E255" i="12"/>
  <c r="N255" i="12" s="1"/>
  <c r="N95" i="14"/>
  <c r="N119" i="14"/>
  <c r="B288" i="20"/>
  <c r="D288" i="20" s="1"/>
  <c r="C288" i="20"/>
  <c r="E288" i="20" s="1"/>
  <c r="A289" i="20"/>
  <c r="E259" i="12" l="1"/>
  <c r="A290" i="20"/>
  <c r="C289" i="20"/>
  <c r="E289" i="20" s="1"/>
  <c r="B289" i="20"/>
  <c r="D289" i="20" s="1"/>
  <c r="C290" i="20" l="1"/>
  <c r="E290" i="20" s="1"/>
  <c r="A291" i="20"/>
  <c r="B290" i="20"/>
  <c r="D290" i="20" s="1"/>
  <c r="C291" i="20" l="1"/>
  <c r="E291" i="20" s="1"/>
  <c r="A292" i="20"/>
  <c r="B291" i="20"/>
  <c r="D291" i="20" s="1"/>
  <c r="A293" i="20" l="1"/>
  <c r="C292" i="20"/>
  <c r="E292" i="20" s="1"/>
  <c r="B292" i="20"/>
  <c r="D292" i="20" s="1"/>
  <c r="B293" i="20" l="1"/>
  <c r="D293" i="20" s="1"/>
  <c r="C293" i="20"/>
  <c r="E293" i="20" s="1"/>
  <c r="A294" i="20"/>
  <c r="C294" i="20" l="1"/>
  <c r="E294" i="20" s="1"/>
  <c r="A295" i="20"/>
  <c r="B294" i="20"/>
  <c r="D294" i="20" s="1"/>
  <c r="B295" i="20" l="1"/>
  <c r="D295" i="20" s="1"/>
  <c r="C295" i="20"/>
  <c r="E295" i="20" s="1"/>
  <c r="A296" i="20"/>
  <c r="B296" i="20" l="1"/>
  <c r="D296" i="20" s="1"/>
  <c r="C296" i="20"/>
  <c r="E296" i="20" s="1"/>
  <c r="A297" i="20"/>
  <c r="D146" i="1"/>
  <c r="D147" i="1"/>
  <c r="D148" i="1"/>
  <c r="D145" i="1"/>
  <c r="D144" i="1"/>
  <c r="D139" i="1"/>
  <c r="D134" i="1"/>
  <c r="D93" i="1"/>
  <c r="P93" i="1" s="1"/>
  <c r="D92" i="1"/>
  <c r="D91" i="1"/>
  <c r="A298" i="20" l="1"/>
  <c r="B297" i="20"/>
  <c r="D297" i="20" s="1"/>
  <c r="C297" i="20"/>
  <c r="E297" i="20" s="1"/>
  <c r="E144" i="11"/>
  <c r="E147" i="1"/>
  <c r="E149" i="1" s="1"/>
  <c r="E142" i="11"/>
  <c r="D142" i="12"/>
  <c r="D142" i="14"/>
  <c r="D149" i="1"/>
  <c r="E147" i="11" l="1"/>
  <c r="E149" i="11" s="1"/>
  <c r="C298" i="20"/>
  <c r="E298" i="20" s="1"/>
  <c r="B298" i="20"/>
  <c r="D298" i="20" s="1"/>
  <c r="A299" i="20"/>
  <c r="N142" i="14"/>
  <c r="D144" i="14"/>
  <c r="D147" i="14"/>
  <c r="D149" i="14" s="1"/>
  <c r="D144" i="12"/>
  <c r="D147" i="12"/>
  <c r="D149" i="12" s="1"/>
  <c r="N144" i="14" l="1"/>
  <c r="C299" i="20"/>
  <c r="E299" i="20" s="1"/>
  <c r="B299" i="20"/>
  <c r="D299" i="20" s="1"/>
  <c r="A300" i="20"/>
  <c r="C300" i="20" l="1"/>
  <c r="E300" i="20" s="1"/>
  <c r="A301" i="20"/>
  <c r="B300" i="20"/>
  <c r="D300" i="20" s="1"/>
  <c r="D256" i="1"/>
  <c r="D258" i="1" s="1"/>
  <c r="C301" i="20" l="1"/>
  <c r="E301" i="20" s="1"/>
  <c r="B301" i="20"/>
  <c r="D301" i="20" s="1"/>
  <c r="A302" i="20"/>
  <c r="D20" i="16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E45" i="14" l="1"/>
  <c r="E40" i="14"/>
  <c r="E38" i="14"/>
  <c r="E62" i="14"/>
  <c r="E34" i="14"/>
  <c r="E32" i="14"/>
  <c r="E47" i="14"/>
  <c r="E30" i="14"/>
  <c r="D62" i="15"/>
  <c r="D38" i="15"/>
  <c r="D47" i="15"/>
  <c r="D30" i="15"/>
  <c r="D40" i="15"/>
  <c r="D34" i="15"/>
  <c r="D45" i="15"/>
  <c r="D32" i="15"/>
  <c r="D40" i="16"/>
  <c r="D38" i="16"/>
  <c r="D62" i="16"/>
  <c r="D34" i="16"/>
  <c r="D45" i="16"/>
  <c r="D32" i="16"/>
  <c r="D30" i="16"/>
  <c r="D47" i="16"/>
  <c r="N11" i="15"/>
  <c r="B302" i="20"/>
  <c r="D302" i="20" s="1"/>
  <c r="A303" i="20"/>
  <c r="C302" i="20"/>
  <c r="E302" i="20" s="1"/>
  <c r="N18" i="14"/>
  <c r="N19" i="14"/>
  <c r="N20" i="14"/>
  <c r="N14" i="14"/>
  <c r="N12" i="14"/>
  <c r="N11" i="14"/>
  <c r="N17" i="14"/>
  <c r="N13" i="14"/>
  <c r="D20" i="13"/>
  <c r="D19" i="13"/>
  <c r="D18" i="13"/>
  <c r="D17" i="13"/>
  <c r="D12" i="13"/>
  <c r="D13" i="13"/>
  <c r="D14" i="13"/>
  <c r="D11" i="13"/>
  <c r="D9" i="13"/>
  <c r="N9" i="13" s="1"/>
  <c r="M20" i="12"/>
  <c r="M19" i="12"/>
  <c r="M18" i="12"/>
  <c r="M17" i="12"/>
  <c r="M12" i="12"/>
  <c r="M13" i="12"/>
  <c r="M14" i="12"/>
  <c r="M11" i="12"/>
  <c r="M36" i="12" s="1"/>
  <c r="M9" i="12"/>
  <c r="L20" i="12"/>
  <c r="L19" i="12"/>
  <c r="L18" i="12"/>
  <c r="L17" i="12"/>
  <c r="L12" i="12"/>
  <c r="L13" i="12"/>
  <c r="L38" i="12" s="1"/>
  <c r="L14" i="12"/>
  <c r="L11" i="12"/>
  <c r="L36" i="12" s="1"/>
  <c r="L9" i="12"/>
  <c r="K20" i="12"/>
  <c r="K19" i="12"/>
  <c r="K18" i="12"/>
  <c r="K17" i="12"/>
  <c r="K12" i="12"/>
  <c r="K13" i="12"/>
  <c r="K14" i="12"/>
  <c r="K11" i="12"/>
  <c r="K36" i="12" s="1"/>
  <c r="K9" i="12"/>
  <c r="J20" i="12"/>
  <c r="J19" i="12"/>
  <c r="J18" i="12"/>
  <c r="J17" i="12"/>
  <c r="J12" i="12"/>
  <c r="J13" i="12"/>
  <c r="J38" i="12" s="1"/>
  <c r="J14" i="12"/>
  <c r="J11" i="12"/>
  <c r="J36" i="12" s="1"/>
  <c r="J9" i="12"/>
  <c r="I20" i="12"/>
  <c r="I19" i="12"/>
  <c r="I18" i="12"/>
  <c r="I17" i="12"/>
  <c r="I12" i="12"/>
  <c r="I13" i="12"/>
  <c r="I14" i="12"/>
  <c r="I11" i="12"/>
  <c r="I36" i="12" s="1"/>
  <c r="I9" i="12"/>
  <c r="H20" i="12"/>
  <c r="H19" i="12"/>
  <c r="H18" i="12"/>
  <c r="H17" i="12"/>
  <c r="H12" i="12"/>
  <c r="H13" i="12"/>
  <c r="H38" i="12" s="1"/>
  <c r="H14" i="12"/>
  <c r="H11" i="12"/>
  <c r="H36" i="12" s="1"/>
  <c r="H9" i="12"/>
  <c r="G20" i="12"/>
  <c r="G19" i="12"/>
  <c r="G18" i="12"/>
  <c r="G17" i="12"/>
  <c r="G12" i="12"/>
  <c r="G13" i="12"/>
  <c r="G38" i="12" s="1"/>
  <c r="G14" i="12"/>
  <c r="G11" i="12"/>
  <c r="G36" i="12" s="1"/>
  <c r="G9" i="12"/>
  <c r="F20" i="12"/>
  <c r="F19" i="12"/>
  <c r="F18" i="12"/>
  <c r="F17" i="12"/>
  <c r="F12" i="12"/>
  <c r="F13" i="12"/>
  <c r="F38" i="12" s="1"/>
  <c r="F14" i="12"/>
  <c r="F11" i="12"/>
  <c r="F36" i="12" s="1"/>
  <c r="F9" i="12"/>
  <c r="E18" i="12"/>
  <c r="E19" i="12"/>
  <c r="E20" i="12"/>
  <c r="E17" i="12"/>
  <c r="E12" i="12"/>
  <c r="E13" i="12"/>
  <c r="E14" i="12"/>
  <c r="E11" i="12"/>
  <c r="E9" i="12"/>
  <c r="M62" i="12" l="1"/>
  <c r="M34" i="12"/>
  <c r="M30" i="12"/>
  <c r="M32" i="12"/>
  <c r="M45" i="12"/>
  <c r="M47" i="12"/>
  <c r="L34" i="12"/>
  <c r="L30" i="12"/>
  <c r="L40" i="12"/>
  <c r="L32" i="12"/>
  <c r="L62" i="12"/>
  <c r="L45" i="12"/>
  <c r="L47" i="12"/>
  <c r="K32" i="12"/>
  <c r="K45" i="12"/>
  <c r="K62" i="12"/>
  <c r="K47" i="12"/>
  <c r="K34" i="12"/>
  <c r="K30" i="12"/>
  <c r="J40" i="12"/>
  <c r="J45" i="12"/>
  <c r="J32" i="12"/>
  <c r="J62" i="12"/>
  <c r="J47" i="12"/>
  <c r="J34" i="12"/>
  <c r="J30" i="12"/>
  <c r="I34" i="12"/>
  <c r="I30" i="12"/>
  <c r="I45" i="12"/>
  <c r="I32" i="12"/>
  <c r="I62" i="12"/>
  <c r="I47" i="12"/>
  <c r="H30" i="12"/>
  <c r="H47" i="12"/>
  <c r="H45" i="12"/>
  <c r="H32" i="12"/>
  <c r="H40" i="12"/>
  <c r="H62" i="12"/>
  <c r="H34" i="12"/>
  <c r="G62" i="12"/>
  <c r="G47" i="12"/>
  <c r="G32" i="12"/>
  <c r="G45" i="12"/>
  <c r="G34" i="12"/>
  <c r="G40" i="12"/>
  <c r="G30" i="12"/>
  <c r="E36" i="12"/>
  <c r="E38" i="12"/>
  <c r="F32" i="12"/>
  <c r="F62" i="12"/>
  <c r="F45" i="12"/>
  <c r="F40" i="12"/>
  <c r="F34" i="12"/>
  <c r="F30" i="12"/>
  <c r="F47" i="12"/>
  <c r="E62" i="12"/>
  <c r="E34" i="12"/>
  <c r="E32" i="12"/>
  <c r="E47" i="12"/>
  <c r="E30" i="12"/>
  <c r="E45" i="12"/>
  <c r="E40" i="12"/>
  <c r="D62" i="13"/>
  <c r="D34" i="13"/>
  <c r="D30" i="13"/>
  <c r="D47" i="13"/>
  <c r="D38" i="13"/>
  <c r="D40" i="13"/>
  <c r="D32" i="13"/>
  <c r="D45" i="13"/>
  <c r="I15" i="12"/>
  <c r="I21" i="12"/>
  <c r="A304" i="20"/>
  <c r="C303" i="20"/>
  <c r="E303" i="20" s="1"/>
  <c r="B303" i="20"/>
  <c r="D303" i="20" s="1"/>
  <c r="N9" i="11"/>
  <c r="L9" i="11"/>
  <c r="K9" i="11"/>
  <c r="J9" i="11"/>
  <c r="I9" i="11"/>
  <c r="H9" i="11"/>
  <c r="G9" i="11"/>
  <c r="F9" i="11"/>
  <c r="E9" i="11"/>
  <c r="D9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E11" i="11"/>
  <c r="F11" i="11"/>
  <c r="G11" i="11"/>
  <c r="H11" i="11"/>
  <c r="I11" i="11"/>
  <c r="J11" i="11"/>
  <c r="K11" i="11"/>
  <c r="L11" i="11"/>
  <c r="M11" i="11"/>
  <c r="N11" i="11"/>
  <c r="O11" i="11"/>
  <c r="E12" i="11"/>
  <c r="F12" i="11"/>
  <c r="G12" i="11"/>
  <c r="H12" i="11"/>
  <c r="I12" i="11"/>
  <c r="J12" i="11"/>
  <c r="K12" i="11"/>
  <c r="L12" i="11"/>
  <c r="M12" i="11"/>
  <c r="N12" i="11"/>
  <c r="O12" i="11"/>
  <c r="E13" i="11"/>
  <c r="Q12" i="22" s="1"/>
  <c r="F13" i="11"/>
  <c r="G13" i="11"/>
  <c r="H13" i="11"/>
  <c r="T12" i="22" s="1"/>
  <c r="I13" i="11"/>
  <c r="J13" i="11"/>
  <c r="K13" i="11"/>
  <c r="L13" i="11"/>
  <c r="M13" i="11"/>
  <c r="N13" i="11"/>
  <c r="Z12" i="22" s="1"/>
  <c r="O13" i="11"/>
  <c r="E14" i="11"/>
  <c r="F14" i="11"/>
  <c r="G14" i="11"/>
  <c r="H14" i="11"/>
  <c r="I14" i="11"/>
  <c r="J14" i="11"/>
  <c r="K14" i="11"/>
  <c r="L14" i="11"/>
  <c r="M14" i="11"/>
  <c r="N14" i="11"/>
  <c r="O14" i="11"/>
  <c r="D12" i="11"/>
  <c r="D13" i="11"/>
  <c r="D14" i="11"/>
  <c r="D11" i="11"/>
  <c r="P11" i="22" s="1"/>
  <c r="Y11" i="22" l="1"/>
  <c r="Z13" i="22"/>
  <c r="T13" i="22"/>
  <c r="W12" i="22"/>
  <c r="P13" i="22"/>
  <c r="X11" i="22"/>
  <c r="X13" i="22"/>
  <c r="X12" i="22"/>
  <c r="X8" i="22"/>
  <c r="AA12" i="22"/>
  <c r="U12" i="22"/>
  <c r="W13" i="22"/>
  <c r="Q13" i="22"/>
  <c r="W8" i="22"/>
  <c r="Q8" i="22"/>
  <c r="AA8" i="22"/>
  <c r="U8" i="22"/>
  <c r="AA11" i="22"/>
  <c r="U11" i="22"/>
  <c r="AA13" i="22"/>
  <c r="U13" i="22"/>
  <c r="V8" i="22"/>
  <c r="S11" i="22"/>
  <c r="R11" i="22"/>
  <c r="Z8" i="22"/>
  <c r="T8" i="22"/>
  <c r="Y12" i="22"/>
  <c r="S12" i="22"/>
  <c r="R13" i="22"/>
  <c r="W11" i="22"/>
  <c r="Q11" i="22"/>
  <c r="S8" i="22"/>
  <c r="P8" i="22"/>
  <c r="R8" i="22"/>
  <c r="Y13" i="22"/>
  <c r="S13" i="22"/>
  <c r="Y8" i="22"/>
  <c r="R12" i="22"/>
  <c r="P12" i="22"/>
  <c r="Z11" i="22"/>
  <c r="T11" i="22"/>
  <c r="V13" i="22"/>
  <c r="V11" i="22"/>
  <c r="V12" i="22"/>
  <c r="G38" i="11"/>
  <c r="G62" i="11"/>
  <c r="G45" i="11"/>
  <c r="G34" i="11"/>
  <c r="G30" i="11"/>
  <c r="G32" i="11"/>
  <c r="G47" i="11"/>
  <c r="H38" i="11"/>
  <c r="H62" i="11"/>
  <c r="H45" i="11"/>
  <c r="H47" i="11"/>
  <c r="H34" i="11"/>
  <c r="H30" i="11"/>
  <c r="H32" i="11"/>
  <c r="J38" i="11"/>
  <c r="J32" i="11"/>
  <c r="J34" i="11"/>
  <c r="J62" i="11"/>
  <c r="J47" i="11"/>
  <c r="J30" i="11"/>
  <c r="J45" i="11"/>
  <c r="K38" i="11"/>
  <c r="K34" i="11"/>
  <c r="K32" i="11"/>
  <c r="K45" i="11"/>
  <c r="K62" i="11"/>
  <c r="K47" i="11"/>
  <c r="K30" i="11"/>
  <c r="L38" i="11"/>
  <c r="L34" i="11"/>
  <c r="L32" i="11"/>
  <c r="L45" i="11"/>
  <c r="L30" i="11"/>
  <c r="L47" i="11"/>
  <c r="L62" i="11"/>
  <c r="I38" i="11"/>
  <c r="I47" i="11"/>
  <c r="I34" i="11"/>
  <c r="I30" i="11"/>
  <c r="I32" i="11"/>
  <c r="I62" i="11"/>
  <c r="I45" i="11"/>
  <c r="M34" i="11"/>
  <c r="M32" i="11"/>
  <c r="M38" i="11"/>
  <c r="M47" i="11"/>
  <c r="M45" i="11"/>
  <c r="M30" i="11"/>
  <c r="M62" i="11"/>
  <c r="N34" i="11"/>
  <c r="N32" i="11"/>
  <c r="N38" i="11"/>
  <c r="N47" i="11"/>
  <c r="N62" i="11"/>
  <c r="N45" i="11"/>
  <c r="N30" i="11"/>
  <c r="N62" i="13"/>
  <c r="F32" i="11"/>
  <c r="F30" i="11"/>
  <c r="F47" i="11"/>
  <c r="F38" i="11"/>
  <c r="F62" i="11"/>
  <c r="F45" i="11"/>
  <c r="F34" i="11"/>
  <c r="E32" i="11"/>
  <c r="E45" i="11"/>
  <c r="E38" i="11"/>
  <c r="E30" i="11"/>
  <c r="E62" i="11"/>
  <c r="E34" i="11"/>
  <c r="E47" i="11"/>
  <c r="D47" i="11"/>
  <c r="D62" i="11"/>
  <c r="D34" i="11"/>
  <c r="D30" i="11"/>
  <c r="D45" i="11"/>
  <c r="D32" i="11"/>
  <c r="B304" i="20"/>
  <c r="D304" i="20" s="1"/>
  <c r="C304" i="20"/>
  <c r="E304" i="20" s="1"/>
  <c r="A305" i="20"/>
  <c r="N247" i="17"/>
  <c r="M247" i="17"/>
  <c r="L247" i="17"/>
  <c r="K247" i="17"/>
  <c r="J247" i="17"/>
  <c r="I247" i="17"/>
  <c r="H247" i="17"/>
  <c r="G247" i="17"/>
  <c r="F247" i="17"/>
  <c r="E247" i="17"/>
  <c r="D247" i="17"/>
  <c r="M117" i="17"/>
  <c r="L117" i="17"/>
  <c r="K117" i="17"/>
  <c r="J117" i="17"/>
  <c r="I117" i="17"/>
  <c r="H117" i="17"/>
  <c r="G117" i="17"/>
  <c r="F117" i="17"/>
  <c r="E117" i="17"/>
  <c r="D117" i="17"/>
  <c r="N84" i="17"/>
  <c r="B37" i="17"/>
  <c r="B35" i="17"/>
  <c r="N257" i="16"/>
  <c r="N254" i="16"/>
  <c r="N253" i="16"/>
  <c r="N247" i="16"/>
  <c r="M247" i="16"/>
  <c r="L247" i="16"/>
  <c r="K247" i="16"/>
  <c r="J247" i="16"/>
  <c r="I247" i="16"/>
  <c r="H247" i="16"/>
  <c r="G247" i="16"/>
  <c r="F247" i="16"/>
  <c r="E247" i="16"/>
  <c r="D247" i="16"/>
  <c r="M242" i="16"/>
  <c r="L242" i="16"/>
  <c r="K242" i="16"/>
  <c r="J242" i="16"/>
  <c r="I242" i="16"/>
  <c r="H242" i="16"/>
  <c r="G242" i="16"/>
  <c r="F242" i="16"/>
  <c r="E242" i="16"/>
  <c r="D242" i="16"/>
  <c r="N241" i="16"/>
  <c r="N240" i="16"/>
  <c r="N239" i="16"/>
  <c r="N238" i="16"/>
  <c r="N235" i="16"/>
  <c r="N234" i="16"/>
  <c r="N233" i="16"/>
  <c r="N232" i="16"/>
  <c r="M229" i="16"/>
  <c r="L229" i="16"/>
  <c r="K229" i="16"/>
  <c r="J229" i="16"/>
  <c r="I229" i="16"/>
  <c r="H229" i="16"/>
  <c r="G229" i="16"/>
  <c r="F229" i="16"/>
  <c r="E229" i="16"/>
  <c r="D229" i="16"/>
  <c r="N228" i="16"/>
  <c r="N227" i="16"/>
  <c r="N226" i="16"/>
  <c r="N225" i="16"/>
  <c r="M223" i="16"/>
  <c r="L223" i="16"/>
  <c r="K223" i="16"/>
  <c r="J223" i="16"/>
  <c r="I223" i="16"/>
  <c r="H223" i="16"/>
  <c r="G223" i="16"/>
  <c r="F223" i="16"/>
  <c r="E223" i="16"/>
  <c r="D223" i="16"/>
  <c r="N222" i="16"/>
  <c r="N221" i="16"/>
  <c r="N220" i="16"/>
  <c r="N219" i="16"/>
  <c r="M216" i="16"/>
  <c r="L216" i="16"/>
  <c r="K216" i="16"/>
  <c r="J216" i="16"/>
  <c r="I216" i="16"/>
  <c r="H216" i="16"/>
  <c r="G216" i="16"/>
  <c r="F216" i="16"/>
  <c r="E216" i="16"/>
  <c r="D216" i="16"/>
  <c r="N215" i="16"/>
  <c r="N214" i="16"/>
  <c r="N213" i="16"/>
  <c r="N212" i="16"/>
  <c r="M210" i="16"/>
  <c r="L210" i="16"/>
  <c r="K210" i="16"/>
  <c r="J210" i="16"/>
  <c r="I210" i="16"/>
  <c r="H210" i="16"/>
  <c r="G210" i="16"/>
  <c r="F210" i="16"/>
  <c r="E210" i="16"/>
  <c r="D210" i="16"/>
  <c r="N209" i="16"/>
  <c r="N208" i="16"/>
  <c r="N207" i="16"/>
  <c r="N206" i="16"/>
  <c r="M204" i="16"/>
  <c r="L204" i="16"/>
  <c r="K204" i="16"/>
  <c r="J204" i="16"/>
  <c r="I204" i="16"/>
  <c r="H204" i="16"/>
  <c r="G204" i="16"/>
  <c r="F204" i="16"/>
  <c r="E204" i="16"/>
  <c r="D204" i="16"/>
  <c r="N203" i="16"/>
  <c r="N202" i="16"/>
  <c r="N201" i="16"/>
  <c r="N200" i="16"/>
  <c r="N199" i="16"/>
  <c r="N197" i="16"/>
  <c r="N195" i="16"/>
  <c r="N194" i="16"/>
  <c r="M193" i="16"/>
  <c r="L193" i="16"/>
  <c r="K193" i="16"/>
  <c r="J193" i="16"/>
  <c r="I193" i="16"/>
  <c r="H193" i="16"/>
  <c r="G193" i="16"/>
  <c r="F193" i="16"/>
  <c r="E193" i="16"/>
  <c r="D193" i="16"/>
  <c r="N192" i="16"/>
  <c r="N191" i="16"/>
  <c r="N190" i="16"/>
  <c r="N189" i="16"/>
  <c r="N187" i="16"/>
  <c r="N186" i="16"/>
  <c r="N185" i="16"/>
  <c r="N184" i="16"/>
  <c r="N182" i="16"/>
  <c r="N181" i="16"/>
  <c r="N180" i="16"/>
  <c r="N179" i="16"/>
  <c r="N178" i="16"/>
  <c r="N177" i="16"/>
  <c r="N175" i="16"/>
  <c r="N174" i="16"/>
  <c r="N173" i="16"/>
  <c r="N172" i="16"/>
  <c r="N171" i="16"/>
  <c r="N170" i="16"/>
  <c r="N169" i="16"/>
  <c r="N168" i="16"/>
  <c r="N167" i="16"/>
  <c r="N165" i="16"/>
  <c r="N164" i="16"/>
  <c r="N163" i="16"/>
  <c r="N162" i="16"/>
  <c r="N161" i="16"/>
  <c r="N160" i="16"/>
  <c r="N159" i="16"/>
  <c r="N158" i="16"/>
  <c r="N157" i="16"/>
  <c r="N156" i="16"/>
  <c r="N155" i="16"/>
  <c r="N154" i="16"/>
  <c r="N153" i="16"/>
  <c r="N148" i="16"/>
  <c r="N121" i="16"/>
  <c r="M117" i="16"/>
  <c r="L117" i="16"/>
  <c r="K117" i="16"/>
  <c r="J117" i="16"/>
  <c r="I117" i="16"/>
  <c r="H117" i="16"/>
  <c r="G117" i="16"/>
  <c r="F117" i="16"/>
  <c r="E117" i="16"/>
  <c r="D117" i="16"/>
  <c r="M111" i="16"/>
  <c r="L111" i="16"/>
  <c r="K111" i="16"/>
  <c r="J111" i="16"/>
  <c r="I111" i="16"/>
  <c r="H111" i="16"/>
  <c r="G111" i="16"/>
  <c r="F111" i="16"/>
  <c r="E111" i="16"/>
  <c r="D111" i="16"/>
  <c r="M105" i="16"/>
  <c r="L105" i="16"/>
  <c r="K105" i="16"/>
  <c r="J105" i="16"/>
  <c r="I105" i="16"/>
  <c r="H105" i="16"/>
  <c r="G105" i="16"/>
  <c r="F105" i="16"/>
  <c r="E105" i="16"/>
  <c r="D105" i="16"/>
  <c r="N87" i="16"/>
  <c r="N85" i="16"/>
  <c r="N84" i="16"/>
  <c r="N78" i="16"/>
  <c r="N74" i="16"/>
  <c r="N73" i="16"/>
  <c r="N72" i="16"/>
  <c r="M70" i="16"/>
  <c r="M71" i="16" s="1"/>
  <c r="L70" i="16"/>
  <c r="L71" i="16" s="1"/>
  <c r="K70" i="16"/>
  <c r="K71" i="16" s="1"/>
  <c r="J70" i="16"/>
  <c r="J71" i="16" s="1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D71" i="16" s="1"/>
  <c r="N69" i="16"/>
  <c r="N68" i="16"/>
  <c r="N67" i="16"/>
  <c r="N63" i="16"/>
  <c r="N56" i="16"/>
  <c r="N55" i="16"/>
  <c r="N54" i="16"/>
  <c r="N51" i="16"/>
  <c r="N50" i="16"/>
  <c r="N49" i="16"/>
  <c r="N46" i="16"/>
  <c r="N44" i="16"/>
  <c r="B37" i="16"/>
  <c r="B35" i="16"/>
  <c r="N33" i="16"/>
  <c r="N31" i="16"/>
  <c r="N29" i="16"/>
  <c r="M21" i="16"/>
  <c r="L21" i="16"/>
  <c r="K21" i="16"/>
  <c r="J21" i="16"/>
  <c r="I21" i="16"/>
  <c r="H21" i="16"/>
  <c r="G21" i="16"/>
  <c r="F21" i="16"/>
  <c r="E21" i="16"/>
  <c r="N20" i="16"/>
  <c r="N19" i="16"/>
  <c r="N18" i="16"/>
  <c r="N17" i="16"/>
  <c r="M15" i="16"/>
  <c r="L15" i="16"/>
  <c r="K15" i="16"/>
  <c r="J15" i="16"/>
  <c r="I15" i="16"/>
  <c r="H15" i="16"/>
  <c r="G15" i="16"/>
  <c r="F15" i="16"/>
  <c r="E15" i="16"/>
  <c r="N14" i="16"/>
  <c r="N13" i="16"/>
  <c r="N12" i="16"/>
  <c r="N257" i="15"/>
  <c r="N256" i="15"/>
  <c r="N255" i="15"/>
  <c r="M242" i="15"/>
  <c r="L242" i="15"/>
  <c r="K242" i="15"/>
  <c r="J242" i="15"/>
  <c r="I242" i="15"/>
  <c r="H242" i="15"/>
  <c r="G242" i="15"/>
  <c r="F242" i="15"/>
  <c r="E242" i="15"/>
  <c r="D242" i="15"/>
  <c r="N241" i="15"/>
  <c r="N240" i="15"/>
  <c r="N239" i="15"/>
  <c r="N238" i="15"/>
  <c r="N235" i="15"/>
  <c r="N234" i="15"/>
  <c r="N233" i="15"/>
  <c r="N232" i="15"/>
  <c r="M229" i="15"/>
  <c r="L229" i="15"/>
  <c r="K229" i="15"/>
  <c r="J229" i="15"/>
  <c r="J230" i="15" s="1"/>
  <c r="I229" i="15"/>
  <c r="H229" i="15"/>
  <c r="G229" i="15"/>
  <c r="F229" i="15"/>
  <c r="E229" i="15"/>
  <c r="D229" i="15"/>
  <c r="N228" i="15"/>
  <c r="N227" i="15"/>
  <c r="N226" i="15"/>
  <c r="M223" i="15"/>
  <c r="L223" i="15"/>
  <c r="K223" i="15"/>
  <c r="I223" i="15"/>
  <c r="H223" i="15"/>
  <c r="G223" i="15"/>
  <c r="F223" i="15"/>
  <c r="E223" i="15"/>
  <c r="D223" i="15"/>
  <c r="N222" i="15"/>
  <c r="N221" i="15"/>
  <c r="N220" i="15"/>
  <c r="M216" i="15"/>
  <c r="L216" i="15"/>
  <c r="K216" i="15"/>
  <c r="J216" i="15"/>
  <c r="I216" i="15"/>
  <c r="H216" i="15"/>
  <c r="G216" i="15"/>
  <c r="F216" i="15"/>
  <c r="E216" i="15"/>
  <c r="D216" i="15"/>
  <c r="N215" i="15"/>
  <c r="N214" i="15"/>
  <c r="N213" i="15"/>
  <c r="N212" i="15"/>
  <c r="M210" i="15"/>
  <c r="L210" i="15"/>
  <c r="K210" i="15"/>
  <c r="J210" i="15"/>
  <c r="I210" i="15"/>
  <c r="H210" i="15"/>
  <c r="G210" i="15"/>
  <c r="F210" i="15"/>
  <c r="E210" i="15"/>
  <c r="D210" i="15"/>
  <c r="N209" i="15"/>
  <c r="N208" i="15"/>
  <c r="N207" i="15"/>
  <c r="N206" i="15"/>
  <c r="M204" i="15"/>
  <c r="L204" i="15"/>
  <c r="K204" i="15"/>
  <c r="J204" i="15"/>
  <c r="I204" i="15"/>
  <c r="H204" i="15"/>
  <c r="G204" i="15"/>
  <c r="F204" i="15"/>
  <c r="E204" i="15"/>
  <c r="D204" i="15"/>
  <c r="N203" i="15"/>
  <c r="N202" i="15"/>
  <c r="N201" i="15"/>
  <c r="N200" i="15"/>
  <c r="N199" i="15"/>
  <c r="N197" i="15"/>
  <c r="N195" i="15"/>
  <c r="N194" i="15"/>
  <c r="M193" i="15"/>
  <c r="L193" i="15"/>
  <c r="K193" i="15"/>
  <c r="J193" i="15"/>
  <c r="I193" i="15"/>
  <c r="H193" i="15"/>
  <c r="G193" i="15"/>
  <c r="F193" i="15"/>
  <c r="E193" i="15"/>
  <c r="D193" i="15"/>
  <c r="N192" i="15"/>
  <c r="N191" i="15"/>
  <c r="N190" i="15"/>
  <c r="N189" i="15"/>
  <c r="N187" i="15"/>
  <c r="N186" i="15"/>
  <c r="N185" i="15"/>
  <c r="N184" i="15"/>
  <c r="N182" i="15"/>
  <c r="N181" i="15"/>
  <c r="N180" i="15"/>
  <c r="N179" i="15"/>
  <c r="N178" i="15"/>
  <c r="N177" i="15"/>
  <c r="N175" i="15"/>
  <c r="N174" i="15"/>
  <c r="N173" i="15"/>
  <c r="N172" i="15"/>
  <c r="N171" i="15"/>
  <c r="N170" i="15"/>
  <c r="N169" i="15"/>
  <c r="N168" i="15"/>
  <c r="N167" i="15"/>
  <c r="N165" i="15"/>
  <c r="N164" i="15"/>
  <c r="N163" i="15"/>
  <c r="N162" i="15"/>
  <c r="N161" i="15"/>
  <c r="N160" i="15"/>
  <c r="N159" i="15"/>
  <c r="N158" i="15"/>
  <c r="N157" i="15"/>
  <c r="N156" i="15"/>
  <c r="N155" i="15"/>
  <c r="N154" i="15"/>
  <c r="N153" i="15"/>
  <c r="N143" i="15"/>
  <c r="N142" i="15"/>
  <c r="N141" i="15"/>
  <c r="N138" i="15"/>
  <c r="N137" i="15"/>
  <c r="N136" i="15"/>
  <c r="N133" i="15"/>
  <c r="N132" i="15"/>
  <c r="N131" i="15"/>
  <c r="N128" i="15"/>
  <c r="N127" i="15"/>
  <c r="N126" i="15"/>
  <c r="L119" i="15"/>
  <c r="K119" i="15"/>
  <c r="J119" i="15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N98" i="15"/>
  <c r="M89" i="15"/>
  <c r="L82" i="15"/>
  <c r="L83" i="15" s="1"/>
  <c r="K82" i="15"/>
  <c r="K83" i="15" s="1"/>
  <c r="J82" i="15"/>
  <c r="J83" i="15" s="1"/>
  <c r="I82" i="15"/>
  <c r="I83" i="15" s="1"/>
  <c r="H82" i="15"/>
  <c r="H83" i="15" s="1"/>
  <c r="G82" i="15"/>
  <c r="G83" i="15" s="1"/>
  <c r="F82" i="15"/>
  <c r="F83" i="15" s="1"/>
  <c r="E82" i="15"/>
  <c r="D82" i="15"/>
  <c r="M82" i="15"/>
  <c r="L76" i="15"/>
  <c r="L77" i="15" s="1"/>
  <c r="K76" i="15"/>
  <c r="K77" i="15" s="1"/>
  <c r="J76" i="15"/>
  <c r="J77" i="15" s="1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M70" i="15"/>
  <c r="M71" i="15" s="1"/>
  <c r="L70" i="15"/>
  <c r="L71" i="15" s="1"/>
  <c r="K70" i="15"/>
  <c r="K71" i="15" s="1"/>
  <c r="J70" i="15"/>
  <c r="J71" i="15" s="1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N56" i="15"/>
  <c r="N55" i="15"/>
  <c r="N54" i="15"/>
  <c r="N51" i="15"/>
  <c r="N50" i="15"/>
  <c r="N49" i="15"/>
  <c r="N46" i="15"/>
  <c r="N44" i="15"/>
  <c r="B37" i="15"/>
  <c r="B35" i="15"/>
  <c r="N33" i="15"/>
  <c r="N29" i="15"/>
  <c r="M21" i="15"/>
  <c r="L21" i="15"/>
  <c r="K21" i="15"/>
  <c r="J21" i="15"/>
  <c r="I21" i="15"/>
  <c r="H21" i="15"/>
  <c r="G21" i="15"/>
  <c r="F21" i="15"/>
  <c r="N20" i="15"/>
  <c r="N19" i="15"/>
  <c r="N18" i="15"/>
  <c r="N17" i="15"/>
  <c r="M15" i="15"/>
  <c r="L15" i="15"/>
  <c r="K15" i="15"/>
  <c r="J15" i="15"/>
  <c r="I15" i="15"/>
  <c r="H15" i="15"/>
  <c r="G15" i="15"/>
  <c r="F15" i="15"/>
  <c r="E15" i="15"/>
  <c r="N14" i="15"/>
  <c r="N13" i="15"/>
  <c r="N12" i="15"/>
  <c r="D15" i="15"/>
  <c r="N257" i="14"/>
  <c r="N256" i="14"/>
  <c r="N255" i="14"/>
  <c r="N254" i="14"/>
  <c r="N253" i="14"/>
  <c r="N247" i="14"/>
  <c r="M247" i="14"/>
  <c r="L247" i="14"/>
  <c r="K247" i="14"/>
  <c r="J247" i="14"/>
  <c r="I247" i="14"/>
  <c r="H247" i="14"/>
  <c r="G247" i="14"/>
  <c r="F247" i="14"/>
  <c r="E247" i="14"/>
  <c r="D247" i="14"/>
  <c r="M242" i="14"/>
  <c r="L242" i="14"/>
  <c r="K242" i="14"/>
  <c r="J242" i="14"/>
  <c r="I242" i="14"/>
  <c r="H242" i="14"/>
  <c r="G242" i="14"/>
  <c r="F242" i="14"/>
  <c r="E242" i="14"/>
  <c r="D242" i="14"/>
  <c r="N241" i="14"/>
  <c r="N240" i="14"/>
  <c r="N239" i="14"/>
  <c r="N238" i="14"/>
  <c r="N235" i="14"/>
  <c r="N234" i="14"/>
  <c r="N233" i="14"/>
  <c r="N232" i="14"/>
  <c r="M229" i="14"/>
  <c r="L229" i="14"/>
  <c r="K229" i="14"/>
  <c r="J229" i="14"/>
  <c r="I229" i="14"/>
  <c r="H229" i="14"/>
  <c r="G229" i="14"/>
  <c r="F229" i="14"/>
  <c r="E229" i="14"/>
  <c r="D229" i="14"/>
  <c r="N228" i="14"/>
  <c r="N227" i="14"/>
  <c r="N226" i="14"/>
  <c r="N225" i="14"/>
  <c r="M223" i="14"/>
  <c r="L223" i="14"/>
  <c r="K223" i="14"/>
  <c r="J223" i="14"/>
  <c r="I223" i="14"/>
  <c r="H223" i="14"/>
  <c r="G223" i="14"/>
  <c r="F223" i="14"/>
  <c r="E223" i="14"/>
  <c r="D223" i="14"/>
  <c r="N222" i="14"/>
  <c r="N221" i="14"/>
  <c r="N220" i="14"/>
  <c r="N219" i="14"/>
  <c r="M216" i="14"/>
  <c r="L216" i="14"/>
  <c r="K216" i="14"/>
  <c r="J216" i="14"/>
  <c r="I216" i="14"/>
  <c r="H216" i="14"/>
  <c r="G216" i="14"/>
  <c r="F216" i="14"/>
  <c r="E216" i="14"/>
  <c r="D216" i="14"/>
  <c r="N215" i="14"/>
  <c r="N214" i="14"/>
  <c r="N213" i="14"/>
  <c r="N212" i="14"/>
  <c r="M210" i="14"/>
  <c r="L210" i="14"/>
  <c r="K210" i="14"/>
  <c r="J210" i="14"/>
  <c r="I210" i="14"/>
  <c r="H210" i="14"/>
  <c r="G210" i="14"/>
  <c r="F210" i="14"/>
  <c r="E210" i="14"/>
  <c r="D210" i="14"/>
  <c r="N209" i="14"/>
  <c r="N208" i="14"/>
  <c r="N207" i="14"/>
  <c r="N206" i="14"/>
  <c r="M204" i="14"/>
  <c r="L204" i="14"/>
  <c r="K204" i="14"/>
  <c r="J204" i="14"/>
  <c r="I204" i="14"/>
  <c r="H204" i="14"/>
  <c r="G204" i="14"/>
  <c r="F204" i="14"/>
  <c r="E204" i="14"/>
  <c r="D204" i="14"/>
  <c r="N203" i="14"/>
  <c r="N202" i="14"/>
  <c r="N201" i="14"/>
  <c r="N200" i="14"/>
  <c r="N199" i="14"/>
  <c r="N195" i="14"/>
  <c r="N194" i="14"/>
  <c r="M193" i="14"/>
  <c r="L193" i="14"/>
  <c r="K193" i="14"/>
  <c r="J193" i="14"/>
  <c r="I193" i="14"/>
  <c r="H193" i="14"/>
  <c r="G193" i="14"/>
  <c r="F193" i="14"/>
  <c r="E193" i="14"/>
  <c r="D193" i="14"/>
  <c r="N192" i="14"/>
  <c r="N191" i="14"/>
  <c r="N190" i="14"/>
  <c r="N189" i="14"/>
  <c r="N187" i="14"/>
  <c r="N186" i="14"/>
  <c r="N185" i="14"/>
  <c r="N184" i="14"/>
  <c r="N182" i="14"/>
  <c r="N181" i="14"/>
  <c r="N180" i="14"/>
  <c r="N179" i="14"/>
  <c r="N178" i="14"/>
  <c r="N177" i="14"/>
  <c r="N175" i="14"/>
  <c r="N174" i="14"/>
  <c r="N173" i="14"/>
  <c r="N172" i="14"/>
  <c r="N171" i="14"/>
  <c r="N170" i="14"/>
  <c r="N169" i="14"/>
  <c r="N168" i="14"/>
  <c r="N167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M117" i="14"/>
  <c r="L117" i="14"/>
  <c r="K117" i="14"/>
  <c r="J117" i="14"/>
  <c r="I117" i="14"/>
  <c r="H117" i="14"/>
  <c r="G117" i="14"/>
  <c r="F117" i="14"/>
  <c r="E117" i="14"/>
  <c r="M111" i="14"/>
  <c r="L111" i="14"/>
  <c r="K111" i="14"/>
  <c r="J111" i="14"/>
  <c r="I111" i="14"/>
  <c r="H111" i="14"/>
  <c r="G111" i="14"/>
  <c r="F111" i="14"/>
  <c r="E111" i="14"/>
  <c r="D111" i="14"/>
  <c r="D118" i="14" s="1"/>
  <c r="M105" i="14"/>
  <c r="L105" i="14"/>
  <c r="K105" i="14"/>
  <c r="J105" i="14"/>
  <c r="I105" i="14"/>
  <c r="H105" i="14"/>
  <c r="G105" i="14"/>
  <c r="F105" i="14"/>
  <c r="E105" i="14"/>
  <c r="D105" i="14"/>
  <c r="N87" i="14"/>
  <c r="L82" i="14"/>
  <c r="L83" i="14" s="1"/>
  <c r="K82" i="14"/>
  <c r="K83" i="14" s="1"/>
  <c r="J82" i="14"/>
  <c r="J83" i="14" s="1"/>
  <c r="I82" i="14"/>
  <c r="I83" i="14" s="1"/>
  <c r="H82" i="14"/>
  <c r="H83" i="14" s="1"/>
  <c r="G82" i="14"/>
  <c r="G83" i="14" s="1"/>
  <c r="F82" i="14"/>
  <c r="F83" i="14" s="1"/>
  <c r="E82" i="14"/>
  <c r="E83" i="14" s="1"/>
  <c r="D82" i="14"/>
  <c r="D83" i="14" s="1"/>
  <c r="M82" i="14"/>
  <c r="L76" i="14"/>
  <c r="L77" i="14" s="1"/>
  <c r="K76" i="14"/>
  <c r="K77" i="14" s="1"/>
  <c r="J76" i="14"/>
  <c r="J77" i="14" s="1"/>
  <c r="I76" i="14"/>
  <c r="I77" i="14" s="1"/>
  <c r="H76" i="14"/>
  <c r="H77" i="14" s="1"/>
  <c r="G76" i="14"/>
  <c r="G77" i="14" s="1"/>
  <c r="F76" i="14"/>
  <c r="F77" i="14" s="1"/>
  <c r="E76" i="14"/>
  <c r="E77" i="14" s="1"/>
  <c r="D76" i="14"/>
  <c r="D77" i="14" s="1"/>
  <c r="M70" i="14"/>
  <c r="M71" i="14" s="1"/>
  <c r="L70" i="14"/>
  <c r="L71" i="14" s="1"/>
  <c r="K70" i="14"/>
  <c r="K71" i="14" s="1"/>
  <c r="J70" i="14"/>
  <c r="J71" i="14" s="1"/>
  <c r="I70" i="14"/>
  <c r="I71" i="14" s="1"/>
  <c r="H70" i="14"/>
  <c r="H71" i="14" s="1"/>
  <c r="G70" i="14"/>
  <c r="G71" i="14" s="1"/>
  <c r="F70" i="14"/>
  <c r="F71" i="14" s="1"/>
  <c r="E70" i="14"/>
  <c r="E71" i="14" s="1"/>
  <c r="D70" i="14"/>
  <c r="D71" i="14" s="1"/>
  <c r="N63" i="14"/>
  <c r="N56" i="14"/>
  <c r="N55" i="14"/>
  <c r="N54" i="14"/>
  <c r="N51" i="14"/>
  <c r="N50" i="14"/>
  <c r="N49" i="14"/>
  <c r="N46" i="14"/>
  <c r="N44" i="14"/>
  <c r="B37" i="14"/>
  <c r="B35" i="14"/>
  <c r="N33" i="14"/>
  <c r="N31" i="14"/>
  <c r="N29" i="14"/>
  <c r="M21" i="14"/>
  <c r="L21" i="14"/>
  <c r="K21" i="14"/>
  <c r="J21" i="14"/>
  <c r="I21" i="14"/>
  <c r="H21" i="14"/>
  <c r="G21" i="14"/>
  <c r="F21" i="14"/>
  <c r="E21" i="14"/>
  <c r="M15" i="14"/>
  <c r="L15" i="14"/>
  <c r="K15" i="14"/>
  <c r="J15" i="14"/>
  <c r="I15" i="14"/>
  <c r="H15" i="14"/>
  <c r="G15" i="14"/>
  <c r="F15" i="14"/>
  <c r="E15" i="14"/>
  <c r="N9" i="14"/>
  <c r="N257" i="13"/>
  <c r="N256" i="13"/>
  <c r="N254" i="13"/>
  <c r="N253" i="13"/>
  <c r="M247" i="13"/>
  <c r="L247" i="13"/>
  <c r="K247" i="13"/>
  <c r="J247" i="13"/>
  <c r="I247" i="13"/>
  <c r="H247" i="13"/>
  <c r="G247" i="13"/>
  <c r="F247" i="13"/>
  <c r="E247" i="13"/>
  <c r="D247" i="13"/>
  <c r="M242" i="13"/>
  <c r="L242" i="13"/>
  <c r="K242" i="13"/>
  <c r="J242" i="13"/>
  <c r="I242" i="13"/>
  <c r="H242" i="13"/>
  <c r="G242" i="13"/>
  <c r="F242" i="13"/>
  <c r="E242" i="13"/>
  <c r="D242" i="13"/>
  <c r="N241" i="13"/>
  <c r="N240" i="13"/>
  <c r="N239" i="13"/>
  <c r="N238" i="13"/>
  <c r="N235" i="13"/>
  <c r="N234" i="13"/>
  <c r="N233" i="13"/>
  <c r="N232" i="13"/>
  <c r="M229" i="13"/>
  <c r="L229" i="13"/>
  <c r="K229" i="13"/>
  <c r="J229" i="13"/>
  <c r="I229" i="13"/>
  <c r="H229" i="13"/>
  <c r="G229" i="13"/>
  <c r="F229" i="13"/>
  <c r="E229" i="13"/>
  <c r="D229" i="13"/>
  <c r="N228" i="13"/>
  <c r="N227" i="13"/>
  <c r="N226" i="13"/>
  <c r="N225" i="13"/>
  <c r="M223" i="13"/>
  <c r="L223" i="13"/>
  <c r="K223" i="13"/>
  <c r="J223" i="13"/>
  <c r="I223" i="13"/>
  <c r="H223" i="13"/>
  <c r="G223" i="13"/>
  <c r="G230" i="13" s="1"/>
  <c r="G243" i="13" s="1"/>
  <c r="F223" i="13"/>
  <c r="E223" i="13"/>
  <c r="D223" i="13"/>
  <c r="N222" i="13"/>
  <c r="N221" i="13"/>
  <c r="N220" i="13"/>
  <c r="N219" i="13"/>
  <c r="M216" i="13"/>
  <c r="L216" i="13"/>
  <c r="K216" i="13"/>
  <c r="J216" i="13"/>
  <c r="I216" i="13"/>
  <c r="H216" i="13"/>
  <c r="G216" i="13"/>
  <c r="F216" i="13"/>
  <c r="E216" i="13"/>
  <c r="D216" i="13"/>
  <c r="N215" i="13"/>
  <c r="N214" i="13"/>
  <c r="N213" i="13"/>
  <c r="N212" i="13"/>
  <c r="M210" i="13"/>
  <c r="L210" i="13"/>
  <c r="K210" i="13"/>
  <c r="J210" i="13"/>
  <c r="I210" i="13"/>
  <c r="H210" i="13"/>
  <c r="G210" i="13"/>
  <c r="F210" i="13"/>
  <c r="E210" i="13"/>
  <c r="D210" i="13"/>
  <c r="N209" i="13"/>
  <c r="N208" i="13"/>
  <c r="N207" i="13"/>
  <c r="N206" i="13"/>
  <c r="M204" i="13"/>
  <c r="L204" i="13"/>
  <c r="K204" i="13"/>
  <c r="J204" i="13"/>
  <c r="I204" i="13"/>
  <c r="G204" i="13"/>
  <c r="F204" i="13"/>
  <c r="E204" i="13"/>
  <c r="D204" i="13"/>
  <c r="N203" i="13"/>
  <c r="N202" i="13"/>
  <c r="N201" i="13"/>
  <c r="N200" i="13"/>
  <c r="N199" i="13"/>
  <c r="N194" i="13"/>
  <c r="M193" i="13"/>
  <c r="L193" i="13"/>
  <c r="K193" i="13"/>
  <c r="J193" i="13"/>
  <c r="I193" i="13"/>
  <c r="H193" i="13"/>
  <c r="G193" i="13"/>
  <c r="F193" i="13"/>
  <c r="E193" i="13"/>
  <c r="D193" i="13"/>
  <c r="N192" i="13"/>
  <c r="N191" i="13"/>
  <c r="N190" i="13"/>
  <c r="N189" i="13"/>
  <c r="N187" i="13"/>
  <c r="N186" i="13"/>
  <c r="N185" i="13"/>
  <c r="N184" i="13"/>
  <c r="N182" i="13"/>
  <c r="N181" i="13"/>
  <c r="N180" i="13"/>
  <c r="N179" i="13"/>
  <c r="N178" i="13"/>
  <c r="N177" i="13"/>
  <c r="N175" i="13"/>
  <c r="N174" i="13"/>
  <c r="N173" i="13"/>
  <c r="N172" i="13"/>
  <c r="N171" i="13"/>
  <c r="N170" i="13"/>
  <c r="N169" i="13"/>
  <c r="N168" i="13"/>
  <c r="N167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M105" i="13"/>
  <c r="M119" i="13" s="1"/>
  <c r="L105" i="13"/>
  <c r="L119" i="13" s="1"/>
  <c r="K105" i="13"/>
  <c r="K119" i="13" s="1"/>
  <c r="J105" i="13"/>
  <c r="J119" i="13" s="1"/>
  <c r="I105" i="13"/>
  <c r="I119" i="13" s="1"/>
  <c r="H105" i="13"/>
  <c r="H119" i="13" s="1"/>
  <c r="G105" i="13"/>
  <c r="G119" i="13" s="1"/>
  <c r="F105" i="13"/>
  <c r="F119" i="13" s="1"/>
  <c r="E105" i="13"/>
  <c r="E119" i="13" s="1"/>
  <c r="N98" i="13"/>
  <c r="N87" i="13"/>
  <c r="N85" i="13"/>
  <c r="L82" i="13"/>
  <c r="L83" i="13" s="1"/>
  <c r="K82" i="13"/>
  <c r="K83" i="13" s="1"/>
  <c r="J82" i="13"/>
  <c r="J83" i="13" s="1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M82" i="13"/>
  <c r="L76" i="13"/>
  <c r="L77" i="13" s="1"/>
  <c r="K76" i="13"/>
  <c r="K77" i="13" s="1"/>
  <c r="J76" i="13"/>
  <c r="J77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N74" i="13"/>
  <c r="N73" i="13"/>
  <c r="M70" i="13"/>
  <c r="M71" i="13" s="1"/>
  <c r="L70" i="13"/>
  <c r="L71" i="13" s="1"/>
  <c r="K70" i="13"/>
  <c r="K71" i="13" s="1"/>
  <c r="J70" i="13"/>
  <c r="J71" i="13" s="1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N69" i="13"/>
  <c r="N68" i="13"/>
  <c r="N67" i="13"/>
  <c r="N63" i="13"/>
  <c r="N56" i="13"/>
  <c r="N55" i="13"/>
  <c r="N54" i="13"/>
  <c r="N51" i="13"/>
  <c r="N50" i="13"/>
  <c r="N49" i="13"/>
  <c r="N46" i="13"/>
  <c r="N44" i="13"/>
  <c r="B37" i="13"/>
  <c r="B35" i="13"/>
  <c r="N33" i="13"/>
  <c r="N31" i="13"/>
  <c r="N29" i="13"/>
  <c r="M21" i="13"/>
  <c r="L21" i="13"/>
  <c r="K21" i="13"/>
  <c r="J21" i="13"/>
  <c r="I21" i="13"/>
  <c r="H21" i="13"/>
  <c r="G21" i="13"/>
  <c r="F21" i="13"/>
  <c r="E21" i="13"/>
  <c r="N20" i="13"/>
  <c r="N19" i="13"/>
  <c r="N18" i="13"/>
  <c r="N17" i="13"/>
  <c r="M15" i="13"/>
  <c r="L15" i="13"/>
  <c r="K15" i="13"/>
  <c r="J15" i="13"/>
  <c r="H15" i="13"/>
  <c r="G15" i="13"/>
  <c r="F15" i="13"/>
  <c r="E15" i="13"/>
  <c r="N14" i="13"/>
  <c r="N13" i="13"/>
  <c r="N12" i="13"/>
  <c r="D20" i="12"/>
  <c r="N20" i="12" s="1"/>
  <c r="D19" i="12"/>
  <c r="D18" i="12"/>
  <c r="N18" i="12" s="1"/>
  <c r="D17" i="12"/>
  <c r="N17" i="12" s="1"/>
  <c r="D14" i="12"/>
  <c r="N14" i="12" s="1"/>
  <c r="D13" i="12"/>
  <c r="D38" i="12" s="1"/>
  <c r="D12" i="12"/>
  <c r="N12" i="12" s="1"/>
  <c r="D11" i="12"/>
  <c r="D36" i="12" s="1"/>
  <c r="D9" i="12"/>
  <c r="M15" i="12"/>
  <c r="M21" i="12"/>
  <c r="M70" i="12"/>
  <c r="M71" i="12" s="1"/>
  <c r="M76" i="12"/>
  <c r="M77" i="12" s="1"/>
  <c r="M82" i="12"/>
  <c r="M83" i="12" s="1"/>
  <c r="N87" i="12"/>
  <c r="M105" i="12"/>
  <c r="M111" i="12"/>
  <c r="M117" i="12"/>
  <c r="M193" i="12"/>
  <c r="M204" i="12"/>
  <c r="M210" i="12"/>
  <c r="M216" i="12"/>
  <c r="M223" i="12"/>
  <c r="M229" i="12"/>
  <c r="M242" i="12"/>
  <c r="M247" i="12"/>
  <c r="N257" i="12"/>
  <c r="N256" i="12"/>
  <c r="N254" i="12"/>
  <c r="N253" i="12"/>
  <c r="N247" i="12"/>
  <c r="L247" i="12"/>
  <c r="K247" i="12"/>
  <c r="J247" i="12"/>
  <c r="I247" i="12"/>
  <c r="H247" i="12"/>
  <c r="G247" i="12"/>
  <c r="F247" i="12"/>
  <c r="E247" i="12"/>
  <c r="D247" i="12"/>
  <c r="L242" i="12"/>
  <c r="K242" i="12"/>
  <c r="J242" i="12"/>
  <c r="I242" i="12"/>
  <c r="H242" i="12"/>
  <c r="G242" i="12"/>
  <c r="F242" i="12"/>
  <c r="E242" i="12"/>
  <c r="D242" i="12"/>
  <c r="N241" i="12"/>
  <c r="N240" i="12"/>
  <c r="N239" i="12"/>
  <c r="N238" i="12"/>
  <c r="N235" i="12"/>
  <c r="N234" i="12"/>
  <c r="N233" i="12"/>
  <c r="N232" i="12"/>
  <c r="L229" i="12"/>
  <c r="K229" i="12"/>
  <c r="J229" i="12"/>
  <c r="I229" i="12"/>
  <c r="H229" i="12"/>
  <c r="G229" i="12"/>
  <c r="F229" i="12"/>
  <c r="E229" i="12"/>
  <c r="D229" i="12"/>
  <c r="N228" i="12"/>
  <c r="N227" i="12"/>
  <c r="N226" i="12"/>
  <c r="N225" i="12"/>
  <c r="L223" i="12"/>
  <c r="K223" i="12"/>
  <c r="J223" i="12"/>
  <c r="I223" i="12"/>
  <c r="H223" i="12"/>
  <c r="G223" i="12"/>
  <c r="F223" i="12"/>
  <c r="E223" i="12"/>
  <c r="D223" i="12"/>
  <c r="N222" i="12"/>
  <c r="N221" i="12"/>
  <c r="N220" i="12"/>
  <c r="N219" i="12"/>
  <c r="L216" i="12"/>
  <c r="K216" i="12"/>
  <c r="J216" i="12"/>
  <c r="I216" i="12"/>
  <c r="H216" i="12"/>
  <c r="G216" i="12"/>
  <c r="F216" i="12"/>
  <c r="E216" i="12"/>
  <c r="N215" i="12"/>
  <c r="N214" i="12"/>
  <c r="N213" i="12"/>
  <c r="N212" i="12"/>
  <c r="L210" i="12"/>
  <c r="K210" i="12"/>
  <c r="J210" i="12"/>
  <c r="I210" i="12"/>
  <c r="H210" i="12"/>
  <c r="G210" i="12"/>
  <c r="F210" i="12"/>
  <c r="E210" i="12"/>
  <c r="N209" i="12"/>
  <c r="N208" i="12"/>
  <c r="N207" i="12"/>
  <c r="N206" i="12"/>
  <c r="L204" i="12"/>
  <c r="K204" i="12"/>
  <c r="J204" i="12"/>
  <c r="I204" i="12"/>
  <c r="H204" i="12"/>
  <c r="G204" i="12"/>
  <c r="F204" i="12"/>
  <c r="E204" i="12"/>
  <c r="N203" i="12"/>
  <c r="N202" i="12"/>
  <c r="N201" i="12"/>
  <c r="N200" i="12"/>
  <c r="N199" i="12"/>
  <c r="N195" i="12"/>
  <c r="N194" i="12"/>
  <c r="L193" i="12"/>
  <c r="K193" i="12"/>
  <c r="J193" i="12"/>
  <c r="I193" i="12"/>
  <c r="H193" i="12"/>
  <c r="G193" i="12"/>
  <c r="F193" i="12"/>
  <c r="E193" i="12"/>
  <c r="N192" i="12"/>
  <c r="N191" i="12"/>
  <c r="N190" i="12"/>
  <c r="N189" i="12"/>
  <c r="N187" i="12"/>
  <c r="N186" i="12"/>
  <c r="N185" i="12"/>
  <c r="N184" i="12"/>
  <c r="N182" i="12"/>
  <c r="N181" i="12"/>
  <c r="N180" i="12"/>
  <c r="N179" i="12"/>
  <c r="N178" i="12"/>
  <c r="N177" i="12"/>
  <c r="N175" i="12"/>
  <c r="N174" i="12"/>
  <c r="N173" i="12"/>
  <c r="N172" i="12"/>
  <c r="N171" i="12"/>
  <c r="N170" i="12"/>
  <c r="N169" i="12"/>
  <c r="N168" i="12"/>
  <c r="N167" i="12"/>
  <c r="N165" i="12"/>
  <c r="N164" i="12"/>
  <c r="N163" i="12"/>
  <c r="N162" i="12"/>
  <c r="N161" i="12"/>
  <c r="N160" i="12"/>
  <c r="N159" i="12"/>
  <c r="N158" i="12"/>
  <c r="N157" i="12"/>
  <c r="N156" i="12"/>
  <c r="N155" i="12"/>
  <c r="N154" i="12"/>
  <c r="N153" i="12"/>
  <c r="N143" i="12"/>
  <c r="N142" i="12"/>
  <c r="N141" i="12"/>
  <c r="N138" i="12"/>
  <c r="N137" i="12"/>
  <c r="N136" i="12"/>
  <c r="N133" i="12"/>
  <c r="N132" i="12"/>
  <c r="N131" i="12"/>
  <c r="N128" i="12"/>
  <c r="N127" i="12"/>
  <c r="L117" i="12"/>
  <c r="K117" i="12"/>
  <c r="J117" i="12"/>
  <c r="I117" i="12"/>
  <c r="H117" i="12"/>
  <c r="G117" i="12"/>
  <c r="F117" i="12"/>
  <c r="E117" i="12"/>
  <c r="D117" i="12"/>
  <c r="L111" i="12"/>
  <c r="K111" i="12"/>
  <c r="J111" i="12"/>
  <c r="I111" i="12"/>
  <c r="H111" i="12"/>
  <c r="G111" i="12"/>
  <c r="F111" i="12"/>
  <c r="E111" i="12"/>
  <c r="D111" i="12"/>
  <c r="L105" i="12"/>
  <c r="K105" i="12"/>
  <c r="J105" i="12"/>
  <c r="I105" i="12"/>
  <c r="H105" i="12"/>
  <c r="G105" i="12"/>
  <c r="F105" i="12"/>
  <c r="E105" i="12"/>
  <c r="D105" i="12"/>
  <c r="N98" i="12"/>
  <c r="L82" i="12"/>
  <c r="L83" i="12" s="1"/>
  <c r="K82" i="12"/>
  <c r="K83" i="12" s="1"/>
  <c r="J82" i="12"/>
  <c r="J83" i="12" s="1"/>
  <c r="I82" i="12"/>
  <c r="I83" i="12" s="1"/>
  <c r="H82" i="12"/>
  <c r="H83" i="12" s="1"/>
  <c r="G82" i="12"/>
  <c r="G83" i="12" s="1"/>
  <c r="F82" i="12"/>
  <c r="F83" i="12" s="1"/>
  <c r="E82" i="12"/>
  <c r="D82" i="12"/>
  <c r="D83" i="12" s="1"/>
  <c r="N79" i="12"/>
  <c r="L76" i="12"/>
  <c r="L77" i="12" s="1"/>
  <c r="K76" i="12"/>
  <c r="K77" i="12" s="1"/>
  <c r="J76" i="12"/>
  <c r="J77" i="12" s="1"/>
  <c r="I76" i="12"/>
  <c r="I77" i="12" s="1"/>
  <c r="H76" i="12"/>
  <c r="H77" i="12" s="1"/>
  <c r="G76" i="12"/>
  <c r="G77" i="12" s="1"/>
  <c r="F76" i="12"/>
  <c r="F77" i="12" s="1"/>
  <c r="E76" i="12"/>
  <c r="E77" i="12" s="1"/>
  <c r="D76" i="12"/>
  <c r="D77" i="12" s="1"/>
  <c r="L70" i="12"/>
  <c r="L71" i="12" s="1"/>
  <c r="K70" i="12"/>
  <c r="K71" i="12" s="1"/>
  <c r="J70" i="12"/>
  <c r="J71" i="12" s="1"/>
  <c r="I70" i="12"/>
  <c r="I71" i="12" s="1"/>
  <c r="H70" i="12"/>
  <c r="H71" i="12" s="1"/>
  <c r="G70" i="12"/>
  <c r="G71" i="12" s="1"/>
  <c r="F70" i="12"/>
  <c r="F71" i="12" s="1"/>
  <c r="E70" i="12"/>
  <c r="D70" i="12"/>
  <c r="D71" i="12" s="1"/>
  <c r="N69" i="12"/>
  <c r="N68" i="12"/>
  <c r="N67" i="12"/>
  <c r="N63" i="12"/>
  <c r="N56" i="12"/>
  <c r="N55" i="12"/>
  <c r="N54" i="12"/>
  <c r="N51" i="12"/>
  <c r="N50" i="12"/>
  <c r="N49" i="12"/>
  <c r="N44" i="12"/>
  <c r="B37" i="12"/>
  <c r="B35" i="12"/>
  <c r="N33" i="12"/>
  <c r="N31" i="12"/>
  <c r="N29" i="12"/>
  <c r="L21" i="12"/>
  <c r="K21" i="12"/>
  <c r="J21" i="12"/>
  <c r="H21" i="12"/>
  <c r="G21" i="12"/>
  <c r="F21" i="12"/>
  <c r="E21" i="12"/>
  <c r="L15" i="12"/>
  <c r="K15" i="12"/>
  <c r="J15" i="12"/>
  <c r="H15" i="12"/>
  <c r="G15" i="12"/>
  <c r="F15" i="12"/>
  <c r="E15" i="12"/>
  <c r="P257" i="11"/>
  <c r="P256" i="11"/>
  <c r="P254" i="11"/>
  <c r="P253" i="11"/>
  <c r="P247" i="11"/>
  <c r="H247" i="11"/>
  <c r="F247" i="11"/>
  <c r="D247" i="11"/>
  <c r="O242" i="11"/>
  <c r="N242" i="11"/>
  <c r="Z22" i="22" s="1"/>
  <c r="M242" i="11"/>
  <c r="L242" i="11"/>
  <c r="K242" i="11"/>
  <c r="J242" i="11"/>
  <c r="I242" i="11"/>
  <c r="U22" i="22" s="1"/>
  <c r="F242" i="11"/>
  <c r="D242" i="11"/>
  <c r="P22" i="22" s="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Z19" i="22" s="1"/>
  <c r="Z33" i="22" s="1"/>
  <c r="Z174" i="22" s="1"/>
  <c r="M223" i="11"/>
  <c r="L223" i="11"/>
  <c r="K223" i="11"/>
  <c r="J223" i="11"/>
  <c r="I223" i="11"/>
  <c r="U19" i="22" s="1"/>
  <c r="H223" i="11"/>
  <c r="T19" i="22" s="1"/>
  <c r="T33" i="22" s="1"/>
  <c r="T174" i="22" s="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28" i="11"/>
  <c r="P127" i="11"/>
  <c r="P126" i="11"/>
  <c r="P125" i="11"/>
  <c r="P117" i="11"/>
  <c r="D117" i="11"/>
  <c r="O111" i="11"/>
  <c r="N111" i="11"/>
  <c r="M111" i="11"/>
  <c r="L111" i="11"/>
  <c r="K111" i="11"/>
  <c r="J111" i="11"/>
  <c r="I111" i="11"/>
  <c r="H111" i="11"/>
  <c r="F111" i="11"/>
  <c r="E111" i="11"/>
  <c r="D111" i="11"/>
  <c r="P110" i="11"/>
  <c r="P109" i="11"/>
  <c r="P108" i="11"/>
  <c r="P107" i="11"/>
  <c r="O105" i="1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D95" i="11"/>
  <c r="F94" i="11"/>
  <c r="E94" i="11"/>
  <c r="P90" i="11"/>
  <c r="P84" i="11"/>
  <c r="E82" i="11"/>
  <c r="D82" i="11"/>
  <c r="P78" i="11"/>
  <c r="D76" i="11"/>
  <c r="P73" i="11"/>
  <c r="P72" i="11"/>
  <c r="E70" i="11"/>
  <c r="D70" i="11"/>
  <c r="P69" i="11"/>
  <c r="P68" i="11"/>
  <c r="P67" i="11"/>
  <c r="P66" i="11"/>
  <c r="P56" i="11"/>
  <c r="P55" i="11"/>
  <c r="P54" i="11"/>
  <c r="P51" i="11"/>
  <c r="P50" i="11"/>
  <c r="P49" i="11"/>
  <c r="P44" i="11"/>
  <c r="B37" i="11"/>
  <c r="B35" i="11"/>
  <c r="P33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M52" i="13"/>
  <c r="L52" i="13"/>
  <c r="K52" i="15"/>
  <c r="K52" i="13"/>
  <c r="J52" i="13"/>
  <c r="J52" i="12"/>
  <c r="I52" i="13"/>
  <c r="I52" i="12"/>
  <c r="H98" i="17"/>
  <c r="H52" i="13"/>
  <c r="H52" i="12"/>
  <c r="G255" i="13"/>
  <c r="G259" i="13" s="1"/>
  <c r="G52" i="15"/>
  <c r="G52" i="13"/>
  <c r="F52" i="15"/>
  <c r="F52" i="12"/>
  <c r="E52" i="13"/>
  <c r="E52" i="12"/>
  <c r="D41" i="13" l="1"/>
  <c r="D42" i="13" s="1"/>
  <c r="N129" i="15"/>
  <c r="AA19" i="22"/>
  <c r="AA22" i="22"/>
  <c r="AA33" i="22" s="1"/>
  <c r="AA174" i="22" s="1"/>
  <c r="Y19" i="22"/>
  <c r="Y22" i="22"/>
  <c r="U33" i="22"/>
  <c r="U174" i="22" s="1"/>
  <c r="I250" i="15"/>
  <c r="I251" i="15"/>
  <c r="D251" i="15"/>
  <c r="D250" i="15"/>
  <c r="J251" i="15"/>
  <c r="J250" i="15"/>
  <c r="E251" i="15"/>
  <c r="E250" i="15"/>
  <c r="K251" i="15"/>
  <c r="K250" i="15"/>
  <c r="H251" i="15"/>
  <c r="H250" i="15"/>
  <c r="F251" i="15"/>
  <c r="F250" i="15"/>
  <c r="L251" i="15"/>
  <c r="L250" i="15"/>
  <c r="G251" i="15"/>
  <c r="G250" i="15"/>
  <c r="M251" i="15"/>
  <c r="M250" i="15"/>
  <c r="X19" i="22"/>
  <c r="X22" i="22"/>
  <c r="F230" i="15"/>
  <c r="F243" i="15" s="1"/>
  <c r="N229" i="15"/>
  <c r="W19" i="22"/>
  <c r="W22" i="22"/>
  <c r="N242" i="15"/>
  <c r="N223" i="15"/>
  <c r="N236" i="15"/>
  <c r="X15" i="22"/>
  <c r="X16" i="22" s="1"/>
  <c r="V19" i="22"/>
  <c r="V22" i="22"/>
  <c r="W15" i="22"/>
  <c r="W16" i="22" s="1"/>
  <c r="AA15" i="22"/>
  <c r="AA16" i="22" s="1"/>
  <c r="Q15" i="22"/>
  <c r="Q16" i="22" s="1"/>
  <c r="P19" i="22"/>
  <c r="P33" i="22" s="1"/>
  <c r="P174" i="22" s="1"/>
  <c r="Q19" i="22"/>
  <c r="Q33" i="22" s="1"/>
  <c r="Q174" i="22" s="1"/>
  <c r="U15" i="22"/>
  <c r="U16" i="22" s="1"/>
  <c r="AB12" i="22"/>
  <c r="AB11" i="22"/>
  <c r="Z15" i="22"/>
  <c r="Z16" i="22" s="1"/>
  <c r="R19" i="22"/>
  <c r="S19" i="22"/>
  <c r="S33" i="22" s="1"/>
  <c r="S174" i="22" s="1"/>
  <c r="AB13" i="22"/>
  <c r="P17" i="22"/>
  <c r="P15" i="22"/>
  <c r="P16" i="22" s="1"/>
  <c r="R22" i="22"/>
  <c r="AB8" i="22"/>
  <c r="R15" i="22"/>
  <c r="R16" i="22" s="1"/>
  <c r="S15" i="22"/>
  <c r="S16" i="22" s="1"/>
  <c r="Y15" i="22"/>
  <c r="Y16" i="22" s="1"/>
  <c r="T15" i="22"/>
  <c r="T16" i="22" s="1"/>
  <c r="V15" i="22"/>
  <c r="V16" i="22" s="1"/>
  <c r="H118" i="11"/>
  <c r="H119" i="11" s="1"/>
  <c r="P83" i="11"/>
  <c r="D77" i="11"/>
  <c r="E118" i="11"/>
  <c r="F118" i="11"/>
  <c r="D71" i="11"/>
  <c r="E71" i="11"/>
  <c r="D83" i="11"/>
  <c r="D255" i="11"/>
  <c r="D259" i="11" s="1"/>
  <c r="E83" i="11"/>
  <c r="E230" i="11"/>
  <c r="M250" i="13"/>
  <c r="M251" i="13"/>
  <c r="M250" i="16"/>
  <c r="M251" i="16"/>
  <c r="L250" i="13"/>
  <c r="L251" i="13"/>
  <c r="L251" i="16"/>
  <c r="L250" i="16"/>
  <c r="K251" i="13"/>
  <c r="K250" i="13"/>
  <c r="K251" i="16"/>
  <c r="K250" i="16"/>
  <c r="J250" i="16"/>
  <c r="J251" i="16"/>
  <c r="D22" i="11"/>
  <c r="J250" i="13"/>
  <c r="J251" i="13"/>
  <c r="I251" i="13"/>
  <c r="I250" i="13"/>
  <c r="I250" i="16"/>
  <c r="I251" i="16"/>
  <c r="H250" i="13"/>
  <c r="H251" i="13"/>
  <c r="H251" i="16"/>
  <c r="H250" i="16"/>
  <c r="G251" i="13"/>
  <c r="G250" i="13"/>
  <c r="G250" i="16"/>
  <c r="G251" i="16"/>
  <c r="F250" i="13"/>
  <c r="F251" i="13"/>
  <c r="F250" i="16"/>
  <c r="F251" i="16"/>
  <c r="M250" i="14"/>
  <c r="M251" i="14"/>
  <c r="M250" i="12"/>
  <c r="M251" i="12"/>
  <c r="L250" i="12"/>
  <c r="L251" i="12"/>
  <c r="L250" i="14"/>
  <c r="L251" i="14"/>
  <c r="K251" i="12"/>
  <c r="K250" i="12"/>
  <c r="K251" i="14"/>
  <c r="K250" i="14"/>
  <c r="J250" i="12"/>
  <c r="J251" i="12"/>
  <c r="J251" i="14"/>
  <c r="J250" i="14"/>
  <c r="I251" i="12"/>
  <c r="I250" i="12"/>
  <c r="I250" i="14"/>
  <c r="I251" i="14"/>
  <c r="H250" i="14"/>
  <c r="H251" i="14"/>
  <c r="H250" i="12"/>
  <c r="H251" i="12"/>
  <c r="G251" i="12"/>
  <c r="G250" i="12"/>
  <c r="G251" i="14"/>
  <c r="G250" i="14"/>
  <c r="E71" i="12"/>
  <c r="E83" i="12"/>
  <c r="E250" i="13"/>
  <c r="E251" i="13"/>
  <c r="E250" i="16"/>
  <c r="E251" i="16"/>
  <c r="F250" i="12"/>
  <c r="F251" i="12"/>
  <c r="F250" i="14"/>
  <c r="F251" i="14"/>
  <c r="E250" i="12"/>
  <c r="E251" i="12"/>
  <c r="E250" i="14"/>
  <c r="E251" i="14"/>
  <c r="N258" i="15"/>
  <c r="I251" i="11"/>
  <c r="I250" i="11"/>
  <c r="J250" i="11"/>
  <c r="J251" i="11"/>
  <c r="N45" i="13"/>
  <c r="D250" i="13"/>
  <c r="D251" i="13"/>
  <c r="N47" i="13"/>
  <c r="D251" i="16"/>
  <c r="D250" i="16"/>
  <c r="L250" i="11"/>
  <c r="L251" i="11"/>
  <c r="M251" i="11"/>
  <c r="M250" i="11"/>
  <c r="N30" i="13"/>
  <c r="N258" i="13"/>
  <c r="N250" i="11"/>
  <c r="N251" i="11"/>
  <c r="N32" i="13"/>
  <c r="G250" i="11"/>
  <c r="G251" i="11"/>
  <c r="O251" i="11"/>
  <c r="O250" i="11"/>
  <c r="N34" i="13"/>
  <c r="K250" i="11"/>
  <c r="K251" i="11"/>
  <c r="H250" i="11"/>
  <c r="H251" i="11"/>
  <c r="E251" i="11"/>
  <c r="E250" i="11"/>
  <c r="F251" i="11"/>
  <c r="F250" i="11"/>
  <c r="D250" i="12"/>
  <c r="D251" i="12"/>
  <c r="D251" i="14"/>
  <c r="D250" i="14"/>
  <c r="P258" i="11"/>
  <c r="N259" i="12"/>
  <c r="N258" i="12"/>
  <c r="N258" i="14"/>
  <c r="D250" i="11"/>
  <c r="D251" i="11"/>
  <c r="N30" i="14"/>
  <c r="N62" i="14"/>
  <c r="N34" i="14"/>
  <c r="N47" i="14"/>
  <c r="N32" i="14"/>
  <c r="N45" i="14"/>
  <c r="D47" i="12"/>
  <c r="D30" i="12"/>
  <c r="D40" i="12"/>
  <c r="D34" i="12"/>
  <c r="D45" i="12"/>
  <c r="D32" i="12"/>
  <c r="D62" i="12"/>
  <c r="P111" i="11"/>
  <c r="P105" i="11"/>
  <c r="O217" i="11"/>
  <c r="I84" i="17"/>
  <c r="H84" i="17"/>
  <c r="F78" i="17"/>
  <c r="N78" i="17" s="1"/>
  <c r="F125" i="17"/>
  <c r="F130" i="17"/>
  <c r="F135" i="17"/>
  <c r="F140" i="17"/>
  <c r="F84" i="17"/>
  <c r="F177" i="17"/>
  <c r="F50" i="17"/>
  <c r="F103" i="17"/>
  <c r="F51" i="17"/>
  <c r="F55" i="17"/>
  <c r="F98" i="17"/>
  <c r="F104" i="17"/>
  <c r="F110" i="17"/>
  <c r="F178" i="17"/>
  <c r="F182" i="17"/>
  <c r="F56" i="17"/>
  <c r="F101" i="17"/>
  <c r="F107" i="17"/>
  <c r="F179" i="17"/>
  <c r="F54" i="17"/>
  <c r="F109" i="17"/>
  <c r="F181" i="17"/>
  <c r="F49" i="17"/>
  <c r="F61" i="17"/>
  <c r="F102" i="17"/>
  <c r="F108" i="17"/>
  <c r="F180" i="17"/>
  <c r="E125" i="17"/>
  <c r="E130" i="17"/>
  <c r="E135" i="17"/>
  <c r="E140" i="17"/>
  <c r="E50" i="17"/>
  <c r="E54" i="17"/>
  <c r="E102" i="17"/>
  <c r="E109" i="17"/>
  <c r="E178" i="17"/>
  <c r="E182" i="17"/>
  <c r="E51" i="17"/>
  <c r="E55" i="17"/>
  <c r="E103" i="17"/>
  <c r="E110" i="17"/>
  <c r="E121" i="17"/>
  <c r="E179" i="17"/>
  <c r="E56" i="17"/>
  <c r="E98" i="17"/>
  <c r="E104" i="17"/>
  <c r="E107" i="17"/>
  <c r="E180" i="17"/>
  <c r="E49" i="17"/>
  <c r="E61" i="17"/>
  <c r="E101" i="17"/>
  <c r="E108" i="17"/>
  <c r="E177" i="17"/>
  <c r="E181" i="17"/>
  <c r="M49" i="17"/>
  <c r="M54" i="17"/>
  <c r="M102" i="17"/>
  <c r="M108" i="17"/>
  <c r="M121" i="17"/>
  <c r="M178" i="17"/>
  <c r="M182" i="17"/>
  <c r="M230" i="15"/>
  <c r="M243" i="15" s="1"/>
  <c r="M50" i="17"/>
  <c r="M55" i="17"/>
  <c r="M103" i="17"/>
  <c r="M109" i="17"/>
  <c r="M125" i="17"/>
  <c r="M130" i="17"/>
  <c r="M135" i="17"/>
  <c r="M140" i="17"/>
  <c r="M179" i="17"/>
  <c r="M51" i="17"/>
  <c r="M56" i="17"/>
  <c r="M104" i="17"/>
  <c r="M110" i="17"/>
  <c r="M180" i="17"/>
  <c r="M61" i="17"/>
  <c r="M101" i="17"/>
  <c r="M107" i="17"/>
  <c r="M177" i="17"/>
  <c r="M181" i="17"/>
  <c r="E44" i="17"/>
  <c r="E153" i="17"/>
  <c r="E157" i="17"/>
  <c r="E161" i="17"/>
  <c r="E165" i="17"/>
  <c r="E170" i="17"/>
  <c r="E174" i="17"/>
  <c r="E184" i="17"/>
  <c r="E189" i="17"/>
  <c r="E194" i="17"/>
  <c r="E200" i="17"/>
  <c r="E206" i="17"/>
  <c r="E212" i="17"/>
  <c r="E219" i="17"/>
  <c r="E225" i="17"/>
  <c r="E233" i="17"/>
  <c r="E239" i="17"/>
  <c r="E257" i="17"/>
  <c r="F63" i="17"/>
  <c r="F69" i="17"/>
  <c r="F153" i="17"/>
  <c r="F157" i="17"/>
  <c r="F161" i="17"/>
  <c r="F165" i="17"/>
  <c r="F170" i="17"/>
  <c r="F174" i="17"/>
  <c r="F184" i="17"/>
  <c r="F189" i="17"/>
  <c r="F194" i="17"/>
  <c r="F200" i="17"/>
  <c r="F206" i="17"/>
  <c r="F212" i="17"/>
  <c r="F219" i="17"/>
  <c r="F225" i="17"/>
  <c r="F238" i="17"/>
  <c r="F253" i="17"/>
  <c r="M33" i="17"/>
  <c r="M44" i="17"/>
  <c r="M67" i="17"/>
  <c r="M98" i="17"/>
  <c r="M126" i="17"/>
  <c r="M131" i="17"/>
  <c r="M136" i="17"/>
  <c r="M141" i="17"/>
  <c r="M154" i="17"/>
  <c r="M158" i="17"/>
  <c r="M162" i="17"/>
  <c r="M167" i="17"/>
  <c r="M171" i="17"/>
  <c r="M175" i="17"/>
  <c r="M185" i="17"/>
  <c r="M190" i="17"/>
  <c r="M195" i="17"/>
  <c r="M201" i="17"/>
  <c r="M207" i="17"/>
  <c r="M213" i="17"/>
  <c r="M220" i="17"/>
  <c r="M226" i="17"/>
  <c r="M233" i="17"/>
  <c r="M239" i="17"/>
  <c r="M254" i="17"/>
  <c r="E29" i="17"/>
  <c r="E46" i="17"/>
  <c r="E67" i="17"/>
  <c r="E73" i="17"/>
  <c r="E87" i="17"/>
  <c r="E88" i="17" s="1"/>
  <c r="E126" i="17"/>
  <c r="E131" i="17"/>
  <c r="E136" i="17"/>
  <c r="E141" i="17"/>
  <c r="E154" i="17"/>
  <c r="E158" i="17"/>
  <c r="E162" i="17"/>
  <c r="E167" i="17"/>
  <c r="E171" i="17"/>
  <c r="E175" i="17"/>
  <c r="E185" i="17"/>
  <c r="E190" i="17"/>
  <c r="E195" i="17"/>
  <c r="E201" i="17"/>
  <c r="E207" i="17"/>
  <c r="E213" i="17"/>
  <c r="E220" i="17"/>
  <c r="E226" i="17"/>
  <c r="E234" i="17"/>
  <c r="E240" i="17"/>
  <c r="E253" i="17"/>
  <c r="F29" i="17"/>
  <c r="F44" i="17"/>
  <c r="F85" i="17"/>
  <c r="F126" i="17"/>
  <c r="F131" i="17"/>
  <c r="F136" i="17"/>
  <c r="F141" i="17"/>
  <c r="F154" i="17"/>
  <c r="F158" i="17"/>
  <c r="F162" i="17"/>
  <c r="F167" i="17"/>
  <c r="F171" i="17"/>
  <c r="F175" i="17"/>
  <c r="F185" i="17"/>
  <c r="F190" i="17"/>
  <c r="F195" i="17"/>
  <c r="F201" i="17"/>
  <c r="F207" i="17"/>
  <c r="F213" i="17"/>
  <c r="F220" i="17"/>
  <c r="F226" i="17"/>
  <c r="F233" i="17"/>
  <c r="F239" i="17"/>
  <c r="F254" i="17"/>
  <c r="M46" i="17"/>
  <c r="M68" i="17"/>
  <c r="M127" i="17"/>
  <c r="M132" i="17"/>
  <c r="M137" i="17"/>
  <c r="M142" i="17"/>
  <c r="M155" i="17"/>
  <c r="M159" i="17"/>
  <c r="M163" i="17"/>
  <c r="M168" i="17"/>
  <c r="M172" i="17"/>
  <c r="M186" i="17"/>
  <c r="M191" i="17"/>
  <c r="M197" i="17"/>
  <c r="M202" i="17"/>
  <c r="M208" i="17"/>
  <c r="M214" i="17"/>
  <c r="M221" i="17"/>
  <c r="M227" i="17"/>
  <c r="M234" i="17"/>
  <c r="M240" i="17"/>
  <c r="E31" i="17"/>
  <c r="E68" i="17"/>
  <c r="E127" i="17"/>
  <c r="E132" i="17"/>
  <c r="E137" i="17"/>
  <c r="E142" i="17"/>
  <c r="E155" i="17"/>
  <c r="E159" i="17"/>
  <c r="E163" i="17"/>
  <c r="E168" i="17"/>
  <c r="E172" i="17"/>
  <c r="E186" i="17"/>
  <c r="E191" i="17"/>
  <c r="E197" i="17"/>
  <c r="E202" i="17"/>
  <c r="E208" i="17"/>
  <c r="E214" i="17"/>
  <c r="E221" i="17"/>
  <c r="E227" i="17"/>
  <c r="E235" i="17"/>
  <c r="E241" i="17"/>
  <c r="E254" i="17"/>
  <c r="F31" i="17"/>
  <c r="F46" i="17"/>
  <c r="F67" i="17"/>
  <c r="F127" i="17"/>
  <c r="F132" i="17"/>
  <c r="F137" i="17"/>
  <c r="F142" i="17"/>
  <c r="F155" i="17"/>
  <c r="F159" i="17"/>
  <c r="F163" i="17"/>
  <c r="F168" i="17"/>
  <c r="F172" i="17"/>
  <c r="F186" i="17"/>
  <c r="F191" i="17"/>
  <c r="F197" i="17"/>
  <c r="F202" i="17"/>
  <c r="F208" i="17"/>
  <c r="F214" i="17"/>
  <c r="F221" i="17"/>
  <c r="F227" i="17"/>
  <c r="F234" i="17"/>
  <c r="F240" i="17"/>
  <c r="M29" i="17"/>
  <c r="M63" i="17"/>
  <c r="M69" i="17"/>
  <c r="M79" i="17"/>
  <c r="M128" i="17"/>
  <c r="M133" i="17"/>
  <c r="M138" i="17"/>
  <c r="M143" i="17"/>
  <c r="M156" i="17"/>
  <c r="M160" i="17"/>
  <c r="M164" i="17"/>
  <c r="M169" i="17"/>
  <c r="M173" i="17"/>
  <c r="M187" i="17"/>
  <c r="M192" i="17"/>
  <c r="M199" i="17"/>
  <c r="M203" i="17"/>
  <c r="M209" i="17"/>
  <c r="M215" i="17"/>
  <c r="M222" i="17"/>
  <c r="M228" i="17"/>
  <c r="M235" i="17"/>
  <c r="M241" i="17"/>
  <c r="M257" i="17"/>
  <c r="E33" i="17"/>
  <c r="E63" i="17"/>
  <c r="E69" i="17"/>
  <c r="E128" i="17"/>
  <c r="E133" i="17"/>
  <c r="E138" i="17"/>
  <c r="E143" i="17"/>
  <c r="E156" i="17"/>
  <c r="E160" i="17"/>
  <c r="E164" i="17"/>
  <c r="E169" i="17"/>
  <c r="E173" i="17"/>
  <c r="E187" i="17"/>
  <c r="E192" i="17"/>
  <c r="E199" i="17"/>
  <c r="E203" i="17"/>
  <c r="E209" i="17"/>
  <c r="E215" i="17"/>
  <c r="E222" i="17"/>
  <c r="E228" i="17"/>
  <c r="E232" i="17"/>
  <c r="E238" i="17"/>
  <c r="F33" i="17"/>
  <c r="F68" i="17"/>
  <c r="F70" i="17" s="1"/>
  <c r="F79" i="17"/>
  <c r="F128" i="17"/>
  <c r="F133" i="17"/>
  <c r="F138" i="17"/>
  <c r="F143" i="17"/>
  <c r="F156" i="17"/>
  <c r="F160" i="17"/>
  <c r="F164" i="17"/>
  <c r="F169" i="17"/>
  <c r="F173" i="17"/>
  <c r="F187" i="17"/>
  <c r="F192" i="17"/>
  <c r="F199" i="17"/>
  <c r="F203" i="17"/>
  <c r="F209" i="17"/>
  <c r="F215" i="17"/>
  <c r="F222" i="17"/>
  <c r="F228" i="17"/>
  <c r="F235" i="17"/>
  <c r="F241" i="17"/>
  <c r="F257" i="17"/>
  <c r="M31" i="17"/>
  <c r="M153" i="17"/>
  <c r="M157" i="17"/>
  <c r="M161" i="17"/>
  <c r="M165" i="17"/>
  <c r="M170" i="17"/>
  <c r="M174" i="17"/>
  <c r="M184" i="17"/>
  <c r="M189" i="17"/>
  <c r="M194" i="17"/>
  <c r="M200" i="17"/>
  <c r="M206" i="17"/>
  <c r="M212" i="17"/>
  <c r="M219" i="17"/>
  <c r="M225" i="17"/>
  <c r="M232" i="17"/>
  <c r="M238" i="17"/>
  <c r="M253" i="17"/>
  <c r="L33" i="17"/>
  <c r="L49" i="17"/>
  <c r="L54" i="17"/>
  <c r="L63" i="17"/>
  <c r="L69" i="17"/>
  <c r="L101" i="17"/>
  <c r="L108" i="17"/>
  <c r="L125" i="17"/>
  <c r="L130" i="17"/>
  <c r="L135" i="17"/>
  <c r="L140" i="17"/>
  <c r="L157" i="17"/>
  <c r="L161" i="17"/>
  <c r="L165" i="17"/>
  <c r="L170" i="17"/>
  <c r="L174" i="17"/>
  <c r="L179" i="17"/>
  <c r="L184" i="17"/>
  <c r="L189" i="17"/>
  <c r="L194" i="17"/>
  <c r="L200" i="17"/>
  <c r="L206" i="17"/>
  <c r="L212" i="17"/>
  <c r="L219" i="17"/>
  <c r="L225" i="17"/>
  <c r="L253" i="17"/>
  <c r="L50" i="17"/>
  <c r="L55" i="17"/>
  <c r="L73" i="17"/>
  <c r="L79" i="17"/>
  <c r="L102" i="17"/>
  <c r="L109" i="17"/>
  <c r="L126" i="17"/>
  <c r="L131" i="17"/>
  <c r="L136" i="17"/>
  <c r="L141" i="17"/>
  <c r="L154" i="17"/>
  <c r="L158" i="17"/>
  <c r="L162" i="17"/>
  <c r="L167" i="17"/>
  <c r="L171" i="17"/>
  <c r="L175" i="17"/>
  <c r="L180" i="17"/>
  <c r="L185" i="17"/>
  <c r="L190" i="17"/>
  <c r="L195" i="17"/>
  <c r="L201" i="17"/>
  <c r="L207" i="17"/>
  <c r="L213" i="17"/>
  <c r="L220" i="17"/>
  <c r="L226" i="17"/>
  <c r="L233" i="17"/>
  <c r="L239" i="17"/>
  <c r="L254" i="17"/>
  <c r="L29" i="17"/>
  <c r="L44" i="17"/>
  <c r="L51" i="17"/>
  <c r="L56" i="17"/>
  <c r="L85" i="17"/>
  <c r="L103" i="17"/>
  <c r="L110" i="17"/>
  <c r="L127" i="17"/>
  <c r="L132" i="17"/>
  <c r="L137" i="17"/>
  <c r="L142" i="17"/>
  <c r="L155" i="17"/>
  <c r="L159" i="17"/>
  <c r="L163" i="17"/>
  <c r="L168" i="17"/>
  <c r="L172" i="17"/>
  <c r="L177" i="17"/>
  <c r="L181" i="17"/>
  <c r="L186" i="17"/>
  <c r="L191" i="17"/>
  <c r="L197" i="17"/>
  <c r="L202" i="17"/>
  <c r="L208" i="17"/>
  <c r="L214" i="17"/>
  <c r="L221" i="17"/>
  <c r="L227" i="17"/>
  <c r="L234" i="17"/>
  <c r="L240" i="17"/>
  <c r="L31" i="17"/>
  <c r="L46" i="17"/>
  <c r="L61" i="17"/>
  <c r="L68" i="17"/>
  <c r="L98" i="17"/>
  <c r="L104" i="17"/>
  <c r="L107" i="17"/>
  <c r="L121" i="17"/>
  <c r="L128" i="17"/>
  <c r="L133" i="17"/>
  <c r="L138" i="17"/>
  <c r="L143" i="17"/>
  <c r="L156" i="17"/>
  <c r="L160" i="17"/>
  <c r="L164" i="17"/>
  <c r="L169" i="17"/>
  <c r="L173" i="17"/>
  <c r="L178" i="17"/>
  <c r="L182" i="17"/>
  <c r="L187" i="17"/>
  <c r="L192" i="17"/>
  <c r="L199" i="17"/>
  <c r="L203" i="17"/>
  <c r="L209" i="17"/>
  <c r="L215" i="17"/>
  <c r="L222" i="17"/>
  <c r="L228" i="17"/>
  <c r="L235" i="17"/>
  <c r="L241" i="17"/>
  <c r="L257" i="17"/>
  <c r="K49" i="17"/>
  <c r="K61" i="17"/>
  <c r="K68" i="17"/>
  <c r="K102" i="17"/>
  <c r="K108" i="17"/>
  <c r="K127" i="17"/>
  <c r="K132" i="17"/>
  <c r="K137" i="17"/>
  <c r="K142" i="17"/>
  <c r="K155" i="17"/>
  <c r="K159" i="17"/>
  <c r="K163" i="17"/>
  <c r="K168" i="17"/>
  <c r="K172" i="17"/>
  <c r="K177" i="17"/>
  <c r="K181" i="17"/>
  <c r="K186" i="17"/>
  <c r="K191" i="17"/>
  <c r="K197" i="17"/>
  <c r="K202" i="17"/>
  <c r="K208" i="17"/>
  <c r="K214" i="17"/>
  <c r="K221" i="17"/>
  <c r="K227" i="17"/>
  <c r="K234" i="17"/>
  <c r="K240" i="17"/>
  <c r="K257" i="17"/>
  <c r="K29" i="17"/>
  <c r="K50" i="17"/>
  <c r="K54" i="17"/>
  <c r="K63" i="17"/>
  <c r="K69" i="17"/>
  <c r="K85" i="17"/>
  <c r="K103" i="17"/>
  <c r="K109" i="17"/>
  <c r="K121" i="17"/>
  <c r="K128" i="17"/>
  <c r="K133" i="17"/>
  <c r="K138" i="17"/>
  <c r="K143" i="17"/>
  <c r="K156" i="17"/>
  <c r="K160" i="17"/>
  <c r="K164" i="17"/>
  <c r="K169" i="17"/>
  <c r="K173" i="17"/>
  <c r="K178" i="17"/>
  <c r="K182" i="17"/>
  <c r="K187" i="17"/>
  <c r="K192" i="17"/>
  <c r="K199" i="17"/>
  <c r="K203" i="17"/>
  <c r="K209" i="17"/>
  <c r="K215" i="17"/>
  <c r="K222" i="17"/>
  <c r="K228" i="17"/>
  <c r="K235" i="17"/>
  <c r="K241" i="17"/>
  <c r="K253" i="17"/>
  <c r="K31" i="17"/>
  <c r="K44" i="17"/>
  <c r="K51" i="17"/>
  <c r="K55" i="17"/>
  <c r="K98" i="17"/>
  <c r="K104" i="17"/>
  <c r="K110" i="17"/>
  <c r="K125" i="17"/>
  <c r="K130" i="17"/>
  <c r="K135" i="17"/>
  <c r="K140" i="17"/>
  <c r="K157" i="17"/>
  <c r="K161" i="17"/>
  <c r="K165" i="17"/>
  <c r="K170" i="17"/>
  <c r="K174" i="17"/>
  <c r="K179" i="17"/>
  <c r="K184" i="17"/>
  <c r="K189" i="17"/>
  <c r="K194" i="17"/>
  <c r="K200" i="17"/>
  <c r="K206" i="17"/>
  <c r="K212" i="17"/>
  <c r="K219" i="17"/>
  <c r="K225" i="17"/>
  <c r="K238" i="17"/>
  <c r="K254" i="17"/>
  <c r="K33" i="17"/>
  <c r="K46" i="17"/>
  <c r="K56" i="17"/>
  <c r="K67" i="17"/>
  <c r="K79" i="17"/>
  <c r="K101" i="17"/>
  <c r="K107" i="17"/>
  <c r="K126" i="17"/>
  <c r="K131" i="17"/>
  <c r="K136" i="17"/>
  <c r="K141" i="17"/>
  <c r="K154" i="17"/>
  <c r="K158" i="17"/>
  <c r="K162" i="17"/>
  <c r="K167" i="17"/>
  <c r="K171" i="17"/>
  <c r="K175" i="17"/>
  <c r="K180" i="17"/>
  <c r="K185" i="17"/>
  <c r="K190" i="17"/>
  <c r="K195" i="17"/>
  <c r="K201" i="17"/>
  <c r="K207" i="17"/>
  <c r="K213" i="17"/>
  <c r="K220" i="17"/>
  <c r="K226" i="17"/>
  <c r="K233" i="17"/>
  <c r="K239" i="17"/>
  <c r="J31" i="17"/>
  <c r="J46" i="17"/>
  <c r="J56" i="17"/>
  <c r="J67" i="17"/>
  <c r="J102" i="17"/>
  <c r="J108" i="17"/>
  <c r="J121" i="17"/>
  <c r="J128" i="17"/>
  <c r="J133" i="17"/>
  <c r="J138" i="17"/>
  <c r="J143" i="17"/>
  <c r="J156" i="17"/>
  <c r="J160" i="17"/>
  <c r="J164" i="17"/>
  <c r="J169" i="17"/>
  <c r="J173" i="17"/>
  <c r="J178" i="17"/>
  <c r="J182" i="17"/>
  <c r="J187" i="17"/>
  <c r="J192" i="17"/>
  <c r="J199" i="17"/>
  <c r="J203" i="17"/>
  <c r="J209" i="17"/>
  <c r="J215" i="17"/>
  <c r="J222" i="17"/>
  <c r="J228" i="17"/>
  <c r="J235" i="17"/>
  <c r="J241" i="17"/>
  <c r="J257" i="17"/>
  <c r="J33" i="17"/>
  <c r="J49" i="17"/>
  <c r="J61" i="17"/>
  <c r="J68" i="17"/>
  <c r="J87" i="17"/>
  <c r="J88" i="17" s="1"/>
  <c r="J103" i="17"/>
  <c r="J109" i="17"/>
  <c r="J125" i="17"/>
  <c r="J130" i="17"/>
  <c r="J135" i="17"/>
  <c r="J140" i="17"/>
  <c r="J153" i="17"/>
  <c r="J157" i="17"/>
  <c r="J161" i="17"/>
  <c r="J165" i="17"/>
  <c r="J170" i="17"/>
  <c r="J174" i="17"/>
  <c r="J179" i="17"/>
  <c r="J184" i="17"/>
  <c r="J189" i="17"/>
  <c r="J194" i="17"/>
  <c r="J200" i="17"/>
  <c r="J206" i="17"/>
  <c r="J212" i="17"/>
  <c r="J219" i="17"/>
  <c r="J225" i="17"/>
  <c r="J232" i="17"/>
  <c r="J238" i="17"/>
  <c r="J253" i="17"/>
  <c r="J50" i="17"/>
  <c r="J54" i="17"/>
  <c r="J63" i="17"/>
  <c r="J69" i="17"/>
  <c r="J98" i="17"/>
  <c r="J104" i="17"/>
  <c r="J110" i="17"/>
  <c r="J126" i="17"/>
  <c r="J131" i="17"/>
  <c r="J136" i="17"/>
  <c r="J141" i="17"/>
  <c r="J154" i="17"/>
  <c r="J158" i="17"/>
  <c r="J162" i="17"/>
  <c r="J167" i="17"/>
  <c r="J171" i="17"/>
  <c r="J175" i="17"/>
  <c r="J180" i="17"/>
  <c r="J185" i="17"/>
  <c r="J190" i="17"/>
  <c r="J195" i="17"/>
  <c r="J201" i="17"/>
  <c r="J207" i="17"/>
  <c r="J213" i="17"/>
  <c r="J220" i="17"/>
  <c r="J226" i="17"/>
  <c r="J233" i="17"/>
  <c r="J239" i="17"/>
  <c r="J254" i="17"/>
  <c r="J29" i="17"/>
  <c r="J44" i="17"/>
  <c r="J51" i="17"/>
  <c r="J55" i="17"/>
  <c r="J101" i="17"/>
  <c r="J107" i="17"/>
  <c r="J127" i="17"/>
  <c r="J132" i="17"/>
  <c r="J137" i="17"/>
  <c r="J142" i="17"/>
  <c r="J155" i="17"/>
  <c r="J159" i="17"/>
  <c r="J163" i="17"/>
  <c r="J168" i="17"/>
  <c r="J172" i="17"/>
  <c r="J177" i="17"/>
  <c r="J181" i="17"/>
  <c r="J186" i="17"/>
  <c r="J191" i="17"/>
  <c r="J197" i="17"/>
  <c r="J202" i="17"/>
  <c r="J208" i="17"/>
  <c r="J214" i="17"/>
  <c r="J221" i="17"/>
  <c r="J227" i="17"/>
  <c r="J234" i="17"/>
  <c r="J240" i="17"/>
  <c r="I46" i="17"/>
  <c r="I56" i="17"/>
  <c r="I67" i="17"/>
  <c r="I101" i="17"/>
  <c r="I107" i="17"/>
  <c r="I126" i="17"/>
  <c r="I131" i="17"/>
  <c r="I136" i="17"/>
  <c r="I141" i="17"/>
  <c r="I154" i="17"/>
  <c r="I158" i="17"/>
  <c r="I162" i="17"/>
  <c r="I167" i="17"/>
  <c r="I171" i="17"/>
  <c r="I175" i="17"/>
  <c r="I180" i="17"/>
  <c r="I185" i="17"/>
  <c r="I190" i="17"/>
  <c r="I195" i="17"/>
  <c r="I201" i="17"/>
  <c r="I207" i="17"/>
  <c r="I213" i="17"/>
  <c r="I220" i="17"/>
  <c r="I226" i="17"/>
  <c r="I233" i="17"/>
  <c r="I239" i="17"/>
  <c r="I253" i="17"/>
  <c r="I29" i="17"/>
  <c r="I31" i="17"/>
  <c r="I49" i="17"/>
  <c r="I61" i="17"/>
  <c r="I102" i="17"/>
  <c r="I108" i="17"/>
  <c r="I127" i="17"/>
  <c r="I132" i="17"/>
  <c r="I137" i="17"/>
  <c r="I142" i="17"/>
  <c r="I155" i="17"/>
  <c r="I159" i="17"/>
  <c r="I163" i="17"/>
  <c r="I168" i="17"/>
  <c r="I172" i="17"/>
  <c r="I177" i="17"/>
  <c r="I181" i="17"/>
  <c r="I186" i="17"/>
  <c r="I191" i="17"/>
  <c r="I197" i="17"/>
  <c r="I202" i="17"/>
  <c r="I208" i="17"/>
  <c r="I214" i="17"/>
  <c r="I221" i="17"/>
  <c r="I227" i="17"/>
  <c r="I234" i="17"/>
  <c r="I240" i="17"/>
  <c r="I254" i="17"/>
  <c r="I33" i="17"/>
  <c r="I50" i="17"/>
  <c r="I54" i="17"/>
  <c r="I63" i="17"/>
  <c r="I69" i="17"/>
  <c r="I103" i="17"/>
  <c r="I109" i="17"/>
  <c r="I121" i="17"/>
  <c r="I128" i="17"/>
  <c r="I133" i="17"/>
  <c r="I138" i="17"/>
  <c r="I143" i="17"/>
  <c r="I156" i="17"/>
  <c r="I160" i="17"/>
  <c r="I164" i="17"/>
  <c r="I169" i="17"/>
  <c r="I173" i="17"/>
  <c r="I178" i="17"/>
  <c r="I182" i="17"/>
  <c r="I187" i="17"/>
  <c r="I192" i="17"/>
  <c r="I199" i="17"/>
  <c r="I203" i="17"/>
  <c r="I209" i="17"/>
  <c r="I215" i="17"/>
  <c r="I222" i="17"/>
  <c r="I228" i="17"/>
  <c r="I235" i="17"/>
  <c r="I241" i="17"/>
  <c r="I44" i="17"/>
  <c r="I51" i="17"/>
  <c r="I55" i="17"/>
  <c r="I87" i="17"/>
  <c r="I88" i="17" s="1"/>
  <c r="I98" i="17"/>
  <c r="I104" i="17"/>
  <c r="I110" i="17"/>
  <c r="I125" i="17"/>
  <c r="I130" i="17"/>
  <c r="I135" i="17"/>
  <c r="I140" i="17"/>
  <c r="I153" i="17"/>
  <c r="I157" i="17"/>
  <c r="I161" i="17"/>
  <c r="I165" i="17"/>
  <c r="I170" i="17"/>
  <c r="I174" i="17"/>
  <c r="I179" i="17"/>
  <c r="I184" i="17"/>
  <c r="I189" i="17"/>
  <c r="I194" i="17"/>
  <c r="I200" i="17"/>
  <c r="I206" i="17"/>
  <c r="I212" i="17"/>
  <c r="I219" i="17"/>
  <c r="I225" i="17"/>
  <c r="I232" i="17"/>
  <c r="I238" i="17"/>
  <c r="I257" i="17"/>
  <c r="H33" i="17"/>
  <c r="H50" i="17"/>
  <c r="H54" i="17"/>
  <c r="H63" i="17"/>
  <c r="H69" i="17"/>
  <c r="H103" i="17"/>
  <c r="H109" i="17"/>
  <c r="H125" i="17"/>
  <c r="H130" i="17"/>
  <c r="H135" i="17"/>
  <c r="H140" i="17"/>
  <c r="H153" i="17"/>
  <c r="H157" i="17"/>
  <c r="H161" i="17"/>
  <c r="H165" i="17"/>
  <c r="H170" i="17"/>
  <c r="H174" i="17"/>
  <c r="H179" i="17"/>
  <c r="H184" i="17"/>
  <c r="H189" i="17"/>
  <c r="H194" i="17"/>
  <c r="H200" i="17"/>
  <c r="H206" i="17"/>
  <c r="H212" i="17"/>
  <c r="H219" i="17"/>
  <c r="H225" i="17"/>
  <c r="H232" i="17"/>
  <c r="H238" i="17"/>
  <c r="H254" i="17"/>
  <c r="H51" i="17"/>
  <c r="H55" i="17"/>
  <c r="H104" i="17"/>
  <c r="H110" i="17"/>
  <c r="H126" i="17"/>
  <c r="H131" i="17"/>
  <c r="H136" i="17"/>
  <c r="H141" i="17"/>
  <c r="H154" i="17"/>
  <c r="H158" i="17"/>
  <c r="H162" i="17"/>
  <c r="H167" i="17"/>
  <c r="H171" i="17"/>
  <c r="H175" i="17"/>
  <c r="H180" i="17"/>
  <c r="H185" i="17"/>
  <c r="H190" i="17"/>
  <c r="H195" i="17"/>
  <c r="H201" i="17"/>
  <c r="H207" i="17"/>
  <c r="H213" i="17"/>
  <c r="H220" i="17"/>
  <c r="H226" i="17"/>
  <c r="H233" i="17"/>
  <c r="H239" i="17"/>
  <c r="H29" i="17"/>
  <c r="H44" i="17"/>
  <c r="H46" i="17"/>
  <c r="H56" i="17"/>
  <c r="H67" i="17"/>
  <c r="H101" i="17"/>
  <c r="H107" i="17"/>
  <c r="H127" i="17"/>
  <c r="H132" i="17"/>
  <c r="H137" i="17"/>
  <c r="H142" i="17"/>
  <c r="H155" i="17"/>
  <c r="H159" i="17"/>
  <c r="H163" i="17"/>
  <c r="H168" i="17"/>
  <c r="H172" i="17"/>
  <c r="H177" i="17"/>
  <c r="H181" i="17"/>
  <c r="H186" i="17"/>
  <c r="H191" i="17"/>
  <c r="H197" i="17"/>
  <c r="H202" i="17"/>
  <c r="H208" i="17"/>
  <c r="H214" i="17"/>
  <c r="H221" i="17"/>
  <c r="H227" i="17"/>
  <c r="H234" i="17"/>
  <c r="H240" i="17"/>
  <c r="H257" i="17"/>
  <c r="H31" i="17"/>
  <c r="H49" i="17"/>
  <c r="H61" i="17"/>
  <c r="H68" i="17"/>
  <c r="H102" i="17"/>
  <c r="H108" i="17"/>
  <c r="H121" i="17"/>
  <c r="H128" i="17"/>
  <c r="H133" i="17"/>
  <c r="H138" i="17"/>
  <c r="H143" i="17"/>
  <c r="H156" i="17"/>
  <c r="H160" i="17"/>
  <c r="H164" i="17"/>
  <c r="H169" i="17"/>
  <c r="H173" i="17"/>
  <c r="H178" i="17"/>
  <c r="H182" i="17"/>
  <c r="H187" i="17"/>
  <c r="H192" i="17"/>
  <c r="H199" i="17"/>
  <c r="H203" i="17"/>
  <c r="H209" i="17"/>
  <c r="H215" i="17"/>
  <c r="H222" i="17"/>
  <c r="H228" i="17"/>
  <c r="H235" i="17"/>
  <c r="H241" i="17"/>
  <c r="H253" i="17"/>
  <c r="G33" i="17"/>
  <c r="G46" i="17"/>
  <c r="G56" i="17"/>
  <c r="G67" i="17"/>
  <c r="G90" i="17"/>
  <c r="G103" i="17"/>
  <c r="G109" i="17"/>
  <c r="G127" i="17"/>
  <c r="G132" i="17"/>
  <c r="G137" i="17"/>
  <c r="G142" i="17"/>
  <c r="G155" i="17"/>
  <c r="G159" i="17"/>
  <c r="G163" i="17"/>
  <c r="G168" i="17"/>
  <c r="G172" i="17"/>
  <c r="G177" i="17"/>
  <c r="G181" i="17"/>
  <c r="G186" i="17"/>
  <c r="G191" i="17"/>
  <c r="G197" i="17"/>
  <c r="G202" i="17"/>
  <c r="G208" i="17"/>
  <c r="G214" i="17"/>
  <c r="G221" i="17"/>
  <c r="G227" i="17"/>
  <c r="G234" i="17"/>
  <c r="G240" i="17"/>
  <c r="G253" i="17"/>
  <c r="G49" i="17"/>
  <c r="G61" i="17"/>
  <c r="G68" i="17"/>
  <c r="G98" i="17"/>
  <c r="G104" i="17"/>
  <c r="G110" i="17"/>
  <c r="G128" i="17"/>
  <c r="G133" i="17"/>
  <c r="G138" i="17"/>
  <c r="G143" i="17"/>
  <c r="G156" i="17"/>
  <c r="G160" i="17"/>
  <c r="G164" i="17"/>
  <c r="G169" i="17"/>
  <c r="G173" i="17"/>
  <c r="G178" i="17"/>
  <c r="G182" i="17"/>
  <c r="G187" i="17"/>
  <c r="G192" i="17"/>
  <c r="G199" i="17"/>
  <c r="G203" i="17"/>
  <c r="G209" i="17"/>
  <c r="G215" i="17"/>
  <c r="G222" i="17"/>
  <c r="G228" i="17"/>
  <c r="G235" i="17"/>
  <c r="G241" i="17"/>
  <c r="G254" i="17"/>
  <c r="G29" i="17"/>
  <c r="G50" i="17"/>
  <c r="G54" i="17"/>
  <c r="G63" i="17"/>
  <c r="G69" i="17"/>
  <c r="G85" i="17"/>
  <c r="G101" i="17"/>
  <c r="G107" i="17"/>
  <c r="G121" i="17"/>
  <c r="G125" i="17"/>
  <c r="G130" i="17"/>
  <c r="G135" i="17"/>
  <c r="G140" i="17"/>
  <c r="G153" i="17"/>
  <c r="G157" i="17"/>
  <c r="G161" i="17"/>
  <c r="G165" i="17"/>
  <c r="G170" i="17"/>
  <c r="G174" i="17"/>
  <c r="G179" i="17"/>
  <c r="G184" i="17"/>
  <c r="G189" i="17"/>
  <c r="G194" i="17"/>
  <c r="G200" i="17"/>
  <c r="G206" i="17"/>
  <c r="G212" i="17"/>
  <c r="G219" i="17"/>
  <c r="G225" i="17"/>
  <c r="G232" i="17"/>
  <c r="G238" i="17"/>
  <c r="G31" i="17"/>
  <c r="G44" i="17"/>
  <c r="G51" i="17"/>
  <c r="G55" i="17"/>
  <c r="G87" i="17"/>
  <c r="G88" i="17" s="1"/>
  <c r="G102" i="17"/>
  <c r="G108" i="17"/>
  <c r="G126" i="17"/>
  <c r="G131" i="17"/>
  <c r="G136" i="17"/>
  <c r="G141" i="17"/>
  <c r="G154" i="17"/>
  <c r="G158" i="17"/>
  <c r="G162" i="17"/>
  <c r="G167" i="17"/>
  <c r="G171" i="17"/>
  <c r="G175" i="17"/>
  <c r="G180" i="17"/>
  <c r="G185" i="17"/>
  <c r="G190" i="17"/>
  <c r="G195" i="17"/>
  <c r="G201" i="17"/>
  <c r="G207" i="17"/>
  <c r="G213" i="17"/>
  <c r="G220" i="17"/>
  <c r="G226" i="17"/>
  <c r="G233" i="17"/>
  <c r="G239" i="17"/>
  <c r="D118" i="12"/>
  <c r="N118" i="11"/>
  <c r="N217" i="11"/>
  <c r="N119" i="13"/>
  <c r="J243" i="15"/>
  <c r="K118" i="16"/>
  <c r="K119" i="16" s="1"/>
  <c r="N76" i="16"/>
  <c r="M217" i="11"/>
  <c r="M230" i="11"/>
  <c r="M118" i="11"/>
  <c r="L153" i="17"/>
  <c r="G118" i="16"/>
  <c r="G119" i="16" s="1"/>
  <c r="F118" i="16"/>
  <c r="F119" i="16" s="1"/>
  <c r="L118" i="11"/>
  <c r="L22" i="11"/>
  <c r="L217" i="11"/>
  <c r="L230" i="11"/>
  <c r="K217" i="11"/>
  <c r="K230" i="11"/>
  <c r="K118" i="11"/>
  <c r="J22" i="11"/>
  <c r="M118" i="12"/>
  <c r="M119" i="12" s="1"/>
  <c r="J118" i="16"/>
  <c r="J119" i="16" s="1"/>
  <c r="H230" i="15"/>
  <c r="H243" i="15" s="1"/>
  <c r="E118" i="16"/>
  <c r="E119" i="16" s="1"/>
  <c r="N144" i="15"/>
  <c r="I118" i="11"/>
  <c r="I119" i="11" s="1"/>
  <c r="I217" i="11"/>
  <c r="I230" i="11"/>
  <c r="N76" i="13"/>
  <c r="N111" i="12"/>
  <c r="H118" i="16"/>
  <c r="H119" i="16" s="1"/>
  <c r="G257" i="17"/>
  <c r="J230" i="11"/>
  <c r="J217" i="11"/>
  <c r="J118" i="11"/>
  <c r="L9" i="17"/>
  <c r="J9" i="17"/>
  <c r="I9" i="17"/>
  <c r="N259" i="15"/>
  <c r="N259" i="14"/>
  <c r="M11" i="17"/>
  <c r="M9" i="21" s="1"/>
  <c r="M12" i="17"/>
  <c r="M10" i="21" s="1"/>
  <c r="M13" i="17"/>
  <c r="M11" i="21" s="1"/>
  <c r="M14" i="17"/>
  <c r="M12" i="21" s="1"/>
  <c r="L14" i="17"/>
  <c r="L12" i="21" s="1"/>
  <c r="L13" i="17"/>
  <c r="L11" i="21" s="1"/>
  <c r="L11" i="17"/>
  <c r="L9" i="21" s="1"/>
  <c r="L12" i="17"/>
  <c r="L10" i="21" s="1"/>
  <c r="K13" i="17"/>
  <c r="K11" i="21" s="1"/>
  <c r="K14" i="17"/>
  <c r="K12" i="21" s="1"/>
  <c r="K11" i="17"/>
  <c r="K9" i="21" s="1"/>
  <c r="K12" i="17"/>
  <c r="K10" i="21" s="1"/>
  <c r="J11" i="17"/>
  <c r="J9" i="21" s="1"/>
  <c r="J12" i="17"/>
  <c r="J10" i="21" s="1"/>
  <c r="J13" i="17"/>
  <c r="J11" i="21" s="1"/>
  <c r="J14" i="17"/>
  <c r="J12" i="21" s="1"/>
  <c r="I14" i="17"/>
  <c r="I12" i="21" s="1"/>
  <c r="I11" i="17"/>
  <c r="I9" i="21" s="1"/>
  <c r="I12" i="17"/>
  <c r="I10" i="21" s="1"/>
  <c r="I13" i="17"/>
  <c r="I11" i="21" s="1"/>
  <c r="H11" i="17"/>
  <c r="H9" i="21" s="1"/>
  <c r="H12" i="17"/>
  <c r="H10" i="21" s="1"/>
  <c r="H14" i="17"/>
  <c r="H12" i="21" s="1"/>
  <c r="H13" i="17"/>
  <c r="H11" i="21" s="1"/>
  <c r="G11" i="17"/>
  <c r="G9" i="21" s="1"/>
  <c r="G12" i="17"/>
  <c r="G10" i="21" s="1"/>
  <c r="G13" i="17"/>
  <c r="G11" i="21" s="1"/>
  <c r="G14" i="17"/>
  <c r="G12" i="21" s="1"/>
  <c r="F11" i="17"/>
  <c r="F9" i="21" s="1"/>
  <c r="F12" i="17"/>
  <c r="F10" i="21" s="1"/>
  <c r="F13" i="17"/>
  <c r="F11" i="21" s="1"/>
  <c r="F14" i="17"/>
  <c r="F12" i="21" s="1"/>
  <c r="E14" i="17"/>
  <c r="E12" i="21" s="1"/>
  <c r="E12" i="17"/>
  <c r="E10" i="21" s="1"/>
  <c r="E11" i="17"/>
  <c r="E9" i="21" s="1"/>
  <c r="E13" i="17"/>
  <c r="E11" i="21" s="1"/>
  <c r="B305" i="20"/>
  <c r="D305" i="20" s="1"/>
  <c r="A306" i="20"/>
  <c r="C305" i="20"/>
  <c r="E305" i="20" s="1"/>
  <c r="H230" i="13"/>
  <c r="H243" i="13" s="1"/>
  <c r="L118" i="12"/>
  <c r="L119" i="12" s="1"/>
  <c r="J118" i="12"/>
  <c r="J119" i="12" s="1"/>
  <c r="F118" i="12"/>
  <c r="F119" i="12" s="1"/>
  <c r="N11" i="12"/>
  <c r="L52" i="15"/>
  <c r="M52" i="15"/>
  <c r="H52" i="15"/>
  <c r="J52" i="15"/>
  <c r="E52" i="15"/>
  <c r="F52" i="13"/>
  <c r="G52" i="12"/>
  <c r="I52" i="15"/>
  <c r="L52" i="12"/>
  <c r="M52" i="12"/>
  <c r="M118" i="16"/>
  <c r="M119" i="16" s="1"/>
  <c r="M90" i="17"/>
  <c r="L230" i="16"/>
  <c r="L243" i="16" s="1"/>
  <c r="L118" i="16"/>
  <c r="L119" i="16" s="1"/>
  <c r="K230" i="16"/>
  <c r="K243" i="16" s="1"/>
  <c r="K153" i="17"/>
  <c r="K118" i="14"/>
  <c r="K119" i="14" s="1"/>
  <c r="K118" i="12"/>
  <c r="K119" i="12" s="1"/>
  <c r="I230" i="15"/>
  <c r="I243" i="15" s="1"/>
  <c r="I118" i="12"/>
  <c r="I119" i="12" s="1"/>
  <c r="I118" i="16"/>
  <c r="I119" i="16" s="1"/>
  <c r="H22" i="11"/>
  <c r="H118" i="12"/>
  <c r="H119" i="12" s="1"/>
  <c r="N70" i="16"/>
  <c r="N236" i="16"/>
  <c r="G230" i="15"/>
  <c r="G243" i="15" s="1"/>
  <c r="G118" i="12"/>
  <c r="G119" i="12" s="1"/>
  <c r="G256" i="16"/>
  <c r="G258" i="16" s="1"/>
  <c r="F230" i="13"/>
  <c r="F243" i="13" s="1"/>
  <c r="E118" i="12"/>
  <c r="D230" i="16"/>
  <c r="D243" i="16" s="1"/>
  <c r="D21" i="12"/>
  <c r="G230" i="16"/>
  <c r="G243" i="16" s="1"/>
  <c r="G22" i="16"/>
  <c r="G24" i="16" s="1"/>
  <c r="G25" i="16" s="1"/>
  <c r="E230" i="16"/>
  <c r="E243" i="16" s="1"/>
  <c r="M230" i="16"/>
  <c r="M243" i="16" s="1"/>
  <c r="F230" i="16"/>
  <c r="F243" i="16" s="1"/>
  <c r="J230" i="16"/>
  <c r="J243" i="16" s="1"/>
  <c r="N146" i="16"/>
  <c r="D118" i="16"/>
  <c r="D119" i="16" s="1"/>
  <c r="N145" i="16"/>
  <c r="K217" i="16"/>
  <c r="D217" i="16"/>
  <c r="L217" i="16"/>
  <c r="F217" i="16"/>
  <c r="E217" i="16"/>
  <c r="M217" i="16"/>
  <c r="G217" i="16"/>
  <c r="J217" i="16"/>
  <c r="F22" i="16"/>
  <c r="H22" i="16"/>
  <c r="H24" i="16" s="1"/>
  <c r="H25" i="16" s="1"/>
  <c r="H122" i="17"/>
  <c r="J122" i="17"/>
  <c r="K37" i="15"/>
  <c r="K38" i="15" s="1"/>
  <c r="F39" i="11"/>
  <c r="N39" i="11"/>
  <c r="N40" i="11" s="1"/>
  <c r="G39" i="11"/>
  <c r="K39" i="13"/>
  <c r="K40" i="13" s="1"/>
  <c r="O39" i="11"/>
  <c r="K37" i="14"/>
  <c r="K38" i="14" s="1"/>
  <c r="K37" i="12"/>
  <c r="K38" i="12" s="1"/>
  <c r="H39" i="11"/>
  <c r="I39" i="11"/>
  <c r="I40" i="11" s="1"/>
  <c r="K39" i="15"/>
  <c r="K40" i="15" s="1"/>
  <c r="J39" i="11"/>
  <c r="E95" i="11"/>
  <c r="K37" i="13"/>
  <c r="K38" i="13" s="1"/>
  <c r="K39" i="11"/>
  <c r="F95" i="11"/>
  <c r="K39" i="14"/>
  <c r="K40" i="14" s="1"/>
  <c r="K39" i="12"/>
  <c r="K40" i="12" s="1"/>
  <c r="L39" i="11"/>
  <c r="K230" i="13"/>
  <c r="K243" i="13" s="1"/>
  <c r="E39" i="11"/>
  <c r="M39" i="11"/>
  <c r="K90" i="17"/>
  <c r="K122" i="17"/>
  <c r="L122" i="17"/>
  <c r="O118" i="11"/>
  <c r="L67" i="17"/>
  <c r="M9" i="17"/>
  <c r="E230" i="15"/>
  <c r="E243" i="15" s="1"/>
  <c r="L230" i="15"/>
  <c r="L243" i="15" s="1"/>
  <c r="K230" i="15"/>
  <c r="K243" i="15" s="1"/>
  <c r="D230" i="15"/>
  <c r="D243" i="15" s="1"/>
  <c r="D83" i="15"/>
  <c r="N82" i="15"/>
  <c r="D77" i="15"/>
  <c r="D71" i="15"/>
  <c r="N70" i="15"/>
  <c r="M119" i="15"/>
  <c r="J217" i="15"/>
  <c r="D217" i="15"/>
  <c r="L217" i="15"/>
  <c r="E217" i="15"/>
  <c r="M217" i="15"/>
  <c r="N139" i="15"/>
  <c r="N148" i="15"/>
  <c r="N146" i="15"/>
  <c r="N145" i="15"/>
  <c r="K22" i="15"/>
  <c r="K24" i="15" s="1"/>
  <c r="K25" i="15" s="1"/>
  <c r="H22" i="15"/>
  <c r="H24" i="15" s="1"/>
  <c r="H25" i="15" s="1"/>
  <c r="G22" i="15"/>
  <c r="G24" i="15" s="1"/>
  <c r="G25" i="15" s="1"/>
  <c r="M17" i="17"/>
  <c r="M15" i="21" s="1"/>
  <c r="M18" i="17"/>
  <c r="M16" i="21" s="1"/>
  <c r="M20" i="17"/>
  <c r="M18" i="21" s="1"/>
  <c r="M19" i="17"/>
  <c r="M17" i="21" s="1"/>
  <c r="L17" i="17"/>
  <c r="L15" i="21" s="1"/>
  <c r="L18" i="17"/>
  <c r="L16" i="21" s="1"/>
  <c r="L19" i="17"/>
  <c r="L17" i="21" s="1"/>
  <c r="L20" i="17"/>
  <c r="L18" i="21" s="1"/>
  <c r="K17" i="17"/>
  <c r="K15" i="21" s="1"/>
  <c r="K18" i="17"/>
  <c r="K16" i="21" s="1"/>
  <c r="K19" i="17"/>
  <c r="K17" i="21" s="1"/>
  <c r="K20" i="17"/>
  <c r="K18" i="21" s="1"/>
  <c r="J17" i="17"/>
  <c r="J15" i="21" s="1"/>
  <c r="J18" i="17"/>
  <c r="J16" i="21" s="1"/>
  <c r="J19" i="17"/>
  <c r="J17" i="21" s="1"/>
  <c r="J20" i="17"/>
  <c r="J18" i="21" s="1"/>
  <c r="I20" i="17"/>
  <c r="I18" i="21" s="1"/>
  <c r="I17" i="17"/>
  <c r="I15" i="21" s="1"/>
  <c r="I18" i="17"/>
  <c r="I16" i="21" s="1"/>
  <c r="I19" i="17"/>
  <c r="I17" i="21" s="1"/>
  <c r="H17" i="17"/>
  <c r="H15" i="21" s="1"/>
  <c r="H18" i="17"/>
  <c r="H16" i="21" s="1"/>
  <c r="H19" i="17"/>
  <c r="H17" i="21" s="1"/>
  <c r="H20" i="17"/>
  <c r="H18" i="21" s="1"/>
  <c r="G20" i="17"/>
  <c r="G18" i="21" s="1"/>
  <c r="G18" i="17"/>
  <c r="G16" i="21" s="1"/>
  <c r="G19" i="17"/>
  <c r="G17" i="21" s="1"/>
  <c r="F20" i="17"/>
  <c r="F18" i="21" s="1"/>
  <c r="F17" i="17"/>
  <c r="F15" i="21" s="1"/>
  <c r="F18" i="17"/>
  <c r="F16" i="21" s="1"/>
  <c r="F19" i="17"/>
  <c r="F17" i="21" s="1"/>
  <c r="E18" i="17"/>
  <c r="E16" i="21" s="1"/>
  <c r="E20" i="17"/>
  <c r="E18" i="21" s="1"/>
  <c r="E19" i="17"/>
  <c r="E17" i="21" s="1"/>
  <c r="E17" i="17"/>
  <c r="E15" i="21" s="1"/>
  <c r="D119" i="14"/>
  <c r="G118" i="14"/>
  <c r="G119" i="14" s="1"/>
  <c r="E118" i="14"/>
  <c r="E119" i="14" s="1"/>
  <c r="I118" i="14"/>
  <c r="I119" i="14" s="1"/>
  <c r="L118" i="14"/>
  <c r="L119" i="14" s="1"/>
  <c r="F118" i="14"/>
  <c r="F119" i="14" s="1"/>
  <c r="N105" i="13"/>
  <c r="J118" i="14"/>
  <c r="J119" i="14" s="1"/>
  <c r="G22" i="13"/>
  <c r="G24" i="13" s="1"/>
  <c r="G25" i="13" s="1"/>
  <c r="E230" i="13"/>
  <c r="E243" i="13" s="1"/>
  <c r="N242" i="13"/>
  <c r="I230" i="13"/>
  <c r="I243" i="13" s="1"/>
  <c r="N236" i="13"/>
  <c r="M230" i="13"/>
  <c r="M243" i="13" s="1"/>
  <c r="J230" i="13"/>
  <c r="J243" i="13" s="1"/>
  <c r="N229" i="13"/>
  <c r="D217" i="13"/>
  <c r="L217" i="13"/>
  <c r="E217" i="13"/>
  <c r="M217" i="13"/>
  <c r="J217" i="13"/>
  <c r="K217" i="13"/>
  <c r="K22" i="13"/>
  <c r="K24" i="13" s="1"/>
  <c r="K25" i="13" s="1"/>
  <c r="F22" i="13"/>
  <c r="F24" i="13" s="1"/>
  <c r="F25" i="13" s="1"/>
  <c r="M39" i="12"/>
  <c r="M40" i="12" s="1"/>
  <c r="M39" i="14"/>
  <c r="M40" i="14" s="1"/>
  <c r="M122" i="17"/>
  <c r="M37" i="12"/>
  <c r="M38" i="12" s="1"/>
  <c r="M37" i="14"/>
  <c r="M38" i="14" s="1"/>
  <c r="N236" i="12"/>
  <c r="N117" i="12"/>
  <c r="N105" i="12"/>
  <c r="N19" i="12"/>
  <c r="P85" i="11"/>
  <c r="I122" i="17"/>
  <c r="D37" i="11"/>
  <c r="I37" i="14"/>
  <c r="I38" i="14" s="1"/>
  <c r="I37" i="12"/>
  <c r="I38" i="12" s="1"/>
  <c r="D39" i="11"/>
  <c r="I39" i="14"/>
  <c r="I40" i="14" s="1"/>
  <c r="I39" i="12"/>
  <c r="I40" i="12" s="1"/>
  <c r="D118" i="11"/>
  <c r="F81" i="17"/>
  <c r="K230" i="14"/>
  <c r="K243" i="14" s="1"/>
  <c r="K81" i="17"/>
  <c r="I81" i="17"/>
  <c r="I82" i="17" s="1"/>
  <c r="I68" i="17"/>
  <c r="E90" i="17"/>
  <c r="E81" i="17"/>
  <c r="E82" i="17" s="1"/>
  <c r="N70" i="14"/>
  <c r="N9" i="12"/>
  <c r="K9" i="17"/>
  <c r="G9" i="17"/>
  <c r="N193" i="12"/>
  <c r="P70" i="11"/>
  <c r="P204" i="11"/>
  <c r="E217" i="11"/>
  <c r="L238" i="17"/>
  <c r="L232" i="17"/>
  <c r="K232" i="17"/>
  <c r="J230" i="12"/>
  <c r="J243" i="12" s="1"/>
  <c r="F232" i="17"/>
  <c r="N242" i="14"/>
  <c r="N236" i="14"/>
  <c r="M230" i="14"/>
  <c r="M243" i="14" s="1"/>
  <c r="J230" i="14"/>
  <c r="J243" i="14" s="1"/>
  <c r="I230" i="14"/>
  <c r="I243" i="14" s="1"/>
  <c r="H230" i="14"/>
  <c r="H243" i="14" s="1"/>
  <c r="G230" i="14"/>
  <c r="G243" i="14" s="1"/>
  <c r="G22" i="14"/>
  <c r="G24" i="14" s="1"/>
  <c r="G25" i="14" s="1"/>
  <c r="G17" i="17"/>
  <c r="G15" i="21" s="1"/>
  <c r="F230" i="12"/>
  <c r="F243" i="12" s="1"/>
  <c r="F230" i="14"/>
  <c r="F243" i="14" s="1"/>
  <c r="E230" i="14"/>
  <c r="E243" i="14" s="1"/>
  <c r="N229" i="14"/>
  <c r="M118" i="14"/>
  <c r="M119" i="14" s="1"/>
  <c r="H118" i="14"/>
  <c r="H119" i="14" s="1"/>
  <c r="J217" i="14"/>
  <c r="K217" i="14"/>
  <c r="D217" i="14"/>
  <c r="L217" i="14"/>
  <c r="E217" i="14"/>
  <c r="M217" i="14"/>
  <c r="N146" i="14"/>
  <c r="N147" i="14"/>
  <c r="N148" i="14"/>
  <c r="N145" i="14"/>
  <c r="M22" i="14"/>
  <c r="M24" i="14" s="1"/>
  <c r="M25" i="14" s="1"/>
  <c r="K22" i="14"/>
  <c r="K24" i="14" s="1"/>
  <c r="K25" i="14" s="1"/>
  <c r="F22" i="14"/>
  <c r="F24" i="14" s="1"/>
  <c r="F25" i="14" s="1"/>
  <c r="M230" i="12"/>
  <c r="M243" i="12" s="1"/>
  <c r="N147" i="12"/>
  <c r="D217" i="11"/>
  <c r="P193" i="11"/>
  <c r="P144" i="11"/>
  <c r="P147" i="11"/>
  <c r="P148" i="11"/>
  <c r="P134" i="11"/>
  <c r="H9" i="17"/>
  <c r="E9" i="17"/>
  <c r="E22" i="14"/>
  <c r="E24" i="14" s="1"/>
  <c r="E25" i="14" s="1"/>
  <c r="M22" i="12"/>
  <c r="M24" i="12" s="1"/>
  <c r="M25" i="12" s="1"/>
  <c r="E22" i="11"/>
  <c r="M22" i="11"/>
  <c r="I230" i="16"/>
  <c r="I243" i="16" s="1"/>
  <c r="H41" i="16"/>
  <c r="N204" i="16"/>
  <c r="H230" i="16"/>
  <c r="H243" i="16" s="1"/>
  <c r="I22" i="16"/>
  <c r="I24" i="16" s="1"/>
  <c r="I25" i="16" s="1"/>
  <c r="J22" i="16"/>
  <c r="J24" i="16" s="1"/>
  <c r="J25" i="16" s="1"/>
  <c r="N147" i="16"/>
  <c r="N229" i="16"/>
  <c r="D15" i="16"/>
  <c r="K22" i="16"/>
  <c r="K24" i="16" s="1"/>
  <c r="K25" i="16" s="1"/>
  <c r="N242" i="16"/>
  <c r="L22" i="16"/>
  <c r="L24" i="16" s="1"/>
  <c r="L25" i="16" s="1"/>
  <c r="N193" i="16"/>
  <c r="N216" i="16"/>
  <c r="E22" i="16"/>
  <c r="E24" i="16" s="1"/>
  <c r="E25" i="16" s="1"/>
  <c r="M22" i="16"/>
  <c r="M24" i="16" s="1"/>
  <c r="M25" i="16" s="1"/>
  <c r="I22" i="15"/>
  <c r="I24" i="15" s="1"/>
  <c r="I25" i="15" s="1"/>
  <c r="N204" i="15"/>
  <c r="J22" i="15"/>
  <c r="J24" i="15" s="1"/>
  <c r="J25" i="15" s="1"/>
  <c r="N193" i="15"/>
  <c r="L22" i="15"/>
  <c r="L24" i="15" s="1"/>
  <c r="L25" i="15" s="1"/>
  <c r="N147" i="15"/>
  <c r="E22" i="15"/>
  <c r="E24" i="15" s="1"/>
  <c r="E25" i="15" s="1"/>
  <c r="M22" i="15"/>
  <c r="M24" i="15" s="1"/>
  <c r="M25" i="15" s="1"/>
  <c r="N216" i="15"/>
  <c r="F22" i="15"/>
  <c r="F24" i="15" s="1"/>
  <c r="F25" i="15" s="1"/>
  <c r="N134" i="15"/>
  <c r="K217" i="15"/>
  <c r="H41" i="15"/>
  <c r="H42" i="15" s="1"/>
  <c r="F217" i="15"/>
  <c r="H41" i="14"/>
  <c r="N193" i="14"/>
  <c r="H22" i="14"/>
  <c r="H24" i="14" s="1"/>
  <c r="H25" i="14" s="1"/>
  <c r="D230" i="14"/>
  <c r="D243" i="14" s="1"/>
  <c r="L230" i="14"/>
  <c r="L243" i="14" s="1"/>
  <c r="I22" i="14"/>
  <c r="I24" i="14" s="1"/>
  <c r="I25" i="14" s="1"/>
  <c r="N216" i="14"/>
  <c r="J22" i="14"/>
  <c r="F217" i="14"/>
  <c r="L22" i="14"/>
  <c r="L24" i="14" s="1"/>
  <c r="L25" i="14" s="1"/>
  <c r="N52" i="14"/>
  <c r="N204" i="14"/>
  <c r="N193" i="13"/>
  <c r="H22" i="13"/>
  <c r="H24" i="13" s="1"/>
  <c r="H25" i="13" s="1"/>
  <c r="H41" i="13"/>
  <c r="H42" i="13" s="1"/>
  <c r="D230" i="13"/>
  <c r="D243" i="13" s="1"/>
  <c r="L230" i="13"/>
  <c r="L243" i="13" s="1"/>
  <c r="I22" i="13"/>
  <c r="I24" i="13" s="1"/>
  <c r="I25" i="13" s="1"/>
  <c r="N216" i="13"/>
  <c r="J22" i="13"/>
  <c r="J24" i="13" s="1"/>
  <c r="J25" i="13" s="1"/>
  <c r="N70" i="13"/>
  <c r="D15" i="13"/>
  <c r="F217" i="13"/>
  <c r="N11" i="13"/>
  <c r="L22" i="13"/>
  <c r="L24" i="13" s="1"/>
  <c r="L25" i="13" s="1"/>
  <c r="E22" i="13"/>
  <c r="E24" i="13" s="1"/>
  <c r="E25" i="13" s="1"/>
  <c r="M22" i="13"/>
  <c r="M24" i="13" s="1"/>
  <c r="M25" i="13" s="1"/>
  <c r="N204" i="13"/>
  <c r="G230" i="12"/>
  <c r="G243" i="12" s="1"/>
  <c r="J217" i="12"/>
  <c r="N81" i="12"/>
  <c r="D15" i="12"/>
  <c r="N70" i="12"/>
  <c r="E217" i="12"/>
  <c r="K22" i="11"/>
  <c r="P236" i="11"/>
  <c r="P223" i="11"/>
  <c r="P216" i="11"/>
  <c r="F22" i="11"/>
  <c r="N22" i="11"/>
  <c r="P146" i="11"/>
  <c r="P210" i="11"/>
  <c r="F230" i="11"/>
  <c r="N230" i="11"/>
  <c r="G22" i="11"/>
  <c r="O22" i="11"/>
  <c r="P242" i="11"/>
  <c r="P15" i="11"/>
  <c r="P21" i="11"/>
  <c r="P229" i="11"/>
  <c r="D230" i="11"/>
  <c r="I22" i="11"/>
  <c r="I24" i="11" s="1"/>
  <c r="I25" i="11" s="1"/>
  <c r="P145" i="11"/>
  <c r="P139" i="11"/>
  <c r="D15" i="14"/>
  <c r="N15" i="14"/>
  <c r="N11" i="16"/>
  <c r="I41" i="16"/>
  <c r="N52" i="16"/>
  <c r="P87" i="11"/>
  <c r="N39" i="16"/>
  <c r="I41" i="13"/>
  <c r="N89" i="13"/>
  <c r="M83" i="14"/>
  <c r="I41" i="15"/>
  <c r="I42" i="15" s="1"/>
  <c r="N122" i="16"/>
  <c r="N92" i="13"/>
  <c r="M83" i="13"/>
  <c r="N89" i="16"/>
  <c r="N21" i="16"/>
  <c r="N37" i="16"/>
  <c r="J41" i="16"/>
  <c r="J42" i="16" s="1"/>
  <c r="N79" i="16"/>
  <c r="D21" i="16"/>
  <c r="K41" i="16"/>
  <c r="K42" i="16" s="1"/>
  <c r="H217" i="16"/>
  <c r="D41" i="16"/>
  <c r="D42" i="16" s="1"/>
  <c r="L41" i="16"/>
  <c r="L42" i="16" s="1"/>
  <c r="N81" i="16"/>
  <c r="I217" i="16"/>
  <c r="E41" i="16"/>
  <c r="E42" i="16" s="1"/>
  <c r="M41" i="16"/>
  <c r="M42" i="16" s="1"/>
  <c r="N91" i="16"/>
  <c r="F41" i="16"/>
  <c r="G41" i="16"/>
  <c r="G42" i="16" s="1"/>
  <c r="N210" i="16"/>
  <c r="N223" i="16"/>
  <c r="N21" i="15"/>
  <c r="M83" i="15"/>
  <c r="J41" i="15"/>
  <c r="J42" i="15" s="1"/>
  <c r="M76" i="15"/>
  <c r="M77" i="15" s="1"/>
  <c r="G217" i="15"/>
  <c r="D21" i="15"/>
  <c r="D22" i="15" s="1"/>
  <c r="D24" i="15" s="1"/>
  <c r="D25" i="15" s="1"/>
  <c r="H217" i="15"/>
  <c r="D41" i="15"/>
  <c r="D42" i="15" s="1"/>
  <c r="L41" i="15"/>
  <c r="L42" i="15" s="1"/>
  <c r="I217" i="15"/>
  <c r="E41" i="15"/>
  <c r="E42" i="15" s="1"/>
  <c r="M41" i="15"/>
  <c r="M42" i="15" s="1"/>
  <c r="F41" i="15"/>
  <c r="F42" i="15" s="1"/>
  <c r="N9" i="15"/>
  <c r="G41" i="15"/>
  <c r="G42" i="15" s="1"/>
  <c r="N210" i="15"/>
  <c r="N21" i="14"/>
  <c r="N89" i="14"/>
  <c r="J41" i="14"/>
  <c r="J42" i="14" s="1"/>
  <c r="M76" i="14"/>
  <c r="M77" i="14" s="1"/>
  <c r="N129" i="14"/>
  <c r="G217" i="14"/>
  <c r="D21" i="14"/>
  <c r="H217" i="14"/>
  <c r="D41" i="14"/>
  <c r="D42" i="14" s="1"/>
  <c r="L41" i="14"/>
  <c r="L42" i="14" s="1"/>
  <c r="N81" i="14"/>
  <c r="I217" i="14"/>
  <c r="E41" i="14"/>
  <c r="E42" i="14" s="1"/>
  <c r="F41" i="14"/>
  <c r="F42" i="14" s="1"/>
  <c r="G41" i="14"/>
  <c r="G42" i="14" s="1"/>
  <c r="N210" i="14"/>
  <c r="N223" i="14"/>
  <c r="N21" i="13"/>
  <c r="J41" i="13"/>
  <c r="J42" i="13" s="1"/>
  <c r="M76" i="13"/>
  <c r="M77" i="13" s="1"/>
  <c r="G217" i="13"/>
  <c r="D21" i="13"/>
  <c r="H217" i="13"/>
  <c r="L41" i="13"/>
  <c r="L42" i="13" s="1"/>
  <c r="N81" i="13"/>
  <c r="I217" i="13"/>
  <c r="E41" i="13"/>
  <c r="E42" i="13" s="1"/>
  <c r="M41" i="13"/>
  <c r="M42" i="13" s="1"/>
  <c r="N91" i="13"/>
  <c r="F41" i="13"/>
  <c r="F42" i="13" s="1"/>
  <c r="G41" i="13"/>
  <c r="G42" i="13" s="1"/>
  <c r="N210" i="13"/>
  <c r="N223" i="13"/>
  <c r="N13" i="12"/>
  <c r="N89" i="12"/>
  <c r="F217" i="12"/>
  <c r="N242" i="12"/>
  <c r="M217" i="12"/>
  <c r="K22" i="12"/>
  <c r="K24" i="12" s="1"/>
  <c r="K25" i="12" s="1"/>
  <c r="N144" i="12"/>
  <c r="I217" i="12"/>
  <c r="K230" i="12"/>
  <c r="K243" i="12" s="1"/>
  <c r="N91" i="12"/>
  <c r="N223" i="12"/>
  <c r="L22" i="12"/>
  <c r="L24" i="12" s="1"/>
  <c r="L25" i="12" s="1"/>
  <c r="F22" i="12"/>
  <c r="F24" i="12" s="1"/>
  <c r="F25" i="12" s="1"/>
  <c r="H22" i="12"/>
  <c r="H24" i="12" s="1"/>
  <c r="H25" i="12" s="1"/>
  <c r="N139" i="12"/>
  <c r="H230" i="12"/>
  <c r="H243" i="12" s="1"/>
  <c r="I230" i="12"/>
  <c r="I243" i="12" s="1"/>
  <c r="I22" i="12"/>
  <c r="I24" i="12" s="1"/>
  <c r="I25" i="12" s="1"/>
  <c r="H217" i="12"/>
  <c r="K217" i="12"/>
  <c r="D230" i="12"/>
  <c r="D243" i="12" s="1"/>
  <c r="L230" i="12"/>
  <c r="L243" i="12" s="1"/>
  <c r="J22" i="12"/>
  <c r="J24" i="12" s="1"/>
  <c r="J25" i="12" s="1"/>
  <c r="D217" i="12"/>
  <c r="L217" i="12"/>
  <c r="E230" i="12"/>
  <c r="N204" i="12"/>
  <c r="G41" i="12"/>
  <c r="G42" i="12" s="1"/>
  <c r="G217" i="12"/>
  <c r="E22" i="12"/>
  <c r="N148" i="12"/>
  <c r="N73" i="12"/>
  <c r="N134" i="12"/>
  <c r="L41" i="12"/>
  <c r="G22" i="12"/>
  <c r="G24" i="12" s="1"/>
  <c r="G25" i="12" s="1"/>
  <c r="N216" i="12"/>
  <c r="H41" i="12"/>
  <c r="H42" i="12" s="1"/>
  <c r="N146" i="12"/>
  <c r="N129" i="12"/>
  <c r="N74" i="12"/>
  <c r="J41" i="12"/>
  <c r="J42" i="12" s="1"/>
  <c r="N210" i="12"/>
  <c r="N229" i="12"/>
  <c r="D41" i="12"/>
  <c r="D42" i="12" s="1"/>
  <c r="F41" i="12"/>
  <c r="F42" i="12" s="1"/>
  <c r="E41" i="12"/>
  <c r="P91" i="11"/>
  <c r="F217" i="11"/>
  <c r="G230" i="11"/>
  <c r="O230" i="11"/>
  <c r="P129" i="11"/>
  <c r="G217" i="11"/>
  <c r="H230" i="11"/>
  <c r="H217" i="11"/>
  <c r="P74" i="11"/>
  <c r="N77" i="13" l="1"/>
  <c r="N77" i="16"/>
  <c r="Y33" i="22"/>
  <c r="Y174" i="22" s="1"/>
  <c r="M40" i="11"/>
  <c r="P95" i="11"/>
  <c r="M119" i="11"/>
  <c r="L40" i="11"/>
  <c r="N250" i="15"/>
  <c r="N251" i="15"/>
  <c r="X33" i="22"/>
  <c r="X174" i="22" s="1"/>
  <c r="K40" i="11"/>
  <c r="W33" i="22"/>
  <c r="W174" i="22" s="1"/>
  <c r="N230" i="15"/>
  <c r="N243" i="15" s="1"/>
  <c r="V33" i="22"/>
  <c r="V174" i="22" s="1"/>
  <c r="AD12" i="22"/>
  <c r="AE12" i="22" s="1"/>
  <c r="AD13" i="22"/>
  <c r="AE13" i="22" s="1"/>
  <c r="J40" i="11"/>
  <c r="L70" i="17"/>
  <c r="L71" i="17" s="1"/>
  <c r="AB22" i="22"/>
  <c r="J119" i="11"/>
  <c r="N37" i="13"/>
  <c r="J123" i="17"/>
  <c r="AD11" i="22"/>
  <c r="AE11" i="22" s="1"/>
  <c r="AB19" i="22"/>
  <c r="AD8" i="22"/>
  <c r="AE8" i="22" s="1"/>
  <c r="AB15" i="22"/>
  <c r="R33" i="22"/>
  <c r="R174" i="22" s="1"/>
  <c r="J111" i="17"/>
  <c r="J118" i="17" s="1"/>
  <c r="F229" i="17"/>
  <c r="H40" i="11"/>
  <c r="H24" i="11"/>
  <c r="H243" i="11"/>
  <c r="J45" i="17"/>
  <c r="J139" i="17"/>
  <c r="F105" i="17"/>
  <c r="E119" i="11"/>
  <c r="I139" i="17"/>
  <c r="M70" i="17"/>
  <c r="M71" i="17" s="1"/>
  <c r="M111" i="17"/>
  <c r="M118" i="17" s="1"/>
  <c r="D38" i="11"/>
  <c r="E40" i="11"/>
  <c r="G40" i="11"/>
  <c r="D40" i="11"/>
  <c r="F40" i="11"/>
  <c r="G24" i="11"/>
  <c r="D119" i="11"/>
  <c r="E255" i="11"/>
  <c r="E243" i="11"/>
  <c r="G243" i="11"/>
  <c r="F243" i="11"/>
  <c r="F255" i="11"/>
  <c r="D243" i="11"/>
  <c r="D24" i="11"/>
  <c r="F119" i="11"/>
  <c r="M210" i="17"/>
  <c r="M105" i="17"/>
  <c r="I229" i="17"/>
  <c r="M146" i="17"/>
  <c r="M123" i="17"/>
  <c r="M229" i="17"/>
  <c r="M147" i="17"/>
  <c r="F144" i="17"/>
  <c r="F242" i="17"/>
  <c r="M129" i="17"/>
  <c r="K134" i="17"/>
  <c r="M223" i="17"/>
  <c r="K41" i="14"/>
  <c r="K42" i="14" s="1"/>
  <c r="N39" i="13"/>
  <c r="G210" i="17"/>
  <c r="J236" i="17"/>
  <c r="M144" i="17"/>
  <c r="F139" i="17"/>
  <c r="J216" i="17"/>
  <c r="M216" i="17"/>
  <c r="F216" i="17"/>
  <c r="E210" i="17"/>
  <c r="J145" i="17"/>
  <c r="M204" i="17"/>
  <c r="J147" i="17"/>
  <c r="G144" i="17"/>
  <c r="H134" i="17"/>
  <c r="N62" i="12"/>
  <c r="J70" i="17"/>
  <c r="J71" i="17" s="1"/>
  <c r="M242" i="17"/>
  <c r="M148" i="17"/>
  <c r="P250" i="11"/>
  <c r="I210" i="17"/>
  <c r="K105" i="17"/>
  <c r="K242" i="17"/>
  <c r="K123" i="17"/>
  <c r="K41" i="13"/>
  <c r="K42" i="13" s="1"/>
  <c r="K139" i="17"/>
  <c r="G229" i="17"/>
  <c r="N30" i="15"/>
  <c r="L134" i="17"/>
  <c r="M145" i="17"/>
  <c r="M236" i="17"/>
  <c r="M193" i="17"/>
  <c r="M134" i="17"/>
  <c r="M139" i="17"/>
  <c r="I58" i="16"/>
  <c r="I42" i="16"/>
  <c r="I58" i="13"/>
  <c r="I42" i="13"/>
  <c r="H146" i="17"/>
  <c r="H58" i="16"/>
  <c r="H42" i="16"/>
  <c r="L148" i="17"/>
  <c r="K129" i="17"/>
  <c r="I236" i="17"/>
  <c r="M32" i="17"/>
  <c r="M62" i="17"/>
  <c r="M34" i="17"/>
  <c r="M30" i="17"/>
  <c r="M47" i="17"/>
  <c r="L47" i="17"/>
  <c r="L58" i="12"/>
  <c r="L42" i="12"/>
  <c r="L32" i="17"/>
  <c r="L62" i="17"/>
  <c r="L34" i="17"/>
  <c r="L30" i="17"/>
  <c r="K62" i="17"/>
  <c r="K47" i="17"/>
  <c r="K34" i="17"/>
  <c r="K145" i="17"/>
  <c r="K148" i="17"/>
  <c r="K30" i="17"/>
  <c r="K32" i="17"/>
  <c r="J62" i="17"/>
  <c r="J47" i="17"/>
  <c r="J32" i="17"/>
  <c r="J30" i="17"/>
  <c r="J34" i="17"/>
  <c r="I32" i="17"/>
  <c r="I30" i="17"/>
  <c r="I62" i="17"/>
  <c r="I47" i="17"/>
  <c r="I34" i="17"/>
  <c r="H30" i="17"/>
  <c r="H62" i="17"/>
  <c r="H32" i="17"/>
  <c r="H145" i="17"/>
  <c r="H58" i="14"/>
  <c r="H42" i="14"/>
  <c r="H47" i="17"/>
  <c r="H34" i="17"/>
  <c r="G62" i="17"/>
  <c r="G30" i="17"/>
  <c r="G47" i="17"/>
  <c r="G34" i="17"/>
  <c r="G32" i="17"/>
  <c r="E119" i="12"/>
  <c r="E243" i="12"/>
  <c r="E42" i="12"/>
  <c r="E24" i="12"/>
  <c r="E242" i="17"/>
  <c r="E144" i="17"/>
  <c r="E204" i="17"/>
  <c r="E13" i="21"/>
  <c r="E236" i="17"/>
  <c r="F129" i="17"/>
  <c r="F134" i="17"/>
  <c r="E139" i="17"/>
  <c r="E216" i="17"/>
  <c r="E32" i="17"/>
  <c r="E34" i="17"/>
  <c r="E30" i="17"/>
  <c r="E47" i="17"/>
  <c r="E62" i="17"/>
  <c r="N45" i="15"/>
  <c r="N250" i="16"/>
  <c r="N251" i="16"/>
  <c r="N251" i="13"/>
  <c r="N62" i="15"/>
  <c r="N32" i="15"/>
  <c r="N34" i="15"/>
  <c r="N47" i="15"/>
  <c r="E24" i="11"/>
  <c r="F24" i="11"/>
  <c r="N251" i="14"/>
  <c r="N250" i="14"/>
  <c r="P251" i="11"/>
  <c r="N251" i="12"/>
  <c r="N250" i="12"/>
  <c r="N36" i="12"/>
  <c r="N34" i="12"/>
  <c r="N45" i="12"/>
  <c r="N32" i="12"/>
  <c r="N47" i="12"/>
  <c r="N30" i="12"/>
  <c r="F145" i="17"/>
  <c r="O119" i="11"/>
  <c r="O243" i="11"/>
  <c r="H242" i="17"/>
  <c r="H216" i="17"/>
  <c r="H193" i="17"/>
  <c r="H105" i="17"/>
  <c r="E223" i="17"/>
  <c r="G145" i="17"/>
  <c r="G147" i="17"/>
  <c r="E70" i="17"/>
  <c r="E71" i="17" s="1"/>
  <c r="E145" i="17"/>
  <c r="L229" i="17"/>
  <c r="L204" i="17"/>
  <c r="L139" i="17"/>
  <c r="L111" i="17"/>
  <c r="L118" i="17" s="1"/>
  <c r="L146" i="17"/>
  <c r="L210" i="17"/>
  <c r="L105" i="17"/>
  <c r="L123" i="17"/>
  <c r="L216" i="17"/>
  <c r="L129" i="17"/>
  <c r="L147" i="17"/>
  <c r="L144" i="17"/>
  <c r="L223" i="17"/>
  <c r="L236" i="17"/>
  <c r="L193" i="17"/>
  <c r="L242" i="17"/>
  <c r="L91" i="17"/>
  <c r="L256" i="17" s="1"/>
  <c r="L258" i="17" s="1"/>
  <c r="K216" i="17"/>
  <c r="K210" i="17"/>
  <c r="K144" i="17"/>
  <c r="K111" i="17"/>
  <c r="K118" i="17" s="1"/>
  <c r="K229" i="17"/>
  <c r="K204" i="17"/>
  <c r="K223" i="17"/>
  <c r="K70" i="17"/>
  <c r="K71" i="17" s="1"/>
  <c r="K147" i="17"/>
  <c r="K146" i="17"/>
  <c r="K193" i="17"/>
  <c r="K236" i="17"/>
  <c r="J134" i="17"/>
  <c r="J105" i="17"/>
  <c r="J144" i="17"/>
  <c r="J148" i="17"/>
  <c r="J242" i="17"/>
  <c r="J193" i="17"/>
  <c r="J129" i="17"/>
  <c r="J223" i="17"/>
  <c r="J229" i="17"/>
  <c r="J204" i="17"/>
  <c r="J210" i="17"/>
  <c r="J146" i="17"/>
  <c r="I145" i="17"/>
  <c r="I147" i="17"/>
  <c r="I242" i="17"/>
  <c r="I216" i="17"/>
  <c r="I129" i="17"/>
  <c r="I134" i="17"/>
  <c r="I41" i="12"/>
  <c r="I42" i="12" s="1"/>
  <c r="I123" i="17"/>
  <c r="I204" i="17"/>
  <c r="I148" i="17"/>
  <c r="I105" i="17"/>
  <c r="I144" i="17"/>
  <c r="I111" i="17"/>
  <c r="I118" i="17" s="1"/>
  <c r="I223" i="17"/>
  <c r="I193" i="17"/>
  <c r="I58" i="15"/>
  <c r="I249" i="15" s="1"/>
  <c r="I146" i="17"/>
  <c r="H129" i="17"/>
  <c r="H229" i="17"/>
  <c r="H148" i="17"/>
  <c r="H147" i="17"/>
  <c r="H123" i="17"/>
  <c r="H144" i="17"/>
  <c r="H223" i="17"/>
  <c r="H70" i="17"/>
  <c r="H71" i="17" s="1"/>
  <c r="H204" i="17"/>
  <c r="H139" i="17"/>
  <c r="H236" i="17"/>
  <c r="H210" i="17"/>
  <c r="H111" i="17"/>
  <c r="H118" i="17" s="1"/>
  <c r="G139" i="17"/>
  <c r="G204" i="17"/>
  <c r="G105" i="17"/>
  <c r="G242" i="17"/>
  <c r="G134" i="17"/>
  <c r="G148" i="17"/>
  <c r="G223" i="17"/>
  <c r="G70" i="17"/>
  <c r="G71" i="17" s="1"/>
  <c r="G216" i="17"/>
  <c r="G146" i="17"/>
  <c r="G193" i="17"/>
  <c r="G129" i="17"/>
  <c r="G236" i="17"/>
  <c r="G111" i="17"/>
  <c r="G118" i="17" s="1"/>
  <c r="F148" i="17"/>
  <c r="F147" i="17"/>
  <c r="F146" i="17"/>
  <c r="F210" i="17"/>
  <c r="F204" i="17"/>
  <c r="F223" i="17"/>
  <c r="F193" i="17"/>
  <c r="F111" i="17"/>
  <c r="F118" i="17" s="1"/>
  <c r="F236" i="17"/>
  <c r="F52" i="17"/>
  <c r="E148" i="17"/>
  <c r="E134" i="17"/>
  <c r="E111" i="17"/>
  <c r="E118" i="17" s="1"/>
  <c r="E193" i="17"/>
  <c r="E129" i="17"/>
  <c r="E146" i="17"/>
  <c r="E229" i="17"/>
  <c r="E105" i="17"/>
  <c r="E147" i="17"/>
  <c r="E52" i="17"/>
  <c r="M41" i="14"/>
  <c r="M42" i="14" s="1"/>
  <c r="M52" i="17"/>
  <c r="F87" i="17"/>
  <c r="F88" i="17" s="1"/>
  <c r="M74" i="17"/>
  <c r="M76" i="17" s="1"/>
  <c r="F73" i="17"/>
  <c r="M73" i="17"/>
  <c r="M85" i="17"/>
  <c r="M89" i="17" s="1"/>
  <c r="N119" i="11"/>
  <c r="E79" i="17"/>
  <c r="E83" i="17" s="1"/>
  <c r="L87" i="17"/>
  <c r="L88" i="17" s="1"/>
  <c r="L52" i="17"/>
  <c r="L145" i="17"/>
  <c r="K87" i="17"/>
  <c r="K88" i="17" s="1"/>
  <c r="K52" i="17"/>
  <c r="J73" i="17"/>
  <c r="J74" i="17"/>
  <c r="J76" i="17" s="1"/>
  <c r="J52" i="17"/>
  <c r="J79" i="17"/>
  <c r="J85" i="17"/>
  <c r="I52" i="17"/>
  <c r="I73" i="17"/>
  <c r="I79" i="17"/>
  <c r="I83" i="17" s="1"/>
  <c r="H73" i="17"/>
  <c r="H79" i="17"/>
  <c r="H52" i="17"/>
  <c r="H87" i="17"/>
  <c r="H88" i="17" s="1"/>
  <c r="G52" i="17"/>
  <c r="G79" i="17"/>
  <c r="N24" i="11"/>
  <c r="N243" i="11"/>
  <c r="N118" i="12"/>
  <c r="N123" i="16"/>
  <c r="D22" i="16"/>
  <c r="D24" i="16" s="1"/>
  <c r="D25" i="16" s="1"/>
  <c r="L119" i="11"/>
  <c r="G73" i="17"/>
  <c r="N15" i="16"/>
  <c r="N82" i="16"/>
  <c r="N71" i="16"/>
  <c r="M24" i="11"/>
  <c r="M243" i="11"/>
  <c r="L45" i="17"/>
  <c r="L24" i="11"/>
  <c r="L243" i="11"/>
  <c r="N37" i="12"/>
  <c r="M41" i="12"/>
  <c r="J15" i="17"/>
  <c r="I41" i="14"/>
  <c r="I42" i="14" s="1"/>
  <c r="I15" i="17"/>
  <c r="E15" i="17"/>
  <c r="K119" i="11"/>
  <c r="K243" i="11"/>
  <c r="I45" i="17"/>
  <c r="H15" i="17"/>
  <c r="F15" i="17"/>
  <c r="M15" i="17"/>
  <c r="L15" i="17"/>
  <c r="K15" i="17"/>
  <c r="K24" i="11"/>
  <c r="I19" i="21"/>
  <c r="J13" i="21"/>
  <c r="L13" i="21"/>
  <c r="F90" i="17"/>
  <c r="G15" i="17"/>
  <c r="I243" i="11"/>
  <c r="N82" i="13"/>
  <c r="N71" i="13"/>
  <c r="N15" i="13"/>
  <c r="N76" i="12"/>
  <c r="N82" i="12"/>
  <c r="N71" i="12"/>
  <c r="F13" i="21"/>
  <c r="P118" i="11"/>
  <c r="P71" i="11"/>
  <c r="I90" i="17"/>
  <c r="I13" i="21"/>
  <c r="H19" i="21"/>
  <c r="N21" i="12"/>
  <c r="J243" i="11"/>
  <c r="J24" i="11"/>
  <c r="K13" i="21"/>
  <c r="H13" i="21"/>
  <c r="N83" i="15"/>
  <c r="N71" i="15"/>
  <c r="N15" i="15"/>
  <c r="N71" i="14"/>
  <c r="N82" i="14"/>
  <c r="N76" i="14"/>
  <c r="M19" i="21"/>
  <c r="M13" i="21"/>
  <c r="G13" i="21"/>
  <c r="B306" i="20"/>
  <c r="D306" i="20" s="1"/>
  <c r="A307" i="20"/>
  <c r="C306" i="20"/>
  <c r="E306" i="20" s="1"/>
  <c r="L19" i="21"/>
  <c r="K19" i="21"/>
  <c r="J19" i="21"/>
  <c r="G19" i="21"/>
  <c r="F19" i="21"/>
  <c r="E19" i="21"/>
  <c r="N15" i="12"/>
  <c r="H21" i="17"/>
  <c r="D22" i="12"/>
  <c r="M45" i="17"/>
  <c r="F71" i="17"/>
  <c r="K73" i="17"/>
  <c r="J24" i="14"/>
  <c r="J25" i="14" s="1"/>
  <c r="H90" i="17"/>
  <c r="L39" i="17"/>
  <c r="L40" i="17" s="1"/>
  <c r="P37" i="11"/>
  <c r="L37" i="17"/>
  <c r="L38" i="17" s="1"/>
  <c r="K41" i="12"/>
  <c r="N39" i="12"/>
  <c r="H41" i="11"/>
  <c r="J39" i="17"/>
  <c r="J40" i="17" s="1"/>
  <c r="J37" i="17"/>
  <c r="J38" i="17" s="1"/>
  <c r="H58" i="13"/>
  <c r="H39" i="17"/>
  <c r="H40" i="17" s="1"/>
  <c r="H37" i="17"/>
  <c r="H38" i="17" s="1"/>
  <c r="G39" i="17"/>
  <c r="G40" i="17" s="1"/>
  <c r="G37" i="17"/>
  <c r="G38" i="17" s="1"/>
  <c r="F39" i="17"/>
  <c r="F37" i="17"/>
  <c r="D41" i="11"/>
  <c r="G41" i="11"/>
  <c r="E41" i="11"/>
  <c r="E39" i="17"/>
  <c r="E40" i="17" s="1"/>
  <c r="E37" i="17"/>
  <c r="E38" i="17" s="1"/>
  <c r="K21" i="17"/>
  <c r="F41" i="11"/>
  <c r="N149" i="16"/>
  <c r="I21" i="17"/>
  <c r="K82" i="17"/>
  <c r="K83" i="17" s="1"/>
  <c r="E21" i="17"/>
  <c r="F21" i="17"/>
  <c r="F82" i="17"/>
  <c r="F83" i="17" s="1"/>
  <c r="H58" i="15"/>
  <c r="H249" i="15" s="1"/>
  <c r="N37" i="15"/>
  <c r="K41" i="15"/>
  <c r="N230" i="16"/>
  <c r="P39" i="11"/>
  <c r="O41" i="11"/>
  <c r="N39" i="15"/>
  <c r="N41" i="11"/>
  <c r="N42" i="11" s="1"/>
  <c r="E122" i="17"/>
  <c r="E123" i="17" s="1"/>
  <c r="G122" i="17"/>
  <c r="G123" i="17" s="1"/>
  <c r="I74" i="17"/>
  <c r="I76" i="17" s="1"/>
  <c r="J41" i="11"/>
  <c r="K37" i="17"/>
  <c r="K38" i="17" s="1"/>
  <c r="I41" i="11"/>
  <c r="I42" i="11" s="1"/>
  <c r="M41" i="11"/>
  <c r="K41" i="11"/>
  <c r="K39" i="17"/>
  <c r="K40" i="17" s="1"/>
  <c r="L41" i="11"/>
  <c r="J21" i="17"/>
  <c r="G21" i="17"/>
  <c r="N76" i="15"/>
  <c r="N149" i="15"/>
  <c r="M21" i="17"/>
  <c r="L21" i="17"/>
  <c r="N243" i="13"/>
  <c r="D22" i="13"/>
  <c r="D24" i="13" s="1"/>
  <c r="D25" i="13" s="1"/>
  <c r="N230" i="13"/>
  <c r="P89" i="11"/>
  <c r="M37" i="17"/>
  <c r="M38" i="17" s="1"/>
  <c r="M39" i="17"/>
  <c r="M40" i="17" s="1"/>
  <c r="N39" i="14"/>
  <c r="D119" i="12"/>
  <c r="I39" i="17"/>
  <c r="I40" i="17" s="1"/>
  <c r="N37" i="14"/>
  <c r="I37" i="17"/>
  <c r="I38" i="17" s="1"/>
  <c r="F74" i="17"/>
  <c r="F76" i="17" s="1"/>
  <c r="M81" i="17"/>
  <c r="M82" i="17" s="1"/>
  <c r="L81" i="17"/>
  <c r="L74" i="17"/>
  <c r="L76" i="17" s="1"/>
  <c r="L77" i="17" s="1"/>
  <c r="K74" i="17"/>
  <c r="K76" i="17" s="1"/>
  <c r="J81" i="17"/>
  <c r="J82" i="17" s="1"/>
  <c r="I85" i="17"/>
  <c r="I70" i="17"/>
  <c r="I71" i="17" s="1"/>
  <c r="H85" i="17"/>
  <c r="H74" i="17"/>
  <c r="H76" i="17" s="1"/>
  <c r="H81" i="17"/>
  <c r="H82" i="17" s="1"/>
  <c r="G81" i="17"/>
  <c r="G82" i="17" s="1"/>
  <c r="G74" i="17"/>
  <c r="G76" i="17" s="1"/>
  <c r="N149" i="14"/>
  <c r="E74" i="17"/>
  <c r="E76" i="17" s="1"/>
  <c r="E77" i="17" s="1"/>
  <c r="E85" i="17"/>
  <c r="E93" i="17" s="1"/>
  <c r="K45" i="17"/>
  <c r="G45" i="17"/>
  <c r="P243" i="11"/>
  <c r="N230" i="14"/>
  <c r="P217" i="11"/>
  <c r="N243" i="14"/>
  <c r="N22" i="14"/>
  <c r="P149" i="11"/>
  <c r="P22" i="11"/>
  <c r="H45" i="17"/>
  <c r="E45" i="17"/>
  <c r="D22" i="14"/>
  <c r="F58" i="16"/>
  <c r="K58" i="16"/>
  <c r="J58" i="16"/>
  <c r="L58" i="16"/>
  <c r="M58" i="16"/>
  <c r="N217" i="16"/>
  <c r="E58" i="16"/>
  <c r="N41" i="16"/>
  <c r="D58" i="16"/>
  <c r="N92" i="16"/>
  <c r="G58" i="16"/>
  <c r="G58" i="15"/>
  <c r="G249" i="15" s="1"/>
  <c r="E58" i="15"/>
  <c r="E249" i="15" s="1"/>
  <c r="F58" i="15"/>
  <c r="F249" i="15" s="1"/>
  <c r="J58" i="15"/>
  <c r="J249" i="15" s="1"/>
  <c r="L58" i="15"/>
  <c r="L249" i="15" s="1"/>
  <c r="N217" i="15"/>
  <c r="M58" i="15"/>
  <c r="M249" i="15" s="1"/>
  <c r="J58" i="14"/>
  <c r="L58" i="14"/>
  <c r="N217" i="14"/>
  <c r="D58" i="14"/>
  <c r="G58" i="14"/>
  <c r="E58" i="14"/>
  <c r="F58" i="14"/>
  <c r="J58" i="13"/>
  <c r="L58" i="13"/>
  <c r="N217" i="13"/>
  <c r="M58" i="13"/>
  <c r="G58" i="13"/>
  <c r="E58" i="13"/>
  <c r="N94" i="13"/>
  <c r="F58" i="13"/>
  <c r="N243" i="12"/>
  <c r="N230" i="12"/>
  <c r="N149" i="12"/>
  <c r="G58" i="12"/>
  <c r="J58" i="12"/>
  <c r="E58" i="12"/>
  <c r="H58" i="12"/>
  <c r="F58" i="12"/>
  <c r="N217" i="12"/>
  <c r="P230" i="11"/>
  <c r="P76" i="11"/>
  <c r="N77" i="12" l="1"/>
  <c r="M42" i="11"/>
  <c r="K58" i="14"/>
  <c r="K60" i="14" s="1"/>
  <c r="E217" i="17"/>
  <c r="J119" i="17"/>
  <c r="L42" i="11"/>
  <c r="K42" i="11"/>
  <c r="F119" i="17"/>
  <c r="F230" i="17"/>
  <c r="F243" i="17" s="1"/>
  <c r="AB33" i="22"/>
  <c r="AD22" i="22"/>
  <c r="AE22" i="22" s="1"/>
  <c r="P77" i="11"/>
  <c r="J42" i="11"/>
  <c r="N38" i="13"/>
  <c r="AD19" i="22"/>
  <c r="AE19" i="22" s="1"/>
  <c r="AD15" i="22"/>
  <c r="AE15" i="22" s="1"/>
  <c r="K58" i="13"/>
  <c r="K249" i="13" s="1"/>
  <c r="N77" i="14"/>
  <c r="H42" i="11"/>
  <c r="H25" i="11"/>
  <c r="M250" i="17"/>
  <c r="M119" i="17"/>
  <c r="K119" i="17"/>
  <c r="M230" i="17"/>
  <c r="M243" i="17" s="1"/>
  <c r="M251" i="17"/>
  <c r="I251" i="17"/>
  <c r="G250" i="17"/>
  <c r="I217" i="17"/>
  <c r="G217" i="17"/>
  <c r="M217" i="17"/>
  <c r="D25" i="11"/>
  <c r="E259" i="11"/>
  <c r="E42" i="11"/>
  <c r="F25" i="11"/>
  <c r="G42" i="11"/>
  <c r="E25" i="11"/>
  <c r="F42" i="11"/>
  <c r="D42" i="11"/>
  <c r="F259" i="11"/>
  <c r="G25" i="11"/>
  <c r="E20" i="21"/>
  <c r="H119" i="17"/>
  <c r="J92" i="17"/>
  <c r="M77" i="17"/>
  <c r="N119" i="12"/>
  <c r="E251" i="17"/>
  <c r="N40" i="13"/>
  <c r="F217" i="17"/>
  <c r="F93" i="17"/>
  <c r="N41" i="13"/>
  <c r="H77" i="17"/>
  <c r="I77" i="17"/>
  <c r="J77" i="17"/>
  <c r="M58" i="14"/>
  <c r="M60" i="14" s="1"/>
  <c r="K91" i="17"/>
  <c r="K256" i="17" s="1"/>
  <c r="K258" i="17" s="1"/>
  <c r="K77" i="17"/>
  <c r="F91" i="17"/>
  <c r="F256" i="17" s="1"/>
  <c r="F258" i="17" s="1"/>
  <c r="F77" i="17"/>
  <c r="G77" i="17"/>
  <c r="K217" i="17"/>
  <c r="J91" i="17"/>
  <c r="J256" i="17" s="1"/>
  <c r="J258" i="17" s="1"/>
  <c r="M149" i="17"/>
  <c r="L119" i="17"/>
  <c r="F149" i="17"/>
  <c r="K149" i="17"/>
  <c r="I149" i="17"/>
  <c r="M249" i="13"/>
  <c r="M59" i="13"/>
  <c r="M60" i="13"/>
  <c r="M59" i="15"/>
  <c r="M60" i="15"/>
  <c r="M249" i="16"/>
  <c r="M59" i="16"/>
  <c r="M60" i="16"/>
  <c r="L60" i="15"/>
  <c r="L59" i="15"/>
  <c r="L249" i="13"/>
  <c r="L59" i="13"/>
  <c r="L60" i="13"/>
  <c r="L249" i="16"/>
  <c r="L59" i="16"/>
  <c r="L60" i="16"/>
  <c r="K58" i="15"/>
  <c r="K249" i="15" s="1"/>
  <c r="K42" i="15"/>
  <c r="K60" i="16"/>
  <c r="K249" i="16"/>
  <c r="K59" i="16"/>
  <c r="J60" i="15"/>
  <c r="J59" i="15"/>
  <c r="J249" i="13"/>
  <c r="J60" i="13"/>
  <c r="J59" i="13"/>
  <c r="J60" i="16"/>
  <c r="J249" i="16"/>
  <c r="J59" i="16"/>
  <c r="I60" i="15"/>
  <c r="I59" i="15"/>
  <c r="I249" i="13"/>
  <c r="I60" i="13"/>
  <c r="I59" i="13"/>
  <c r="I59" i="16"/>
  <c r="I249" i="16"/>
  <c r="I60" i="16"/>
  <c r="H249" i="13"/>
  <c r="H60" i="13"/>
  <c r="H59" i="13"/>
  <c r="H59" i="15"/>
  <c r="H60" i="15"/>
  <c r="H60" i="16"/>
  <c r="H59" i="16"/>
  <c r="H249" i="16"/>
  <c r="G119" i="17"/>
  <c r="G60" i="16"/>
  <c r="G59" i="16"/>
  <c r="G249" i="16"/>
  <c r="G60" i="15"/>
  <c r="G59" i="15"/>
  <c r="G249" i="13"/>
  <c r="G59" i="13"/>
  <c r="G60" i="13"/>
  <c r="F249" i="13"/>
  <c r="F59" i="13"/>
  <c r="F60" i="13"/>
  <c r="F249" i="16"/>
  <c r="F60" i="16"/>
  <c r="F59" i="15"/>
  <c r="F60" i="15"/>
  <c r="E119" i="17"/>
  <c r="H149" i="17"/>
  <c r="M92" i="17"/>
  <c r="M58" i="12"/>
  <c r="M42" i="12"/>
  <c r="L149" i="17"/>
  <c r="L59" i="14"/>
  <c r="L249" i="14"/>
  <c r="L60" i="14"/>
  <c r="L249" i="12"/>
  <c r="L60" i="12"/>
  <c r="L59" i="12"/>
  <c r="L250" i="17"/>
  <c r="L251" i="17"/>
  <c r="K250" i="17"/>
  <c r="K251" i="17"/>
  <c r="N41" i="12"/>
  <c r="K42" i="12"/>
  <c r="K93" i="17"/>
  <c r="K58" i="12"/>
  <c r="J250" i="17"/>
  <c r="J251" i="17"/>
  <c r="J249" i="14"/>
  <c r="J60" i="14"/>
  <c r="J59" i="14"/>
  <c r="J60" i="12"/>
  <c r="J249" i="12"/>
  <c r="J59" i="12"/>
  <c r="J217" i="17"/>
  <c r="I58" i="12"/>
  <c r="I249" i="12" s="1"/>
  <c r="I230" i="17"/>
  <c r="I243" i="17" s="1"/>
  <c r="I58" i="14"/>
  <c r="I250" i="17"/>
  <c r="N41" i="14"/>
  <c r="H59" i="14"/>
  <c r="H249" i="14"/>
  <c r="H60" i="14"/>
  <c r="H60" i="12"/>
  <c r="H249" i="12"/>
  <c r="H59" i="12"/>
  <c r="H250" i="17"/>
  <c r="H251" i="17"/>
  <c r="G251" i="17"/>
  <c r="G149" i="17"/>
  <c r="G249" i="12"/>
  <c r="G59" i="12"/>
  <c r="G60" i="12"/>
  <c r="G59" i="14"/>
  <c r="G249" i="14"/>
  <c r="G60" i="14"/>
  <c r="E25" i="12"/>
  <c r="E230" i="17"/>
  <c r="E243" i="17" s="1"/>
  <c r="E249" i="13"/>
  <c r="E59" i="13"/>
  <c r="E60" i="13"/>
  <c r="E249" i="16"/>
  <c r="E59" i="16"/>
  <c r="E60" i="16"/>
  <c r="E59" i="15"/>
  <c r="E60" i="15"/>
  <c r="F250" i="17"/>
  <c r="F251" i="17"/>
  <c r="F249" i="12"/>
  <c r="F60" i="12"/>
  <c r="F59" i="12"/>
  <c r="F60" i="14"/>
  <c r="F59" i="14"/>
  <c r="F249" i="14"/>
  <c r="E250" i="17"/>
  <c r="E249" i="14"/>
  <c r="E60" i="14"/>
  <c r="E59" i="14"/>
  <c r="E60" i="12"/>
  <c r="E249" i="12"/>
  <c r="E59" i="12"/>
  <c r="D249" i="16"/>
  <c r="D60" i="16"/>
  <c r="D59" i="16"/>
  <c r="N38" i="15"/>
  <c r="N40" i="15"/>
  <c r="N38" i="12"/>
  <c r="N40" i="12"/>
  <c r="D249" i="14"/>
  <c r="D59" i="14"/>
  <c r="N38" i="14"/>
  <c r="N40" i="14"/>
  <c r="D24" i="12"/>
  <c r="D25" i="12" s="1"/>
  <c r="D24" i="14"/>
  <c r="D25" i="14" s="1"/>
  <c r="D60" i="14"/>
  <c r="L230" i="17"/>
  <c r="L243" i="17" s="1"/>
  <c r="G230" i="17"/>
  <c r="G243" i="17" s="1"/>
  <c r="H230" i="17"/>
  <c r="H243" i="17" s="1"/>
  <c r="J149" i="17"/>
  <c r="K230" i="17"/>
  <c r="K243" i="17" s="1"/>
  <c r="L217" i="17"/>
  <c r="J230" i="17"/>
  <c r="J243" i="17" s="1"/>
  <c r="I119" i="17"/>
  <c r="I22" i="17"/>
  <c r="I24" i="17" s="1"/>
  <c r="I25" i="17" s="1"/>
  <c r="H217" i="17"/>
  <c r="G91" i="17"/>
  <c r="G256" i="17" s="1"/>
  <c r="G258" i="17" s="1"/>
  <c r="E149" i="17"/>
  <c r="E22" i="17"/>
  <c r="E24" i="17" s="1"/>
  <c r="E25" i="17" s="1"/>
  <c r="M91" i="17"/>
  <c r="M256" i="17" s="1"/>
  <c r="M258" i="17" s="1"/>
  <c r="N243" i="16"/>
  <c r="N25" i="11"/>
  <c r="F22" i="17"/>
  <c r="N22" i="16"/>
  <c r="N83" i="16"/>
  <c r="M25" i="11"/>
  <c r="L22" i="17"/>
  <c r="L24" i="17" s="1"/>
  <c r="L25" i="17" s="1"/>
  <c r="J22" i="17"/>
  <c r="J24" i="17" s="1"/>
  <c r="J25" i="17" s="1"/>
  <c r="L25" i="11"/>
  <c r="M22" i="17"/>
  <c r="M24" i="17" s="1"/>
  <c r="M25" i="17" s="1"/>
  <c r="K22" i="17"/>
  <c r="K24" i="17" s="1"/>
  <c r="K25" i="17" s="1"/>
  <c r="J20" i="21"/>
  <c r="I20" i="21"/>
  <c r="H22" i="17"/>
  <c r="H24" i="17" s="1"/>
  <c r="H25" i="17" s="1"/>
  <c r="N22" i="13"/>
  <c r="N83" i="13"/>
  <c r="N41" i="15"/>
  <c r="K20" i="21"/>
  <c r="K25" i="11"/>
  <c r="L20" i="21"/>
  <c r="N22" i="12"/>
  <c r="H20" i="21"/>
  <c r="G22" i="17"/>
  <c r="G24" i="17" s="1"/>
  <c r="G25" i="17" s="1"/>
  <c r="N22" i="15"/>
  <c r="F20" i="21"/>
  <c r="N95" i="13"/>
  <c r="N245" i="13"/>
  <c r="N83" i="12"/>
  <c r="F41" i="17"/>
  <c r="G41" i="17"/>
  <c r="P119" i="11"/>
  <c r="N90" i="17"/>
  <c r="G20" i="21"/>
  <c r="E41" i="17"/>
  <c r="E42" i="17" s="1"/>
  <c r="M20" i="21"/>
  <c r="J25" i="11"/>
  <c r="N94" i="16"/>
  <c r="N77" i="15"/>
  <c r="N83" i="14"/>
  <c r="C307" i="20"/>
  <c r="E307" i="20" s="1"/>
  <c r="A308" i="20"/>
  <c r="B307" i="20"/>
  <c r="D307" i="20" s="1"/>
  <c r="I92" i="17"/>
  <c r="G255" i="16"/>
  <c r="G259" i="16" s="1"/>
  <c r="L41" i="17"/>
  <c r="L42" i="17" s="1"/>
  <c r="J41" i="17"/>
  <c r="J42" i="17" s="1"/>
  <c r="H41" i="17"/>
  <c r="H42" i="17" s="1"/>
  <c r="L82" i="17"/>
  <c r="L83" i="17" s="1"/>
  <c r="P41" i="11"/>
  <c r="K41" i="17"/>
  <c r="K42" i="17" s="1"/>
  <c r="H91" i="17"/>
  <c r="H256" i="17" s="1"/>
  <c r="H258" i="17" s="1"/>
  <c r="L93" i="17"/>
  <c r="M41" i="17"/>
  <c r="M42" i="17" s="1"/>
  <c r="I41" i="17"/>
  <c r="I42" i="17" s="1"/>
  <c r="I93" i="17"/>
  <c r="F92" i="17"/>
  <c r="M83" i="17"/>
  <c r="M93" i="17"/>
  <c r="L92" i="17"/>
  <c r="K92" i="17"/>
  <c r="J83" i="17"/>
  <c r="J93" i="17"/>
  <c r="I91" i="17"/>
  <c r="I256" i="17" s="1"/>
  <c r="I258" i="17" s="1"/>
  <c r="H92" i="17"/>
  <c r="H93" i="17"/>
  <c r="H83" i="17"/>
  <c r="G83" i="17"/>
  <c r="G93" i="17"/>
  <c r="G92" i="17"/>
  <c r="E92" i="17"/>
  <c r="E91" i="17"/>
  <c r="E256" i="17" s="1"/>
  <c r="E258" i="17" s="1"/>
  <c r="N58" i="16"/>
  <c r="N94" i="12"/>
  <c r="K59" i="14" l="1"/>
  <c r="K249" i="14"/>
  <c r="K59" i="13"/>
  <c r="AB174" i="22"/>
  <c r="AD33" i="22"/>
  <c r="AE33" i="22" s="1"/>
  <c r="K60" i="13"/>
  <c r="J94" i="17"/>
  <c r="J99" i="17" s="1"/>
  <c r="N58" i="14"/>
  <c r="M59" i="14"/>
  <c r="M249" i="14"/>
  <c r="N42" i="13"/>
  <c r="M94" i="17"/>
  <c r="M99" i="17" s="1"/>
  <c r="N42" i="14"/>
  <c r="K60" i="15"/>
  <c r="K59" i="15"/>
  <c r="I59" i="12"/>
  <c r="I60" i="12"/>
  <c r="N42" i="12"/>
  <c r="M249" i="12"/>
  <c r="M60" i="12"/>
  <c r="M59" i="12"/>
  <c r="K60" i="12"/>
  <c r="K249" i="12"/>
  <c r="K59" i="12"/>
  <c r="I60" i="14"/>
  <c r="I249" i="14"/>
  <c r="I59" i="14"/>
  <c r="G58" i="17"/>
  <c r="G42" i="17"/>
  <c r="N42" i="15"/>
  <c r="N249" i="16"/>
  <c r="N60" i="16"/>
  <c r="N24" i="14"/>
  <c r="N250" i="13"/>
  <c r="N95" i="16"/>
  <c r="N24" i="12"/>
  <c r="N24" i="13"/>
  <c r="F58" i="17"/>
  <c r="N24" i="15"/>
  <c r="N246" i="13"/>
  <c r="E58" i="17"/>
  <c r="N95" i="12"/>
  <c r="K94" i="17"/>
  <c r="K99" i="17" s="1"/>
  <c r="F94" i="17"/>
  <c r="F99" i="17" s="1"/>
  <c r="E94" i="17"/>
  <c r="E99" i="17" s="1"/>
  <c r="A309" i="20"/>
  <c r="B308" i="20"/>
  <c r="D308" i="20" s="1"/>
  <c r="C308" i="20"/>
  <c r="E308" i="20" s="1"/>
  <c r="I94" i="17"/>
  <c r="I99" i="17" s="1"/>
  <c r="L58" i="17"/>
  <c r="J58" i="17"/>
  <c r="H58" i="17"/>
  <c r="K58" i="17"/>
  <c r="M58" i="17"/>
  <c r="H94" i="17"/>
  <c r="H99" i="17" s="1"/>
  <c r="I58" i="17"/>
  <c r="G94" i="17"/>
  <c r="G99" i="17" s="1"/>
  <c r="L94" i="17"/>
  <c r="L99" i="17" s="1"/>
  <c r="J95" i="17" l="1"/>
  <c r="J255" i="17" s="1"/>
  <c r="J259" i="17" s="1"/>
  <c r="AD174" i="22"/>
  <c r="AE174" i="22" s="1"/>
  <c r="N60" i="14"/>
  <c r="M95" i="17"/>
  <c r="M255" i="17" s="1"/>
  <c r="M259" i="17" s="1"/>
  <c r="N59" i="14"/>
  <c r="N249" i="14"/>
  <c r="P255" i="11"/>
  <c r="M249" i="17"/>
  <c r="M60" i="17"/>
  <c r="M59" i="17"/>
  <c r="L249" i="17"/>
  <c r="L60" i="17"/>
  <c r="L59" i="17"/>
  <c r="K249" i="17"/>
  <c r="K60" i="17"/>
  <c r="K59" i="17"/>
  <c r="J249" i="17"/>
  <c r="J60" i="17"/>
  <c r="J59" i="17"/>
  <c r="I249" i="17"/>
  <c r="I60" i="17"/>
  <c r="I59" i="17"/>
  <c r="H249" i="17"/>
  <c r="H60" i="17"/>
  <c r="H59" i="17"/>
  <c r="G249" i="17"/>
  <c r="G60" i="17"/>
  <c r="G59" i="17"/>
  <c r="F249" i="17"/>
  <c r="F60" i="17"/>
  <c r="E249" i="17"/>
  <c r="E60" i="17"/>
  <c r="E59" i="17"/>
  <c r="N25" i="14"/>
  <c r="N25" i="13"/>
  <c r="N25" i="12"/>
  <c r="N25" i="15"/>
  <c r="E95" i="17"/>
  <c r="E255" i="17" s="1"/>
  <c r="E259" i="17" s="1"/>
  <c r="K95" i="17"/>
  <c r="K255" i="17" s="1"/>
  <c r="K259" i="17" s="1"/>
  <c r="F95" i="17"/>
  <c r="F255" i="17" s="1"/>
  <c r="F259" i="17" s="1"/>
  <c r="N247" i="13"/>
  <c r="B309" i="20"/>
  <c r="D309" i="20" s="1"/>
  <c r="C309" i="20"/>
  <c r="E309" i="20" s="1"/>
  <c r="A310" i="20"/>
  <c r="I95" i="17"/>
  <c r="I255" i="17" s="1"/>
  <c r="I259" i="17" s="1"/>
  <c r="L95" i="17"/>
  <c r="L255" i="17" s="1"/>
  <c r="L259" i="17" s="1"/>
  <c r="H95" i="17"/>
  <c r="H255" i="17" s="1"/>
  <c r="H259" i="17" s="1"/>
  <c r="G95" i="17"/>
  <c r="G255" i="17" s="1"/>
  <c r="G259" i="17" s="1"/>
  <c r="F229" i="1"/>
  <c r="E229" i="1"/>
  <c r="D229" i="1"/>
  <c r="D230" i="1" s="1"/>
  <c r="D243" i="1" s="1"/>
  <c r="P228" i="1"/>
  <c r="P227" i="1"/>
  <c r="P226" i="1"/>
  <c r="P225" i="1"/>
  <c r="E111" i="1"/>
  <c r="F111" i="1"/>
  <c r="D111" i="1"/>
  <c r="P104" i="1"/>
  <c r="E105" i="1"/>
  <c r="F105" i="1"/>
  <c r="P259" i="11" l="1"/>
  <c r="D225" i="17"/>
  <c r="N225" i="17" s="1"/>
  <c r="D226" i="17"/>
  <c r="N226" i="17" s="1"/>
  <c r="D227" i="17"/>
  <c r="N227" i="17" s="1"/>
  <c r="D104" i="17"/>
  <c r="N104" i="17" s="1"/>
  <c r="D228" i="17"/>
  <c r="N228" i="17" s="1"/>
  <c r="B310" i="20"/>
  <c r="D310" i="20" s="1"/>
  <c r="C310" i="20"/>
  <c r="E310" i="20" s="1"/>
  <c r="A311" i="20"/>
  <c r="D118" i="1"/>
  <c r="D119" i="1" s="1"/>
  <c r="P111" i="1"/>
  <c r="P105" i="1"/>
  <c r="P229" i="1"/>
  <c r="P187" i="1"/>
  <c r="P186" i="1"/>
  <c r="P185" i="1"/>
  <c r="P184" i="1"/>
  <c r="E193" i="1"/>
  <c r="F193" i="1"/>
  <c r="D229" i="17" l="1"/>
  <c r="N229" i="17" s="1"/>
  <c r="D185" i="17"/>
  <c r="N185" i="17" s="1"/>
  <c r="D186" i="17"/>
  <c r="N186" i="17" s="1"/>
  <c r="D187" i="17"/>
  <c r="N187" i="17" s="1"/>
  <c r="D184" i="17"/>
  <c r="N184" i="17" s="1"/>
  <c r="B311" i="20"/>
  <c r="D311" i="20" s="1"/>
  <c r="C311" i="20"/>
  <c r="E311" i="20" s="1"/>
  <c r="A312" i="20"/>
  <c r="B37" i="1"/>
  <c r="B35" i="1"/>
  <c r="E247" i="1"/>
  <c r="F247" i="1"/>
  <c r="P247" i="1"/>
  <c r="D247" i="1"/>
  <c r="E117" i="1"/>
  <c r="E118" i="1" s="1"/>
  <c r="E119" i="1" s="1"/>
  <c r="F117" i="1"/>
  <c r="F118" i="1" s="1"/>
  <c r="F119" i="1" s="1"/>
  <c r="P117" i="1"/>
  <c r="E94" i="1"/>
  <c r="E95" i="1" s="1"/>
  <c r="E255" i="1" s="1"/>
  <c r="E259" i="1" s="1"/>
  <c r="F94" i="1"/>
  <c r="F95" i="1" s="1"/>
  <c r="F255" i="1" s="1"/>
  <c r="F259" i="1" s="1"/>
  <c r="D94" i="1"/>
  <c r="D95" i="1" s="1"/>
  <c r="D255" i="1" s="1"/>
  <c r="E15" i="1"/>
  <c r="F15" i="1"/>
  <c r="E21" i="1"/>
  <c r="F21" i="1"/>
  <c r="D21" i="1"/>
  <c r="P13" i="1"/>
  <c r="P18" i="1"/>
  <c r="E52" i="11"/>
  <c r="F52" i="11"/>
  <c r="H52" i="11"/>
  <c r="I52" i="11"/>
  <c r="I58" i="11" s="1"/>
  <c r="K52" i="11"/>
  <c r="L52" i="11"/>
  <c r="M52" i="11"/>
  <c r="N52" i="11"/>
  <c r="O52" i="11"/>
  <c r="P61" i="1"/>
  <c r="P78" i="1"/>
  <c r="P84" i="1"/>
  <c r="P101" i="1"/>
  <c r="P102" i="1"/>
  <c r="P103" i="1"/>
  <c r="P107" i="1"/>
  <c r="P108" i="1"/>
  <c r="P109" i="1"/>
  <c r="P110" i="1"/>
  <c r="P121" i="1"/>
  <c r="P122" i="1"/>
  <c r="P130" i="1"/>
  <c r="P140" i="1"/>
  <c r="F204" i="1"/>
  <c r="F210" i="1"/>
  <c r="O41" i="1" l="1"/>
  <c r="N41" i="1"/>
  <c r="M41" i="1"/>
  <c r="L41" i="1"/>
  <c r="K41" i="1"/>
  <c r="J41" i="1"/>
  <c r="I41" i="1"/>
  <c r="H41" i="1"/>
  <c r="G41" i="1"/>
  <c r="H58" i="11"/>
  <c r="H59" i="11" s="1"/>
  <c r="F58" i="11"/>
  <c r="E58" i="11"/>
  <c r="E249" i="11" s="1"/>
  <c r="P255" i="1"/>
  <c r="D41" i="1"/>
  <c r="D42" i="1" s="1"/>
  <c r="I59" i="11"/>
  <c r="I60" i="11"/>
  <c r="I249" i="11"/>
  <c r="P123" i="1"/>
  <c r="P62" i="1"/>
  <c r="D259" i="1"/>
  <c r="O58" i="11"/>
  <c r="D130" i="17"/>
  <c r="N130" i="17" s="1"/>
  <c r="D103" i="17"/>
  <c r="N103" i="17" s="1"/>
  <c r="D108" i="17"/>
  <c r="N108" i="17" s="1"/>
  <c r="D101" i="17"/>
  <c r="N101" i="17" s="1"/>
  <c r="D68" i="17"/>
  <c r="N68" i="17" s="1"/>
  <c r="D140" i="17"/>
  <c r="N140" i="17" s="1"/>
  <c r="D121" i="17"/>
  <c r="D107" i="17"/>
  <c r="N107" i="17" s="1"/>
  <c r="N58" i="11"/>
  <c r="D98" i="17"/>
  <c r="N98" i="17" s="1"/>
  <c r="D110" i="17"/>
  <c r="N110" i="17" s="1"/>
  <c r="D125" i="17"/>
  <c r="N125" i="17" s="1"/>
  <c r="D109" i="17"/>
  <c r="N109" i="17" s="1"/>
  <c r="D102" i="17"/>
  <c r="N102" i="17" s="1"/>
  <c r="D61" i="17"/>
  <c r="N61" i="17" s="1"/>
  <c r="D69" i="17"/>
  <c r="N69" i="17" s="1"/>
  <c r="P118" i="1"/>
  <c r="M58" i="11"/>
  <c r="L58" i="11"/>
  <c r="K58" i="11"/>
  <c r="D122" i="17"/>
  <c r="D9" i="17"/>
  <c r="D13" i="17"/>
  <c r="A313" i="20"/>
  <c r="B312" i="20"/>
  <c r="D312" i="20" s="1"/>
  <c r="C312" i="20"/>
  <c r="E312" i="20" s="1"/>
  <c r="D255" i="13"/>
  <c r="D259" i="13" s="1"/>
  <c r="D52" i="12"/>
  <c r="D52" i="11"/>
  <c r="J52" i="11"/>
  <c r="D52" i="15"/>
  <c r="G52" i="11"/>
  <c r="D52" i="13"/>
  <c r="D18" i="17"/>
  <c r="F223" i="1"/>
  <c r="F251" i="1" s="1"/>
  <c r="F22" i="1"/>
  <c r="D216" i="1"/>
  <c r="E22" i="1"/>
  <c r="E216" i="1"/>
  <c r="F216" i="1"/>
  <c r="F242" i="1"/>
  <c r="E204" i="1"/>
  <c r="E41" i="1"/>
  <c r="F41" i="1"/>
  <c r="F42" i="1" s="1"/>
  <c r="P90" i="1"/>
  <c r="P135" i="1"/>
  <c r="E242" i="1"/>
  <c r="P136" i="1"/>
  <c r="P127" i="1"/>
  <c r="P162" i="1"/>
  <c r="E223" i="1"/>
  <c r="E230" i="1" s="1"/>
  <c r="E210" i="1"/>
  <c r="P133" i="1"/>
  <c r="P209" i="1"/>
  <c r="P191" i="1"/>
  <c r="P172" i="1"/>
  <c r="P29" i="1"/>
  <c r="P190" i="1"/>
  <c r="P171" i="1"/>
  <c r="P219" i="1"/>
  <c r="P192" i="1"/>
  <c r="P160" i="1"/>
  <c r="P180" i="1"/>
  <c r="P220" i="1"/>
  <c r="P194" i="1"/>
  <c r="P174" i="1"/>
  <c r="P161" i="1"/>
  <c r="P126" i="1"/>
  <c r="P81" i="1"/>
  <c r="P233" i="1"/>
  <c r="P206" i="1"/>
  <c r="P197" i="1"/>
  <c r="P177" i="1"/>
  <c r="P163" i="1"/>
  <c r="P137" i="1"/>
  <c r="P128" i="1"/>
  <c r="P85" i="1"/>
  <c r="D73" i="17"/>
  <c r="P253" i="1"/>
  <c r="P207" i="1"/>
  <c r="P164" i="1"/>
  <c r="P138" i="1"/>
  <c r="P79" i="1"/>
  <c r="P56" i="1"/>
  <c r="P49" i="1"/>
  <c r="P44" i="1"/>
  <c r="P39" i="1"/>
  <c r="P254" i="1"/>
  <c r="P234" i="1"/>
  <c r="P208" i="1"/>
  <c r="P165" i="1"/>
  <c r="P153" i="1"/>
  <c r="D63" i="17"/>
  <c r="N63" i="17" s="1"/>
  <c r="P50" i="1"/>
  <c r="P175" i="1"/>
  <c r="P167" i="1"/>
  <c r="P154" i="1"/>
  <c r="P54" i="1"/>
  <c r="P51" i="1"/>
  <c r="P31" i="1"/>
  <c r="P11" i="1"/>
  <c r="P232" i="1"/>
  <c r="P181" i="1"/>
  <c r="P168" i="1"/>
  <c r="P52" i="1"/>
  <c r="P19" i="1"/>
  <c r="P222" i="1"/>
  <c r="P182" i="1"/>
  <c r="P178" i="1"/>
  <c r="P169" i="1"/>
  <c r="P20" i="1"/>
  <c r="P221" i="1"/>
  <c r="P195" i="1"/>
  <c r="P189" i="1"/>
  <c r="P179" i="1"/>
  <c r="P173" i="1"/>
  <c r="P170" i="1"/>
  <c r="P55" i="1"/>
  <c r="P159" i="1"/>
  <c r="P132" i="1"/>
  <c r="P257" i="1"/>
  <c r="P158" i="1"/>
  <c r="P143" i="1"/>
  <c r="P131" i="1"/>
  <c r="P37" i="1"/>
  <c r="P203" i="1"/>
  <c r="P157" i="1"/>
  <c r="P142" i="1"/>
  <c r="P241" i="1"/>
  <c r="P215" i="1"/>
  <c r="P202" i="1"/>
  <c r="P156" i="1"/>
  <c r="P141" i="1"/>
  <c r="P33" i="1"/>
  <c r="P240" i="1"/>
  <c r="P214" i="1"/>
  <c r="P201" i="1"/>
  <c r="P155" i="1"/>
  <c r="P17" i="1"/>
  <c r="P239" i="1"/>
  <c r="P213" i="1"/>
  <c r="P200" i="1"/>
  <c r="P238" i="1"/>
  <c r="P212" i="1"/>
  <c r="P199" i="1"/>
  <c r="P14" i="1"/>
  <c r="P235" i="1"/>
  <c r="D210" i="1"/>
  <c r="P12" i="1"/>
  <c r="J58" i="1" l="1"/>
  <c r="J42" i="1"/>
  <c r="K42" i="1"/>
  <c r="K58" i="1"/>
  <c r="L42" i="1"/>
  <c r="L58" i="1"/>
  <c r="G42" i="1"/>
  <c r="G58" i="1"/>
  <c r="M58" i="1"/>
  <c r="M42" i="1"/>
  <c r="H58" i="1"/>
  <c r="H42" i="1"/>
  <c r="N58" i="1"/>
  <c r="N42" i="1"/>
  <c r="I42" i="1"/>
  <c r="I58" i="1"/>
  <c r="O58" i="1"/>
  <c r="O42" i="1"/>
  <c r="D58" i="1"/>
  <c r="D249" i="1" s="1"/>
  <c r="H60" i="11"/>
  <c r="H249" i="11"/>
  <c r="E59" i="11"/>
  <c r="F249" i="11"/>
  <c r="F59" i="11"/>
  <c r="F60" i="11"/>
  <c r="E60" i="11"/>
  <c r="G58" i="11"/>
  <c r="N73" i="17"/>
  <c r="K249" i="11"/>
  <c r="K59" i="11"/>
  <c r="K60" i="11"/>
  <c r="N60" i="11"/>
  <c r="N249" i="11"/>
  <c r="N59" i="11"/>
  <c r="L249" i="11"/>
  <c r="L59" i="11"/>
  <c r="L60" i="11"/>
  <c r="M249" i="11"/>
  <c r="M59" i="11"/>
  <c r="M60" i="11"/>
  <c r="O60" i="11"/>
  <c r="O249" i="11"/>
  <c r="F250" i="1"/>
  <c r="E251" i="1"/>
  <c r="E250" i="1"/>
  <c r="E58" i="1"/>
  <c r="E60" i="1" s="1"/>
  <c r="E42" i="1"/>
  <c r="F24" i="1"/>
  <c r="F25" i="1" s="1"/>
  <c r="E24" i="1"/>
  <c r="E25" i="1" s="1"/>
  <c r="P32" i="1"/>
  <c r="P45" i="1"/>
  <c r="P30" i="1"/>
  <c r="P40" i="1"/>
  <c r="P34" i="1"/>
  <c r="D217" i="1"/>
  <c r="D251" i="1"/>
  <c r="D250" i="1"/>
  <c r="P38" i="1"/>
  <c r="D62" i="17"/>
  <c r="D123" i="17"/>
  <c r="N13" i="17"/>
  <c r="D11" i="21"/>
  <c r="N11" i="21" s="1"/>
  <c r="D111" i="17"/>
  <c r="D118" i="17" s="1"/>
  <c r="D105" i="17"/>
  <c r="D70" i="17"/>
  <c r="N105" i="17"/>
  <c r="N111" i="17"/>
  <c r="D214" i="17"/>
  <c r="N214" i="17" s="1"/>
  <c r="D159" i="17"/>
  <c r="N159" i="17" s="1"/>
  <c r="D213" i="17"/>
  <c r="N213" i="17" s="1"/>
  <c r="D155" i="17"/>
  <c r="N155" i="17" s="1"/>
  <c r="D240" i="17"/>
  <c r="N240" i="17" s="1"/>
  <c r="D156" i="17"/>
  <c r="N156" i="17" s="1"/>
  <c r="D142" i="17"/>
  <c r="N142" i="17" s="1"/>
  <c r="D67" i="17"/>
  <c r="N67" i="17" s="1"/>
  <c r="D257" i="17"/>
  <c r="D55" i="17"/>
  <c r="N55" i="17" s="1"/>
  <c r="D189" i="17"/>
  <c r="N189" i="17" s="1"/>
  <c r="D169" i="17"/>
  <c r="N169" i="17" s="1"/>
  <c r="D31" i="17"/>
  <c r="N31" i="17" s="1"/>
  <c r="D154" i="17"/>
  <c r="N154" i="17" s="1"/>
  <c r="D165" i="17"/>
  <c r="N165" i="17" s="1"/>
  <c r="D49" i="17"/>
  <c r="N49" i="17" s="1"/>
  <c r="D164" i="17"/>
  <c r="N164" i="17" s="1"/>
  <c r="D137" i="17"/>
  <c r="N137" i="17" s="1"/>
  <c r="D206" i="17"/>
  <c r="N206" i="17" s="1"/>
  <c r="D194" i="17"/>
  <c r="N194" i="17" s="1"/>
  <c r="D171" i="17"/>
  <c r="N171" i="17" s="1"/>
  <c r="D133" i="17"/>
  <c r="N133" i="17" s="1"/>
  <c r="D127" i="17"/>
  <c r="N127" i="17" s="1"/>
  <c r="D212" i="17"/>
  <c r="N212" i="17" s="1"/>
  <c r="D203" i="17"/>
  <c r="N203" i="17" s="1"/>
  <c r="D199" i="17"/>
  <c r="D239" i="17"/>
  <c r="N239" i="17" s="1"/>
  <c r="D201" i="17"/>
  <c r="N201" i="17" s="1"/>
  <c r="D33" i="17"/>
  <c r="N33" i="17" s="1"/>
  <c r="D202" i="17"/>
  <c r="N202" i="17" s="1"/>
  <c r="D157" i="17"/>
  <c r="N157" i="17" s="1"/>
  <c r="D131" i="17"/>
  <c r="N131" i="17" s="1"/>
  <c r="D132" i="17"/>
  <c r="N132" i="17" s="1"/>
  <c r="D170" i="17"/>
  <c r="N170" i="17" s="1"/>
  <c r="D195" i="17"/>
  <c r="N195" i="17" s="1"/>
  <c r="D178" i="17"/>
  <c r="N178" i="17" s="1"/>
  <c r="D52" i="17"/>
  <c r="N52" i="17" s="1"/>
  <c r="D232" i="17"/>
  <c r="D51" i="17"/>
  <c r="N51" i="17" s="1"/>
  <c r="D167" i="17"/>
  <c r="N167" i="17" s="1"/>
  <c r="D50" i="17"/>
  <c r="N50" i="17" s="1"/>
  <c r="D254" i="17"/>
  <c r="N254" i="17" s="1"/>
  <c r="D56" i="17"/>
  <c r="N56" i="17" s="1"/>
  <c r="D163" i="17"/>
  <c r="N163" i="17" s="1"/>
  <c r="D126" i="17"/>
  <c r="N126" i="17" s="1"/>
  <c r="D160" i="17"/>
  <c r="N160" i="17" s="1"/>
  <c r="D190" i="17"/>
  <c r="N190" i="17" s="1"/>
  <c r="D172" i="17"/>
  <c r="N172" i="17" s="1"/>
  <c r="D136" i="17"/>
  <c r="N136" i="17" s="1"/>
  <c r="D143" i="17"/>
  <c r="N143" i="17" s="1"/>
  <c r="D221" i="17"/>
  <c r="N221" i="17" s="1"/>
  <c r="D182" i="17"/>
  <c r="N182" i="17" s="1"/>
  <c r="D168" i="17"/>
  <c r="N168" i="17" s="1"/>
  <c r="D54" i="17"/>
  <c r="N54" i="17" s="1"/>
  <c r="D175" i="17"/>
  <c r="N175" i="17" s="1"/>
  <c r="D208" i="17"/>
  <c r="N208" i="17" s="1"/>
  <c r="D39" i="17"/>
  <c r="N39" i="17" s="1"/>
  <c r="D79" i="17"/>
  <c r="D207" i="17"/>
  <c r="N207" i="17" s="1"/>
  <c r="D85" i="17"/>
  <c r="N85" i="17" s="1"/>
  <c r="D177" i="17"/>
  <c r="N177" i="17" s="1"/>
  <c r="D233" i="17"/>
  <c r="N233" i="17" s="1"/>
  <c r="D161" i="17"/>
  <c r="N161" i="17" s="1"/>
  <c r="D220" i="17"/>
  <c r="N220" i="17" s="1"/>
  <c r="D192" i="17"/>
  <c r="N192" i="17" s="1"/>
  <c r="D29" i="17"/>
  <c r="D30" i="17" s="1"/>
  <c r="D191" i="17"/>
  <c r="N191" i="17" s="1"/>
  <c r="D215" i="17"/>
  <c r="N215" i="17" s="1"/>
  <c r="D173" i="17"/>
  <c r="N173" i="17" s="1"/>
  <c r="D235" i="17"/>
  <c r="N235" i="17" s="1"/>
  <c r="D238" i="17"/>
  <c r="N238" i="17" s="1"/>
  <c r="D200" i="17"/>
  <c r="N200" i="17" s="1"/>
  <c r="D141" i="17"/>
  <c r="N141" i="17" s="1"/>
  <c r="D241" i="17"/>
  <c r="N241" i="17" s="1"/>
  <c r="D37" i="17"/>
  <c r="N37" i="17" s="1"/>
  <c r="D158" i="17"/>
  <c r="N158" i="17" s="1"/>
  <c r="D179" i="17"/>
  <c r="N179" i="17" s="1"/>
  <c r="D222" i="17"/>
  <c r="N222" i="17" s="1"/>
  <c r="D181" i="17"/>
  <c r="N181" i="17" s="1"/>
  <c r="D153" i="17"/>
  <c r="N153" i="17" s="1"/>
  <c r="D234" i="17"/>
  <c r="N234" i="17" s="1"/>
  <c r="D44" i="17"/>
  <c r="N44" i="17" s="1"/>
  <c r="D138" i="17"/>
  <c r="N138" i="17" s="1"/>
  <c r="D253" i="17"/>
  <c r="N253" i="17" s="1"/>
  <c r="D128" i="17"/>
  <c r="N128" i="17" s="1"/>
  <c r="D197" i="17"/>
  <c r="N197" i="17" s="1"/>
  <c r="D174" i="17"/>
  <c r="N174" i="17" s="1"/>
  <c r="D180" i="17"/>
  <c r="N180" i="17" s="1"/>
  <c r="D219" i="17"/>
  <c r="N219" i="17" s="1"/>
  <c r="D46" i="17"/>
  <c r="N46" i="17" s="1"/>
  <c r="D209" i="17"/>
  <c r="N209" i="17" s="1"/>
  <c r="D162" i="17"/>
  <c r="N162" i="17" s="1"/>
  <c r="P119" i="1"/>
  <c r="J58" i="11"/>
  <c r="D11" i="17"/>
  <c r="D14" i="17"/>
  <c r="D12" i="17"/>
  <c r="C313" i="20"/>
  <c r="E313" i="20" s="1"/>
  <c r="A314" i="20"/>
  <c r="B313" i="20"/>
  <c r="D313" i="20" s="1"/>
  <c r="N18" i="17"/>
  <c r="D16" i="21"/>
  <c r="N16" i="21" s="1"/>
  <c r="N255" i="13"/>
  <c r="N52" i="13"/>
  <c r="D58" i="13"/>
  <c r="P52" i="11"/>
  <c r="D58" i="11"/>
  <c r="N52" i="15"/>
  <c r="D58" i="15"/>
  <c r="D249" i="15" s="1"/>
  <c r="N52" i="12"/>
  <c r="D58" i="12"/>
  <c r="P145" i="1"/>
  <c r="D135" i="17"/>
  <c r="P256" i="1"/>
  <c r="D256" i="16"/>
  <c r="D258" i="16" s="1"/>
  <c r="D19" i="17"/>
  <c r="D20" i="17"/>
  <c r="D17" i="17"/>
  <c r="N70" i="17"/>
  <c r="P82" i="1"/>
  <c r="D81" i="17"/>
  <c r="D82" i="17" s="1"/>
  <c r="D74" i="17"/>
  <c r="D76" i="17" s="1"/>
  <c r="D77" i="17" s="1"/>
  <c r="F230" i="1"/>
  <c r="F243" i="1" s="1"/>
  <c r="E243" i="1"/>
  <c r="F217" i="1"/>
  <c r="P147" i="1"/>
  <c r="P21" i="1"/>
  <c r="P139" i="1"/>
  <c r="P236" i="1"/>
  <c r="F58" i="1"/>
  <c r="F60" i="1" s="1"/>
  <c r="P41" i="1"/>
  <c r="E217" i="1"/>
  <c r="P91" i="1"/>
  <c r="P242" i="1"/>
  <c r="P15" i="1"/>
  <c r="P204" i="1"/>
  <c r="P193" i="1"/>
  <c r="P129" i="1"/>
  <c r="P144" i="1"/>
  <c r="P89" i="1"/>
  <c r="D22" i="1"/>
  <c r="P216" i="1"/>
  <c r="P134" i="1"/>
  <c r="P148" i="1"/>
  <c r="P92" i="1"/>
  <c r="P210" i="1"/>
  <c r="P223" i="1"/>
  <c r="P146" i="1"/>
  <c r="L249" i="1" l="1"/>
  <c r="L59" i="1"/>
  <c r="L60" i="1"/>
  <c r="O60" i="1"/>
  <c r="O59" i="1"/>
  <c r="O249" i="1"/>
  <c r="H249" i="1"/>
  <c r="H60" i="1"/>
  <c r="H59" i="1"/>
  <c r="I60" i="1"/>
  <c r="I59" i="1"/>
  <c r="I249" i="1"/>
  <c r="K249" i="1"/>
  <c r="K59" i="1"/>
  <c r="K60" i="1"/>
  <c r="M60" i="1"/>
  <c r="M59" i="1"/>
  <c r="M249" i="1"/>
  <c r="G249" i="1"/>
  <c r="G59" i="1"/>
  <c r="G60" i="1"/>
  <c r="N249" i="1"/>
  <c r="N60" i="1"/>
  <c r="N59" i="1"/>
  <c r="J249" i="1"/>
  <c r="J60" i="1"/>
  <c r="J59" i="1"/>
  <c r="D59" i="1"/>
  <c r="G59" i="11"/>
  <c r="G60" i="11"/>
  <c r="G249" i="11"/>
  <c r="D119" i="17"/>
  <c r="D60" i="15"/>
  <c r="D59" i="15"/>
  <c r="J60" i="11"/>
  <c r="J59" i="11"/>
  <c r="J249" i="11"/>
  <c r="D249" i="13"/>
  <c r="D60" i="13"/>
  <c r="D59" i="13"/>
  <c r="D32" i="17"/>
  <c r="F59" i="1"/>
  <c r="F249" i="1"/>
  <c r="E59" i="1"/>
  <c r="E249" i="1"/>
  <c r="D40" i="17"/>
  <c r="N29" i="17"/>
  <c r="N257" i="17"/>
  <c r="D249" i="12"/>
  <c r="D59" i="12"/>
  <c r="D60" i="12"/>
  <c r="D71" i="17"/>
  <c r="P258" i="1"/>
  <c r="P259" i="1"/>
  <c r="D34" i="17"/>
  <c r="P251" i="1"/>
  <c r="P250" i="1"/>
  <c r="D47" i="17"/>
  <c r="D38" i="17"/>
  <c r="P42" i="1"/>
  <c r="D249" i="11"/>
  <c r="D59" i="11"/>
  <c r="D60" i="11"/>
  <c r="P22" i="1"/>
  <c r="D24" i="1"/>
  <c r="D25" i="1" s="1"/>
  <c r="D60" i="1"/>
  <c r="N14" i="17"/>
  <c r="D12" i="21"/>
  <c r="N12" i="21" s="1"/>
  <c r="N11" i="17"/>
  <c r="D9" i="21"/>
  <c r="N9" i="21" s="1"/>
  <c r="N12" i="17"/>
  <c r="D10" i="21"/>
  <c r="N10" i="21" s="1"/>
  <c r="D91" i="17"/>
  <c r="D256" i="17" s="1"/>
  <c r="D258" i="17" s="1"/>
  <c r="D204" i="17"/>
  <c r="N204" i="17" s="1"/>
  <c r="D216" i="17"/>
  <c r="N216" i="17" s="1"/>
  <c r="D236" i="17"/>
  <c r="N232" i="17"/>
  <c r="N79" i="17"/>
  <c r="D147" i="17"/>
  <c r="N147" i="17"/>
  <c r="N199" i="17"/>
  <c r="D242" i="17"/>
  <c r="D45" i="17"/>
  <c r="D134" i="17"/>
  <c r="D223" i="17"/>
  <c r="D230" i="17" s="1"/>
  <c r="D144" i="17"/>
  <c r="D193" i="17"/>
  <c r="D129" i="17"/>
  <c r="D210" i="17"/>
  <c r="D148" i="17"/>
  <c r="D146" i="17"/>
  <c r="D139" i="17"/>
  <c r="N148" i="17"/>
  <c r="N118" i="17"/>
  <c r="N144" i="17"/>
  <c r="N134" i="17"/>
  <c r="D41" i="17"/>
  <c r="N242" i="17"/>
  <c r="N193" i="17"/>
  <c r="P83" i="1"/>
  <c r="N259" i="13"/>
  <c r="D15" i="17"/>
  <c r="A315" i="20"/>
  <c r="B314" i="20"/>
  <c r="D314" i="20" s="1"/>
  <c r="C314" i="20"/>
  <c r="E314" i="20" s="1"/>
  <c r="N17" i="17"/>
  <c r="D15" i="21"/>
  <c r="N20" i="17"/>
  <c r="D18" i="21"/>
  <c r="N18" i="21" s="1"/>
  <c r="N19" i="17"/>
  <c r="D17" i="21"/>
  <c r="N17" i="21" s="1"/>
  <c r="P58" i="11"/>
  <c r="N58" i="12"/>
  <c r="N58" i="13"/>
  <c r="N58" i="15"/>
  <c r="N135" i="17"/>
  <c r="D145" i="17"/>
  <c r="N256" i="16"/>
  <c r="N129" i="17"/>
  <c r="N146" i="17"/>
  <c r="N87" i="17"/>
  <c r="D88" i="17"/>
  <c r="D89" i="17" s="1"/>
  <c r="D255" i="16"/>
  <c r="D259" i="16" s="1"/>
  <c r="D21" i="17"/>
  <c r="N71" i="17"/>
  <c r="D83" i="17"/>
  <c r="N81" i="17"/>
  <c r="D93" i="17"/>
  <c r="N93" i="17" s="1"/>
  <c r="N74" i="17"/>
  <c r="D92" i="17"/>
  <c r="P230" i="1"/>
  <c r="P243" i="1"/>
  <c r="P94" i="1"/>
  <c r="P217" i="1"/>
  <c r="P149" i="1"/>
  <c r="P58" i="1"/>
  <c r="N249" i="15" l="1"/>
  <c r="N249" i="13"/>
  <c r="N60" i="13"/>
  <c r="N59" i="13"/>
  <c r="P59" i="1"/>
  <c r="N258" i="16"/>
  <c r="N60" i="15"/>
  <c r="N59" i="15"/>
  <c r="N91" i="17"/>
  <c r="P60" i="1"/>
  <c r="N249" i="12"/>
  <c r="N59" i="12"/>
  <c r="N60" i="12"/>
  <c r="N210" i="17"/>
  <c r="D251" i="17"/>
  <c r="D250" i="17"/>
  <c r="P249" i="11"/>
  <c r="P60" i="11"/>
  <c r="N41" i="17"/>
  <c r="D42" i="17"/>
  <c r="N15" i="17"/>
  <c r="P249" i="1"/>
  <c r="D13" i="21"/>
  <c r="N13" i="21"/>
  <c r="N236" i="17"/>
  <c r="D217" i="17"/>
  <c r="D149" i="17"/>
  <c r="N223" i="17"/>
  <c r="P95" i="1"/>
  <c r="D58" i="17"/>
  <c r="N89" i="17"/>
  <c r="N76" i="17"/>
  <c r="N119" i="17"/>
  <c r="D22" i="17"/>
  <c r="N88" i="17"/>
  <c r="A316" i="20"/>
  <c r="B315" i="20"/>
  <c r="D315" i="20" s="1"/>
  <c r="C315" i="20"/>
  <c r="E315" i="20" s="1"/>
  <c r="P24" i="1"/>
  <c r="N21" i="17"/>
  <c r="D19" i="21"/>
  <c r="N15" i="21"/>
  <c r="N145" i="17"/>
  <c r="N139" i="17"/>
  <c r="N255" i="16"/>
  <c r="N82" i="17"/>
  <c r="N92" i="17"/>
  <c r="D94" i="17"/>
  <c r="N256" i="17"/>
  <c r="D243" i="17"/>
  <c r="N230" i="17"/>
  <c r="N77" i="17" l="1"/>
  <c r="N19" i="21"/>
  <c r="N83" i="17"/>
  <c r="D20" i="21"/>
  <c r="N250" i="17"/>
  <c r="N251" i="17"/>
  <c r="N217" i="17"/>
  <c r="N258" i="17"/>
  <c r="N58" i="17"/>
  <c r="D249" i="17"/>
  <c r="D59" i="17"/>
  <c r="D95" i="17"/>
  <c r="D255" i="17" s="1"/>
  <c r="D99" i="17"/>
  <c r="D60" i="17"/>
  <c r="D24" i="17"/>
  <c r="D25" i="17" s="1"/>
  <c r="P25" i="1"/>
  <c r="N243" i="17"/>
  <c r="N149" i="17"/>
  <c r="N22" i="17"/>
  <c r="N259" i="16"/>
  <c r="A317" i="20"/>
  <c r="B316" i="20"/>
  <c r="D316" i="20" s="1"/>
  <c r="C316" i="20"/>
  <c r="E316" i="20" s="1"/>
  <c r="N94" i="17"/>
  <c r="N20" i="21" l="1"/>
  <c r="N4" i="18"/>
  <c r="O4" i="18" s="1"/>
  <c r="N249" i="17"/>
  <c r="N60" i="17"/>
  <c r="N95" i="17"/>
  <c r="D259" i="17"/>
  <c r="N255" i="17"/>
  <c r="A318" i="20"/>
  <c r="B317" i="20"/>
  <c r="D317" i="20" s="1"/>
  <c r="C317" i="20"/>
  <c r="E317" i="20" s="1"/>
  <c r="N259" i="17" l="1"/>
  <c r="B318" i="20"/>
  <c r="D318" i="20" s="1"/>
  <c r="C318" i="20"/>
  <c r="E318" i="20" s="1"/>
  <c r="A319" i="20"/>
  <c r="C319" i="20" l="1"/>
  <c r="E319" i="20" s="1"/>
  <c r="A320" i="20"/>
  <c r="B319" i="20"/>
  <c r="D319" i="20" s="1"/>
  <c r="B320" i="20" l="1"/>
  <c r="D320" i="20" s="1"/>
  <c r="C320" i="20"/>
  <c r="E320" i="20" s="1"/>
  <c r="A321" i="20"/>
  <c r="B321" i="20" l="1"/>
  <c r="D321" i="20" s="1"/>
  <c r="C321" i="20"/>
  <c r="E321" i="20" s="1"/>
  <c r="A322" i="20"/>
  <c r="A323" i="20" l="1"/>
  <c r="C322" i="20"/>
  <c r="E322" i="20" s="1"/>
  <c r="B322" i="20"/>
  <c r="D322" i="20" s="1"/>
  <c r="C323" i="20" l="1"/>
  <c r="E323" i="20" s="1"/>
  <c r="B323" i="20"/>
  <c r="D323" i="20" s="1"/>
  <c r="A324" i="20"/>
  <c r="C324" i="20" l="1"/>
  <c r="E324" i="20" s="1"/>
  <c r="A325" i="20"/>
  <c r="B324" i="20"/>
  <c r="D324" i="20" s="1"/>
  <c r="C325" i="20" l="1"/>
  <c r="E325" i="20" s="1"/>
  <c r="B325" i="20"/>
  <c r="D325" i="20" s="1"/>
  <c r="A326" i="20"/>
  <c r="A327" i="20" l="1"/>
  <c r="B326" i="20"/>
  <c r="D326" i="20" s="1"/>
  <c r="C326" i="20"/>
  <c r="E326" i="20" s="1"/>
  <c r="C327" i="20" l="1"/>
  <c r="E327" i="20" s="1"/>
  <c r="A328" i="20"/>
  <c r="B327" i="20"/>
  <c r="D327" i="20" s="1"/>
  <c r="B328" i="20" l="1"/>
  <c r="D328" i="20" s="1"/>
  <c r="A329" i="20"/>
  <c r="C328" i="20"/>
  <c r="E328" i="20" s="1"/>
  <c r="B329" i="20" l="1"/>
  <c r="D329" i="20" s="1"/>
  <c r="A330" i="20"/>
  <c r="C329" i="20"/>
  <c r="E329" i="20" s="1"/>
  <c r="B330" i="20" l="1"/>
  <c r="D330" i="20" s="1"/>
  <c r="C330" i="20"/>
  <c r="E330" i="20" s="1"/>
  <c r="A331" i="20"/>
  <c r="A332" i="20" l="1"/>
  <c r="C331" i="20"/>
  <c r="E331" i="20" s="1"/>
  <c r="B331" i="20"/>
  <c r="D331" i="20" s="1"/>
  <c r="A333" i="20" l="1"/>
  <c r="C332" i="20"/>
  <c r="E332" i="20" s="1"/>
  <c r="B332" i="20"/>
  <c r="D332" i="20" s="1"/>
  <c r="B333" i="20" l="1"/>
  <c r="D333" i="20" s="1"/>
  <c r="C333" i="20"/>
  <c r="E333" i="20" s="1"/>
  <c r="A334" i="20"/>
  <c r="B334" i="20" l="1"/>
  <c r="D334" i="20" s="1"/>
  <c r="C334" i="20"/>
  <c r="E334" i="20" s="1"/>
  <c r="A335" i="20"/>
  <c r="A336" i="20" l="1"/>
  <c r="B335" i="20"/>
  <c r="D335" i="20" s="1"/>
  <c r="C335" i="20"/>
  <c r="E335" i="20" s="1"/>
  <c r="B336" i="20" l="1"/>
  <c r="D336" i="20" s="1"/>
  <c r="C336" i="20"/>
  <c r="E336" i="20" s="1"/>
  <c r="A337" i="20"/>
  <c r="B337" i="20" l="1"/>
  <c r="D337" i="20" s="1"/>
  <c r="C337" i="20"/>
  <c r="E337" i="20" s="1"/>
  <c r="A338" i="20"/>
  <c r="B338" i="20" l="1"/>
  <c r="D338" i="20" s="1"/>
  <c r="C338" i="20"/>
  <c r="E338" i="20" s="1"/>
  <c r="A339" i="20"/>
  <c r="B339" i="20" l="1"/>
  <c r="D339" i="20" s="1"/>
  <c r="A340" i="20"/>
  <c r="C339" i="20"/>
  <c r="E339" i="20" s="1"/>
  <c r="A341" i="20" l="1"/>
  <c r="B340" i="20"/>
  <c r="D340" i="20" s="1"/>
  <c r="C340" i="20"/>
  <c r="E340" i="20" s="1"/>
  <c r="B341" i="20" l="1"/>
  <c r="D341" i="20" s="1"/>
  <c r="A342" i="20"/>
  <c r="C341" i="20"/>
  <c r="E341" i="20" s="1"/>
  <c r="B342" i="20" l="1"/>
  <c r="D342" i="20" s="1"/>
  <c r="C342" i="20"/>
  <c r="E342" i="20" s="1"/>
  <c r="A343" i="20"/>
  <c r="A344" i="20" l="1"/>
  <c r="B343" i="20"/>
  <c r="D343" i="20" s="1"/>
  <c r="C343" i="20"/>
  <c r="E343" i="20" s="1"/>
  <c r="B344" i="20" l="1"/>
  <c r="D344" i="20" s="1"/>
  <c r="A345" i="20"/>
  <c r="C344" i="20"/>
  <c r="E344" i="20" s="1"/>
  <c r="C345" i="20" l="1"/>
  <c r="E345" i="20" s="1"/>
  <c r="A346" i="20"/>
  <c r="B345" i="20"/>
  <c r="D345" i="20" s="1"/>
  <c r="B346" i="20" l="1"/>
  <c r="D346" i="20" s="1"/>
  <c r="C346" i="20"/>
  <c r="E346" i="20" s="1"/>
  <c r="A347" i="20"/>
  <c r="B347" i="20" l="1"/>
  <c r="D347" i="20" s="1"/>
  <c r="A348" i="20"/>
  <c r="C347" i="20"/>
  <c r="E347" i="20" s="1"/>
  <c r="B348" i="20" l="1"/>
  <c r="D348" i="20" s="1"/>
  <c r="A349" i="20"/>
  <c r="C348" i="20"/>
  <c r="E348" i="20" s="1"/>
  <c r="C349" i="20" l="1"/>
  <c r="E349" i="20" s="1"/>
  <c r="A350" i="20"/>
  <c r="B349" i="20"/>
  <c r="D349" i="20" s="1"/>
  <c r="B350" i="20" l="1"/>
  <c r="D350" i="20" s="1"/>
  <c r="C350" i="20"/>
  <c r="E350" i="20" s="1"/>
  <c r="A351" i="20"/>
  <c r="C351" i="20" l="1"/>
  <c r="E351" i="20" s="1"/>
  <c r="B351" i="20"/>
  <c r="D351" i="20" s="1"/>
  <c r="A352" i="20"/>
  <c r="C352" i="20" l="1"/>
  <c r="E352" i="20" s="1"/>
  <c r="B352" i="20"/>
  <c r="D352" i="20" s="1"/>
  <c r="A353" i="20"/>
  <c r="B353" i="20" l="1"/>
  <c r="D353" i="20" s="1"/>
  <c r="C353" i="20"/>
  <c r="E353" i="20" s="1"/>
  <c r="A354" i="20"/>
  <c r="A355" i="20" l="1"/>
  <c r="C354" i="20"/>
  <c r="E354" i="20" s="1"/>
  <c r="B354" i="20"/>
  <c r="D354" i="20" s="1"/>
  <c r="B355" i="20" l="1"/>
  <c r="D355" i="20" s="1"/>
  <c r="C355" i="20"/>
  <c r="E355" i="20" s="1"/>
  <c r="A356" i="20"/>
  <c r="A357" i="20" l="1"/>
  <c r="B356" i="20"/>
  <c r="D356" i="20" s="1"/>
  <c r="C356" i="20"/>
  <c r="E356" i="20" s="1"/>
  <c r="A358" i="20" l="1"/>
  <c r="B357" i="20"/>
  <c r="D357" i="20" s="1"/>
  <c r="C357" i="20"/>
  <c r="E357" i="20" s="1"/>
  <c r="B358" i="20" l="1"/>
  <c r="D358" i="20" s="1"/>
  <c r="C358" i="20"/>
  <c r="E358" i="20" s="1"/>
  <c r="A359" i="20"/>
  <c r="C359" i="20" l="1"/>
  <c r="E359" i="20" s="1"/>
  <c r="B359" i="20"/>
  <c r="D359" i="20" s="1"/>
  <c r="A360" i="20"/>
  <c r="C360" i="20" l="1"/>
  <c r="E360" i="20" s="1"/>
  <c r="B360" i="20"/>
  <c r="D360" i="20" s="1"/>
  <c r="A361" i="20"/>
  <c r="C361" i="20" l="1"/>
  <c r="E361" i="20" s="1"/>
  <c r="B361" i="20"/>
  <c r="D361" i="20" s="1"/>
  <c r="A362" i="20"/>
  <c r="C362" i="20" l="1"/>
  <c r="E362" i="20" s="1"/>
  <c r="B362" i="20"/>
  <c r="D362" i="20" s="1"/>
  <c r="A363" i="20"/>
  <c r="C363" i="20" l="1"/>
  <c r="E363" i="20" s="1"/>
  <c r="A364" i="20"/>
  <c r="B363" i="20"/>
  <c r="D363" i="20" s="1"/>
  <c r="A365" i="20" l="1"/>
  <c r="B364" i="20"/>
  <c r="D364" i="20" s="1"/>
  <c r="C364" i="20"/>
  <c r="E364" i="20" s="1"/>
  <c r="A366" i="20" l="1"/>
  <c r="B365" i="20"/>
  <c r="D365" i="20" s="1"/>
  <c r="C365" i="20"/>
  <c r="E365" i="20" s="1"/>
  <c r="C366" i="20" l="1"/>
  <c r="E366" i="20" s="1"/>
  <c r="A367" i="20"/>
  <c r="B366" i="20"/>
  <c r="D366" i="20" s="1"/>
  <c r="B367" i="20" l="1"/>
  <c r="D367" i="20" s="1"/>
  <c r="A368" i="20"/>
  <c r="C367" i="20"/>
  <c r="E367" i="20" s="1"/>
  <c r="C368" i="20" l="1"/>
  <c r="E368" i="20" s="1"/>
  <c r="A369" i="20"/>
  <c r="B368" i="20"/>
  <c r="D368" i="20" s="1"/>
  <c r="B369" i="20" l="1"/>
  <c r="D369" i="20" s="1"/>
  <c r="A370" i="20"/>
  <c r="C369" i="20"/>
  <c r="E369" i="20" s="1"/>
  <c r="B370" i="20" l="1"/>
  <c r="D370" i="20" s="1"/>
  <c r="C370" i="20"/>
  <c r="E370" i="20" s="1"/>
  <c r="A371" i="20"/>
  <c r="C371" i="20" l="1"/>
  <c r="E371" i="20" s="1"/>
  <c r="B371" i="20"/>
  <c r="D371" i="20" s="1"/>
  <c r="A372" i="20"/>
  <c r="A373" i="20" l="1"/>
  <c r="C372" i="20"/>
  <c r="E372" i="20" s="1"/>
  <c r="B372" i="20"/>
  <c r="D372" i="20" s="1"/>
  <c r="C373" i="20" l="1"/>
  <c r="E373" i="20" s="1"/>
  <c r="B373" i="20"/>
  <c r="D373" i="20" s="1"/>
  <c r="A374" i="20"/>
  <c r="B374" i="20" l="1"/>
  <c r="D374" i="20" s="1"/>
  <c r="C374" i="20"/>
  <c r="E374" i="20" s="1"/>
  <c r="A375" i="20"/>
  <c r="B375" i="20" l="1"/>
  <c r="D375" i="20" s="1"/>
  <c r="A376" i="20"/>
  <c r="C375" i="20"/>
  <c r="E375" i="20" s="1"/>
  <c r="C376" i="20" l="1"/>
  <c r="E376" i="20" s="1"/>
  <c r="A377" i="20"/>
  <c r="B376" i="20"/>
  <c r="D376" i="20" s="1"/>
  <c r="B377" i="20" l="1"/>
  <c r="D377" i="20" s="1"/>
  <c r="A378" i="20"/>
  <c r="C377" i="20"/>
  <c r="E377" i="20" s="1"/>
  <c r="B378" i="20" l="1"/>
  <c r="D378" i="20" s="1"/>
  <c r="C378" i="20"/>
  <c r="E378" i="20" s="1"/>
  <c r="A379" i="20"/>
  <c r="B379" i="20" l="1"/>
  <c r="D379" i="20" s="1"/>
  <c r="C379" i="20"/>
  <c r="E379" i="20" s="1"/>
  <c r="A380" i="20"/>
  <c r="C380" i="20" l="1"/>
  <c r="E380" i="20" s="1"/>
  <c r="B380" i="20"/>
  <c r="D380" i="20" s="1"/>
  <c r="A381" i="20"/>
  <c r="A382" i="20" l="1"/>
  <c r="C381" i="20"/>
  <c r="E381" i="20" s="1"/>
  <c r="B381" i="20"/>
  <c r="D381" i="20" s="1"/>
  <c r="B382" i="20" l="1"/>
  <c r="D382" i="20" s="1"/>
  <c r="C382" i="20"/>
  <c r="E382" i="20" s="1"/>
  <c r="A383" i="20"/>
  <c r="B383" i="20" l="1"/>
  <c r="D383" i="20" s="1"/>
  <c r="C383" i="20"/>
  <c r="E383" i="20" s="1"/>
  <c r="A384" i="20"/>
  <c r="C384" i="20" l="1"/>
  <c r="E384" i="20" s="1"/>
  <c r="A385" i="20"/>
  <c r="B384" i="20"/>
  <c r="D384" i="20" s="1"/>
  <c r="B385" i="20" l="1"/>
  <c r="D385" i="20" s="1"/>
  <c r="C385" i="20"/>
  <c r="E385" i="20" s="1"/>
  <c r="A386" i="20"/>
  <c r="A387" i="20" l="1"/>
  <c r="C386" i="20"/>
  <c r="E386" i="20" s="1"/>
  <c r="B386" i="20"/>
  <c r="D386" i="20" s="1"/>
  <c r="B387" i="20" l="1"/>
  <c r="D387" i="20" s="1"/>
  <c r="C387" i="20"/>
  <c r="E387" i="20" s="1"/>
  <c r="A388" i="20"/>
  <c r="B388" i="20" l="1"/>
  <c r="D388" i="20" s="1"/>
  <c r="A389" i="20"/>
  <c r="C388" i="20"/>
  <c r="E388" i="20" s="1"/>
  <c r="A390" i="20" l="1"/>
  <c r="C389" i="20"/>
  <c r="E389" i="20" s="1"/>
  <c r="B389" i="20"/>
  <c r="D389" i="20" s="1"/>
  <c r="B390" i="20" l="1"/>
  <c r="D390" i="20" s="1"/>
  <c r="C390" i="20"/>
  <c r="E390" i="20" s="1"/>
  <c r="A391" i="20"/>
  <c r="B391" i="20" l="1"/>
  <c r="D391" i="20" s="1"/>
  <c r="C391" i="20"/>
  <c r="E391" i="20" s="1"/>
  <c r="A392" i="20"/>
  <c r="C392" i="20" l="1"/>
  <c r="E392" i="20" s="1"/>
  <c r="A393" i="20"/>
  <c r="B392" i="20"/>
  <c r="D392" i="20" s="1"/>
  <c r="A394" i="20" l="1"/>
  <c r="C393" i="20"/>
  <c r="E393" i="20" s="1"/>
  <c r="B393" i="20"/>
  <c r="D393" i="20" s="1"/>
  <c r="A395" i="20" l="1"/>
  <c r="B394" i="20"/>
  <c r="D394" i="20" s="1"/>
  <c r="C394" i="20"/>
  <c r="E394" i="20" s="1"/>
  <c r="B395" i="20" l="1"/>
  <c r="D395" i="20" s="1"/>
  <c r="C395" i="20"/>
  <c r="E395" i="20" s="1"/>
  <c r="A396" i="20"/>
  <c r="B396" i="20" l="1"/>
  <c r="D396" i="20" s="1"/>
  <c r="C396" i="20"/>
  <c r="E396" i="20" s="1"/>
  <c r="A397" i="20"/>
  <c r="B397" i="20" l="1"/>
  <c r="D397" i="20" s="1"/>
  <c r="A398" i="20"/>
  <c r="C397" i="20"/>
  <c r="E397" i="20" s="1"/>
  <c r="B398" i="20" l="1"/>
  <c r="D398" i="20" s="1"/>
  <c r="C398" i="20"/>
  <c r="E398" i="20" s="1"/>
  <c r="A399" i="20"/>
  <c r="C399" i="20" l="1"/>
  <c r="E399" i="20" s="1"/>
  <c r="A400" i="20"/>
  <c r="B399" i="20"/>
  <c r="D399" i="20" s="1"/>
  <c r="C400" i="20" l="1"/>
  <c r="E400" i="20" s="1"/>
  <c r="A401" i="20"/>
  <c r="B400" i="20"/>
  <c r="D400" i="20" s="1"/>
  <c r="C401" i="20" l="1"/>
  <c r="E401" i="20" s="1"/>
  <c r="A402" i="20"/>
  <c r="B401" i="20"/>
  <c r="D401" i="20" s="1"/>
  <c r="A403" i="20" l="1"/>
  <c r="B402" i="20"/>
  <c r="D402" i="20" s="1"/>
  <c r="C402" i="20"/>
  <c r="E402" i="20" s="1"/>
  <c r="B403" i="20" l="1"/>
  <c r="D403" i="20" s="1"/>
  <c r="C403" i="20"/>
  <c r="E403" i="20" s="1"/>
  <c r="A404" i="20"/>
  <c r="B404" i="20" l="1"/>
  <c r="D404" i="20" s="1"/>
  <c r="C404" i="20"/>
  <c r="E404" i="20" s="1"/>
  <c r="A405" i="20"/>
  <c r="A406" i="20" l="1"/>
  <c r="C405" i="20"/>
  <c r="E405" i="20" s="1"/>
  <c r="B405" i="20"/>
  <c r="D405" i="20" s="1"/>
  <c r="C406" i="20" l="1"/>
  <c r="E406" i="20" s="1"/>
  <c r="A407" i="20"/>
  <c r="B406" i="20"/>
  <c r="D406" i="20" s="1"/>
  <c r="A408" i="20" l="1"/>
  <c r="B407" i="20"/>
  <c r="D407" i="20" s="1"/>
  <c r="C407" i="20"/>
  <c r="E407" i="20" s="1"/>
  <c r="A409" i="20" l="1"/>
  <c r="B408" i="20"/>
  <c r="D408" i="20" s="1"/>
  <c r="C408" i="20"/>
  <c r="E408" i="20" s="1"/>
  <c r="B409" i="20" l="1"/>
  <c r="D409" i="20" s="1"/>
  <c r="C409" i="20"/>
  <c r="E409" i="20" s="1"/>
  <c r="A410" i="20"/>
  <c r="B410" i="20" l="1"/>
  <c r="D410" i="20" s="1"/>
  <c r="C410" i="20"/>
  <c r="E410" i="20" s="1"/>
  <c r="A411" i="20"/>
  <c r="B411" i="20" l="1"/>
  <c r="D411" i="20" s="1"/>
  <c r="C411" i="20"/>
  <c r="E411" i="20" s="1"/>
  <c r="A412" i="20"/>
  <c r="C412" i="20" l="1"/>
  <c r="E412" i="20" s="1"/>
  <c r="A413" i="20"/>
  <c r="B412" i="20"/>
  <c r="D412" i="20" s="1"/>
  <c r="A414" i="20" l="1"/>
  <c r="B413" i="20"/>
  <c r="D413" i="20" s="1"/>
  <c r="C413" i="20"/>
  <c r="E413" i="20" s="1"/>
  <c r="B414" i="20" l="1"/>
  <c r="D414" i="20" s="1"/>
  <c r="C414" i="20"/>
  <c r="E414" i="20" s="1"/>
  <c r="A415" i="20"/>
  <c r="A416" i="20" l="1"/>
  <c r="C415" i="20"/>
  <c r="E415" i="20" s="1"/>
  <c r="B415" i="20"/>
  <c r="D415" i="20" s="1"/>
  <c r="C416" i="20" l="1"/>
  <c r="E416" i="20" s="1"/>
  <c r="B416" i="20"/>
  <c r="D416" i="20" s="1"/>
  <c r="A417" i="20"/>
  <c r="B417" i="20" l="1"/>
  <c r="D417" i="20" s="1"/>
  <c r="C417" i="20"/>
  <c r="E417" i="20" s="1"/>
  <c r="A418" i="20"/>
  <c r="B418" i="20" l="1"/>
  <c r="D418" i="20" s="1"/>
  <c r="A419" i="20"/>
  <c r="C418" i="20"/>
  <c r="E418" i="20" s="1"/>
  <c r="B419" i="20" l="1"/>
  <c r="D419" i="20" s="1"/>
  <c r="C419" i="20"/>
  <c r="E419" i="20" s="1"/>
  <c r="A420" i="20"/>
  <c r="A421" i="20" l="1"/>
  <c r="C420" i="20"/>
  <c r="E420" i="20" s="1"/>
  <c r="B420" i="20"/>
  <c r="D420" i="20" s="1"/>
  <c r="A422" i="20" l="1"/>
  <c r="B421" i="20"/>
  <c r="D421" i="20" s="1"/>
  <c r="C421" i="20"/>
  <c r="E421" i="20" s="1"/>
  <c r="B422" i="20" l="1"/>
  <c r="D422" i="20" s="1"/>
  <c r="C422" i="20"/>
  <c r="E422" i="20" s="1"/>
  <c r="A423" i="20"/>
  <c r="C423" i="20" l="1"/>
  <c r="E423" i="20" s="1"/>
  <c r="A424" i="20"/>
  <c r="B423" i="20"/>
  <c r="D423" i="20" s="1"/>
  <c r="C424" i="20" l="1"/>
  <c r="E424" i="20" s="1"/>
  <c r="A425" i="20"/>
  <c r="B424" i="20"/>
  <c r="D424" i="20" s="1"/>
  <c r="B425" i="20" l="1"/>
  <c r="D425" i="20" s="1"/>
  <c r="A426" i="20"/>
  <c r="C425" i="20"/>
  <c r="E425" i="20" s="1"/>
  <c r="B426" i="20" l="1"/>
  <c r="D426" i="20" s="1"/>
  <c r="C426" i="20"/>
  <c r="E426" i="20" s="1"/>
  <c r="A427" i="20"/>
  <c r="B427" i="20" l="1"/>
  <c r="D427" i="20" s="1"/>
  <c r="C427" i="20"/>
  <c r="E427" i="20" s="1"/>
  <c r="A428" i="20"/>
  <c r="B428" i="20" l="1"/>
  <c r="D428" i="20" s="1"/>
  <c r="C428" i="20"/>
  <c r="E428" i="20" s="1"/>
  <c r="A429" i="20"/>
  <c r="A430" i="20" l="1"/>
  <c r="B429" i="20"/>
  <c r="D429" i="20" s="1"/>
  <c r="C429" i="20"/>
  <c r="E429" i="20" s="1"/>
  <c r="B430" i="20" l="1"/>
  <c r="D430" i="20" s="1"/>
  <c r="C430" i="20"/>
  <c r="E430" i="20" s="1"/>
  <c r="A431" i="20"/>
  <c r="B431" i="20" l="1"/>
  <c r="D431" i="20" s="1"/>
  <c r="C431" i="20"/>
  <c r="E431" i="20" s="1"/>
  <c r="A432" i="20"/>
  <c r="C432" i="20" l="1"/>
  <c r="E432" i="20" s="1"/>
  <c r="A433" i="20"/>
  <c r="B432" i="20"/>
  <c r="D432" i="20" s="1"/>
  <c r="B433" i="20" l="1"/>
  <c r="D433" i="20" s="1"/>
  <c r="C433" i="20"/>
  <c r="E433" i="20" s="1"/>
  <c r="A434" i="20"/>
  <c r="B434" i="20" l="1"/>
  <c r="D434" i="20" s="1"/>
  <c r="C434" i="20"/>
  <c r="E434" i="20" s="1"/>
  <c r="A435" i="20"/>
  <c r="B435" i="20" l="1"/>
  <c r="D435" i="20" s="1"/>
  <c r="C435" i="20"/>
  <c r="E435" i="20" s="1"/>
  <c r="A436" i="20"/>
  <c r="A437" i="20" l="1"/>
  <c r="B436" i="20"/>
  <c r="D436" i="20" s="1"/>
  <c r="C436" i="20"/>
  <c r="E436" i="20" s="1"/>
  <c r="A438" i="20" l="1"/>
  <c r="C437" i="20"/>
  <c r="E437" i="20" s="1"/>
  <c r="B437" i="20"/>
  <c r="D437" i="20" s="1"/>
  <c r="B438" i="20" l="1"/>
  <c r="D438" i="20" s="1"/>
  <c r="C438" i="20"/>
  <c r="E438" i="20" s="1"/>
  <c r="A439" i="20"/>
  <c r="A440" i="20" l="1"/>
  <c r="B439" i="20"/>
  <c r="D439" i="20" s="1"/>
  <c r="C439" i="20"/>
  <c r="E439" i="20" s="1"/>
  <c r="C440" i="20" l="1"/>
  <c r="E440" i="20" s="1"/>
  <c r="A441" i="20"/>
  <c r="B440" i="20"/>
  <c r="D440" i="20" s="1"/>
  <c r="B441" i="20" l="1"/>
  <c r="D441" i="20" s="1"/>
  <c r="C441" i="20"/>
  <c r="E441" i="20" s="1"/>
  <c r="A442" i="20"/>
  <c r="B442" i="20" l="1"/>
  <c r="D442" i="20" s="1"/>
  <c r="C442" i="20"/>
  <c r="E442" i="20" s="1"/>
  <c r="A443" i="20"/>
  <c r="B443" i="20" l="1"/>
  <c r="D443" i="20" s="1"/>
  <c r="A444" i="20"/>
  <c r="C443" i="20"/>
  <c r="E443" i="20" s="1"/>
  <c r="B444" i="20" l="1"/>
  <c r="D444" i="20" s="1"/>
  <c r="C444" i="20"/>
  <c r="E444" i="20" s="1"/>
  <c r="A445" i="20"/>
  <c r="A446" i="20" l="1"/>
  <c r="B445" i="20"/>
  <c r="D445" i="20" s="1"/>
  <c r="C445" i="20"/>
  <c r="E445" i="20" s="1"/>
  <c r="A447" i="20" l="1"/>
  <c r="C446" i="20"/>
  <c r="E446" i="20" s="1"/>
  <c r="B446" i="20"/>
  <c r="D446" i="20" s="1"/>
  <c r="B447" i="20" l="1"/>
  <c r="D447" i="20" s="1"/>
  <c r="C447" i="20"/>
  <c r="E447" i="20" s="1"/>
  <c r="A448" i="20"/>
  <c r="C448" i="20" l="1"/>
  <c r="E448" i="20" s="1"/>
  <c r="A449" i="20"/>
  <c r="B448" i="20"/>
  <c r="D448" i="20" s="1"/>
  <c r="A450" i="20" l="1"/>
  <c r="B449" i="20"/>
  <c r="D449" i="20" s="1"/>
  <c r="C449" i="20"/>
  <c r="E449" i="20" s="1"/>
  <c r="B450" i="20" l="1"/>
  <c r="D450" i="20" s="1"/>
  <c r="C450" i="20"/>
  <c r="E450" i="20" s="1"/>
  <c r="A451" i="20"/>
  <c r="B451" i="20" l="1"/>
  <c r="D451" i="20" s="1"/>
  <c r="A452" i="20"/>
  <c r="C451" i="20"/>
  <c r="E451" i="20" s="1"/>
  <c r="A453" i="20" l="1"/>
  <c r="B452" i="20"/>
  <c r="D452" i="20" s="1"/>
  <c r="C452" i="20"/>
  <c r="E452" i="20" s="1"/>
  <c r="B453" i="20" l="1"/>
  <c r="D453" i="20" s="1"/>
  <c r="C453" i="20"/>
  <c r="E453" i="20" s="1"/>
  <c r="A454" i="20"/>
  <c r="C454" i="20" l="1"/>
  <c r="E454" i="20" s="1"/>
  <c r="B454" i="20"/>
  <c r="D454" i="20" s="1"/>
  <c r="A455" i="20"/>
  <c r="C455" i="20" l="1"/>
  <c r="E455" i="20" s="1"/>
  <c r="A456" i="20"/>
  <c r="B455" i="20"/>
  <c r="D455" i="20" s="1"/>
  <c r="B456" i="20" l="1"/>
  <c r="D456" i="20" s="1"/>
  <c r="C456" i="20"/>
  <c r="E456" i="20" s="1"/>
  <c r="A457" i="20"/>
  <c r="C457" i="20" l="1"/>
  <c r="E457" i="20" s="1"/>
  <c r="A458" i="20"/>
  <c r="B457" i="20"/>
  <c r="D457" i="20" s="1"/>
  <c r="B458" i="20" l="1"/>
  <c r="D458" i="20" s="1"/>
  <c r="C458" i="20"/>
  <c r="E458" i="20" s="1"/>
  <c r="A459" i="20"/>
  <c r="B459" i="20" l="1"/>
  <c r="D459" i="20" s="1"/>
  <c r="A460" i="20"/>
  <c r="C459" i="20"/>
  <c r="E459" i="20" s="1"/>
  <c r="A461" i="20" l="1"/>
  <c r="B460" i="20"/>
  <c r="D460" i="20" s="1"/>
  <c r="C460" i="20"/>
  <c r="E460" i="20" s="1"/>
  <c r="B461" i="20" l="1"/>
  <c r="D461" i="20" s="1"/>
  <c r="C461" i="20"/>
  <c r="E461" i="20" s="1"/>
  <c r="A462" i="20"/>
  <c r="A463" i="20" l="1"/>
  <c r="B462" i="20"/>
  <c r="D462" i="20" s="1"/>
  <c r="C462" i="20"/>
  <c r="E462" i="20" s="1"/>
  <c r="C463" i="20" l="1"/>
  <c r="E463" i="20" s="1"/>
  <c r="B463" i="20"/>
  <c r="D463" i="20" s="1"/>
  <c r="A464" i="20"/>
  <c r="B464" i="20" l="1"/>
  <c r="D464" i="20" s="1"/>
  <c r="A465" i="20"/>
  <c r="C464" i="20"/>
  <c r="E464" i="20" s="1"/>
  <c r="B465" i="20" l="1"/>
  <c r="D465" i="20" s="1"/>
  <c r="A466" i="20"/>
  <c r="C465" i="20"/>
  <c r="E465" i="20" s="1"/>
  <c r="B466" i="20" l="1"/>
  <c r="D466" i="20" s="1"/>
  <c r="C466" i="20"/>
  <c r="E466" i="20" s="1"/>
  <c r="A467" i="20"/>
  <c r="C467" i="20" l="1"/>
  <c r="E467" i="20" s="1"/>
  <c r="B467" i="20"/>
  <c r="D467" i="20" s="1"/>
  <c r="A468" i="20"/>
  <c r="A469" i="20" l="1"/>
  <c r="C468" i="20"/>
  <c r="E468" i="20" s="1"/>
  <c r="B468" i="20"/>
  <c r="D468" i="20" s="1"/>
  <c r="B469" i="20" l="1"/>
  <c r="D469" i="20" s="1"/>
  <c r="A470" i="20"/>
  <c r="C469" i="20"/>
  <c r="E469" i="20" s="1"/>
  <c r="C470" i="20" l="1"/>
  <c r="E470" i="20" s="1"/>
  <c r="A471" i="20"/>
  <c r="B470" i="20"/>
  <c r="D470" i="20" s="1"/>
  <c r="C471" i="20" l="1"/>
  <c r="E471" i="20" s="1"/>
  <c r="A472" i="20"/>
  <c r="B471" i="20"/>
  <c r="D471" i="20" s="1"/>
  <c r="B472" i="20" l="1"/>
  <c r="D472" i="20" s="1"/>
  <c r="C472" i="20"/>
  <c r="E472" i="20" s="1"/>
  <c r="A473" i="20"/>
  <c r="B473" i="20" l="1"/>
  <c r="D473" i="20" s="1"/>
  <c r="C473" i="20"/>
  <c r="E473" i="20" s="1"/>
  <c r="A474" i="20"/>
  <c r="B474" i="20" l="1"/>
  <c r="D474" i="20" s="1"/>
  <c r="C474" i="20"/>
  <c r="E474" i="20" s="1"/>
  <c r="A475" i="20"/>
  <c r="A476" i="20" l="1"/>
  <c r="B475" i="20"/>
  <c r="D475" i="20" s="1"/>
  <c r="C475" i="20"/>
  <c r="E475" i="20" s="1"/>
  <c r="A477" i="20" l="1"/>
  <c r="B476" i="20"/>
  <c r="D476" i="20" s="1"/>
  <c r="C476" i="20"/>
  <c r="E476" i="20" s="1"/>
  <c r="B477" i="20" l="1"/>
  <c r="D477" i="20" s="1"/>
  <c r="C477" i="20"/>
  <c r="E477" i="20" s="1"/>
  <c r="A478" i="20"/>
  <c r="B478" i="20" l="1"/>
  <c r="D478" i="20" s="1"/>
  <c r="A479" i="20"/>
  <c r="C478" i="20"/>
  <c r="E478" i="20" s="1"/>
  <c r="C479" i="20" l="1"/>
  <c r="E479" i="20" s="1"/>
  <c r="A480" i="20"/>
  <c r="B479" i="20"/>
  <c r="D479" i="20" s="1"/>
  <c r="B480" i="20" l="1"/>
  <c r="D480" i="20" s="1"/>
  <c r="C480" i="20"/>
  <c r="E480" i="20" s="1"/>
  <c r="A481" i="20"/>
  <c r="C481" i="20" l="1"/>
  <c r="E481" i="20" s="1"/>
  <c r="A482" i="20"/>
  <c r="B481" i="20"/>
  <c r="D481" i="20" s="1"/>
  <c r="B482" i="20" l="1"/>
  <c r="D482" i="20" s="1"/>
  <c r="C482" i="20"/>
  <c r="E482" i="20" s="1"/>
  <c r="A483" i="20"/>
  <c r="C483" i="20" l="1"/>
  <c r="E483" i="20" s="1"/>
  <c r="A484" i="20"/>
  <c r="B483" i="20"/>
  <c r="D483" i="20" s="1"/>
  <c r="A485" i="20" l="1"/>
  <c r="B484" i="20"/>
  <c r="D484" i="20" s="1"/>
  <c r="C484" i="20"/>
  <c r="E484" i="20" s="1"/>
  <c r="B485" i="20" l="1"/>
  <c r="D485" i="20" s="1"/>
  <c r="C485" i="20"/>
  <c r="E485" i="20" s="1"/>
  <c r="A486" i="20"/>
  <c r="B486" i="20" l="1"/>
  <c r="D486" i="20" s="1"/>
  <c r="C486" i="20"/>
  <c r="E486" i="20" s="1"/>
  <c r="A487" i="20"/>
  <c r="C487" i="20" l="1"/>
  <c r="E487" i="20" s="1"/>
  <c r="A488" i="20"/>
  <c r="B487" i="20"/>
  <c r="D487" i="20" s="1"/>
  <c r="B488" i="20" l="1"/>
  <c r="D488" i="20" s="1"/>
  <c r="A489" i="20"/>
  <c r="C488" i="20"/>
  <c r="E488" i="20" s="1"/>
  <c r="A490" i="20" l="1"/>
  <c r="C489" i="20"/>
  <c r="E489" i="20" s="1"/>
  <c r="B489" i="20"/>
  <c r="D489" i="20" s="1"/>
  <c r="B490" i="20" l="1"/>
  <c r="D490" i="20" s="1"/>
  <c r="C490" i="20"/>
  <c r="E490" i="20" s="1"/>
  <c r="A491" i="20"/>
  <c r="B491" i="20" l="1"/>
  <c r="D491" i="20" s="1"/>
  <c r="A492" i="20"/>
  <c r="C491" i="20"/>
  <c r="E491" i="20" s="1"/>
  <c r="A493" i="20" l="1"/>
  <c r="C492" i="20"/>
  <c r="E492" i="20" s="1"/>
  <c r="B492" i="20"/>
  <c r="D492" i="20" s="1"/>
  <c r="B493" i="20" l="1"/>
  <c r="D493" i="20" s="1"/>
  <c r="C493" i="20"/>
  <c r="E493" i="20" s="1"/>
  <c r="A494" i="20"/>
  <c r="C494" i="20" l="1"/>
  <c r="E494" i="20" s="1"/>
  <c r="A495" i="20"/>
  <c r="B494" i="20"/>
  <c r="D494" i="20" s="1"/>
  <c r="C495" i="20" l="1"/>
  <c r="E495" i="20" s="1"/>
  <c r="A496" i="20"/>
  <c r="B495" i="20"/>
  <c r="D495" i="20" s="1"/>
  <c r="B496" i="20" l="1"/>
  <c r="D496" i="20" s="1"/>
  <c r="C496" i="20"/>
  <c r="E496" i="20" s="1"/>
  <c r="A497" i="20"/>
  <c r="B497" i="20" l="1"/>
  <c r="D497" i="20" s="1"/>
  <c r="A498" i="20"/>
  <c r="C497" i="20"/>
  <c r="E497" i="20" s="1"/>
  <c r="B498" i="20" l="1"/>
  <c r="D498" i="20" s="1"/>
  <c r="C498" i="20"/>
  <c r="E498" i="20" s="1"/>
  <c r="A499" i="20"/>
  <c r="B499" i="20" l="1"/>
  <c r="D499" i="20" s="1"/>
  <c r="C499" i="20"/>
  <c r="E499" i="20" s="1"/>
  <c r="A500" i="20"/>
  <c r="A501" i="20" l="1"/>
  <c r="B500" i="20"/>
  <c r="D500" i="20" s="1"/>
  <c r="C500" i="20"/>
  <c r="E500" i="20" s="1"/>
  <c r="B501" i="20" l="1"/>
  <c r="D501" i="20" s="1"/>
  <c r="C501" i="20"/>
  <c r="E501" i="20" s="1"/>
  <c r="A502" i="20"/>
  <c r="A503" i="20" l="1"/>
  <c r="B502" i="20"/>
  <c r="D502" i="20" s="1"/>
  <c r="C502" i="20"/>
  <c r="E502" i="20" s="1"/>
  <c r="C503" i="20" l="1"/>
  <c r="E503" i="20" s="1"/>
  <c r="A504" i="20"/>
  <c r="B503" i="20"/>
  <c r="D503" i="20" s="1"/>
  <c r="B504" i="20" l="1"/>
  <c r="D504" i="20" s="1"/>
  <c r="A505" i="20"/>
  <c r="C504" i="20"/>
  <c r="E504" i="20" s="1"/>
  <c r="C505" i="20" l="1"/>
  <c r="E505" i="20" s="1"/>
  <c r="B505" i="20"/>
  <c r="D505" i="20" s="1"/>
  <c r="A506" i="20"/>
  <c r="B506" i="20" l="1"/>
  <c r="D506" i="20" s="1"/>
  <c r="C506" i="20"/>
  <c r="E506" i="20" s="1"/>
  <c r="A507" i="20"/>
  <c r="C507" i="20" l="1"/>
  <c r="E507" i="20" s="1"/>
  <c r="A508" i="20"/>
  <c r="B507" i="20"/>
  <c r="D507" i="20" s="1"/>
  <c r="A509" i="20" l="1"/>
  <c r="C508" i="20"/>
  <c r="E508" i="20" s="1"/>
  <c r="B508" i="20"/>
  <c r="D508" i="20" s="1"/>
  <c r="B509" i="20" l="1"/>
  <c r="D509" i="20" s="1"/>
  <c r="C509" i="20"/>
  <c r="E509" i="20" s="1"/>
  <c r="A510" i="20"/>
  <c r="B510" i="20" l="1"/>
  <c r="D510" i="20" s="1"/>
  <c r="A511" i="20"/>
  <c r="C510" i="20"/>
  <c r="E510" i="20" s="1"/>
  <c r="C511" i="20" l="1"/>
  <c r="E511" i="20" s="1"/>
  <c r="A512" i="20"/>
  <c r="B511" i="20"/>
  <c r="D511" i="20" s="1"/>
  <c r="B512" i="20" l="1"/>
  <c r="D512" i="20" s="1"/>
  <c r="C512" i="20"/>
  <c r="E512" i="20" s="1"/>
  <c r="A513" i="20"/>
  <c r="A514" i="20" l="1"/>
  <c r="B513" i="20"/>
  <c r="D513" i="20" s="1"/>
  <c r="C513" i="20"/>
  <c r="E513" i="20" s="1"/>
  <c r="B514" i="20" l="1"/>
  <c r="D514" i="20" s="1"/>
  <c r="C514" i="20"/>
  <c r="E514" i="20" s="1"/>
  <c r="A515" i="20"/>
  <c r="A516" i="20" l="1"/>
  <c r="B515" i="20"/>
  <c r="D515" i="20" s="1"/>
  <c r="C515" i="20"/>
  <c r="E515" i="20" s="1"/>
  <c r="A517" i="20" l="1"/>
  <c r="B516" i="20"/>
  <c r="D516" i="20" s="1"/>
  <c r="C516" i="20"/>
  <c r="E516" i="20" s="1"/>
  <c r="B517" i="20" l="1"/>
  <c r="D517" i="20" s="1"/>
  <c r="C517" i="20"/>
  <c r="E517" i="20" s="1"/>
  <c r="A518" i="20"/>
  <c r="C518" i="20" l="1"/>
  <c r="E518" i="20" s="1"/>
  <c r="B518" i="20"/>
  <c r="D518" i="20" s="1"/>
  <c r="A519" i="20"/>
  <c r="C519" i="20" l="1"/>
  <c r="E519" i="20" s="1"/>
  <c r="A520" i="20"/>
  <c r="B519" i="20"/>
  <c r="D519" i="20" s="1"/>
  <c r="B520" i="20" l="1"/>
  <c r="D520" i="20" s="1"/>
  <c r="C520" i="20"/>
  <c r="E520" i="20" s="1"/>
  <c r="A521" i="20"/>
  <c r="C521" i="20" l="1"/>
  <c r="E521" i="20" s="1"/>
  <c r="A522" i="20"/>
  <c r="B521" i="20"/>
  <c r="D521" i="20" s="1"/>
  <c r="B522" i="20" l="1"/>
  <c r="D522" i="20" s="1"/>
  <c r="C522" i="20"/>
  <c r="E522" i="20" s="1"/>
  <c r="A523" i="20"/>
  <c r="B523" i="20" l="1"/>
  <c r="D523" i="20" s="1"/>
  <c r="A524" i="20"/>
  <c r="C523" i="20"/>
  <c r="E523" i="20" s="1"/>
  <c r="A525" i="20" l="1"/>
  <c r="B524" i="20"/>
  <c r="D524" i="20" s="1"/>
  <c r="C524" i="20"/>
  <c r="E524" i="20" s="1"/>
  <c r="B525" i="20" l="1"/>
  <c r="D525" i="20" s="1"/>
  <c r="A526" i="20"/>
  <c r="C525" i="20"/>
  <c r="E525" i="20" s="1"/>
  <c r="C526" i="20" l="1"/>
  <c r="E526" i="20" s="1"/>
  <c r="B526" i="20"/>
  <c r="D526" i="20" s="1"/>
  <c r="A527" i="20"/>
  <c r="C527" i="20" l="1"/>
  <c r="E527" i="20" s="1"/>
  <c r="B527" i="20"/>
  <c r="D527" i="20" s="1"/>
  <c r="A528" i="20"/>
  <c r="B528" i="20" l="1"/>
  <c r="D528" i="20" s="1"/>
  <c r="C528" i="20"/>
  <c r="E528" i="20" s="1"/>
  <c r="A529" i="20"/>
  <c r="A530" i="20" l="1"/>
  <c r="C529" i="20"/>
  <c r="E529" i="20" s="1"/>
  <c r="B529" i="20"/>
  <c r="D529" i="20" s="1"/>
  <c r="B530" i="20" l="1"/>
  <c r="D530" i="20" s="1"/>
  <c r="C530" i="20"/>
  <c r="E530" i="20" s="1"/>
  <c r="A531" i="20"/>
  <c r="C531" i="20" l="1"/>
  <c r="E531" i="20" s="1"/>
  <c r="A532" i="20"/>
  <c r="B531" i="20"/>
  <c r="D531" i="20" s="1"/>
  <c r="A533" i="20" l="1"/>
  <c r="C532" i="20"/>
  <c r="E532" i="20" s="1"/>
  <c r="B532" i="20"/>
  <c r="D532" i="20" s="1"/>
  <c r="B533" i="20" l="1"/>
  <c r="D533" i="20" s="1"/>
  <c r="A534" i="20"/>
  <c r="C533" i="20"/>
  <c r="E533" i="20" s="1"/>
  <c r="A535" i="20" l="1"/>
  <c r="B534" i="20"/>
  <c r="D534" i="20" s="1"/>
  <c r="C534" i="20"/>
  <c r="E534" i="20" s="1"/>
  <c r="C535" i="20" l="1"/>
  <c r="E535" i="20" s="1"/>
  <c r="A536" i="20"/>
  <c r="B535" i="20"/>
  <c r="D535" i="20" s="1"/>
  <c r="C536" i="20" l="1"/>
  <c r="E536" i="20" s="1"/>
  <c r="A537" i="20"/>
  <c r="B536" i="20"/>
  <c r="D536" i="20" s="1"/>
  <c r="B537" i="20" l="1"/>
  <c r="D537" i="20" s="1"/>
  <c r="C537" i="20"/>
  <c r="E537" i="20" s="1"/>
  <c r="A538" i="20"/>
  <c r="B538" i="20" l="1"/>
  <c r="D538" i="20" s="1"/>
  <c r="C538" i="20"/>
  <c r="E538" i="20" s="1"/>
  <c r="A539" i="20"/>
  <c r="C539" i="20" l="1"/>
  <c r="E539" i="20" s="1"/>
  <c r="A540" i="20"/>
  <c r="B539" i="20"/>
  <c r="D539" i="20" s="1"/>
  <c r="A541" i="20" l="1"/>
  <c r="B540" i="20"/>
  <c r="D540" i="20" s="1"/>
  <c r="C540" i="20"/>
  <c r="E540" i="20" s="1"/>
  <c r="C541" i="20" l="1"/>
  <c r="E541" i="20" s="1"/>
  <c r="A542" i="20"/>
  <c r="B541" i="20"/>
  <c r="D541" i="20" s="1"/>
  <c r="C542" i="20" l="1"/>
  <c r="E542" i="20" s="1"/>
  <c r="B542" i="20"/>
  <c r="D542" i="20" s="1"/>
  <c r="A543" i="20"/>
  <c r="C543" i="20" l="1"/>
  <c r="E543" i="20" s="1"/>
  <c r="B543" i="20"/>
  <c r="D543" i="20" s="1"/>
  <c r="A544" i="20"/>
  <c r="C544" i="20" l="1"/>
  <c r="E544" i="20" s="1"/>
  <c r="A545" i="20"/>
  <c r="B544" i="20"/>
  <c r="D544" i="20" s="1"/>
  <c r="C545" i="20" l="1"/>
  <c r="E545" i="20" s="1"/>
  <c r="B545" i="20"/>
  <c r="D545" i="20" s="1"/>
  <c r="A546" i="20"/>
  <c r="B546" i="20" l="1"/>
  <c r="D546" i="20" s="1"/>
  <c r="C546" i="20"/>
  <c r="E546" i="20" s="1"/>
  <c r="A547" i="20"/>
  <c r="C547" i="20" l="1"/>
  <c r="E547" i="20" s="1"/>
  <c r="A548" i="20"/>
  <c r="B547" i="20"/>
  <c r="D547" i="20" s="1"/>
  <c r="C548" i="20" l="1"/>
  <c r="E548" i="20" s="1"/>
  <c r="B548" i="20"/>
  <c r="D548" i="20" s="1"/>
  <c r="A549" i="20"/>
  <c r="B549" i="20" l="1"/>
  <c r="D549" i="20" s="1"/>
  <c r="A550" i="20"/>
  <c r="C549" i="20"/>
  <c r="E549" i="20" s="1"/>
  <c r="B550" i="20" l="1"/>
  <c r="D550" i="20" s="1"/>
  <c r="C550" i="20"/>
  <c r="E550" i="20" s="1"/>
  <c r="A551" i="20"/>
  <c r="A552" i="20" l="1"/>
  <c r="B551" i="20"/>
  <c r="D551" i="20" s="1"/>
  <c r="C551" i="20"/>
  <c r="E551" i="20" s="1"/>
  <c r="A553" i="20" l="1"/>
  <c r="B552" i="20"/>
  <c r="D552" i="20" s="1"/>
  <c r="C552" i="20"/>
  <c r="E552" i="20" s="1"/>
  <c r="B553" i="20" l="1"/>
  <c r="D553" i="20" s="1"/>
  <c r="A554" i="20"/>
  <c r="C553" i="20"/>
  <c r="E553" i="20" s="1"/>
  <c r="C554" i="20" l="1"/>
  <c r="E554" i="20" s="1"/>
  <c r="A555" i="20"/>
  <c r="B554" i="20"/>
  <c r="D554" i="20" s="1"/>
  <c r="C555" i="20" l="1"/>
  <c r="E555" i="20" s="1"/>
  <c r="A556" i="20"/>
  <c r="B555" i="20"/>
  <c r="D555" i="20" s="1"/>
  <c r="C556" i="20" l="1"/>
  <c r="E556" i="20" s="1"/>
  <c r="B556" i="20"/>
  <c r="D556" i="20" s="1"/>
  <c r="A557" i="20"/>
  <c r="B557" i="20" l="1"/>
  <c r="D557" i="20" s="1"/>
  <c r="C557" i="20"/>
  <c r="E557" i="20" s="1"/>
  <c r="A558" i="20"/>
  <c r="B558" i="20" l="1"/>
  <c r="D558" i="20" s="1"/>
  <c r="C558" i="20"/>
  <c r="E558" i="20" s="1"/>
  <c r="A559" i="20"/>
  <c r="A560" i="20" l="1"/>
  <c r="B559" i="20"/>
  <c r="D559" i="20" s="1"/>
  <c r="C559" i="20"/>
  <c r="E559" i="20" s="1"/>
  <c r="A561" i="20" l="1"/>
  <c r="C560" i="20"/>
  <c r="E560" i="20" s="1"/>
  <c r="B560" i="20"/>
  <c r="D560" i="20" s="1"/>
  <c r="B561" i="20" l="1"/>
  <c r="D561" i="20" s="1"/>
  <c r="A562" i="20"/>
  <c r="C561" i="20"/>
  <c r="E561" i="20" s="1"/>
  <c r="C562" i="20" l="1"/>
  <c r="E562" i="20" s="1"/>
  <c r="B562" i="20"/>
  <c r="D562" i="20" s="1"/>
  <c r="A563" i="20"/>
  <c r="C563" i="20" l="1"/>
  <c r="E563" i="20" s="1"/>
  <c r="A564" i="20"/>
  <c r="B563" i="20"/>
  <c r="D563" i="20" s="1"/>
  <c r="C564" i="20" l="1"/>
  <c r="E564" i="20" s="1"/>
  <c r="B564" i="20"/>
  <c r="D564" i="20" s="1"/>
  <c r="A565" i="20"/>
  <c r="B565" i="20" l="1"/>
  <c r="D565" i="20" s="1"/>
  <c r="A566" i="20"/>
  <c r="C565" i="20"/>
  <c r="E565" i="20" s="1"/>
  <c r="B566" i="20" l="1"/>
  <c r="D566" i="20" s="1"/>
  <c r="C566" i="20"/>
  <c r="E566" i="20" s="1"/>
  <c r="A567" i="20"/>
  <c r="A568" i="20" l="1"/>
  <c r="B567" i="20"/>
  <c r="D567" i="20" s="1"/>
  <c r="C567" i="20"/>
  <c r="E567" i="20" s="1"/>
  <c r="A569" i="20" l="1"/>
  <c r="C568" i="20"/>
  <c r="E568" i="20" s="1"/>
  <c r="B568" i="20"/>
  <c r="D568" i="20" s="1"/>
  <c r="B569" i="20" l="1"/>
  <c r="D569" i="20" s="1"/>
  <c r="A570" i="20"/>
  <c r="C569" i="20"/>
  <c r="E569" i="20" s="1"/>
  <c r="C570" i="20" l="1"/>
  <c r="E570" i="20" s="1"/>
  <c r="B570" i="20"/>
  <c r="D570" i="20" s="1"/>
  <c r="A571" i="20"/>
  <c r="C571" i="20" l="1"/>
  <c r="E571" i="20" s="1"/>
  <c r="A572" i="20"/>
  <c r="B571" i="20"/>
  <c r="D571" i="20" s="1"/>
  <c r="C572" i="20" l="1"/>
  <c r="E572" i="20" s="1"/>
  <c r="B572" i="20"/>
  <c r="D572" i="20" s="1"/>
  <c r="A573" i="20"/>
  <c r="B573" i="20" l="1"/>
  <c r="D573" i="20" s="1"/>
  <c r="C573" i="20"/>
  <c r="E573" i="20" s="1"/>
  <c r="A574" i="20"/>
  <c r="B574" i="20" l="1"/>
  <c r="D574" i="20" s="1"/>
  <c r="C574" i="20"/>
  <c r="E574" i="20" s="1"/>
  <c r="A575" i="20"/>
  <c r="A576" i="20" l="1"/>
  <c r="B575" i="20"/>
  <c r="D575" i="20" s="1"/>
  <c r="C575" i="20"/>
  <c r="E575" i="20" s="1"/>
  <c r="A577" i="20" l="1"/>
  <c r="C576" i="20"/>
  <c r="E576" i="20" s="1"/>
  <c r="B576" i="20"/>
  <c r="D576" i="20" s="1"/>
  <c r="B577" i="20" l="1"/>
  <c r="D577" i="20" s="1"/>
  <c r="A578" i="20"/>
  <c r="C577" i="20"/>
  <c r="E577" i="20" s="1"/>
  <c r="C578" i="20" l="1"/>
  <c r="E578" i="20" s="1"/>
  <c r="B578" i="20"/>
  <c r="D578" i="20" s="1"/>
  <c r="A579" i="20"/>
  <c r="C579" i="20" l="1"/>
  <c r="E579" i="20" s="1"/>
  <c r="A580" i="20"/>
  <c r="B579" i="20"/>
  <c r="D579" i="20" s="1"/>
  <c r="C580" i="20" l="1"/>
  <c r="E580" i="20" s="1"/>
  <c r="B580" i="20"/>
  <c r="D580" i="20" s="1"/>
  <c r="A581" i="20"/>
  <c r="B581" i="20" l="1"/>
  <c r="D581" i="20" s="1"/>
  <c r="A582" i="20"/>
  <c r="C581" i="20"/>
  <c r="E581" i="20" s="1"/>
  <c r="B582" i="20" l="1"/>
  <c r="D582" i="20" s="1"/>
  <c r="C582" i="20"/>
  <c r="E582" i="20" s="1"/>
  <c r="A583" i="20"/>
  <c r="A584" i="20" l="1"/>
  <c r="B583" i="20"/>
  <c r="D583" i="20" s="1"/>
  <c r="C583" i="20"/>
  <c r="E583" i="20" s="1"/>
  <c r="A585" i="20" l="1"/>
  <c r="B584" i="20"/>
  <c r="D584" i="20" s="1"/>
  <c r="C584" i="20"/>
  <c r="E584" i="20" s="1"/>
  <c r="B585" i="20" l="1"/>
  <c r="D585" i="20" s="1"/>
  <c r="A586" i="20"/>
  <c r="C585" i="20"/>
  <c r="E585" i="20" s="1"/>
  <c r="C586" i="20" l="1"/>
  <c r="E586" i="20" s="1"/>
  <c r="B586" i="20"/>
  <c r="D586" i="20" s="1"/>
  <c r="A587" i="20"/>
  <c r="C587" i="20" l="1"/>
  <c r="E587" i="20" s="1"/>
  <c r="A588" i="20"/>
  <c r="B587" i="20"/>
  <c r="D587" i="20" s="1"/>
  <c r="C588" i="20" l="1"/>
  <c r="E588" i="20" s="1"/>
  <c r="B588" i="20"/>
  <c r="D588" i="20" s="1"/>
  <c r="A589" i="20"/>
  <c r="B589" i="20" l="1"/>
  <c r="D589" i="20" s="1"/>
  <c r="C589" i="20"/>
  <c r="E589" i="20" s="1"/>
  <c r="A590" i="20"/>
  <c r="B590" i="20" l="1"/>
  <c r="D590" i="20" s="1"/>
  <c r="C590" i="20"/>
  <c r="E590" i="20" s="1"/>
  <c r="A591" i="20"/>
  <c r="A592" i="20" l="1"/>
  <c r="B591" i="20"/>
  <c r="D591" i="20" s="1"/>
  <c r="C591" i="20"/>
  <c r="E591" i="20" s="1"/>
  <c r="A593" i="20" l="1"/>
  <c r="B592" i="20"/>
  <c r="D592" i="20" s="1"/>
  <c r="C592" i="20"/>
  <c r="E592" i="20" s="1"/>
  <c r="B593" i="20" l="1"/>
  <c r="D593" i="20" s="1"/>
  <c r="A594" i="20"/>
  <c r="C593" i="20"/>
  <c r="E593" i="20" s="1"/>
  <c r="C594" i="20" l="1"/>
  <c r="E594" i="20" s="1"/>
  <c r="B594" i="20"/>
  <c r="D594" i="20" s="1"/>
  <c r="A595" i="20"/>
  <c r="C595" i="20" l="1"/>
  <c r="E595" i="20" s="1"/>
  <c r="A596" i="20"/>
  <c r="B595" i="20"/>
  <c r="D595" i="20" s="1"/>
  <c r="C596" i="20" l="1"/>
  <c r="E596" i="20" s="1"/>
  <c r="B596" i="20"/>
  <c r="D596" i="20" s="1"/>
  <c r="A597" i="20"/>
  <c r="B597" i="20" l="1"/>
  <c r="D597" i="20" s="1"/>
  <c r="C597" i="20"/>
  <c r="E597" i="20" s="1"/>
  <c r="A598" i="20"/>
  <c r="B598" i="20" l="1"/>
  <c r="D598" i="20" s="1"/>
  <c r="C598" i="20"/>
  <c r="E598" i="20" s="1"/>
  <c r="A599" i="20"/>
  <c r="A600" i="20" l="1"/>
  <c r="B599" i="20"/>
  <c r="D599" i="20" s="1"/>
  <c r="C599" i="20"/>
  <c r="E599" i="20" s="1"/>
  <c r="A601" i="20" l="1"/>
  <c r="C600" i="20"/>
  <c r="E600" i="20" s="1"/>
  <c r="B600" i="20"/>
  <c r="D600" i="20" s="1"/>
  <c r="B601" i="20" l="1"/>
  <c r="D601" i="20" s="1"/>
  <c r="A602" i="20"/>
  <c r="C601" i="20"/>
  <c r="E601" i="20" s="1"/>
  <c r="C602" i="20" l="1"/>
  <c r="E602" i="20" s="1"/>
  <c r="A603" i="20"/>
  <c r="B602" i="20"/>
  <c r="D602" i="20" s="1"/>
  <c r="C603" i="20" l="1"/>
  <c r="E603" i="20" s="1"/>
  <c r="A604" i="20"/>
  <c r="B603" i="20"/>
  <c r="D603" i="20" s="1"/>
  <c r="C604" i="20" l="1"/>
  <c r="E604" i="20" s="1"/>
  <c r="B604" i="20"/>
  <c r="D604" i="20" s="1"/>
  <c r="A605" i="20"/>
  <c r="B605" i="20" l="1"/>
  <c r="D605" i="20" s="1"/>
  <c r="C605" i="20"/>
  <c r="E605" i="20" s="1"/>
  <c r="A606" i="20"/>
  <c r="B606" i="20" l="1"/>
  <c r="D606" i="20" s="1"/>
  <c r="C606" i="20"/>
  <c r="E606" i="20" s="1"/>
  <c r="A607" i="20"/>
  <c r="A608" i="20" l="1"/>
  <c r="B607" i="20"/>
  <c r="D607" i="20" s="1"/>
  <c r="C607" i="20"/>
  <c r="E607" i="20" s="1"/>
  <c r="A609" i="20" l="1"/>
  <c r="B608" i="20"/>
  <c r="D608" i="20" s="1"/>
  <c r="C608" i="20"/>
  <c r="E608" i="20" s="1"/>
  <c r="B609" i="20" l="1"/>
  <c r="D609" i="20" s="1"/>
  <c r="A610" i="20"/>
  <c r="C609" i="20"/>
  <c r="E609" i="20" s="1"/>
  <c r="C610" i="20" l="1"/>
  <c r="E610" i="20" s="1"/>
  <c r="A611" i="20"/>
  <c r="B610" i="20"/>
  <c r="D610" i="20" s="1"/>
  <c r="C611" i="20" l="1"/>
  <c r="E611" i="20" s="1"/>
  <c r="A612" i="20"/>
  <c r="B611" i="20"/>
  <c r="D611" i="20" s="1"/>
  <c r="C612" i="20" l="1"/>
  <c r="E612" i="20" s="1"/>
  <c r="A613" i="20"/>
  <c r="B612" i="20"/>
  <c r="D612" i="20" s="1"/>
  <c r="B613" i="20" l="1"/>
  <c r="D613" i="20" s="1"/>
  <c r="C613" i="20"/>
  <c r="E613" i="20" s="1"/>
  <c r="A614" i="20"/>
  <c r="C614" i="20" l="1"/>
  <c r="E614" i="20" s="1"/>
  <c r="B614" i="20"/>
  <c r="D614" i="20" s="1"/>
  <c r="A615" i="20"/>
  <c r="A616" i="20" l="1"/>
  <c r="B615" i="20"/>
  <c r="D615" i="20" s="1"/>
  <c r="C615" i="20"/>
  <c r="E615" i="20" s="1"/>
  <c r="B616" i="20" l="1"/>
  <c r="D616" i="20" s="1"/>
  <c r="C616" i="20"/>
  <c r="E616" i="20" s="1"/>
  <c r="A617" i="20"/>
  <c r="B617" i="20" l="1"/>
  <c r="D617" i="20" s="1"/>
  <c r="C617" i="20"/>
  <c r="E617" i="20" s="1"/>
  <c r="A618" i="20"/>
  <c r="C618" i="20" l="1"/>
  <c r="E618" i="20" s="1"/>
  <c r="B618" i="20"/>
  <c r="D618" i="20" s="1"/>
  <c r="A619" i="20"/>
  <c r="A620" i="20" l="1"/>
  <c r="C619" i="20"/>
  <c r="E619" i="20" s="1"/>
  <c r="B619" i="20"/>
  <c r="D619" i="20" s="1"/>
  <c r="B620" i="20" l="1"/>
  <c r="D620" i="20" s="1"/>
  <c r="C620" i="20"/>
  <c r="E620" i="20" s="1"/>
  <c r="A621" i="20"/>
  <c r="B621" i="20" l="1"/>
  <c r="D621" i="20" s="1"/>
  <c r="A622" i="20"/>
  <c r="C621" i="20"/>
  <c r="E621" i="20" s="1"/>
  <c r="C622" i="20" l="1"/>
  <c r="E622" i="20" s="1"/>
  <c r="B622" i="20"/>
  <c r="D622" i="20" s="1"/>
  <c r="A623" i="20"/>
  <c r="A624" i="20" l="1"/>
  <c r="B623" i="20"/>
  <c r="D623" i="20" s="1"/>
  <c r="C623" i="20"/>
  <c r="E623" i="20" s="1"/>
  <c r="B624" i="20" l="1"/>
  <c r="D624" i="20" s="1"/>
  <c r="C624" i="20"/>
  <c r="E624" i="20" s="1"/>
  <c r="A625" i="20"/>
  <c r="B625" i="20" l="1"/>
  <c r="D625" i="20" s="1"/>
  <c r="C625" i="20"/>
  <c r="E625" i="20" s="1"/>
  <c r="A626" i="20"/>
  <c r="C626" i="20" l="1"/>
  <c r="E626" i="20" s="1"/>
  <c r="A627" i="20"/>
  <c r="B626" i="20"/>
  <c r="D626" i="20" s="1"/>
  <c r="A628" i="20" l="1"/>
  <c r="B627" i="20"/>
  <c r="D627" i="20" s="1"/>
  <c r="C627" i="20"/>
  <c r="E627" i="20" s="1"/>
  <c r="A629" i="20" l="1"/>
  <c r="B628" i="20"/>
  <c r="D628" i="20" s="1"/>
  <c r="C628" i="20"/>
  <c r="E628" i="20" s="1"/>
  <c r="B629" i="20" l="1"/>
  <c r="D629" i="20" s="1"/>
  <c r="A630" i="20"/>
  <c r="C629" i="20"/>
  <c r="E629" i="20" s="1"/>
  <c r="C630" i="20" l="1"/>
  <c r="E630" i="20" s="1"/>
  <c r="B630" i="20"/>
  <c r="D630" i="20" s="1"/>
  <c r="A631" i="20"/>
  <c r="A632" i="20" l="1"/>
  <c r="B631" i="20"/>
  <c r="D631" i="20" s="1"/>
  <c r="C631" i="20"/>
  <c r="E631" i="20" s="1"/>
  <c r="C632" i="20" l="1"/>
  <c r="E632" i="20" s="1"/>
  <c r="B632" i="20"/>
  <c r="D632" i="20" s="1"/>
  <c r="A633" i="20"/>
  <c r="B633" i="20" l="1"/>
  <c r="D633" i="20" s="1"/>
  <c r="A634" i="20"/>
  <c r="C633" i="20"/>
  <c r="E633" i="20" s="1"/>
  <c r="C634" i="20" l="1"/>
  <c r="E634" i="20" s="1"/>
  <c r="B634" i="20"/>
  <c r="D634" i="20" s="1"/>
  <c r="A635" i="20"/>
  <c r="A636" i="20" l="1"/>
  <c r="B635" i="20"/>
  <c r="D635" i="20" s="1"/>
  <c r="C635" i="20"/>
  <c r="E635" i="20" s="1"/>
  <c r="B636" i="20" l="1"/>
  <c r="D636" i="20" s="1"/>
  <c r="A637" i="20"/>
  <c r="C636" i="20"/>
  <c r="E636" i="20" s="1"/>
  <c r="B637" i="20" l="1"/>
  <c r="D637" i="20" s="1"/>
  <c r="C637" i="20"/>
  <c r="E637" i="20" s="1"/>
  <c r="A638" i="20"/>
  <c r="C638" i="20" l="1"/>
  <c r="E638" i="20" s="1"/>
  <c r="B638" i="20"/>
  <c r="D638" i="20" s="1"/>
  <c r="A639" i="20"/>
  <c r="A640" i="20" l="1"/>
  <c r="C639" i="20"/>
  <c r="E639" i="20" s="1"/>
  <c r="B639" i="20"/>
  <c r="D639" i="20" s="1"/>
  <c r="A641" i="20" l="1"/>
  <c r="B640" i="20"/>
  <c r="D640" i="20" s="1"/>
  <c r="C640" i="20"/>
  <c r="E640" i="20" s="1"/>
  <c r="B641" i="20" l="1"/>
  <c r="D641" i="20" s="1"/>
  <c r="A642" i="20"/>
  <c r="C641" i="20"/>
  <c r="E641" i="20" s="1"/>
  <c r="C642" i="20" l="1"/>
  <c r="E642" i="20" s="1"/>
  <c r="B642" i="20"/>
  <c r="D642" i="20" s="1"/>
  <c r="A643" i="20"/>
  <c r="A644" i="20" l="1"/>
  <c r="B643" i="20"/>
  <c r="D643" i="20" s="1"/>
  <c r="C643" i="20"/>
  <c r="E643" i="20" s="1"/>
  <c r="C644" i="20" l="1"/>
  <c r="E644" i="20" s="1"/>
  <c r="A645" i="20"/>
  <c r="B644" i="20"/>
  <c r="D644" i="20" s="1"/>
  <c r="B645" i="20" l="1"/>
  <c r="D645" i="20" s="1"/>
  <c r="C645" i="20"/>
  <c r="E645" i="20" s="1"/>
  <c r="A646" i="20"/>
  <c r="C646" i="20" l="1"/>
  <c r="E646" i="20" s="1"/>
  <c r="A647" i="20"/>
  <c r="B646" i="20"/>
  <c r="D646" i="20" s="1"/>
  <c r="A648" i="20" l="1"/>
  <c r="B647" i="20"/>
  <c r="D647" i="20" s="1"/>
  <c r="C647" i="20"/>
  <c r="E647" i="20" s="1"/>
  <c r="B648" i="20" l="1"/>
  <c r="D648" i="20" s="1"/>
  <c r="C648" i="20"/>
  <c r="E648" i="20" s="1"/>
  <c r="A649" i="20"/>
  <c r="B649" i="20" l="1"/>
  <c r="D649" i="20" s="1"/>
  <c r="C649" i="20"/>
  <c r="E649" i="20" s="1"/>
  <c r="A650" i="20"/>
  <c r="C650" i="20" l="1"/>
  <c r="E650" i="20" s="1"/>
  <c r="B650" i="20"/>
  <c r="D650" i="20" s="1"/>
  <c r="A651" i="20"/>
  <c r="A652" i="20" l="1"/>
  <c r="C651" i="20"/>
  <c r="E651" i="20" s="1"/>
  <c r="B651" i="20"/>
  <c r="D651" i="20" s="1"/>
  <c r="B652" i="20" l="1"/>
  <c r="D652" i="20" s="1"/>
  <c r="C652" i="20"/>
  <c r="E652" i="20" s="1"/>
  <c r="A653" i="20"/>
  <c r="B653" i="20" l="1"/>
  <c r="D653" i="20" s="1"/>
  <c r="A654" i="20"/>
  <c r="C653" i="20"/>
  <c r="E653" i="20" s="1"/>
  <c r="C654" i="20" l="1"/>
  <c r="E654" i="20" s="1"/>
  <c r="B654" i="20"/>
  <c r="D654" i="20" s="1"/>
  <c r="A655" i="20"/>
  <c r="A656" i="20" l="1"/>
  <c r="B655" i="20"/>
  <c r="D655" i="20" s="1"/>
  <c r="C655" i="20"/>
  <c r="E655" i="20" s="1"/>
  <c r="B656" i="20" l="1"/>
  <c r="D656" i="20" s="1"/>
  <c r="C656" i="20"/>
  <c r="E656" i="20" s="1"/>
  <c r="A657" i="20"/>
  <c r="B657" i="20" l="1"/>
  <c r="D657" i="20" s="1"/>
  <c r="A658" i="20"/>
  <c r="C657" i="20"/>
  <c r="E657" i="20" s="1"/>
  <c r="C658" i="20" l="1"/>
  <c r="E658" i="20" s="1"/>
  <c r="A659" i="20"/>
  <c r="B658" i="20"/>
  <c r="D658" i="20" s="1"/>
  <c r="A660" i="20" l="1"/>
  <c r="B659" i="20"/>
  <c r="D659" i="20" s="1"/>
  <c r="C659" i="20"/>
  <c r="E659" i="20" s="1"/>
  <c r="A661" i="20" l="1"/>
  <c r="B660" i="20"/>
  <c r="D660" i="20" s="1"/>
  <c r="C660" i="20"/>
  <c r="E660" i="20" s="1"/>
  <c r="B661" i="20" l="1"/>
  <c r="D661" i="20" s="1"/>
  <c r="C661" i="20"/>
  <c r="E661" i="20" s="1"/>
  <c r="A662" i="20"/>
  <c r="C662" i="20" l="1"/>
  <c r="E662" i="20" s="1"/>
  <c r="B662" i="20"/>
  <c r="D662" i="20" s="1"/>
  <c r="A663" i="20"/>
  <c r="A664" i="20" l="1"/>
  <c r="B663" i="20"/>
  <c r="D663" i="20" s="1"/>
  <c r="C663" i="20"/>
  <c r="E663" i="20" s="1"/>
  <c r="C664" i="20" l="1"/>
  <c r="E664" i="20" s="1"/>
  <c r="B664" i="20"/>
  <c r="D664" i="20" s="1"/>
  <c r="A665" i="20"/>
  <c r="B665" i="20" l="1"/>
  <c r="D665" i="20" s="1"/>
  <c r="A666" i="20"/>
  <c r="C665" i="20"/>
  <c r="E665" i="20" s="1"/>
  <c r="C666" i="20" l="1"/>
  <c r="E666" i="20" s="1"/>
  <c r="B666" i="20"/>
  <c r="D666" i="20" s="1"/>
  <c r="A667" i="20"/>
  <c r="A668" i="20" l="1"/>
  <c r="B667" i="20"/>
  <c r="D667" i="20" s="1"/>
  <c r="C667" i="20"/>
  <c r="E667" i="20" s="1"/>
  <c r="B668" i="20" l="1"/>
  <c r="D668" i="20" s="1"/>
  <c r="C668" i="20"/>
  <c r="E668" i="20" s="1"/>
  <c r="A669" i="20"/>
  <c r="B669" i="20" l="1"/>
  <c r="D669" i="20" s="1"/>
  <c r="C669" i="20"/>
  <c r="E669" i="20" s="1"/>
  <c r="A670" i="20"/>
  <c r="C670" i="20" l="1"/>
  <c r="E670" i="20" s="1"/>
  <c r="B670" i="20"/>
  <c r="D670" i="20" s="1"/>
  <c r="A671" i="20"/>
  <c r="A672" i="20" l="1"/>
  <c r="C671" i="20"/>
  <c r="E671" i="20" s="1"/>
  <c r="B671" i="20"/>
  <c r="D671" i="20" s="1"/>
  <c r="A673" i="20" l="1"/>
  <c r="B672" i="20"/>
  <c r="D672" i="20" s="1"/>
  <c r="C672" i="20"/>
  <c r="E672" i="20" s="1"/>
  <c r="B673" i="20" l="1"/>
  <c r="D673" i="20" s="1"/>
  <c r="C673" i="20"/>
  <c r="E673" i="20" s="1"/>
  <c r="A674" i="20"/>
  <c r="C674" i="20" l="1"/>
  <c r="E674" i="20" s="1"/>
  <c r="B674" i="20"/>
  <c r="D674" i="20" s="1"/>
  <c r="A675" i="20"/>
  <c r="A676" i="20" l="1"/>
  <c r="B675" i="20"/>
  <c r="D675" i="20" s="1"/>
  <c r="C675" i="20"/>
  <c r="E675" i="20" s="1"/>
  <c r="C676" i="20" l="1"/>
  <c r="E676" i="20" s="1"/>
  <c r="A677" i="20"/>
  <c r="B676" i="20"/>
  <c r="D676" i="20" s="1"/>
  <c r="B677" i="20" l="1"/>
  <c r="D677" i="20" s="1"/>
  <c r="C677" i="20"/>
  <c r="E677" i="20" s="1"/>
  <c r="A678" i="20"/>
  <c r="C678" i="20" l="1"/>
  <c r="E678" i="20" s="1"/>
  <c r="A679" i="20"/>
  <c r="B678" i="20"/>
  <c r="D678" i="20" s="1"/>
  <c r="A680" i="20" l="1"/>
  <c r="B679" i="20"/>
  <c r="D679" i="20" s="1"/>
  <c r="C679" i="20"/>
  <c r="E679" i="20" s="1"/>
  <c r="B680" i="20" l="1"/>
  <c r="D680" i="20" s="1"/>
  <c r="C680" i="20"/>
  <c r="E680" i="20" s="1"/>
  <c r="A681" i="20"/>
  <c r="B681" i="20" l="1"/>
  <c r="D681" i="20" s="1"/>
  <c r="C681" i="20"/>
  <c r="E681" i="20" s="1"/>
  <c r="A682" i="20"/>
  <c r="C682" i="20" l="1"/>
  <c r="E682" i="20" s="1"/>
  <c r="B682" i="20"/>
  <c r="D682" i="20" s="1"/>
  <c r="A683" i="20"/>
  <c r="A684" i="20" l="1"/>
  <c r="C683" i="20"/>
  <c r="E683" i="20" s="1"/>
  <c r="B683" i="20"/>
  <c r="D683" i="20" s="1"/>
  <c r="B684" i="20" l="1"/>
  <c r="D684" i="20" s="1"/>
  <c r="C684" i="20"/>
  <c r="E684" i="20" s="1"/>
  <c r="A685" i="20"/>
  <c r="B685" i="20" l="1"/>
  <c r="D685" i="20" s="1"/>
  <c r="A686" i="20"/>
  <c r="C685" i="20"/>
  <c r="E685" i="20" s="1"/>
  <c r="C686" i="20" l="1"/>
  <c r="E686" i="20" s="1"/>
  <c r="A687" i="20"/>
  <c r="B686" i="20"/>
  <c r="D686" i="20" s="1"/>
  <c r="A688" i="20" l="1"/>
  <c r="B687" i="20"/>
  <c r="D687" i="20" s="1"/>
  <c r="C687" i="20"/>
  <c r="E687" i="20" s="1"/>
  <c r="B688" i="20" l="1"/>
  <c r="D688" i="20" s="1"/>
  <c r="C688" i="20"/>
  <c r="E688" i="20" s="1"/>
  <c r="A689" i="20"/>
  <c r="B689" i="20" l="1"/>
  <c r="D689" i="20" s="1"/>
  <c r="A690" i="20"/>
  <c r="C689" i="20"/>
  <c r="E689" i="20" s="1"/>
  <c r="C690" i="20" l="1"/>
  <c r="E690" i="20" s="1"/>
  <c r="A691" i="20"/>
  <c r="B690" i="20"/>
  <c r="D690" i="20" s="1"/>
  <c r="A692" i="20" l="1"/>
  <c r="B691" i="20"/>
  <c r="D691" i="20" s="1"/>
  <c r="C691" i="20"/>
  <c r="E691" i="20" s="1"/>
  <c r="A693" i="20" l="1"/>
  <c r="B692" i="20"/>
  <c r="D692" i="20" s="1"/>
  <c r="C692" i="20"/>
  <c r="E692" i="20" s="1"/>
  <c r="B693" i="20" l="1"/>
  <c r="D693" i="20" s="1"/>
  <c r="A694" i="20"/>
  <c r="C693" i="20"/>
  <c r="E693" i="20" s="1"/>
  <c r="C694" i="20" l="1"/>
  <c r="E694" i="20" s="1"/>
  <c r="B694" i="20"/>
  <c r="D694" i="20" s="1"/>
  <c r="A695" i="20"/>
  <c r="A696" i="20" l="1"/>
  <c r="B695" i="20"/>
  <c r="D695" i="20" s="1"/>
  <c r="C695" i="20"/>
  <c r="E695" i="20" s="1"/>
  <c r="C696" i="20" l="1"/>
  <c r="E696" i="20" s="1"/>
  <c r="A697" i="20"/>
  <c r="B696" i="20"/>
  <c r="D696" i="20" s="1"/>
  <c r="B697" i="20" l="1"/>
  <c r="D697" i="20" s="1"/>
  <c r="A698" i="20"/>
  <c r="C697" i="20"/>
  <c r="E697" i="20" s="1"/>
  <c r="C698" i="20" l="1"/>
  <c r="E698" i="20" s="1"/>
  <c r="B698" i="20"/>
  <c r="D698" i="20" s="1"/>
  <c r="A699" i="20"/>
  <c r="A700" i="20" l="1"/>
  <c r="B699" i="20"/>
  <c r="D699" i="20" s="1"/>
  <c r="C699" i="20"/>
  <c r="E699" i="20" s="1"/>
  <c r="B700" i="20" l="1"/>
  <c r="D700" i="20" s="1"/>
  <c r="C700" i="20"/>
  <c r="E700" i="20" s="1"/>
  <c r="A701" i="20"/>
  <c r="B701" i="20" l="1"/>
  <c r="D701" i="20" s="1"/>
  <c r="C701" i="20"/>
  <c r="E701" i="20" s="1"/>
  <c r="A702" i="20"/>
  <c r="C702" i="20" l="1"/>
  <c r="E702" i="20" s="1"/>
  <c r="B702" i="20"/>
  <c r="D702" i="20" s="1"/>
  <c r="A703" i="20"/>
  <c r="A704" i="20" l="1"/>
  <c r="C703" i="20"/>
  <c r="E703" i="20" s="1"/>
  <c r="B703" i="20"/>
  <c r="D703" i="20" s="1"/>
  <c r="A705" i="20" l="1"/>
  <c r="B704" i="20"/>
  <c r="D704" i="20" s="1"/>
  <c r="C704" i="20"/>
  <c r="E704" i="20" s="1"/>
  <c r="B705" i="20" l="1"/>
  <c r="D705" i="20" s="1"/>
  <c r="C705" i="20"/>
  <c r="E705" i="20" s="1"/>
  <c r="A706" i="20"/>
  <c r="C706" i="20" l="1"/>
  <c r="E706" i="20" s="1"/>
  <c r="B706" i="20"/>
  <c r="D706" i="20" s="1"/>
  <c r="A707" i="20"/>
  <c r="A708" i="20" l="1"/>
  <c r="B707" i="20"/>
  <c r="D707" i="20" s="1"/>
  <c r="C707" i="20"/>
  <c r="E707" i="20" s="1"/>
  <c r="C708" i="20" l="1"/>
  <c r="E708" i="20" s="1"/>
  <c r="A709" i="20"/>
  <c r="B708" i="20"/>
  <c r="D708" i="20" s="1"/>
  <c r="B709" i="20" l="1"/>
  <c r="D709" i="20" s="1"/>
  <c r="C709" i="20"/>
  <c r="E709" i="20" s="1"/>
  <c r="A710" i="20"/>
  <c r="C710" i="20" l="1"/>
  <c r="E710" i="20" s="1"/>
  <c r="A711" i="20"/>
  <c r="B710" i="20"/>
  <c r="D710" i="20" s="1"/>
  <c r="A712" i="20" l="1"/>
  <c r="B711" i="20"/>
  <c r="D711" i="20" s="1"/>
  <c r="C711" i="20"/>
  <c r="E711" i="20" s="1"/>
  <c r="B712" i="20" l="1"/>
  <c r="D712" i="20" s="1"/>
  <c r="C712" i="20"/>
  <c r="E712" i="20" s="1"/>
  <c r="A713" i="20"/>
  <c r="B713" i="20" l="1"/>
  <c r="D713" i="20" s="1"/>
  <c r="C713" i="20"/>
  <c r="E713" i="20" s="1"/>
  <c r="A714" i="20"/>
  <c r="C714" i="20" l="1"/>
  <c r="E714" i="20" s="1"/>
  <c r="B714" i="20"/>
  <c r="D714" i="20" s="1"/>
  <c r="A715" i="20"/>
  <c r="A716" i="20" l="1"/>
  <c r="C715" i="20"/>
  <c r="E715" i="20" s="1"/>
  <c r="B715" i="20"/>
  <c r="D715" i="20" s="1"/>
  <c r="B716" i="20" l="1"/>
  <c r="D716" i="20" s="1"/>
  <c r="C716" i="20"/>
  <c r="E716" i="20" s="1"/>
  <c r="A717" i="20"/>
  <c r="B717" i="20" l="1"/>
  <c r="D717" i="20" s="1"/>
  <c r="A718" i="20"/>
  <c r="C717" i="20"/>
  <c r="E717" i="20" s="1"/>
  <c r="C718" i="20" l="1"/>
  <c r="E718" i="20" s="1"/>
  <c r="B718" i="20"/>
  <c r="D718" i="20" s="1"/>
  <c r="A719" i="20"/>
  <c r="A720" i="20" l="1"/>
  <c r="B719" i="20"/>
  <c r="D719" i="20" s="1"/>
  <c r="C719" i="20"/>
  <c r="E719" i="20" s="1"/>
  <c r="B720" i="20" l="1"/>
  <c r="D720" i="20" s="1"/>
  <c r="A721" i="20"/>
  <c r="C720" i="20"/>
  <c r="E720" i="20" s="1"/>
  <c r="B721" i="20" l="1"/>
  <c r="D721" i="20" s="1"/>
  <c r="A722" i="20"/>
  <c r="C721" i="20"/>
  <c r="E721" i="20" s="1"/>
  <c r="C722" i="20" l="1"/>
  <c r="E722" i="20" s="1"/>
  <c r="A723" i="20"/>
  <c r="B722" i="20"/>
  <c r="D722" i="20" s="1"/>
  <c r="A724" i="20" l="1"/>
  <c r="B723" i="20"/>
  <c r="D723" i="20" s="1"/>
  <c r="C723" i="20"/>
  <c r="E723" i="20" s="1"/>
  <c r="A725" i="20" l="1"/>
  <c r="B724" i="20"/>
  <c r="D724" i="20" s="1"/>
  <c r="C724" i="20"/>
  <c r="E724" i="20" s="1"/>
  <c r="B725" i="20" l="1"/>
  <c r="D725" i="20" s="1"/>
  <c r="C725" i="20"/>
  <c r="E725" i="20" s="1"/>
  <c r="A726" i="20"/>
  <c r="C726" i="20" l="1"/>
  <c r="E726" i="20" s="1"/>
  <c r="B726" i="20"/>
  <c r="D726" i="20" s="1"/>
  <c r="A727" i="20"/>
  <c r="A728" i="20" l="1"/>
  <c r="B727" i="20"/>
  <c r="D727" i="20" s="1"/>
  <c r="C727" i="20"/>
  <c r="E727" i="20" s="1"/>
  <c r="C728" i="20" l="1"/>
  <c r="E728" i="20" s="1"/>
  <c r="B728" i="20"/>
  <c r="D728" i="20" s="1"/>
  <c r="A729" i="20"/>
  <c r="B729" i="20" l="1"/>
  <c r="D729" i="20" s="1"/>
  <c r="A730" i="20"/>
  <c r="C729" i="20"/>
  <c r="E729" i="20" s="1"/>
  <c r="C730" i="20" l="1"/>
  <c r="E730" i="20" s="1"/>
  <c r="B730" i="20"/>
  <c r="D730" i="20" s="1"/>
  <c r="A731" i="20"/>
  <c r="A732" i="20" l="1"/>
  <c r="B731" i="20"/>
  <c r="D731" i="20" s="1"/>
  <c r="C731" i="20"/>
  <c r="E731" i="20" s="1"/>
  <c r="B732" i="20" l="1"/>
  <c r="D732" i="20" s="1"/>
  <c r="C732" i="20"/>
  <c r="E732" i="20" s="1"/>
  <c r="A733" i="20"/>
  <c r="B733" i="20" l="1"/>
  <c r="D733" i="20" s="1"/>
  <c r="C733" i="20"/>
  <c r="E733" i="20" s="1"/>
  <c r="A734" i="20"/>
  <c r="C734" i="20" l="1"/>
  <c r="E734" i="20" s="1"/>
  <c r="B734" i="20"/>
  <c r="D734" i="20" s="1"/>
  <c r="A735" i="20"/>
  <c r="A736" i="20" l="1"/>
  <c r="C735" i="20"/>
  <c r="E735" i="20" s="1"/>
  <c r="B735" i="20"/>
  <c r="D735" i="20" s="1"/>
  <c r="A737" i="20" l="1"/>
  <c r="B736" i="20"/>
  <c r="D736" i="20" s="1"/>
  <c r="C736" i="20"/>
  <c r="E736" i="20" s="1"/>
  <c r="B737" i="20" l="1"/>
  <c r="D737" i="20" s="1"/>
  <c r="A738" i="20"/>
  <c r="C737" i="20"/>
  <c r="E737" i="20" s="1"/>
  <c r="C738" i="20" l="1"/>
  <c r="E738" i="20" s="1"/>
  <c r="B738" i="20"/>
  <c r="D738" i="20" s="1"/>
  <c r="A739" i="20"/>
  <c r="A740" i="20" l="1"/>
  <c r="B739" i="20"/>
  <c r="D739" i="20" s="1"/>
  <c r="C739" i="20"/>
  <c r="E739" i="20" s="1"/>
  <c r="C740" i="20" l="1"/>
  <c r="E740" i="20" s="1"/>
  <c r="A741" i="20"/>
  <c r="B740" i="20"/>
  <c r="D740" i="20" s="1"/>
  <c r="B741" i="20" l="1"/>
  <c r="D741" i="20" s="1"/>
  <c r="C741" i="20"/>
  <c r="E741" i="20" s="1"/>
  <c r="A742" i="20"/>
  <c r="C742" i="20" l="1"/>
  <c r="E742" i="20" s="1"/>
  <c r="A743" i="20"/>
  <c r="B742" i="20"/>
  <c r="D742" i="20" s="1"/>
  <c r="A744" i="20" l="1"/>
  <c r="C743" i="20"/>
  <c r="E743" i="20" s="1"/>
  <c r="B743" i="20"/>
  <c r="D743" i="20" s="1"/>
  <c r="B744" i="20" l="1"/>
  <c r="D744" i="20" s="1"/>
  <c r="C744" i="20"/>
  <c r="E744" i="20" s="1"/>
  <c r="A745" i="20"/>
  <c r="B745" i="20" l="1"/>
  <c r="D745" i="20" s="1"/>
  <c r="C745" i="20"/>
  <c r="E745" i="20" s="1"/>
  <c r="A746" i="20"/>
  <c r="C746" i="20" l="1"/>
  <c r="E746" i="20" s="1"/>
  <c r="B746" i="20"/>
  <c r="D746" i="20" s="1"/>
  <c r="A747" i="20"/>
  <c r="A748" i="20" l="1"/>
  <c r="C747" i="20"/>
  <c r="E747" i="20" s="1"/>
  <c r="B747" i="20"/>
  <c r="D747" i="20" s="1"/>
  <c r="B748" i="20" l="1"/>
  <c r="D748" i="20" s="1"/>
  <c r="C748" i="20"/>
  <c r="E748" i="20" s="1"/>
  <c r="A749" i="20"/>
  <c r="C749" i="20" l="1"/>
  <c r="E749" i="20" s="1"/>
  <c r="B749" i="20"/>
  <c r="D749" i="20" s="1"/>
  <c r="A750" i="20"/>
  <c r="C750" i="20" l="1"/>
  <c r="E750" i="20" s="1"/>
  <c r="A751" i="20"/>
  <c r="B750" i="20"/>
  <c r="D750" i="20" s="1"/>
  <c r="B751" i="20" l="1"/>
  <c r="D751" i="20" s="1"/>
  <c r="C751" i="20"/>
  <c r="E751" i="20" s="1"/>
  <c r="A752" i="20"/>
  <c r="B752" i="20" l="1"/>
  <c r="D752" i="20" s="1"/>
  <c r="C752" i="20"/>
  <c r="E752" i="20" s="1"/>
  <c r="A753" i="20"/>
  <c r="B753" i="20" l="1"/>
  <c r="D753" i="20" s="1"/>
  <c r="A754" i="20"/>
  <c r="C753" i="20"/>
  <c r="E753" i="20" s="1"/>
  <c r="A755" i="20" l="1"/>
  <c r="B754" i="20"/>
  <c r="D754" i="20" s="1"/>
  <c r="C754" i="20"/>
  <c r="E754" i="20" s="1"/>
  <c r="A756" i="20" l="1"/>
  <c r="B755" i="20"/>
  <c r="D755" i="20" s="1"/>
  <c r="C755" i="20"/>
  <c r="E755" i="20" s="1"/>
  <c r="B756" i="20" l="1"/>
  <c r="D756" i="20" s="1"/>
  <c r="C756" i="20"/>
  <c r="E756" i="20" s="1"/>
  <c r="A757" i="20"/>
  <c r="C757" i="20" l="1"/>
  <c r="E757" i="20" s="1"/>
  <c r="A758" i="20"/>
  <c r="B757" i="20"/>
  <c r="D757" i="20" s="1"/>
  <c r="C758" i="20" l="1"/>
  <c r="E758" i="20" s="1"/>
  <c r="A759" i="20"/>
  <c r="B758" i="20"/>
  <c r="D758" i="20" s="1"/>
  <c r="B759" i="20" l="1"/>
  <c r="D759" i="20" s="1"/>
  <c r="C759" i="20"/>
  <c r="E759" i="20" s="1"/>
  <c r="A760" i="20"/>
  <c r="B760" i="20" l="1"/>
  <c r="D760" i="20" s="1"/>
  <c r="C760" i="20"/>
  <c r="E760" i="20" s="1"/>
  <c r="A761" i="20"/>
  <c r="B761" i="20" l="1"/>
  <c r="D761" i="20" s="1"/>
  <c r="C761" i="20"/>
  <c r="E761" i="20" s="1"/>
  <c r="A762" i="20"/>
  <c r="A763" i="20" l="1"/>
  <c r="B762" i="20"/>
  <c r="D762" i="20" s="1"/>
  <c r="C762" i="20"/>
  <c r="E762" i="20" s="1"/>
  <c r="A764" i="20" l="1"/>
  <c r="B763" i="20"/>
  <c r="D763" i="20" s="1"/>
  <c r="C763" i="20"/>
  <c r="E763" i="20" s="1"/>
  <c r="B764" i="20" l="1"/>
  <c r="D764" i="20" s="1"/>
  <c r="C764" i="20"/>
  <c r="E764" i="20" s="1"/>
  <c r="A765" i="20"/>
  <c r="C765" i="20" l="1"/>
  <c r="E765" i="20" s="1"/>
  <c r="B765" i="20"/>
  <c r="D765" i="20" s="1"/>
  <c r="A766" i="20"/>
  <c r="C766" i="20" l="1"/>
  <c r="E766" i="20" s="1"/>
  <c r="A767" i="20"/>
  <c r="B766" i="20"/>
  <c r="D766" i="20" s="1"/>
  <c r="B767" i="20" l="1"/>
  <c r="D767" i="20" s="1"/>
  <c r="C767" i="20"/>
  <c r="E767" i="20" s="1"/>
  <c r="A768" i="20"/>
  <c r="B768" i="20" l="1"/>
  <c r="D768" i="20" s="1"/>
  <c r="C768" i="20"/>
  <c r="E768" i="20" s="1"/>
  <c r="A769" i="20"/>
  <c r="B769" i="20" l="1"/>
  <c r="D769" i="20" s="1"/>
  <c r="C769" i="20"/>
  <c r="E769" i="20" s="1"/>
  <c r="A770" i="20"/>
  <c r="A771" i="20" l="1"/>
  <c r="B770" i="20"/>
  <c r="D770" i="20" s="1"/>
  <c r="C770" i="20"/>
  <c r="E770" i="20" s="1"/>
  <c r="A772" i="20" l="1"/>
  <c r="B771" i="20"/>
  <c r="D771" i="20" s="1"/>
  <c r="C771" i="20"/>
  <c r="E771" i="20" s="1"/>
  <c r="B772" i="20" l="1"/>
  <c r="D772" i="20" s="1"/>
  <c r="C772" i="20"/>
  <c r="E772" i="20" s="1"/>
  <c r="A773" i="20"/>
  <c r="C773" i="20" l="1"/>
  <c r="E773" i="20" s="1"/>
  <c r="A774" i="20"/>
  <c r="B773" i="20"/>
  <c r="D773" i="20" s="1"/>
  <c r="C774" i="20" l="1"/>
  <c r="E774" i="20" s="1"/>
  <c r="A775" i="20"/>
  <c r="B774" i="20"/>
  <c r="D774" i="20" s="1"/>
  <c r="B775" i="20" l="1"/>
  <c r="D775" i="20" s="1"/>
  <c r="C775" i="20"/>
  <c r="E775" i="20" s="1"/>
  <c r="A776" i="20"/>
  <c r="B776" i="20" l="1"/>
  <c r="D776" i="20" s="1"/>
  <c r="C776" i="20"/>
  <c r="E776" i="20" s="1"/>
  <c r="A777" i="20"/>
  <c r="B777" i="20" l="1"/>
  <c r="D777" i="20" s="1"/>
  <c r="C777" i="20"/>
  <c r="E777" i="20" s="1"/>
  <c r="A778" i="20"/>
  <c r="A779" i="20" l="1"/>
  <c r="B778" i="20"/>
  <c r="D778" i="20" s="1"/>
  <c r="C778" i="20"/>
  <c r="E778" i="20" s="1"/>
  <c r="A780" i="20" l="1"/>
  <c r="B779" i="20"/>
  <c r="D779" i="20" s="1"/>
  <c r="C779" i="20"/>
  <c r="E779" i="20" s="1"/>
  <c r="B780" i="20" l="1"/>
  <c r="D780" i="20" s="1"/>
  <c r="C780" i="20"/>
  <c r="E780" i="20" s="1"/>
  <c r="A781" i="20"/>
  <c r="C781" i="20" l="1"/>
  <c r="E781" i="20" s="1"/>
  <c r="B781" i="20"/>
  <c r="D781" i="20" s="1"/>
  <c r="A782" i="20"/>
  <c r="C782" i="20" l="1"/>
  <c r="E782" i="20" s="1"/>
  <c r="A783" i="20"/>
  <c r="B782" i="20"/>
  <c r="D782" i="20" s="1"/>
  <c r="B783" i="20" l="1"/>
  <c r="D783" i="20" s="1"/>
  <c r="C783" i="20"/>
  <c r="E783" i="20" s="1"/>
  <c r="A784" i="20"/>
  <c r="B784" i="20" l="1"/>
  <c r="D784" i="20" s="1"/>
  <c r="A785" i="20"/>
  <c r="C784" i="20"/>
  <c r="E784" i="20" s="1"/>
  <c r="B785" i="20" l="1"/>
  <c r="D785" i="20" s="1"/>
  <c r="C785" i="20"/>
  <c r="E785" i="20" s="1"/>
  <c r="A786" i="20"/>
  <c r="A787" i="20" l="1"/>
  <c r="B786" i="20"/>
  <c r="D786" i="20" s="1"/>
  <c r="C786" i="20"/>
  <c r="E786" i="20" s="1"/>
  <c r="A788" i="20" l="1"/>
  <c r="C787" i="20"/>
  <c r="E787" i="20" s="1"/>
  <c r="B787" i="20"/>
  <c r="D787" i="20" s="1"/>
  <c r="B788" i="20" l="1"/>
  <c r="D788" i="20" s="1"/>
  <c r="C788" i="20"/>
  <c r="E788" i="20" s="1"/>
  <c r="A789" i="20"/>
  <c r="C789" i="20" l="1"/>
  <c r="E789" i="20" s="1"/>
  <c r="B789" i="20"/>
  <c r="D789" i="20" s="1"/>
  <c r="A790" i="20"/>
  <c r="C790" i="20" l="1"/>
  <c r="E790" i="20" s="1"/>
  <c r="B790" i="20"/>
  <c r="D790" i="20" s="1"/>
  <c r="A791" i="20"/>
  <c r="B791" i="20" l="1"/>
  <c r="D791" i="20" s="1"/>
  <c r="C791" i="20"/>
  <c r="E791" i="20" s="1"/>
  <c r="A792" i="20"/>
  <c r="B792" i="20" l="1"/>
  <c r="D792" i="20" s="1"/>
  <c r="A793" i="20"/>
  <c r="C792" i="20"/>
  <c r="E792" i="20" s="1"/>
  <c r="B793" i="20" l="1"/>
  <c r="D793" i="20" s="1"/>
  <c r="C793" i="20"/>
  <c r="E793" i="20" s="1"/>
  <c r="A794" i="20"/>
  <c r="A795" i="20" l="1"/>
  <c r="B794" i="20"/>
  <c r="D794" i="20" s="1"/>
  <c r="C794" i="20"/>
  <c r="E794" i="20" s="1"/>
  <c r="A796" i="20" l="1"/>
  <c r="B795" i="20"/>
  <c r="D795" i="20" s="1"/>
  <c r="C795" i="20"/>
  <c r="E795" i="20" s="1"/>
  <c r="B796" i="20" l="1"/>
  <c r="D796" i="20" s="1"/>
  <c r="C796" i="20"/>
  <c r="E796" i="20" s="1"/>
  <c r="A797" i="20"/>
  <c r="C797" i="20" l="1"/>
  <c r="E797" i="20" s="1"/>
  <c r="B797" i="20"/>
  <c r="D797" i="20" s="1"/>
  <c r="A798" i="20"/>
  <c r="C798" i="20" l="1"/>
  <c r="E798" i="20" s="1"/>
  <c r="A799" i="20"/>
  <c r="B798" i="20"/>
  <c r="D798" i="20" s="1"/>
  <c r="B799" i="20" l="1"/>
  <c r="D799" i="20" s="1"/>
  <c r="C799" i="20"/>
  <c r="E799" i="20" s="1"/>
  <c r="A800" i="20"/>
  <c r="B800" i="20" l="1"/>
  <c r="D800" i="20" s="1"/>
  <c r="C800" i="20"/>
  <c r="E800" i="20" s="1"/>
  <c r="A801" i="20"/>
  <c r="B801" i="20" l="1"/>
  <c r="D801" i="20" s="1"/>
  <c r="C801" i="20"/>
  <c r="E801" i="20" s="1"/>
  <c r="A802" i="20"/>
  <c r="A803" i="20" l="1"/>
  <c r="B802" i="20"/>
  <c r="D802" i="20" s="1"/>
  <c r="C802" i="20"/>
  <c r="E802" i="20" s="1"/>
  <c r="A804" i="20" l="1"/>
  <c r="B803" i="20"/>
  <c r="D803" i="20" s="1"/>
  <c r="C803" i="20"/>
  <c r="E803" i="20" s="1"/>
  <c r="B804" i="20" l="1"/>
  <c r="D804" i="20" s="1"/>
  <c r="C804" i="20"/>
  <c r="E804" i="20" s="1"/>
  <c r="A805" i="20"/>
  <c r="C805" i="20" l="1"/>
  <c r="E805" i="20" s="1"/>
  <c r="B805" i="20"/>
  <c r="D805" i="20" s="1"/>
  <c r="A806" i="20"/>
  <c r="C806" i="20" l="1"/>
  <c r="E806" i="20" s="1"/>
  <c r="A807" i="20"/>
  <c r="B806" i="20"/>
  <c r="D806" i="20" s="1"/>
  <c r="B807" i="20" l="1"/>
  <c r="D807" i="20" s="1"/>
  <c r="C807" i="20"/>
  <c r="E807" i="20" s="1"/>
  <c r="A808" i="20"/>
  <c r="B808" i="20" l="1"/>
  <c r="D808" i="20" s="1"/>
  <c r="A809" i="20"/>
  <c r="C808" i="20"/>
  <c r="E808" i="20" s="1"/>
  <c r="B809" i="20" l="1"/>
  <c r="D809" i="20" s="1"/>
  <c r="A810" i="20"/>
  <c r="C809" i="20"/>
  <c r="E809" i="20" s="1"/>
  <c r="A811" i="20" l="1"/>
  <c r="C810" i="20"/>
  <c r="E810" i="20" s="1"/>
  <c r="B810" i="20"/>
  <c r="D810" i="20" s="1"/>
  <c r="A812" i="20" l="1"/>
  <c r="B811" i="20"/>
  <c r="D811" i="20" s="1"/>
  <c r="C811" i="20"/>
  <c r="E811" i="20" s="1"/>
  <c r="B812" i="20" l="1"/>
  <c r="D812" i="20" s="1"/>
  <c r="C812" i="20"/>
  <c r="E812" i="20" s="1"/>
  <c r="A813" i="20"/>
  <c r="C813" i="20" l="1"/>
  <c r="E813" i="20" s="1"/>
  <c r="A814" i="20"/>
  <c r="B813" i="20"/>
  <c r="D813" i="20" s="1"/>
  <c r="C814" i="20" l="1"/>
  <c r="E814" i="20" s="1"/>
  <c r="A815" i="20"/>
  <c r="B814" i="20"/>
  <c r="D814" i="20" s="1"/>
  <c r="B815" i="20" l="1"/>
  <c r="D815" i="20" s="1"/>
  <c r="C815" i="20"/>
  <c r="E815" i="20" s="1"/>
  <c r="A816" i="20"/>
  <c r="B816" i="20" l="1"/>
  <c r="D816" i="20" s="1"/>
  <c r="C816" i="20"/>
  <c r="E816" i="20" s="1"/>
  <c r="A817" i="20"/>
  <c r="B817" i="20" l="1"/>
  <c r="D817" i="20" s="1"/>
  <c r="C817" i="20"/>
  <c r="E817" i="20" s="1"/>
  <c r="A818" i="20"/>
  <c r="A819" i="20" l="1"/>
  <c r="B818" i="20"/>
  <c r="D818" i="20" s="1"/>
  <c r="C818" i="20"/>
  <c r="E818" i="20" s="1"/>
  <c r="A820" i="20" l="1"/>
  <c r="B819" i="20"/>
  <c r="D819" i="20" s="1"/>
  <c r="C819" i="20"/>
  <c r="E819" i="20" s="1"/>
  <c r="B820" i="20" l="1"/>
  <c r="D820" i="20" s="1"/>
  <c r="C820" i="20"/>
  <c r="E820" i="20" s="1"/>
  <c r="A821" i="20"/>
  <c r="C821" i="20" l="1"/>
  <c r="E821" i="20" s="1"/>
  <c r="A822" i="20"/>
  <c r="B821" i="20"/>
  <c r="D821" i="20" s="1"/>
  <c r="C822" i="20" l="1"/>
  <c r="E822" i="20" s="1"/>
  <c r="A823" i="20"/>
  <c r="B822" i="20"/>
  <c r="D822" i="20" s="1"/>
  <c r="B823" i="20" l="1"/>
  <c r="D823" i="20" s="1"/>
  <c r="C823" i="20"/>
  <c r="E823" i="20" s="1"/>
  <c r="A824" i="20"/>
  <c r="B824" i="20" l="1"/>
  <c r="D824" i="20" s="1"/>
  <c r="C824" i="20"/>
  <c r="E824" i="20" s="1"/>
  <c r="A825" i="20"/>
  <c r="B825" i="20" l="1"/>
  <c r="D825" i="20" s="1"/>
  <c r="C825" i="20"/>
  <c r="E825" i="20" s="1"/>
  <c r="A826" i="20"/>
  <c r="A827" i="20" l="1"/>
  <c r="C826" i="20"/>
  <c r="E826" i="20" s="1"/>
  <c r="B826" i="20"/>
  <c r="D826" i="20" s="1"/>
  <c r="A828" i="20" l="1"/>
  <c r="B827" i="20"/>
  <c r="D827" i="20" s="1"/>
  <c r="C827" i="20"/>
  <c r="E827" i="20" s="1"/>
  <c r="B828" i="20" l="1"/>
  <c r="D828" i="20" s="1"/>
  <c r="C828" i="20"/>
  <c r="E828" i="20" s="1"/>
  <c r="A829" i="20"/>
  <c r="C829" i="20" l="1"/>
  <c r="E829" i="20" s="1"/>
  <c r="B829" i="20"/>
  <c r="D829" i="20" s="1"/>
  <c r="A830" i="20"/>
  <c r="C830" i="20" l="1"/>
  <c r="E830" i="20" s="1"/>
  <c r="A831" i="20"/>
  <c r="B830" i="20"/>
  <c r="D830" i="20" s="1"/>
  <c r="B831" i="20" l="1"/>
  <c r="D831" i="20" s="1"/>
  <c r="C831" i="20"/>
  <c r="E831" i="20" s="1"/>
  <c r="A832" i="20"/>
  <c r="B832" i="20" l="1"/>
  <c r="D832" i="20" s="1"/>
  <c r="C832" i="20"/>
  <c r="E832" i="20" s="1"/>
  <c r="A833" i="20"/>
  <c r="B833" i="20" l="1"/>
  <c r="D833" i="20" s="1"/>
  <c r="C833" i="20"/>
  <c r="E833" i="20" s="1"/>
  <c r="A834" i="20"/>
  <c r="A835" i="20" l="1"/>
  <c r="B834" i="20"/>
  <c r="D834" i="20" s="1"/>
  <c r="C834" i="20"/>
  <c r="E834" i="20" s="1"/>
  <c r="A836" i="20" l="1"/>
  <c r="C835" i="20"/>
  <c r="E835" i="20" s="1"/>
  <c r="B835" i="20"/>
  <c r="D835" i="20" s="1"/>
  <c r="B836" i="20" l="1"/>
  <c r="D836" i="20" s="1"/>
  <c r="C836" i="20"/>
  <c r="E836" i="20" s="1"/>
  <c r="A837" i="20"/>
  <c r="C837" i="20" l="1"/>
  <c r="E837" i="20" s="1"/>
  <c r="A838" i="20"/>
  <c r="B837" i="20"/>
  <c r="D837" i="20" s="1"/>
  <c r="C838" i="20" l="1"/>
  <c r="E838" i="20" s="1"/>
  <c r="A839" i="20"/>
  <c r="B838" i="20"/>
  <c r="D838" i="20" s="1"/>
  <c r="B839" i="20" l="1"/>
  <c r="D839" i="20" s="1"/>
  <c r="C839" i="20"/>
  <c r="E839" i="20" s="1"/>
  <c r="A840" i="20"/>
  <c r="B840" i="20" l="1"/>
  <c r="D840" i="20" s="1"/>
  <c r="C840" i="20"/>
  <c r="E840" i="20" s="1"/>
  <c r="A841" i="20"/>
  <c r="B841" i="20" l="1"/>
  <c r="D841" i="20" s="1"/>
  <c r="C841" i="20"/>
  <c r="E841" i="20" s="1"/>
  <c r="A842" i="20"/>
  <c r="A843" i="20" l="1"/>
  <c r="B842" i="20"/>
  <c r="D842" i="20" s="1"/>
  <c r="C842" i="20"/>
  <c r="E842" i="20" s="1"/>
  <c r="A844" i="20" l="1"/>
  <c r="B843" i="20"/>
  <c r="D843" i="20" s="1"/>
  <c r="C843" i="20"/>
  <c r="E843" i="20" s="1"/>
  <c r="B844" i="20" l="1"/>
  <c r="D844" i="20" s="1"/>
  <c r="A845" i="20"/>
  <c r="C844" i="20"/>
  <c r="E844" i="20" s="1"/>
  <c r="C845" i="20" l="1"/>
  <c r="E845" i="20" s="1"/>
  <c r="B845" i="20"/>
  <c r="D845" i="20" s="1"/>
  <c r="A846" i="20"/>
  <c r="C846" i="20" l="1"/>
  <c r="E846" i="20" s="1"/>
  <c r="A847" i="20"/>
  <c r="B846" i="20"/>
  <c r="D846" i="20" s="1"/>
  <c r="B847" i="20" l="1"/>
  <c r="D847" i="20" s="1"/>
  <c r="C847" i="20"/>
  <c r="E847" i="20" s="1"/>
  <c r="A848" i="20"/>
  <c r="B848" i="20" l="1"/>
  <c r="D848" i="20" s="1"/>
  <c r="C848" i="20"/>
  <c r="E848" i="20" s="1"/>
  <c r="A849" i="20"/>
  <c r="B849" i="20" l="1"/>
  <c r="D849" i="20" s="1"/>
  <c r="A850" i="20"/>
  <c r="C849" i="20"/>
  <c r="E849" i="20" s="1"/>
  <c r="A851" i="20" l="1"/>
  <c r="B850" i="20"/>
  <c r="D850" i="20" s="1"/>
  <c r="C850" i="20"/>
  <c r="E850" i="20" s="1"/>
  <c r="A852" i="20" l="1"/>
  <c r="C851" i="20"/>
  <c r="E851" i="20" s="1"/>
  <c r="B851" i="20"/>
  <c r="D851" i="20" s="1"/>
  <c r="B852" i="20" l="1"/>
  <c r="D852" i="20" s="1"/>
  <c r="C852" i="20"/>
  <c r="E852" i="20" s="1"/>
  <c r="A853" i="20"/>
  <c r="C853" i="20" l="1"/>
  <c r="E853" i="20" s="1"/>
  <c r="B853" i="20"/>
  <c r="D853" i="20" s="1"/>
  <c r="A854" i="20"/>
  <c r="C854" i="20" l="1"/>
  <c r="E854" i="20" s="1"/>
  <c r="A855" i="20"/>
  <c r="B854" i="20"/>
  <c r="D854" i="20" s="1"/>
  <c r="B855" i="20" l="1"/>
  <c r="D855" i="20" s="1"/>
  <c r="C855" i="20"/>
  <c r="E855" i="20" s="1"/>
  <c r="A856" i="20"/>
  <c r="B856" i="20" l="1"/>
  <c r="D856" i="20" s="1"/>
  <c r="A857" i="20"/>
  <c r="C856" i="20"/>
  <c r="E856" i="20" s="1"/>
  <c r="B857" i="20" l="1"/>
  <c r="D857" i="20" s="1"/>
  <c r="C857" i="20"/>
  <c r="E857" i="20" s="1"/>
  <c r="A858" i="20"/>
  <c r="A859" i="20" l="1"/>
  <c r="C858" i="20"/>
  <c r="E858" i="20" s="1"/>
  <c r="B858" i="20"/>
  <c r="D858" i="20" s="1"/>
  <c r="A860" i="20" l="1"/>
  <c r="B859" i="20"/>
  <c r="D859" i="20" s="1"/>
  <c r="C859" i="20"/>
  <c r="E859" i="20" s="1"/>
  <c r="B860" i="20" l="1"/>
  <c r="D860" i="20" s="1"/>
  <c r="C860" i="20"/>
  <c r="E860" i="20" s="1"/>
  <c r="A861" i="20"/>
  <c r="C861" i="20" l="1"/>
  <c r="E861" i="20" s="1"/>
  <c r="B861" i="20"/>
  <c r="D861" i="20" s="1"/>
  <c r="A862" i="20"/>
  <c r="C862" i="20" l="1"/>
  <c r="E862" i="20" s="1"/>
  <c r="A863" i="20"/>
  <c r="B862" i="20"/>
  <c r="D862" i="20" s="1"/>
  <c r="B863" i="20" l="1"/>
  <c r="D863" i="20" s="1"/>
  <c r="A864" i="20"/>
  <c r="C863" i="20"/>
  <c r="E863" i="20" s="1"/>
  <c r="B864" i="20" l="1"/>
  <c r="D864" i="20" s="1"/>
  <c r="C864" i="20"/>
  <c r="E864" i="20" s="1"/>
  <c r="A865" i="20"/>
  <c r="B865" i="20" l="1"/>
  <c r="D865" i="20" s="1"/>
  <c r="A866" i="20"/>
  <c r="C865" i="20"/>
  <c r="E865" i="20" s="1"/>
  <c r="A867" i="20" l="1"/>
  <c r="B866" i="20"/>
  <c r="D866" i="20" s="1"/>
  <c r="C866" i="20"/>
  <c r="E866" i="20" s="1"/>
  <c r="A868" i="20" l="1"/>
  <c r="B867" i="20"/>
  <c r="D867" i="20" s="1"/>
  <c r="C867" i="20"/>
  <c r="E867" i="20" s="1"/>
  <c r="B868" i="20" l="1"/>
  <c r="D868" i="20" s="1"/>
  <c r="C868" i="20"/>
  <c r="E868" i="20" s="1"/>
  <c r="A869" i="20"/>
  <c r="C869" i="20" l="1"/>
  <c r="E869" i="20" s="1"/>
  <c r="B869" i="20"/>
  <c r="D869" i="20" s="1"/>
  <c r="A870" i="20"/>
  <c r="C870" i="20" l="1"/>
  <c r="E870" i="20" s="1"/>
  <c r="A871" i="20"/>
  <c r="B870" i="20"/>
  <c r="D870" i="20" s="1"/>
  <c r="B871" i="20" l="1"/>
  <c r="D871" i="20" s="1"/>
  <c r="C871" i="20"/>
  <c r="E871" i="20" s="1"/>
  <c r="A872" i="20"/>
  <c r="B872" i="20" l="1"/>
  <c r="D872" i="20" s="1"/>
  <c r="A873" i="20"/>
  <c r="C872" i="20"/>
  <c r="E872" i="20" s="1"/>
  <c r="B873" i="20" l="1"/>
  <c r="D873" i="20" s="1"/>
  <c r="C873" i="20"/>
  <c r="E873" i="20" s="1"/>
  <c r="A874" i="20"/>
  <c r="A875" i="20" l="1"/>
  <c r="B874" i="20"/>
  <c r="D874" i="20" s="1"/>
  <c r="C874" i="20"/>
  <c r="E874" i="20" s="1"/>
  <c r="A876" i="20" l="1"/>
  <c r="B875" i="20"/>
  <c r="D875" i="20" s="1"/>
  <c r="C875" i="20"/>
  <c r="E875" i="20" s="1"/>
  <c r="B876" i="20" l="1"/>
  <c r="D876" i="20" s="1"/>
  <c r="C876" i="20"/>
  <c r="E876" i="20" s="1"/>
  <c r="A877" i="20"/>
  <c r="C877" i="20" l="1"/>
  <c r="E877" i="20" s="1"/>
  <c r="B877" i="20"/>
  <c r="D877" i="20" s="1"/>
  <c r="A878" i="20"/>
  <c r="C878" i="20" l="1"/>
  <c r="E878" i="20" s="1"/>
  <c r="A879" i="20"/>
  <c r="B878" i="20"/>
  <c r="D878" i="20" s="1"/>
  <c r="B879" i="20" l="1"/>
  <c r="D879" i="20" s="1"/>
  <c r="C879" i="20"/>
  <c r="E879" i="20" s="1"/>
  <c r="A880" i="20"/>
  <c r="B880" i="20" l="1"/>
  <c r="D880" i="20" s="1"/>
  <c r="C880" i="20"/>
  <c r="E880" i="20" s="1"/>
  <c r="A881" i="20"/>
  <c r="B881" i="20" l="1"/>
  <c r="D881" i="20" s="1"/>
  <c r="C881" i="20"/>
  <c r="E881" i="20" s="1"/>
  <c r="A882" i="20"/>
  <c r="A883" i="20" l="1"/>
  <c r="C882" i="20"/>
  <c r="E882" i="20" s="1"/>
  <c r="B882" i="20"/>
  <c r="D882" i="20" s="1"/>
  <c r="A884" i="20" l="1"/>
  <c r="B883" i="20"/>
  <c r="D883" i="20" s="1"/>
  <c r="C883" i="20"/>
  <c r="E883" i="20" s="1"/>
  <c r="B884" i="20" l="1"/>
  <c r="D884" i="20" s="1"/>
  <c r="C884" i="20"/>
  <c r="E884" i="20" s="1"/>
  <c r="A885" i="20"/>
  <c r="C885" i="20" l="1"/>
  <c r="E885" i="20" s="1"/>
  <c r="A886" i="20"/>
  <c r="B885" i="20"/>
  <c r="D885" i="20" s="1"/>
  <c r="C886" i="20" l="1"/>
  <c r="E886" i="20" s="1"/>
  <c r="A887" i="20"/>
  <c r="B886" i="20"/>
  <c r="D886" i="20" s="1"/>
  <c r="B887" i="20" l="1"/>
  <c r="D887" i="20" s="1"/>
  <c r="C887" i="20"/>
  <c r="E887" i="20" s="1"/>
  <c r="A888" i="20"/>
  <c r="B888" i="20" l="1"/>
  <c r="D888" i="20" s="1"/>
  <c r="C888" i="20"/>
  <c r="E888" i="20" s="1"/>
  <c r="A889" i="20"/>
  <c r="B889" i="20" l="1"/>
  <c r="D889" i="20" s="1"/>
  <c r="C889" i="20"/>
  <c r="E889" i="20" s="1"/>
  <c r="A890" i="20"/>
  <c r="A891" i="20" l="1"/>
  <c r="B890" i="20"/>
  <c r="D890" i="20" s="1"/>
  <c r="C890" i="20"/>
  <c r="E890" i="20" s="1"/>
  <c r="A892" i="20" l="1"/>
  <c r="B891" i="20"/>
  <c r="D891" i="20" s="1"/>
  <c r="C891" i="20"/>
  <c r="E891" i="20" s="1"/>
  <c r="B892" i="20" l="1"/>
  <c r="D892" i="20" s="1"/>
  <c r="C892" i="20"/>
  <c r="E892" i="20" s="1"/>
  <c r="A893" i="20"/>
  <c r="C893" i="20" l="1"/>
  <c r="E893" i="20" s="1"/>
  <c r="B893" i="20"/>
  <c r="D893" i="20" s="1"/>
  <c r="A894" i="20"/>
  <c r="C894" i="20" l="1"/>
  <c r="E894" i="20" s="1"/>
  <c r="A895" i="20"/>
  <c r="B894" i="20"/>
  <c r="D894" i="20" s="1"/>
  <c r="B895" i="20" l="1"/>
  <c r="D895" i="20" s="1"/>
  <c r="C895" i="20"/>
  <c r="E895" i="20" s="1"/>
  <c r="A896" i="20"/>
  <c r="B896" i="20" l="1"/>
  <c r="D896" i="20" s="1"/>
  <c r="C896" i="20"/>
  <c r="E896" i="20" s="1"/>
  <c r="A897" i="20"/>
  <c r="B897" i="20" l="1"/>
  <c r="D897" i="20" s="1"/>
  <c r="C897" i="20"/>
  <c r="E897" i="20" s="1"/>
  <c r="A898" i="20"/>
  <c r="A899" i="20" l="1"/>
  <c r="B898" i="20"/>
  <c r="D898" i="20" s="1"/>
  <c r="C898" i="20"/>
  <c r="E898" i="20" s="1"/>
  <c r="A900" i="20" l="1"/>
  <c r="C899" i="20"/>
  <c r="E899" i="20" s="1"/>
  <c r="B899" i="20"/>
  <c r="D899" i="20" s="1"/>
  <c r="B900" i="20" l="1"/>
  <c r="D900" i="20" s="1"/>
  <c r="A901" i="20"/>
  <c r="C900" i="20"/>
  <c r="E900" i="20" s="1"/>
  <c r="C901" i="20" l="1"/>
  <c r="E901" i="20" s="1"/>
  <c r="A902" i="20"/>
  <c r="B901" i="20"/>
  <c r="D901" i="20" s="1"/>
  <c r="C902" i="20" l="1"/>
  <c r="E902" i="20" s="1"/>
  <c r="A903" i="20"/>
  <c r="B902" i="20"/>
  <c r="D902" i="20" s="1"/>
  <c r="B903" i="20" l="1"/>
  <c r="D903" i="20" s="1"/>
  <c r="C903" i="20"/>
  <c r="E903" i="20" s="1"/>
  <c r="A904" i="20"/>
  <c r="B904" i="20" l="1"/>
  <c r="D904" i="20" s="1"/>
  <c r="C904" i="20"/>
  <c r="E904" i="20" s="1"/>
  <c r="A905" i="20"/>
  <c r="B905" i="20" l="1"/>
  <c r="D905" i="20" s="1"/>
  <c r="C905" i="20"/>
  <c r="E905" i="20" s="1"/>
  <c r="A906" i="20"/>
  <c r="A907" i="20" l="1"/>
  <c r="B906" i="20"/>
  <c r="D906" i="20" s="1"/>
  <c r="C906" i="20"/>
  <c r="E906" i="20" s="1"/>
  <c r="A908" i="20" l="1"/>
  <c r="B907" i="20"/>
  <c r="D907" i="20" s="1"/>
  <c r="C907" i="20"/>
  <c r="E907" i="20" s="1"/>
  <c r="B908" i="20" l="1"/>
  <c r="D908" i="20" s="1"/>
  <c r="C908" i="20"/>
  <c r="E908" i="20" s="1"/>
  <c r="A909" i="20"/>
  <c r="C909" i="20" l="1"/>
  <c r="E909" i="20" s="1"/>
  <c r="A910" i="20"/>
  <c r="B909" i="20"/>
  <c r="D909" i="20" s="1"/>
  <c r="C910" i="20" l="1"/>
  <c r="E910" i="20" s="1"/>
  <c r="A911" i="20"/>
  <c r="B910" i="20"/>
  <c r="D910" i="20" s="1"/>
  <c r="B911" i="20" l="1"/>
  <c r="D911" i="20" s="1"/>
  <c r="C911" i="20"/>
  <c r="E911" i="20" s="1"/>
  <c r="A912" i="20"/>
  <c r="B912" i="20" l="1"/>
  <c r="D912" i="20" s="1"/>
  <c r="C912" i="20"/>
  <c r="E912" i="20" s="1"/>
  <c r="A913" i="20"/>
  <c r="B913" i="20" l="1"/>
  <c r="D913" i="20" s="1"/>
  <c r="C913" i="20"/>
  <c r="E913" i="20" s="1"/>
  <c r="A914" i="20"/>
  <c r="A915" i="20" l="1"/>
  <c r="B914" i="20"/>
  <c r="D914" i="20" s="1"/>
  <c r="C914" i="20"/>
  <c r="E914" i="20" s="1"/>
  <c r="A916" i="20" l="1"/>
  <c r="C915" i="20"/>
  <c r="E915" i="20" s="1"/>
  <c r="B915" i="20"/>
  <c r="D915" i="20" s="1"/>
  <c r="B916" i="20" l="1"/>
  <c r="D916" i="20" s="1"/>
  <c r="C916" i="20"/>
  <c r="E916" i="20" s="1"/>
  <c r="A917" i="20"/>
  <c r="C917" i="20" l="1"/>
  <c r="E917" i="20" s="1"/>
  <c r="B917" i="20"/>
  <c r="D917" i="20" s="1"/>
  <c r="A918" i="20"/>
  <c r="C918" i="20" l="1"/>
  <c r="E918" i="20" s="1"/>
  <c r="A919" i="20"/>
  <c r="B918" i="20"/>
  <c r="D918" i="20" s="1"/>
  <c r="B919" i="20" l="1"/>
  <c r="D919" i="20" s="1"/>
  <c r="C919" i="20"/>
  <c r="E919" i="20" s="1"/>
  <c r="A920" i="20"/>
  <c r="B920" i="20" l="1"/>
  <c r="D920" i="20" s="1"/>
  <c r="A921" i="20"/>
  <c r="C920" i="20"/>
  <c r="E920" i="20" s="1"/>
  <c r="B921" i="20" l="1"/>
  <c r="D921" i="20" s="1"/>
  <c r="C921" i="20"/>
  <c r="E921" i="20" s="1"/>
  <c r="A922" i="20"/>
  <c r="A923" i="20" l="1"/>
  <c r="B922" i="20"/>
  <c r="D922" i="20" s="1"/>
  <c r="C922" i="20"/>
  <c r="E922" i="20" s="1"/>
  <c r="A924" i="20" l="1"/>
  <c r="B923" i="20"/>
  <c r="D923" i="20" s="1"/>
  <c r="C923" i="20"/>
  <c r="E923" i="20" s="1"/>
  <c r="B924" i="20" l="1"/>
  <c r="D924" i="20" s="1"/>
  <c r="C924" i="20"/>
  <c r="E924" i="20" s="1"/>
  <c r="A925" i="20"/>
  <c r="C925" i="20" l="1"/>
  <c r="E925" i="20" s="1"/>
  <c r="B925" i="20"/>
  <c r="D925" i="20" s="1"/>
  <c r="A926" i="20"/>
  <c r="C926" i="20" l="1"/>
  <c r="E926" i="20" s="1"/>
  <c r="A927" i="20"/>
  <c r="B926" i="20"/>
  <c r="D926" i="20" s="1"/>
  <c r="B927" i="20" l="1"/>
  <c r="D927" i="20" s="1"/>
  <c r="C927" i="20"/>
  <c r="E927" i="20" s="1"/>
  <c r="A928" i="20"/>
  <c r="B928" i="20" l="1"/>
  <c r="D928" i="20" s="1"/>
  <c r="C928" i="20"/>
  <c r="E928" i="20" s="1"/>
  <c r="A929" i="20"/>
  <c r="B929" i="20" l="1"/>
  <c r="D929" i="20" s="1"/>
  <c r="A930" i="20"/>
  <c r="C929" i="20"/>
  <c r="E929" i="20" s="1"/>
  <c r="A931" i="20" l="1"/>
  <c r="B930" i="20"/>
  <c r="D930" i="20" s="1"/>
  <c r="C930" i="20"/>
  <c r="E930" i="20" s="1"/>
  <c r="A932" i="20" l="1"/>
  <c r="B931" i="20"/>
  <c r="D931" i="20" s="1"/>
  <c r="C931" i="20"/>
  <c r="E931" i="20" s="1"/>
  <c r="B932" i="20" l="1"/>
  <c r="D932" i="20" s="1"/>
  <c r="C932" i="20"/>
  <c r="E932" i="20" s="1"/>
  <c r="A933" i="20"/>
  <c r="C933" i="20" l="1"/>
  <c r="E933" i="20" s="1"/>
  <c r="B933" i="20"/>
  <c r="D933" i="20" s="1"/>
  <c r="A934" i="20"/>
  <c r="C934" i="20" l="1"/>
  <c r="E934" i="20" s="1"/>
  <c r="A935" i="20"/>
  <c r="B934" i="20"/>
  <c r="D934" i="20" s="1"/>
  <c r="B935" i="20" l="1"/>
  <c r="D935" i="20" s="1"/>
  <c r="C935" i="20"/>
  <c r="E935" i="20" s="1"/>
  <c r="A936" i="20"/>
  <c r="B936" i="20" l="1"/>
  <c r="D936" i="20" s="1"/>
  <c r="A937" i="20"/>
  <c r="C936" i="20"/>
  <c r="E936" i="20" s="1"/>
  <c r="B937" i="20" l="1"/>
  <c r="D937" i="20" s="1"/>
  <c r="C937" i="20"/>
  <c r="E937" i="20" s="1"/>
  <c r="A938" i="20"/>
  <c r="A939" i="20" l="1"/>
  <c r="B938" i="20"/>
  <c r="D938" i="20" s="1"/>
  <c r="C938" i="20"/>
  <c r="E938" i="20" s="1"/>
  <c r="A940" i="20" l="1"/>
  <c r="C939" i="20"/>
  <c r="E939" i="20" s="1"/>
  <c r="B939" i="20"/>
  <c r="D939" i="20" s="1"/>
  <c r="B940" i="20" l="1"/>
  <c r="D940" i="20" s="1"/>
  <c r="C940" i="20"/>
  <c r="E940" i="20" s="1"/>
  <c r="A941" i="20"/>
  <c r="C941" i="20" l="1"/>
  <c r="E941" i="20" s="1"/>
  <c r="A942" i="20"/>
  <c r="B941" i="20"/>
  <c r="D941" i="20" s="1"/>
  <c r="C942" i="20" l="1"/>
  <c r="E942" i="20" s="1"/>
  <c r="A943" i="20"/>
  <c r="B942" i="20"/>
  <c r="D942" i="20" s="1"/>
  <c r="B943" i="20" l="1"/>
  <c r="D943" i="20" s="1"/>
  <c r="C943" i="20"/>
  <c r="E943" i="20" s="1"/>
  <c r="A944" i="20"/>
  <c r="B944" i="20" l="1"/>
  <c r="D944" i="20" s="1"/>
  <c r="C944" i="20"/>
  <c r="E944" i="20" s="1"/>
  <c r="A945" i="20"/>
  <c r="B945" i="20" l="1"/>
  <c r="D945" i="20" s="1"/>
  <c r="A946" i="20"/>
  <c r="C945" i="20"/>
  <c r="E945" i="20" s="1"/>
  <c r="A947" i="20" l="1"/>
  <c r="B946" i="20"/>
  <c r="D946" i="20" s="1"/>
  <c r="C946" i="20"/>
  <c r="E946" i="20" s="1"/>
  <c r="A948" i="20" l="1"/>
  <c r="B947" i="20"/>
  <c r="D947" i="20" s="1"/>
  <c r="C947" i="20"/>
  <c r="E947" i="20" s="1"/>
  <c r="B948" i="20" l="1"/>
  <c r="D948" i="20" s="1"/>
  <c r="C948" i="20"/>
  <c r="E948" i="20" s="1"/>
  <c r="A949" i="20"/>
  <c r="C949" i="20" l="1"/>
  <c r="E949" i="20" s="1"/>
  <c r="A950" i="20"/>
  <c r="B949" i="20"/>
  <c r="D949" i="20" s="1"/>
  <c r="C950" i="20" l="1"/>
  <c r="E950" i="20" s="1"/>
  <c r="A951" i="20"/>
  <c r="B950" i="20"/>
  <c r="D950" i="20" s="1"/>
  <c r="B951" i="20" l="1"/>
  <c r="D951" i="20" s="1"/>
  <c r="C951" i="20"/>
  <c r="E951" i="20" s="1"/>
  <c r="A952" i="20"/>
  <c r="B952" i="20" l="1"/>
  <c r="D952" i="20" s="1"/>
  <c r="A953" i="20"/>
  <c r="C952" i="20"/>
  <c r="E952" i="20" s="1"/>
  <c r="B953" i="20" l="1"/>
  <c r="D953" i="20" s="1"/>
  <c r="C953" i="20"/>
  <c r="E953" i="20" s="1"/>
  <c r="A954" i="20"/>
  <c r="A955" i="20" l="1"/>
  <c r="B954" i="20"/>
  <c r="D954" i="20" s="1"/>
  <c r="C954" i="20"/>
  <c r="E954" i="20" s="1"/>
  <c r="A956" i="20" l="1"/>
  <c r="C955" i="20"/>
  <c r="E955" i="20" s="1"/>
  <c r="B955" i="20"/>
  <c r="D955" i="20" s="1"/>
  <c r="B956" i="20" l="1"/>
  <c r="D956" i="20" s="1"/>
  <c r="C956" i="20"/>
  <c r="E956" i="20" s="1"/>
  <c r="A957" i="20"/>
  <c r="C957" i="20" l="1"/>
  <c r="E957" i="20" s="1"/>
  <c r="B957" i="20"/>
  <c r="D957" i="20" s="1"/>
  <c r="A958" i="20"/>
  <c r="C958" i="20" l="1"/>
  <c r="E958" i="20" s="1"/>
  <c r="A959" i="20"/>
  <c r="B958" i="20"/>
  <c r="D958" i="20" s="1"/>
  <c r="B959" i="20" l="1"/>
  <c r="D959" i="20" s="1"/>
  <c r="C959" i="20"/>
  <c r="E959" i="20" s="1"/>
  <c r="A960" i="20"/>
  <c r="B960" i="20" l="1"/>
  <c r="D960" i="20" s="1"/>
  <c r="C960" i="20"/>
  <c r="E960" i="20" s="1"/>
  <c r="A961" i="20"/>
  <c r="B961" i="20" l="1"/>
  <c r="D961" i="20" s="1"/>
  <c r="A962" i="20"/>
  <c r="C961" i="20"/>
  <c r="E961" i="20" s="1"/>
  <c r="A963" i="20" l="1"/>
  <c r="B962" i="20"/>
  <c r="D962" i="20" s="1"/>
  <c r="C962" i="20"/>
  <c r="E962" i="20" s="1"/>
  <c r="C963" i="20" l="1"/>
  <c r="E963" i="20" s="1"/>
  <c r="A964" i="20"/>
  <c r="B963" i="20"/>
  <c r="D963" i="20" s="1"/>
  <c r="C964" i="20" l="1"/>
  <c r="E964" i="20" s="1"/>
  <c r="A965" i="20"/>
  <c r="B964" i="20"/>
  <c r="D964" i="20" s="1"/>
  <c r="C965" i="20" l="1"/>
  <c r="E965" i="20" s="1"/>
  <c r="B965" i="20"/>
  <c r="D965" i="20" s="1"/>
  <c r="A966" i="20"/>
  <c r="B966" i="20" l="1"/>
  <c r="D966" i="20" s="1"/>
  <c r="C966" i="20"/>
  <c r="E966" i="20" s="1"/>
  <c r="A967" i="20"/>
  <c r="B967" i="20" l="1"/>
  <c r="D967" i="20" s="1"/>
  <c r="C967" i="20"/>
  <c r="E967" i="20" s="1"/>
  <c r="A968" i="20"/>
  <c r="C968" i="20" l="1"/>
  <c r="E968" i="20" s="1"/>
  <c r="A969" i="20"/>
  <c r="B968" i="20"/>
  <c r="D968" i="20" s="1"/>
  <c r="A970" i="20" l="1"/>
  <c r="B969" i="20"/>
  <c r="D969" i="20" s="1"/>
  <c r="C969" i="20"/>
  <c r="E969" i="20" s="1"/>
  <c r="B970" i="20" l="1"/>
  <c r="D970" i="20" s="1"/>
  <c r="C970" i="20"/>
  <c r="E970" i="20" s="1"/>
  <c r="A971" i="20"/>
  <c r="B971" i="20" l="1"/>
  <c r="D971" i="20" s="1"/>
  <c r="A972" i="20"/>
  <c r="C971" i="20"/>
  <c r="E971" i="20" s="1"/>
  <c r="C972" i="20" l="1"/>
  <c r="E972" i="20" s="1"/>
  <c r="A973" i="20"/>
  <c r="B972" i="20"/>
  <c r="D972" i="20" s="1"/>
  <c r="B973" i="20" l="1"/>
  <c r="D973" i="20" s="1"/>
  <c r="C973" i="20"/>
  <c r="E973" i="20" s="1"/>
  <c r="A974" i="20"/>
  <c r="C974" i="20" l="1"/>
  <c r="E974" i="20" s="1"/>
  <c r="B974" i="20"/>
  <c r="D974" i="20" s="1"/>
  <c r="A975" i="20"/>
  <c r="B975" i="20" l="1"/>
  <c r="D975" i="20" s="1"/>
  <c r="C975" i="20"/>
  <c r="E975" i="20" s="1"/>
  <c r="A976" i="20"/>
  <c r="B976" i="20" l="1"/>
  <c r="D976" i="20" s="1"/>
  <c r="C976" i="20"/>
  <c r="E976" i="20" s="1"/>
  <c r="A977" i="20"/>
  <c r="A978" i="20" l="1"/>
  <c r="B977" i="20"/>
  <c r="D977" i="20" s="1"/>
  <c r="C977" i="20"/>
  <c r="E977" i="20" s="1"/>
  <c r="B978" i="20" l="1"/>
  <c r="D978" i="20" s="1"/>
  <c r="C978" i="20"/>
  <c r="E978" i="20" s="1"/>
  <c r="A979" i="20"/>
  <c r="B979" i="20" l="1"/>
  <c r="D979" i="20" s="1"/>
  <c r="A980" i="20"/>
  <c r="C979" i="20"/>
  <c r="E979" i="20" s="1"/>
  <c r="C980" i="20" l="1"/>
  <c r="E980" i="20" s="1"/>
  <c r="A981" i="20"/>
  <c r="B980" i="20"/>
  <c r="D980" i="20" s="1"/>
  <c r="A982" i="20" l="1"/>
  <c r="B981" i="20"/>
  <c r="D981" i="20" s="1"/>
  <c r="C981" i="20"/>
  <c r="E981" i="20" s="1"/>
  <c r="C982" i="20" l="1"/>
  <c r="E982" i="20" s="1"/>
  <c r="A983" i="20"/>
  <c r="B982" i="20"/>
  <c r="D982" i="20" s="1"/>
  <c r="B983" i="20" l="1"/>
  <c r="D983" i="20" s="1"/>
  <c r="C983" i="20"/>
  <c r="E983" i="20" s="1"/>
  <c r="A984" i="20"/>
  <c r="B984" i="20" l="1"/>
  <c r="D984" i="20" s="1"/>
  <c r="C984" i="20"/>
  <c r="E984" i="20" s="1"/>
  <c r="A985" i="20"/>
  <c r="A986" i="20" l="1"/>
  <c r="B985" i="20"/>
  <c r="D985" i="20" s="1"/>
  <c r="C985" i="20"/>
  <c r="E985" i="20" s="1"/>
  <c r="B986" i="20" l="1"/>
  <c r="D986" i="20" s="1"/>
  <c r="C986" i="20"/>
  <c r="E986" i="20" s="1"/>
  <c r="A987" i="20"/>
  <c r="B987" i="20" l="1"/>
  <c r="D987" i="20" s="1"/>
  <c r="C987" i="20"/>
  <c r="E987" i="20" s="1"/>
  <c r="A988" i="20"/>
  <c r="C988" i="20" l="1"/>
  <c r="E988" i="20" s="1"/>
  <c r="A989" i="20"/>
  <c r="B988" i="20"/>
  <c r="D988" i="20" s="1"/>
  <c r="B989" i="20" l="1"/>
  <c r="D989" i="20" s="1"/>
  <c r="A990" i="20"/>
  <c r="C989" i="20"/>
  <c r="E989" i="20" s="1"/>
  <c r="B990" i="20" l="1"/>
  <c r="D990" i="20" s="1"/>
  <c r="C990" i="20"/>
  <c r="E990" i="20" s="1"/>
  <c r="A991" i="20"/>
  <c r="B991" i="20" l="1"/>
  <c r="D991" i="20" s="1"/>
  <c r="C991" i="20"/>
  <c r="E991" i="20" s="1"/>
  <c r="A992" i="20"/>
  <c r="C992" i="20" l="1"/>
  <c r="E992" i="20" s="1"/>
  <c r="A993" i="20"/>
  <c r="B992" i="20"/>
  <c r="D992" i="20" s="1"/>
  <c r="A994" i="20" l="1"/>
  <c r="B993" i="20"/>
  <c r="D993" i="20" s="1"/>
  <c r="C993" i="20"/>
  <c r="E993" i="20" s="1"/>
  <c r="B994" i="20" l="1"/>
  <c r="D994" i="20" s="1"/>
  <c r="C994" i="20"/>
  <c r="E994" i="20" s="1"/>
  <c r="A995" i="20"/>
  <c r="A996" i="20" l="1"/>
  <c r="B995" i="20"/>
  <c r="D995" i="20" s="1"/>
  <c r="C995" i="20"/>
  <c r="E995" i="20" s="1"/>
  <c r="C996" i="20" l="1"/>
  <c r="E996" i="20" s="1"/>
  <c r="A997" i="20"/>
  <c r="B996" i="20"/>
  <c r="D996" i="20" s="1"/>
  <c r="B997" i="20" l="1"/>
  <c r="D997" i="20" s="1"/>
  <c r="C997" i="20"/>
  <c r="E997" i="20" s="1"/>
  <c r="A998" i="20"/>
  <c r="B998" i="20" l="1"/>
  <c r="D998" i="20" s="1"/>
  <c r="C998" i="20"/>
  <c r="E998" i="20" s="1"/>
  <c r="A999" i="20"/>
  <c r="B999" i="20" l="1"/>
  <c r="D999" i="20" s="1"/>
  <c r="C999" i="20"/>
  <c r="E999" i="20" s="1"/>
  <c r="A1000" i="20"/>
  <c r="C1000" i="20" l="1"/>
  <c r="E1000" i="20" s="1"/>
  <c r="A1001" i="20"/>
  <c r="B1000" i="20"/>
  <c r="D1000" i="20" s="1"/>
  <c r="A1002" i="20" l="1"/>
  <c r="B1001" i="20"/>
  <c r="D1001" i="20" s="1"/>
  <c r="C1001" i="20"/>
  <c r="E1001" i="20" s="1"/>
  <c r="B1002" i="20" l="1"/>
  <c r="D1002" i="20" s="1"/>
  <c r="A1003" i="20"/>
  <c r="C1002" i="20"/>
  <c r="E1002" i="20" s="1"/>
  <c r="B1003" i="20" l="1"/>
  <c r="D1003" i="20" s="1"/>
  <c r="A1004" i="20"/>
  <c r="C1003" i="20"/>
  <c r="E1003" i="20" s="1"/>
  <c r="C1004" i="20" l="1"/>
  <c r="E1004" i="20" s="1"/>
  <c r="A1005" i="20"/>
  <c r="B1004" i="20"/>
  <c r="D1004" i="20" s="1"/>
  <c r="B1005" i="20" l="1"/>
  <c r="D1005" i="20" s="1"/>
  <c r="C1005" i="20"/>
  <c r="E1005" i="20" s="1"/>
  <c r="A1006" i="20"/>
  <c r="C1006" i="20" l="1"/>
  <c r="E1006" i="20" s="1"/>
  <c r="A1007" i="20"/>
  <c r="B1006" i="20"/>
  <c r="D1006" i="20" s="1"/>
  <c r="B1007" i="20" l="1"/>
  <c r="D1007" i="20" s="1"/>
  <c r="C1007" i="20"/>
  <c r="E1007" i="20" s="1"/>
  <c r="A1008" i="20"/>
  <c r="B1008" i="20" l="1"/>
  <c r="D1008" i="20" s="1"/>
  <c r="C1008" i="20"/>
  <c r="E1008" i="20" s="1"/>
  <c r="A1009" i="20"/>
  <c r="A1010" i="20" l="1"/>
  <c r="B1009" i="20"/>
  <c r="D1009" i="20" s="1"/>
  <c r="C1009" i="20"/>
  <c r="E1009" i="20" s="1"/>
  <c r="B1010" i="20" l="1"/>
  <c r="D1010" i="20" s="1"/>
  <c r="C1010" i="20"/>
  <c r="E1010" i="20" s="1"/>
  <c r="A1011" i="20"/>
  <c r="B1011" i="20" l="1"/>
  <c r="D1011" i="20" s="1"/>
  <c r="C1011" i="20"/>
  <c r="E1011" i="20" s="1"/>
  <c r="A1012" i="20"/>
  <c r="C1012" i="20" l="1"/>
  <c r="E1012" i="20" s="1"/>
  <c r="B1012" i="20"/>
  <c r="D1012" i="20" s="1"/>
  <c r="A1013" i="20"/>
  <c r="A1014" i="20" l="1"/>
  <c r="B1013" i="20"/>
  <c r="D1013" i="20" s="1"/>
  <c r="C1013" i="20"/>
  <c r="E1013" i="20" s="1"/>
  <c r="C1014" i="20" l="1"/>
  <c r="E1014" i="20" s="1"/>
  <c r="A1015" i="20"/>
  <c r="B1014" i="20"/>
  <c r="D1014" i="20" s="1"/>
  <c r="B1015" i="20" l="1"/>
  <c r="D1015" i="20" s="1"/>
  <c r="C1015" i="20"/>
  <c r="E1015" i="20" s="1"/>
  <c r="A1016" i="20"/>
  <c r="B1016" i="20" l="1"/>
  <c r="D1016" i="20" s="1"/>
  <c r="A1017" i="20"/>
  <c r="C1016" i="20"/>
  <c r="E1016" i="20" s="1"/>
  <c r="A1018" i="20" l="1"/>
  <c r="B1017" i="20"/>
  <c r="D1017" i="20" s="1"/>
  <c r="C1017" i="20"/>
  <c r="E1017" i="20" s="1"/>
  <c r="B1018" i="20" l="1"/>
  <c r="D1018" i="20" s="1"/>
  <c r="C1018" i="20"/>
  <c r="E1018" i="20" s="1"/>
  <c r="A1019" i="20"/>
  <c r="B1019" i="20" l="1"/>
  <c r="D1019" i="20" s="1"/>
  <c r="C1019" i="20"/>
  <c r="E1019" i="20" s="1"/>
  <c r="A1020" i="20"/>
  <c r="C1020" i="20" l="1"/>
  <c r="E1020" i="20" s="1"/>
  <c r="A1021" i="20"/>
  <c r="B1020" i="20"/>
  <c r="D1020" i="20" s="1"/>
  <c r="B1021" i="20" l="1"/>
  <c r="D1021" i="20" s="1"/>
  <c r="A1022" i="20"/>
  <c r="C1021" i="20"/>
  <c r="E1021" i="20" s="1"/>
  <c r="B1022" i="20" l="1"/>
  <c r="D1022" i="20" s="1"/>
  <c r="C1022" i="20"/>
  <c r="E1022" i="20" s="1"/>
  <c r="A1023" i="20"/>
  <c r="B1023" i="20" l="1"/>
  <c r="D1023" i="20" s="1"/>
  <c r="C1023" i="20"/>
  <c r="E1023" i="20" s="1"/>
  <c r="A1024" i="20"/>
  <c r="C1024" i="20" l="1"/>
  <c r="E1024" i="20" s="1"/>
  <c r="A1025" i="20"/>
  <c r="B1024" i="20"/>
  <c r="D1024" i="20" s="1"/>
  <c r="A1026" i="20" l="1"/>
  <c r="B1025" i="20"/>
  <c r="D1025" i="20" s="1"/>
  <c r="C1025" i="20"/>
  <c r="E1025" i="20" s="1"/>
  <c r="B1026" i="20" l="1"/>
  <c r="D1026" i="20" s="1"/>
  <c r="C1026" i="20"/>
  <c r="E1026" i="20" s="1"/>
  <c r="A1027" i="20"/>
  <c r="A1028" i="20" l="1"/>
  <c r="B1027" i="20"/>
  <c r="D1027" i="20" s="1"/>
  <c r="C1027" i="20"/>
  <c r="E1027" i="20" s="1"/>
  <c r="C1028" i="20" l="1"/>
  <c r="E1028" i="20" s="1"/>
  <c r="B1028" i="20"/>
  <c r="D1028" i="20" s="1"/>
  <c r="A1029" i="20"/>
  <c r="B1029" i="20" l="1"/>
  <c r="D1029" i="20" s="1"/>
  <c r="C1029" i="20"/>
  <c r="E1029" i="20" s="1"/>
  <c r="A1030" i="20"/>
  <c r="B1030" i="20" l="1"/>
  <c r="D1030" i="20" s="1"/>
  <c r="A1031" i="20"/>
  <c r="C1030" i="20"/>
  <c r="E1030" i="20" s="1"/>
  <c r="B1031" i="20" l="1"/>
  <c r="D1031" i="20" s="1"/>
  <c r="C1031" i="20"/>
  <c r="E1031" i="20" s="1"/>
  <c r="A1032" i="20"/>
  <c r="C1032" i="20" l="1"/>
  <c r="E1032" i="20" s="1"/>
  <c r="A1033" i="20"/>
  <c r="B1032" i="20"/>
  <c r="D1032" i="20" s="1"/>
  <c r="A1034" i="20" l="1"/>
  <c r="B1033" i="20"/>
  <c r="D1033" i="20" s="1"/>
  <c r="C1033" i="20"/>
  <c r="E1033" i="20" s="1"/>
  <c r="B1034" i="20" l="1"/>
  <c r="D1034" i="20" s="1"/>
  <c r="C1034" i="20"/>
  <c r="E1034" i="20" s="1"/>
  <c r="A1035" i="20"/>
  <c r="B1035" i="20" l="1"/>
  <c r="D1035" i="20" s="1"/>
  <c r="A1036" i="20"/>
  <c r="C1035" i="20"/>
  <c r="E1035" i="20" s="1"/>
  <c r="C1036" i="20" l="1"/>
  <c r="E1036" i="20" s="1"/>
  <c r="A1037" i="20"/>
  <c r="B1036" i="20"/>
  <c r="D1036" i="20" s="1"/>
  <c r="B1037" i="20" l="1"/>
  <c r="D1037" i="20" s="1"/>
  <c r="C1037" i="20"/>
  <c r="E1037" i="20" s="1"/>
  <c r="A1038" i="20"/>
  <c r="C1038" i="20" l="1"/>
  <c r="E1038" i="20" s="1"/>
  <c r="B1038" i="20"/>
  <c r="D1038" i="20" s="1"/>
  <c r="A1039" i="20"/>
  <c r="B1039" i="20" l="1"/>
  <c r="D1039" i="20" s="1"/>
  <c r="C1039" i="20"/>
  <c r="E1039" i="20" s="1"/>
  <c r="A1040" i="20"/>
  <c r="B1040" i="20" l="1"/>
  <c r="D1040" i="20" s="1"/>
  <c r="C1040" i="20"/>
  <c r="E1040" i="20" s="1"/>
  <c r="A1041" i="20"/>
  <c r="A1042" i="20" l="1"/>
  <c r="B1041" i="20"/>
  <c r="D1041" i="20" s="1"/>
  <c r="C1041" i="20"/>
  <c r="E1041" i="20" s="1"/>
  <c r="C1042" i="20" l="1"/>
  <c r="E1042" i="20" s="1"/>
  <c r="A1043" i="20"/>
  <c r="B1042" i="20"/>
  <c r="D1042" i="20" s="1"/>
  <c r="B1043" i="20" l="1"/>
  <c r="D1043" i="20" s="1"/>
  <c r="C1043" i="20"/>
  <c r="E1043" i="20" s="1"/>
  <c r="A1044" i="20"/>
  <c r="C1044" i="20" l="1"/>
  <c r="E1044" i="20" s="1"/>
  <c r="B1044" i="20"/>
  <c r="D1044" i="20" s="1"/>
  <c r="A1045" i="20"/>
  <c r="B1045" i="20" l="1"/>
  <c r="D1045" i="20" s="1"/>
  <c r="C1045" i="20"/>
  <c r="E1045" i="20" s="1"/>
  <c r="A1046" i="20"/>
  <c r="B1046" i="20" l="1"/>
  <c r="D1046" i="20" s="1"/>
  <c r="C1046" i="20"/>
  <c r="E1046" i="20" s="1"/>
  <c r="A1047" i="20"/>
  <c r="B1047" i="20" l="1"/>
  <c r="D1047" i="20" s="1"/>
  <c r="C1047" i="20"/>
  <c r="E1047" i="20" s="1"/>
  <c r="A1048" i="20"/>
  <c r="B1048" i="20" l="1"/>
  <c r="D1048" i="20" s="1"/>
  <c r="C1048" i="20"/>
  <c r="E1048" i="20" s="1"/>
  <c r="A1049" i="20"/>
  <c r="A1050" i="20" l="1"/>
  <c r="B1049" i="20"/>
  <c r="D1049" i="20" s="1"/>
  <c r="C1049" i="20"/>
  <c r="E1049" i="20" s="1"/>
  <c r="C1050" i="20" l="1"/>
  <c r="E1050" i="20" s="1"/>
  <c r="A1051" i="20"/>
  <c r="B1050" i="20"/>
  <c r="D1050" i="20" s="1"/>
  <c r="B1051" i="20" l="1"/>
  <c r="D1051" i="20" s="1"/>
  <c r="C1051" i="20"/>
  <c r="E1051" i="20" s="1"/>
  <c r="A1052" i="20"/>
  <c r="C1052" i="20" l="1"/>
  <c r="E1052" i="20" s="1"/>
  <c r="B1052" i="20"/>
  <c r="D1052" i="20" s="1"/>
  <c r="A1053" i="20"/>
  <c r="B1053" i="20" l="1"/>
  <c r="D1053" i="20" s="1"/>
  <c r="C1053" i="20"/>
  <c r="E1053" i="20" s="1"/>
  <c r="A1054" i="20"/>
  <c r="B1054" i="20" l="1"/>
  <c r="D1054" i="20" s="1"/>
  <c r="A1055" i="20"/>
  <c r="C1054" i="20"/>
  <c r="E1054" i="20" s="1"/>
  <c r="B1055" i="20" l="1"/>
  <c r="D1055" i="20" s="1"/>
  <c r="A1056" i="20"/>
  <c r="C1055" i="20"/>
  <c r="E1055" i="20" s="1"/>
  <c r="B1056" i="20" l="1"/>
  <c r="D1056" i="20" s="1"/>
  <c r="C1056" i="20"/>
  <c r="E1056" i="20" s="1"/>
  <c r="A1057" i="20"/>
  <c r="A1058" i="20" l="1"/>
  <c r="C1057" i="20"/>
  <c r="E1057" i="20" s="1"/>
  <c r="B1057" i="20"/>
  <c r="D1057" i="20" s="1"/>
  <c r="C1058" i="20" l="1"/>
  <c r="E1058" i="20" s="1"/>
  <c r="B1058" i="20"/>
  <c r="D1058" i="20" s="1"/>
  <c r="A1059" i="20"/>
  <c r="B1059" i="20" l="1"/>
  <c r="D1059" i="20" s="1"/>
  <c r="C1059" i="20"/>
  <c r="E1059" i="20" s="1"/>
  <c r="A1060" i="20"/>
  <c r="C1060" i="20" l="1"/>
  <c r="E1060" i="20" s="1"/>
  <c r="B1060" i="20"/>
  <c r="D1060" i="20" s="1"/>
  <c r="A1061" i="20"/>
  <c r="B1061" i="20" l="1"/>
  <c r="D1061" i="20" s="1"/>
  <c r="C1061" i="20"/>
  <c r="E1061" i="20" s="1"/>
  <c r="A1062" i="20"/>
  <c r="B1062" i="20" l="1"/>
  <c r="D1062" i="20" s="1"/>
  <c r="C1062" i="20"/>
  <c r="E1062" i="20" s="1"/>
  <c r="A1063" i="20"/>
  <c r="B1063" i="20" l="1"/>
  <c r="D1063" i="20" s="1"/>
  <c r="A1064" i="20"/>
  <c r="C1063" i="20"/>
  <c r="E1063" i="20" s="1"/>
  <c r="B1064" i="20" l="1"/>
  <c r="D1064" i="20" s="1"/>
  <c r="C1064" i="20"/>
  <c r="E1064" i="20" s="1"/>
  <c r="A1065" i="20"/>
  <c r="A1066" i="20" l="1"/>
  <c r="C1065" i="20"/>
  <c r="E1065" i="20" s="1"/>
  <c r="B1065" i="20"/>
  <c r="D1065" i="20" s="1"/>
  <c r="C1066" i="20" l="1"/>
  <c r="E1066" i="20" s="1"/>
  <c r="A1067" i="20"/>
  <c r="B1066" i="20"/>
  <c r="D1066" i="20" s="1"/>
  <c r="B1067" i="20" l="1"/>
  <c r="D1067" i="20" s="1"/>
  <c r="C1067" i="20"/>
  <c r="E1067" i="20" s="1"/>
  <c r="A1068" i="20"/>
  <c r="C1068" i="20" l="1"/>
  <c r="E1068" i="20" s="1"/>
  <c r="A1069" i="20"/>
  <c r="B1068" i="20"/>
  <c r="D1068" i="20" s="1"/>
  <c r="B1069" i="20" l="1"/>
  <c r="D1069" i="20" s="1"/>
  <c r="C1069" i="20"/>
  <c r="E1069" i="20" s="1"/>
  <c r="A1070" i="20"/>
  <c r="B1070" i="20" l="1"/>
  <c r="D1070" i="20" s="1"/>
  <c r="C1070" i="20"/>
  <c r="E1070" i="20" s="1"/>
  <c r="A1071" i="20"/>
  <c r="B1071" i="20" l="1"/>
  <c r="D1071" i="20" s="1"/>
  <c r="A1072" i="20"/>
  <c r="C1071" i="20"/>
  <c r="E1071" i="20" s="1"/>
  <c r="B1072" i="20" l="1"/>
  <c r="D1072" i="20" s="1"/>
  <c r="C1072" i="20"/>
  <c r="E1072" i="20" s="1"/>
  <c r="A1073" i="20"/>
  <c r="A1074" i="20" l="1"/>
  <c r="B1073" i="20"/>
  <c r="D1073" i="20" s="1"/>
  <c r="C1073" i="20"/>
  <c r="E1073" i="20" s="1"/>
  <c r="C1074" i="20" l="1"/>
  <c r="E1074" i="20" s="1"/>
  <c r="A1075" i="20"/>
  <c r="B1074" i="20"/>
  <c r="D1074" i="20" s="1"/>
  <c r="B1075" i="20" l="1"/>
  <c r="D1075" i="20" s="1"/>
  <c r="C1075" i="20"/>
  <c r="E1075" i="20" s="1"/>
  <c r="A1076" i="20"/>
  <c r="C1076" i="20" l="1"/>
  <c r="E1076" i="20" s="1"/>
  <c r="B1076" i="20"/>
  <c r="D1076" i="20" s="1"/>
  <c r="A1077" i="20"/>
  <c r="B1077" i="20" l="1"/>
  <c r="D1077" i="20" s="1"/>
  <c r="C1077" i="20"/>
  <c r="E1077" i="20" s="1"/>
  <c r="A1078" i="20"/>
  <c r="B1078" i="20" l="1"/>
  <c r="D1078" i="20" s="1"/>
  <c r="C1078" i="20"/>
  <c r="E1078" i="20" s="1"/>
  <c r="A1079" i="20"/>
  <c r="B1079" i="20" l="1"/>
  <c r="D1079" i="20" s="1"/>
  <c r="A1080" i="20"/>
  <c r="C1079" i="20"/>
  <c r="E1079" i="20" s="1"/>
  <c r="B1080" i="20" l="1"/>
  <c r="D1080" i="20" s="1"/>
  <c r="C1080" i="20"/>
  <c r="E1080" i="20" s="1"/>
  <c r="A1081" i="20"/>
  <c r="A1082" i="20" l="1"/>
  <c r="C1081" i="20"/>
  <c r="E1081" i="20" s="1"/>
  <c r="B1081" i="20"/>
  <c r="D1081" i="20" s="1"/>
  <c r="C1082" i="20" l="1"/>
  <c r="E1082" i="20" s="1"/>
  <c r="A1083" i="20"/>
  <c r="B1082" i="20"/>
  <c r="D1082" i="20" s="1"/>
  <c r="B1083" i="20" l="1"/>
  <c r="D1083" i="20" s="1"/>
  <c r="C1083" i="20"/>
  <c r="E1083" i="20" s="1"/>
  <c r="A1084" i="20"/>
  <c r="C1084" i="20" l="1"/>
  <c r="E1084" i="20" s="1"/>
  <c r="B1084" i="20"/>
  <c r="D1084" i="20" s="1"/>
  <c r="A1085" i="20"/>
  <c r="C1085" i="20" l="1"/>
  <c r="E1085" i="20" s="1"/>
  <c r="A1086" i="20"/>
  <c r="B1085" i="20"/>
  <c r="D1085" i="20" s="1"/>
  <c r="B1086" i="20" l="1"/>
  <c r="D1086" i="20" s="1"/>
  <c r="A1087" i="20"/>
  <c r="C1086" i="20"/>
  <c r="E1086" i="20" s="1"/>
  <c r="B1087" i="20" l="1"/>
  <c r="D1087" i="20" s="1"/>
  <c r="A1088" i="20"/>
  <c r="C1087" i="20"/>
  <c r="E1087" i="20" s="1"/>
  <c r="B1088" i="20" l="1"/>
  <c r="D1088" i="20" s="1"/>
  <c r="C1088" i="20"/>
  <c r="E1088" i="20" s="1"/>
  <c r="A1089" i="20"/>
  <c r="A1090" i="20" l="1"/>
  <c r="B1089" i="20"/>
  <c r="D1089" i="20" s="1"/>
  <c r="C1089" i="20"/>
  <c r="E1089" i="20" s="1"/>
  <c r="C1090" i="20" l="1"/>
  <c r="E1090" i="20" s="1"/>
  <c r="A1091" i="20"/>
  <c r="B1090" i="20"/>
  <c r="D1090" i="20" s="1"/>
  <c r="B1091" i="20" l="1"/>
  <c r="D1091" i="20" s="1"/>
  <c r="C1091" i="20"/>
  <c r="E1091" i="20" s="1"/>
  <c r="A1092" i="20"/>
  <c r="C1092" i="20" l="1"/>
  <c r="E1092" i="20" s="1"/>
  <c r="B1092" i="20"/>
  <c r="D1092" i="20" s="1"/>
  <c r="A1093" i="20"/>
  <c r="B1093" i="20" l="1"/>
  <c r="D1093" i="20" s="1"/>
  <c r="C1093" i="20"/>
  <c r="E1093" i="20" s="1"/>
  <c r="A1094" i="20"/>
  <c r="B1094" i="20" l="1"/>
  <c r="D1094" i="20" s="1"/>
  <c r="C1094" i="20"/>
  <c r="E1094" i="20" s="1"/>
  <c r="A1095" i="20"/>
  <c r="B1095" i="20" l="1"/>
  <c r="D1095" i="20" s="1"/>
  <c r="A1096" i="20"/>
  <c r="C1095" i="20"/>
  <c r="E1095" i="20" s="1"/>
  <c r="B1096" i="20" l="1"/>
  <c r="D1096" i="20" s="1"/>
  <c r="C1096" i="20"/>
  <c r="E1096" i="20" s="1"/>
  <c r="A1097" i="20"/>
  <c r="A1098" i="20" l="1"/>
  <c r="C1097" i="20"/>
  <c r="E1097" i="20" s="1"/>
  <c r="B1097" i="20"/>
  <c r="D1097" i="20" s="1"/>
  <c r="C1098" i="20" l="1"/>
  <c r="E1098" i="20" s="1"/>
  <c r="A1099" i="20"/>
  <c r="B1098" i="20"/>
  <c r="D1098" i="20" s="1"/>
  <c r="B1099" i="20" l="1"/>
  <c r="D1099" i="20" s="1"/>
  <c r="C1099" i="20"/>
  <c r="E1099" i="20" s="1"/>
  <c r="A1100" i="20"/>
  <c r="C1100" i="20" l="1"/>
  <c r="E1100" i="20" s="1"/>
  <c r="A1101" i="20"/>
  <c r="B1100" i="20"/>
  <c r="D1100" i="20" s="1"/>
  <c r="B1101" i="20" l="1"/>
  <c r="D1101" i="20" s="1"/>
  <c r="C1101" i="20"/>
  <c r="E1101" i="20" s="1"/>
  <c r="A1102" i="20"/>
  <c r="B1102" i="20" l="1"/>
  <c r="D1102" i="20" s="1"/>
  <c r="C1102" i="20"/>
  <c r="E1102" i="20" s="1"/>
  <c r="A1103" i="20"/>
  <c r="B1103" i="20" l="1"/>
  <c r="D1103" i="20" s="1"/>
  <c r="C1103" i="20"/>
  <c r="E1103" i="20" s="1"/>
  <c r="A1104" i="20"/>
  <c r="B1104" i="20" l="1"/>
  <c r="D1104" i="20" s="1"/>
  <c r="C1104" i="20"/>
  <c r="E1104" i="20" s="1"/>
  <c r="A1105" i="20"/>
  <c r="A1106" i="20" l="1"/>
  <c r="B1105" i="20"/>
  <c r="D1105" i="20" s="1"/>
  <c r="C1105" i="20"/>
  <c r="E1105" i="20" s="1"/>
  <c r="C1106" i="20" l="1"/>
  <c r="E1106" i="20" s="1"/>
  <c r="A1107" i="20"/>
  <c r="B1106" i="20"/>
  <c r="D1106" i="20" s="1"/>
  <c r="B1107" i="20" l="1"/>
  <c r="D1107" i="20" s="1"/>
  <c r="C1107" i="20"/>
  <c r="E1107" i="20" s="1"/>
  <c r="A1108" i="20"/>
  <c r="B1108" i="20" l="1"/>
  <c r="D1108" i="20" s="1"/>
  <c r="A1109" i="20"/>
  <c r="C1108" i="20"/>
  <c r="E1108" i="20" s="1"/>
  <c r="B1109" i="20" l="1"/>
  <c r="D1109" i="20" s="1"/>
  <c r="C1109" i="20"/>
  <c r="E1109" i="20" s="1"/>
  <c r="A1110" i="20"/>
  <c r="C1110" i="20" l="1"/>
  <c r="E1110" i="20" s="1"/>
  <c r="B1110" i="20"/>
  <c r="D1110" i="20" s="1"/>
  <c r="A1111" i="20"/>
  <c r="A1112" i="20" l="1"/>
  <c r="C1111" i="20"/>
  <c r="E1111" i="20" s="1"/>
  <c r="B1111" i="20"/>
  <c r="D1111" i="20" s="1"/>
  <c r="C1112" i="20" l="1"/>
  <c r="E1112" i="20" s="1"/>
  <c r="B1112" i="20"/>
  <c r="D1112" i="20" s="1"/>
  <c r="A1113" i="20"/>
  <c r="A1114" i="20" l="1"/>
  <c r="C1113" i="20"/>
  <c r="E1113" i="20" s="1"/>
  <c r="B1113" i="20"/>
  <c r="D1113" i="20" s="1"/>
  <c r="C1114" i="20" l="1"/>
  <c r="E1114" i="20" s="1"/>
  <c r="B1114" i="20"/>
  <c r="D1114" i="20" s="1"/>
  <c r="A1115" i="20"/>
  <c r="C1115" i="20" l="1"/>
  <c r="E1115" i="20" s="1"/>
  <c r="B1115" i="20"/>
  <c r="D1115" i="20" s="1"/>
  <c r="A1116" i="20"/>
  <c r="B1116" i="20" l="1"/>
  <c r="D1116" i="20" s="1"/>
  <c r="A1117" i="20"/>
  <c r="C1116" i="20"/>
  <c r="E1116" i="20" s="1"/>
  <c r="B1117" i="20" l="1"/>
  <c r="D1117" i="20" s="1"/>
  <c r="A1118" i="20"/>
  <c r="C1117" i="20"/>
  <c r="E1117" i="20" s="1"/>
  <c r="B1118" i="20" l="1"/>
  <c r="D1118" i="20" s="1"/>
  <c r="C1118" i="20"/>
  <c r="E1118" i="20" s="1"/>
  <c r="A1119" i="20"/>
  <c r="B1119" i="20" l="1"/>
  <c r="D1119" i="20" s="1"/>
  <c r="A1120" i="20"/>
  <c r="C1119" i="20"/>
  <c r="E1119" i="20" s="1"/>
  <c r="B1120" i="20" l="1"/>
  <c r="D1120" i="20" s="1"/>
  <c r="A1121" i="20"/>
  <c r="C1120" i="20"/>
  <c r="E1120" i="20" s="1"/>
  <c r="B1121" i="20" l="1"/>
  <c r="D1121" i="20" s="1"/>
  <c r="C1121" i="20"/>
  <c r="E1121" i="20" s="1"/>
  <c r="A1122" i="20"/>
  <c r="C1122" i="20" l="1"/>
  <c r="E1122" i="20" s="1"/>
  <c r="B1122" i="20"/>
  <c r="D1122" i="20" s="1"/>
  <c r="A1123" i="20"/>
  <c r="C1123" i="20" l="1"/>
  <c r="E1123" i="20" s="1"/>
  <c r="A1124" i="20"/>
  <c r="B1123" i="20"/>
  <c r="D1123" i="20" s="1"/>
  <c r="C1124" i="20" l="1"/>
  <c r="E1124" i="20" s="1"/>
  <c r="A1125" i="20"/>
  <c r="B1124" i="20"/>
  <c r="D1124" i="20" s="1"/>
  <c r="B1125" i="20" l="1"/>
  <c r="D1125" i="20" s="1"/>
  <c r="A1126" i="20"/>
  <c r="C1125" i="20"/>
  <c r="E1125" i="20" s="1"/>
  <c r="C1126" i="20" l="1"/>
  <c r="E1126" i="20" s="1"/>
  <c r="A1127" i="20"/>
  <c r="B1126" i="20"/>
  <c r="D1126" i="20" s="1"/>
  <c r="A1128" i="20" l="1"/>
  <c r="C1127" i="20"/>
  <c r="E1127" i="20" s="1"/>
  <c r="B1127" i="20"/>
  <c r="D1127" i="20" s="1"/>
  <c r="B1128" i="20" l="1"/>
  <c r="D1128" i="20" s="1"/>
  <c r="A1129" i="20"/>
  <c r="C1128" i="20"/>
  <c r="E1128" i="20" s="1"/>
  <c r="B1129" i="20" l="1"/>
  <c r="D1129" i="20" s="1"/>
  <c r="C1129" i="20"/>
  <c r="E1129" i="20" s="1"/>
  <c r="A1130" i="20"/>
  <c r="C1130" i="20" l="1"/>
  <c r="E1130" i="20" s="1"/>
  <c r="B1130" i="20"/>
  <c r="D1130" i="20" s="1"/>
  <c r="A1131" i="20"/>
  <c r="B1131" i="20" l="1"/>
  <c r="D1131" i="20" s="1"/>
  <c r="C1131" i="20"/>
  <c r="E1131" i="20" s="1"/>
  <c r="A1132" i="20"/>
  <c r="C1132" i="20" l="1"/>
  <c r="E1132" i="20" s="1"/>
  <c r="A1133" i="20"/>
  <c r="B1132" i="20"/>
  <c r="D1132" i="20" s="1"/>
  <c r="B1133" i="20" l="1"/>
  <c r="D1133" i="20" s="1"/>
  <c r="C1133" i="20"/>
  <c r="E1133" i="20" s="1"/>
  <c r="A1134" i="20"/>
  <c r="A1135" i="20" l="1"/>
  <c r="C1134" i="20"/>
  <c r="E1134" i="20" s="1"/>
  <c r="B1134" i="20"/>
  <c r="D1134" i="20" s="1"/>
  <c r="B1135" i="20" l="1"/>
  <c r="D1135" i="20" s="1"/>
  <c r="C1135" i="20"/>
  <c r="E1135" i="20" s="1"/>
  <c r="A1136" i="20"/>
  <c r="C1136" i="20" l="1"/>
  <c r="E1136" i="20" s="1"/>
  <c r="A1137" i="20"/>
  <c r="B1136" i="20"/>
  <c r="D1136" i="20" s="1"/>
  <c r="B1137" i="20" l="1"/>
  <c r="D1137" i="20" s="1"/>
  <c r="C1137" i="20"/>
  <c r="E1137" i="20" s="1"/>
  <c r="A1138" i="20"/>
  <c r="C1138" i="20" l="1"/>
  <c r="E1138" i="20" s="1"/>
  <c r="B1138" i="20"/>
  <c r="D1138" i="20" s="1"/>
  <c r="A1139" i="20"/>
  <c r="B1139" i="20" l="1"/>
  <c r="D1139" i="20" s="1"/>
  <c r="C1139" i="20"/>
  <c r="E1139" i="20" s="1"/>
  <c r="A1140" i="20"/>
  <c r="C1140" i="20" l="1"/>
  <c r="E1140" i="20" s="1"/>
  <c r="B1140" i="20"/>
  <c r="D1140" i="20" s="1"/>
  <c r="A1141" i="20"/>
  <c r="B1141" i="20" l="1"/>
  <c r="D1141" i="20" s="1"/>
  <c r="A1142" i="20"/>
  <c r="C1141" i="20"/>
  <c r="E1141" i="20" s="1"/>
  <c r="C1142" i="20" l="1"/>
  <c r="E1142" i="20" s="1"/>
  <c r="A1143" i="20"/>
  <c r="B1142" i="20"/>
  <c r="D1142" i="20" s="1"/>
  <c r="A1144" i="20" l="1"/>
  <c r="B1143" i="20"/>
  <c r="D1143" i="20" s="1"/>
  <c r="C1143" i="20"/>
  <c r="E1143" i="20" s="1"/>
  <c r="B1144" i="20" l="1"/>
  <c r="D1144" i="20" s="1"/>
  <c r="A1145" i="20"/>
  <c r="C1144" i="20"/>
  <c r="E1144" i="20" s="1"/>
  <c r="A1146" i="20" l="1"/>
  <c r="C1145" i="20"/>
  <c r="E1145" i="20" s="1"/>
  <c r="B1145" i="20"/>
  <c r="D1145" i="20" s="1"/>
  <c r="C1146" i="20" l="1"/>
  <c r="E1146" i="20" s="1"/>
  <c r="B1146" i="20"/>
  <c r="D1146" i="20" s="1"/>
  <c r="A1147" i="20"/>
  <c r="B1147" i="20" l="1"/>
  <c r="D1147" i="20" s="1"/>
  <c r="C1147" i="20"/>
  <c r="E1147" i="20" s="1"/>
  <c r="A1148" i="20"/>
  <c r="C1148" i="20" l="1"/>
  <c r="E1148" i="20" s="1"/>
  <c r="B1148" i="20"/>
  <c r="D1148" i="20" s="1"/>
  <c r="A1149" i="20"/>
  <c r="B1149" i="20" l="1"/>
  <c r="D1149" i="20" s="1"/>
  <c r="A1150" i="20"/>
  <c r="C1149" i="20"/>
  <c r="E1149" i="20" s="1"/>
  <c r="C1150" i="20" l="1"/>
  <c r="E1150" i="20" s="1"/>
  <c r="A1151" i="20"/>
  <c r="B1150" i="20"/>
  <c r="D1150" i="20" s="1"/>
  <c r="A1152" i="20" l="1"/>
  <c r="C1151" i="20"/>
  <c r="E1151" i="20" s="1"/>
  <c r="B1151" i="20"/>
  <c r="D1151" i="20" s="1"/>
  <c r="B1152" i="20" l="1"/>
  <c r="D1152" i="20" s="1"/>
  <c r="A1153" i="20"/>
  <c r="C1152" i="20"/>
  <c r="E1152" i="20" s="1"/>
  <c r="A1154" i="20" l="1"/>
  <c r="B1153" i="20"/>
  <c r="D1153" i="20" s="1"/>
  <c r="C1153" i="20"/>
  <c r="E1153" i="20" s="1"/>
  <c r="C1154" i="20" l="1"/>
  <c r="E1154" i="20" s="1"/>
  <c r="B1154" i="20"/>
  <c r="D1154" i="20" s="1"/>
  <c r="A1155" i="20"/>
  <c r="B1155" i="20" l="1"/>
  <c r="D1155" i="20" s="1"/>
  <c r="A1156" i="20"/>
  <c r="C1155" i="20"/>
  <c r="E1155" i="20" s="1"/>
  <c r="C1156" i="20" l="1"/>
  <c r="E1156" i="20" s="1"/>
  <c r="B1156" i="20"/>
  <c r="D1156" i="20" s="1"/>
  <c r="A1157" i="20"/>
  <c r="C1157" i="20" l="1"/>
  <c r="E1157" i="20" s="1"/>
  <c r="B1157" i="20"/>
  <c r="D1157" i="20" s="1"/>
  <c r="A1158" i="20"/>
  <c r="C1158" i="20" l="1"/>
  <c r="E1158" i="20" s="1"/>
  <c r="A1159" i="20"/>
  <c r="B1158" i="20"/>
  <c r="D1158" i="20" s="1"/>
  <c r="A1160" i="20" l="1"/>
  <c r="C1159" i="20"/>
  <c r="E1159" i="20" s="1"/>
  <c r="B1159" i="20"/>
  <c r="D1159" i="20" s="1"/>
  <c r="C1160" i="20" l="1"/>
  <c r="E1160" i="20" s="1"/>
  <c r="A1161" i="20"/>
  <c r="B1160" i="20"/>
  <c r="D1160" i="20" s="1"/>
  <c r="A1162" i="20" l="1"/>
  <c r="B1161" i="20"/>
  <c r="D1161" i="20" s="1"/>
  <c r="C1161" i="20"/>
  <c r="E1161" i="20" s="1"/>
  <c r="C1162" i="20" l="1"/>
  <c r="E1162" i="20" s="1"/>
  <c r="A1163" i="20"/>
  <c r="B1162" i="20"/>
  <c r="D1162" i="20" s="1"/>
  <c r="B1163" i="20" l="1"/>
  <c r="D1163" i="20" s="1"/>
  <c r="A1164" i="20"/>
  <c r="C1163" i="20"/>
  <c r="E1163" i="20" s="1"/>
  <c r="B1164" i="20" l="1"/>
  <c r="D1164" i="20" s="1"/>
  <c r="A1165" i="20"/>
  <c r="C1164" i="20"/>
  <c r="E1164" i="20" s="1"/>
  <c r="B1165" i="20" l="1"/>
  <c r="D1165" i="20" s="1"/>
  <c r="C1165" i="20"/>
  <c r="E1165" i="20" s="1"/>
  <c r="A1166" i="20"/>
  <c r="C1166" i="20" l="1"/>
  <c r="E1166" i="20" s="1"/>
  <c r="B1166" i="20"/>
  <c r="D1166" i="20" s="1"/>
  <c r="A1167" i="20"/>
  <c r="B1167" i="20" l="1"/>
  <c r="D1167" i="20" s="1"/>
  <c r="A1168" i="20"/>
  <c r="C1167" i="20"/>
  <c r="E1167" i="20" s="1"/>
  <c r="B1168" i="20" l="1"/>
  <c r="D1168" i="20" s="1"/>
  <c r="A1169" i="20"/>
  <c r="C1168" i="20"/>
  <c r="E1168" i="20" s="1"/>
  <c r="A1170" i="20" l="1"/>
  <c r="C1169" i="20"/>
  <c r="E1169" i="20" s="1"/>
  <c r="B1169" i="20"/>
  <c r="D1169" i="20" s="1"/>
  <c r="C1170" i="20" l="1"/>
  <c r="E1170" i="20" s="1"/>
  <c r="B1170" i="20"/>
  <c r="D1170" i="20" s="1"/>
  <c r="A1171" i="20"/>
  <c r="B1171" i="20" l="1"/>
  <c r="D1171" i="20" s="1"/>
  <c r="C1171" i="20"/>
  <c r="E1171" i="20" s="1"/>
  <c r="A1172" i="20"/>
  <c r="C1172" i="20" l="1"/>
  <c r="E1172" i="20" s="1"/>
  <c r="B1172" i="20"/>
  <c r="D1172" i="20" s="1"/>
  <c r="A1173" i="20"/>
  <c r="B1173" i="20" l="1"/>
  <c r="D1173" i="20" s="1"/>
  <c r="A1174" i="20"/>
  <c r="C1173" i="20"/>
  <c r="E1173" i="20" s="1"/>
  <c r="A1175" i="20" l="1"/>
  <c r="B1174" i="20"/>
  <c r="D1174" i="20" s="1"/>
  <c r="C1174" i="20"/>
  <c r="E1174" i="20" s="1"/>
  <c r="B1175" i="20" l="1"/>
  <c r="D1175" i="20" s="1"/>
  <c r="C1175" i="20"/>
  <c r="E1175" i="20" s="1"/>
  <c r="A1176" i="20"/>
  <c r="C1176" i="20" l="1"/>
  <c r="E1176" i="20" s="1"/>
  <c r="A1177" i="20"/>
  <c r="B1176" i="20"/>
  <c r="D1176" i="20" s="1"/>
  <c r="A1178" i="20" l="1"/>
  <c r="C1177" i="20"/>
  <c r="E1177" i="20" s="1"/>
  <c r="B1177" i="20"/>
  <c r="D1177" i="20" s="1"/>
  <c r="C1178" i="20" l="1"/>
  <c r="E1178" i="20" s="1"/>
  <c r="B1178" i="20"/>
  <c r="D1178" i="20" s="1"/>
  <c r="A1179" i="20"/>
  <c r="B1179" i="20" l="1"/>
  <c r="D1179" i="20" s="1"/>
  <c r="A1180" i="20"/>
  <c r="C1179" i="20"/>
  <c r="E1179" i="20" s="1"/>
  <c r="B1180" i="20" l="1"/>
  <c r="D1180" i="20" s="1"/>
  <c r="A1181" i="20"/>
  <c r="C1180" i="20"/>
  <c r="E1180" i="20" s="1"/>
  <c r="B1181" i="20" l="1"/>
  <c r="D1181" i="20" s="1"/>
  <c r="A1182" i="20"/>
  <c r="C1181" i="20"/>
  <c r="E1181" i="20" s="1"/>
  <c r="C1182" i="20" l="1"/>
  <c r="E1182" i="20" s="1"/>
  <c r="B1182" i="20"/>
  <c r="D1182" i="20" s="1"/>
  <c r="A1183" i="20"/>
  <c r="B1183" i="20" l="1"/>
  <c r="D1183" i="20" s="1"/>
  <c r="C1183" i="20"/>
  <c r="E1183" i="20" s="1"/>
  <c r="A1184" i="20"/>
  <c r="B1184" i="20" l="1"/>
  <c r="D1184" i="20" s="1"/>
  <c r="C1184" i="20"/>
  <c r="E1184" i="20" s="1"/>
  <c r="A1185" i="20"/>
  <c r="A1186" i="20" l="1"/>
  <c r="B1185" i="20"/>
  <c r="D1185" i="20" s="1"/>
  <c r="C1185" i="20"/>
  <c r="E1185" i="20" s="1"/>
  <c r="C1186" i="20" l="1"/>
  <c r="E1186" i="20" s="1"/>
  <c r="B1186" i="20"/>
  <c r="D1186" i="20" s="1"/>
  <c r="A1187" i="20"/>
  <c r="A1188" i="20" l="1"/>
  <c r="C1187" i="20"/>
  <c r="E1187" i="20" s="1"/>
  <c r="B1187" i="20"/>
  <c r="D1187" i="20" s="1"/>
  <c r="B1188" i="20" l="1"/>
  <c r="D1188" i="20" s="1"/>
  <c r="C1188" i="20"/>
  <c r="E1188" i="20" s="1"/>
  <c r="A1189" i="20"/>
  <c r="B1189" i="20" l="1"/>
  <c r="D1189" i="20" s="1"/>
  <c r="A1190" i="20"/>
  <c r="C1189" i="20"/>
  <c r="E1189" i="20" s="1"/>
  <c r="A1191" i="20" l="1"/>
  <c r="B1190" i="20"/>
  <c r="D1190" i="20" s="1"/>
  <c r="C1190" i="20"/>
  <c r="E1190" i="20" s="1"/>
  <c r="B1191" i="20" l="1"/>
  <c r="D1191" i="20" s="1"/>
  <c r="C1191" i="20"/>
  <c r="E1191" i="20" s="1"/>
  <c r="A1192" i="20"/>
  <c r="C1192" i="20" l="1"/>
  <c r="E1192" i="20" s="1"/>
  <c r="A1193" i="20"/>
  <c r="B1192" i="20"/>
  <c r="D1192" i="20" s="1"/>
  <c r="A1194" i="20" l="1"/>
  <c r="C1193" i="20"/>
  <c r="E1193" i="20" s="1"/>
  <c r="B1193" i="20"/>
  <c r="D1193" i="20" s="1"/>
  <c r="C1194" i="20" l="1"/>
  <c r="E1194" i="20" s="1"/>
  <c r="A1195" i="20"/>
  <c r="B1194" i="20"/>
  <c r="D1194" i="20" s="1"/>
  <c r="B1195" i="20" l="1"/>
  <c r="D1195" i="20" s="1"/>
  <c r="A1196" i="20"/>
  <c r="C1195" i="20"/>
  <c r="E1195" i="20" s="1"/>
  <c r="C1196" i="20" l="1"/>
  <c r="E1196" i="20" s="1"/>
  <c r="A1197" i="20"/>
  <c r="B1196" i="20"/>
  <c r="D1196" i="20" s="1"/>
  <c r="B1197" i="20" l="1"/>
  <c r="D1197" i="20" s="1"/>
  <c r="A1198" i="20"/>
  <c r="C1197" i="20"/>
  <c r="E1197" i="20" s="1"/>
  <c r="C1198" i="20" l="1"/>
  <c r="E1198" i="20" s="1"/>
  <c r="B1198" i="20"/>
  <c r="D1198" i="20" s="1"/>
  <c r="A1199" i="20"/>
  <c r="B1199" i="20" l="1"/>
  <c r="D1199" i="20" s="1"/>
  <c r="C1199" i="20"/>
  <c r="E1199" i="20" s="1"/>
  <c r="A1200" i="20"/>
  <c r="B1200" i="20" l="1"/>
  <c r="D1200" i="20" s="1"/>
  <c r="C1200" i="20"/>
  <c r="E1200" i="20" s="1"/>
  <c r="A1201" i="20"/>
  <c r="B1201" i="20" l="1"/>
  <c r="D1201" i="20" s="1"/>
  <c r="A1202" i="20"/>
  <c r="C1201" i="20"/>
  <c r="E1201" i="20" s="1"/>
  <c r="C1202" i="20" l="1"/>
  <c r="E1202" i="20" s="1"/>
  <c r="A1203" i="20"/>
  <c r="B1202" i="20"/>
  <c r="D1202" i="20" s="1"/>
  <c r="B1203" i="20" l="1"/>
  <c r="D1203" i="20" s="1"/>
  <c r="C1203" i="20"/>
  <c r="E1203" i="20" s="1"/>
  <c r="A1204" i="20"/>
  <c r="C1204" i="20" l="1"/>
  <c r="E1204" i="20" s="1"/>
  <c r="B1204" i="20"/>
  <c r="D1204" i="20" s="1"/>
  <c r="A1205" i="20"/>
  <c r="B1205" i="20" l="1"/>
  <c r="D1205" i="20" s="1"/>
  <c r="A1206" i="20"/>
  <c r="C1205" i="20"/>
  <c r="E1205" i="20" s="1"/>
  <c r="C1206" i="20" l="1"/>
  <c r="E1206" i="20" s="1"/>
  <c r="B1206" i="20"/>
  <c r="D1206" i="20" s="1"/>
  <c r="A1207" i="20"/>
  <c r="B1207" i="20" l="1"/>
  <c r="D1207" i="20" s="1"/>
  <c r="C1207" i="20"/>
  <c r="E1207" i="20" s="1"/>
  <c r="A1208" i="20"/>
  <c r="C1208" i="20" l="1"/>
  <c r="E1208" i="20" s="1"/>
  <c r="A1209" i="20"/>
  <c r="B1208" i="20"/>
  <c r="D1208" i="20" s="1"/>
  <c r="B1209" i="20" l="1"/>
  <c r="D1209" i="20" s="1"/>
  <c r="C1209" i="20"/>
  <c r="E1209" i="20" s="1"/>
  <c r="A1210" i="20"/>
  <c r="A1211" i="20" l="1"/>
  <c r="C1210" i="20"/>
  <c r="E1210" i="20" s="1"/>
  <c r="B1210" i="20"/>
  <c r="D1210" i="20" s="1"/>
  <c r="B1211" i="20" l="1"/>
  <c r="D1211" i="20" s="1"/>
  <c r="A1212" i="20"/>
  <c r="C1211" i="20"/>
  <c r="E1211" i="20" s="1"/>
  <c r="C1212" i="20" l="1"/>
  <c r="E1212" i="20" s="1"/>
  <c r="A1213" i="20"/>
  <c r="B1212" i="20"/>
  <c r="D1212" i="20" s="1"/>
  <c r="B1213" i="20" l="1"/>
  <c r="D1213" i="20" s="1"/>
  <c r="C1213" i="20"/>
  <c r="E1213" i="20" s="1"/>
  <c r="A1214" i="20"/>
  <c r="A1215" i="20" l="1"/>
  <c r="C1214" i="20"/>
  <c r="E1214" i="20" s="1"/>
  <c r="B1214" i="20"/>
  <c r="D1214" i="20" s="1"/>
  <c r="B1215" i="20" l="1"/>
  <c r="D1215" i="20" s="1"/>
  <c r="A1216" i="20"/>
  <c r="C1215" i="20"/>
  <c r="E1215" i="20" s="1"/>
  <c r="B1216" i="20" l="1"/>
  <c r="D1216" i="20" s="1"/>
  <c r="A1217" i="20"/>
  <c r="C1216" i="20"/>
  <c r="E1216" i="20" s="1"/>
  <c r="B1217" i="20" l="1"/>
  <c r="D1217" i="20" s="1"/>
  <c r="C1217" i="20"/>
  <c r="E1217" i="20" s="1"/>
  <c r="A1218" i="20"/>
  <c r="A1219" i="20" l="1"/>
  <c r="B1218" i="20"/>
  <c r="D1218" i="20" s="1"/>
  <c r="C1218" i="20"/>
  <c r="E1218" i="20" s="1"/>
  <c r="B1219" i="20" l="1"/>
  <c r="D1219" i="20" s="1"/>
  <c r="A1220" i="20"/>
  <c r="C1219" i="20"/>
  <c r="E1219" i="20" s="1"/>
  <c r="C1220" i="20" l="1"/>
  <c r="E1220" i="20" s="1"/>
  <c r="B1220" i="20"/>
  <c r="D1220" i="20" s="1"/>
  <c r="A1221" i="20"/>
  <c r="A1222" i="20" l="1"/>
  <c r="C1221" i="20"/>
  <c r="E1221" i="20" s="1"/>
  <c r="B1221" i="20"/>
  <c r="D1221" i="20" s="1"/>
  <c r="B1222" i="20" l="1"/>
  <c r="D1222" i="20" s="1"/>
  <c r="A1223" i="20"/>
  <c r="C1222" i="20"/>
  <c r="E1222" i="20" s="1"/>
  <c r="A1224" i="20" l="1"/>
  <c r="B1223" i="20"/>
  <c r="D1223" i="20" s="1"/>
  <c r="C1223" i="20"/>
  <c r="E1223" i="20" s="1"/>
  <c r="B1224" i="20" l="1"/>
  <c r="D1224" i="20" s="1"/>
  <c r="A1225" i="20"/>
  <c r="C1224" i="20"/>
  <c r="E1224" i="20" s="1"/>
  <c r="A1226" i="20" l="1"/>
  <c r="B1225" i="20"/>
  <c r="D1225" i="20" s="1"/>
  <c r="C1225" i="20"/>
  <c r="E1225" i="20" s="1"/>
  <c r="A1227" i="20" l="1"/>
  <c r="C1226" i="20"/>
  <c r="E1226" i="20" s="1"/>
  <c r="B1226" i="20"/>
  <c r="D1226" i="20" s="1"/>
  <c r="C1227" i="20" l="1"/>
  <c r="E1227" i="20" s="1"/>
  <c r="B1227" i="20"/>
  <c r="D1227" i="20" s="1"/>
  <c r="A1228" i="20"/>
  <c r="C1228" i="20" l="1"/>
  <c r="E1228" i="20" s="1"/>
  <c r="A1229" i="20"/>
  <c r="B1228" i="20"/>
  <c r="D1228" i="20" s="1"/>
  <c r="C1229" i="20" l="1"/>
  <c r="E1229" i="20" s="1"/>
  <c r="B1229" i="20"/>
  <c r="D1229" i="20" s="1"/>
  <c r="A1230" i="20"/>
  <c r="A1231" i="20" l="1"/>
  <c r="C1230" i="20"/>
  <c r="E1230" i="20" s="1"/>
  <c r="B1230" i="20"/>
  <c r="D1230" i="20" s="1"/>
  <c r="B1231" i="20" l="1"/>
  <c r="D1231" i="20" s="1"/>
  <c r="C1231" i="20"/>
  <c r="E1231" i="20" s="1"/>
  <c r="A1232" i="20"/>
  <c r="B1232" i="20" l="1"/>
  <c r="D1232" i="20" s="1"/>
  <c r="A1233" i="20"/>
  <c r="C1232" i="20"/>
  <c r="E1232" i="20" s="1"/>
  <c r="A1234" i="20" l="1"/>
  <c r="B1233" i="20"/>
  <c r="D1233" i="20" s="1"/>
  <c r="C1233" i="20"/>
  <c r="E1233" i="20" s="1"/>
  <c r="A1235" i="20" l="1"/>
  <c r="B1234" i="20"/>
  <c r="D1234" i="20" s="1"/>
  <c r="C1234" i="20"/>
  <c r="E1234" i="20" s="1"/>
  <c r="B1235" i="20" l="1"/>
  <c r="D1235" i="20" s="1"/>
  <c r="C1235" i="20"/>
  <c r="E1235" i="20" s="1"/>
  <c r="A1236" i="20"/>
  <c r="C1236" i="20" l="1"/>
  <c r="E1236" i="20" s="1"/>
  <c r="B1236" i="20"/>
  <c r="D1236" i="20" s="1"/>
  <c r="A1237" i="20"/>
  <c r="C1237" i="20" l="1"/>
  <c r="E1237" i="20" s="1"/>
  <c r="A1238" i="20"/>
  <c r="B1237" i="20"/>
  <c r="D1237" i="20" s="1"/>
  <c r="A1239" i="20" l="1"/>
  <c r="B1238" i="20"/>
  <c r="D1238" i="20" s="1"/>
  <c r="C1238" i="20"/>
  <c r="E1238" i="20" s="1"/>
  <c r="B1239" i="20" l="1"/>
  <c r="D1239" i="20" s="1"/>
  <c r="C1239" i="20"/>
  <c r="E1239" i="20" s="1"/>
  <c r="A1240" i="20"/>
  <c r="B1240" i="20" l="1"/>
  <c r="D1240" i="20" s="1"/>
  <c r="A1241" i="20"/>
  <c r="C1240" i="20"/>
  <c r="E1240" i="20" s="1"/>
  <c r="A1242" i="20" l="1"/>
  <c r="B1241" i="20"/>
  <c r="D1241" i="20" s="1"/>
  <c r="C1241" i="20"/>
  <c r="E1241" i="20" s="1"/>
  <c r="A1243" i="20" l="1"/>
  <c r="C1242" i="20"/>
  <c r="E1242" i="20" s="1"/>
  <c r="B1242" i="20"/>
  <c r="D1242" i="20" s="1"/>
  <c r="B1243" i="20" l="1"/>
  <c r="D1243" i="20" s="1"/>
  <c r="C1243" i="20"/>
  <c r="E1243" i="20" s="1"/>
  <c r="A1244" i="20"/>
  <c r="C1244" i="20" l="1"/>
  <c r="E1244" i="20" s="1"/>
  <c r="B1244" i="20"/>
  <c r="D1244" i="20" s="1"/>
  <c r="A1245" i="20"/>
  <c r="C1245" i="20" l="1"/>
  <c r="E1245" i="20" s="1"/>
  <c r="A1246" i="20"/>
  <c r="B1245" i="20"/>
  <c r="D1245" i="20" s="1"/>
  <c r="B1246" i="20" l="1"/>
  <c r="D1246" i="20" s="1"/>
  <c r="C1246" i="20"/>
  <c r="E1246" i="20" s="1"/>
  <c r="A1247" i="20"/>
  <c r="B1247" i="20" l="1"/>
  <c r="D1247" i="20" s="1"/>
  <c r="C1247" i="20"/>
  <c r="E1247" i="20" s="1"/>
  <c r="A1248" i="20"/>
  <c r="B1248" i="20" l="1"/>
  <c r="D1248" i="20" s="1"/>
  <c r="C1248" i="20"/>
  <c r="E1248" i="20" s="1"/>
  <c r="A1249" i="20"/>
  <c r="A1250" i="20" l="1"/>
  <c r="C1249" i="20"/>
  <c r="E1249" i="20" s="1"/>
  <c r="B1249" i="20"/>
  <c r="D1249" i="20" s="1"/>
  <c r="B1250" i="20" l="1"/>
  <c r="D1250" i="20" s="1"/>
  <c r="C1250" i="20"/>
  <c r="E1250" i="20" s="1"/>
  <c r="A1251" i="20"/>
  <c r="A1252" i="20" l="1"/>
  <c r="B1251" i="20"/>
  <c r="D1251" i="20" s="1"/>
  <c r="C1251" i="20"/>
  <c r="E1251" i="20" s="1"/>
  <c r="C1252" i="20" l="1"/>
  <c r="E1252" i="20" s="1"/>
  <c r="A1253" i="20"/>
  <c r="B1252" i="20"/>
  <c r="D1252" i="20" s="1"/>
  <c r="C1253" i="20" l="1"/>
  <c r="E1253" i="20" s="1"/>
  <c r="B1253" i="20"/>
  <c r="D1253" i="20" s="1"/>
  <c r="A1254" i="20"/>
  <c r="B1254" i="20" l="1"/>
  <c r="D1254" i="20" s="1"/>
  <c r="C1254" i="20"/>
  <c r="E1254" i="20" s="1"/>
  <c r="A1255" i="20"/>
  <c r="B1255" i="20" l="1"/>
  <c r="D1255" i="20" s="1"/>
  <c r="A1256" i="20"/>
  <c r="C1255" i="20"/>
  <c r="E1255" i="20" s="1"/>
  <c r="B1256" i="20" l="1"/>
  <c r="D1256" i="20" s="1"/>
  <c r="A1257" i="20"/>
  <c r="C1256" i="20"/>
  <c r="E1256" i="20" s="1"/>
  <c r="A1258" i="20" l="1"/>
  <c r="C1257" i="20"/>
  <c r="E1257" i="20" s="1"/>
  <c r="B1257" i="20"/>
  <c r="D1257" i="20" s="1"/>
  <c r="B1258" i="20" l="1"/>
  <c r="D1258" i="20" s="1"/>
  <c r="A1259" i="20"/>
  <c r="C1258" i="20"/>
  <c r="E1258" i="20" s="1"/>
  <c r="B1259" i="20" l="1"/>
  <c r="D1259" i="20" s="1"/>
  <c r="A1260" i="20"/>
  <c r="C1259" i="20"/>
  <c r="E1259" i="20" s="1"/>
  <c r="C1260" i="20" l="1"/>
  <c r="E1260" i="20" s="1"/>
  <c r="B1260" i="20"/>
  <c r="D1260" i="20" s="1"/>
  <c r="A1261" i="20"/>
  <c r="C1261" i="20" l="1"/>
  <c r="E1261" i="20" s="1"/>
  <c r="B1261" i="20"/>
  <c r="D1261" i="20" s="1"/>
  <c r="A1262" i="20"/>
  <c r="C1262" i="20" l="1"/>
  <c r="E1262" i="20" s="1"/>
  <c r="A1263" i="20"/>
  <c r="B1262" i="20"/>
  <c r="D1262" i="20" s="1"/>
  <c r="B1263" i="20" l="1"/>
  <c r="D1263" i="20" s="1"/>
  <c r="A1264" i="20"/>
  <c r="C1263" i="20"/>
  <c r="E1263" i="20" s="1"/>
  <c r="B1264" i="20" l="1"/>
  <c r="D1264" i="20" s="1"/>
  <c r="A1265" i="20"/>
  <c r="C1264" i="20"/>
  <c r="E1264" i="20" s="1"/>
  <c r="B1265" i="20" l="1"/>
  <c r="D1265" i="20" s="1"/>
  <c r="C1265" i="20"/>
  <c r="E1265" i="20" s="1"/>
  <c r="A1266" i="20"/>
  <c r="A1267" i="20" l="1"/>
  <c r="B1266" i="20"/>
  <c r="D1266" i="20" s="1"/>
  <c r="C1266" i="20"/>
  <c r="E1266" i="20" s="1"/>
  <c r="B1267" i="20" l="1"/>
  <c r="D1267" i="20" s="1"/>
  <c r="A1268" i="20"/>
  <c r="C1267" i="20"/>
  <c r="E1267" i="20" s="1"/>
  <c r="C1268" i="20" l="1"/>
  <c r="E1268" i="20" s="1"/>
  <c r="B1268" i="20"/>
  <c r="D1268" i="20" s="1"/>
  <c r="A1269" i="20"/>
  <c r="C1269" i="20" l="1"/>
  <c r="E1269" i="20" s="1"/>
  <c r="B1269" i="20"/>
  <c r="D1269" i="20" s="1"/>
  <c r="A1270" i="20"/>
  <c r="C1270" i="20" l="1"/>
  <c r="E1270" i="20" s="1"/>
  <c r="B1270" i="20"/>
  <c r="D1270" i="20" s="1"/>
  <c r="A1271" i="20"/>
  <c r="A1272" i="20" l="1"/>
  <c r="C1271" i="20"/>
  <c r="E1271" i="20" s="1"/>
  <c r="B1271" i="20"/>
  <c r="D1271" i="20" s="1"/>
  <c r="B1272" i="20" l="1"/>
  <c r="D1272" i="20" s="1"/>
  <c r="C1272" i="20"/>
  <c r="E1272" i="20" s="1"/>
  <c r="A1273" i="20"/>
  <c r="A1274" i="20" l="1"/>
  <c r="B1273" i="20"/>
  <c r="D1273" i="20" s="1"/>
  <c r="C1273" i="20"/>
  <c r="E1273" i="20" s="1"/>
  <c r="A1275" i="20" l="1"/>
  <c r="C1274" i="20"/>
  <c r="E1274" i="20" s="1"/>
  <c r="B1274" i="20"/>
  <c r="D1274" i="20" s="1"/>
  <c r="B1275" i="20" l="1"/>
  <c r="D1275" i="20" s="1"/>
  <c r="C1275" i="20"/>
  <c r="E1275" i="20" s="1"/>
  <c r="A1276" i="20"/>
  <c r="B1276" i="20" l="1"/>
  <c r="D1276" i="20" s="1"/>
  <c r="C1276" i="20"/>
  <c r="E1276" i="20" s="1"/>
  <c r="A1277" i="20"/>
  <c r="A1278" i="20" l="1"/>
  <c r="C1277" i="20"/>
  <c r="E1277" i="20" s="1"/>
  <c r="B1277" i="20"/>
  <c r="D1277" i="20" s="1"/>
  <c r="B1278" i="20" l="1"/>
  <c r="D1278" i="20" s="1"/>
  <c r="C1278" i="20"/>
  <c r="E1278" i="20" s="1"/>
  <c r="A1279" i="20"/>
  <c r="B1279" i="20" l="1"/>
  <c r="D1279" i="20" s="1"/>
  <c r="C1279" i="20"/>
  <c r="E1279" i="20" s="1"/>
  <c r="A1280" i="20"/>
  <c r="C1280" i="20" l="1"/>
  <c r="E1280" i="20" s="1"/>
  <c r="B1280" i="20"/>
  <c r="D1280" i="20" s="1"/>
  <c r="A1281" i="20"/>
  <c r="B1281" i="20" l="1"/>
  <c r="D1281" i="20" s="1"/>
  <c r="A1282" i="20"/>
  <c r="C1281" i="20"/>
  <c r="E1281" i="20" s="1"/>
  <c r="C1282" i="20" l="1"/>
  <c r="E1282" i="20" s="1"/>
  <c r="B1282" i="20"/>
  <c r="D1282" i="20" s="1"/>
  <c r="A1283" i="20"/>
  <c r="B1283" i="20" l="1"/>
  <c r="D1283" i="20" s="1"/>
  <c r="A1284" i="20"/>
  <c r="C1283" i="20"/>
  <c r="E1283" i="20" s="1"/>
  <c r="A1285" i="20" l="1"/>
  <c r="B1284" i="20"/>
  <c r="D1284" i="20" s="1"/>
  <c r="C1284" i="20"/>
  <c r="E1284" i="20" s="1"/>
  <c r="C1285" i="20" l="1"/>
  <c r="E1285" i="20" s="1"/>
  <c r="A1286" i="20"/>
  <c r="B1285" i="20"/>
  <c r="D1285" i="20" s="1"/>
  <c r="A1287" i="20" l="1"/>
  <c r="C1286" i="20"/>
  <c r="E1286" i="20" s="1"/>
  <c r="B1286" i="20"/>
  <c r="D1286" i="20" s="1"/>
  <c r="A1288" i="20" l="1"/>
  <c r="C1287" i="20"/>
  <c r="E1287" i="20" s="1"/>
  <c r="B1287" i="20"/>
  <c r="D1287" i="20" s="1"/>
  <c r="C1288" i="20" l="1"/>
  <c r="E1288" i="20" s="1"/>
  <c r="A1289" i="20"/>
  <c r="B1288" i="20"/>
  <c r="D1288" i="20" s="1"/>
  <c r="B1289" i="20" l="1"/>
  <c r="D1289" i="20" s="1"/>
  <c r="A1290" i="20"/>
  <c r="C1289" i="20"/>
  <c r="E1289" i="20" s="1"/>
  <c r="B1290" i="20" l="1"/>
  <c r="D1290" i="20" s="1"/>
  <c r="A1291" i="20"/>
  <c r="C1290" i="20"/>
  <c r="E1290" i="20" s="1"/>
  <c r="B1291" i="20" l="1"/>
  <c r="D1291" i="20" s="1"/>
  <c r="A1292" i="20"/>
  <c r="C1291" i="20"/>
  <c r="E1291" i="20" s="1"/>
  <c r="B1292" i="20" l="1"/>
  <c r="D1292" i="20" s="1"/>
  <c r="A1293" i="20"/>
  <c r="C1292" i="20"/>
  <c r="E1292" i="20" s="1"/>
  <c r="C1293" i="20" l="1"/>
  <c r="E1293" i="20" s="1"/>
  <c r="B1293" i="20"/>
  <c r="D1293" i="20" s="1"/>
  <c r="A1294" i="20"/>
  <c r="B1294" i="20" l="1"/>
  <c r="D1294" i="20" s="1"/>
  <c r="A1295" i="20"/>
  <c r="C1294" i="20"/>
  <c r="E1294" i="20" s="1"/>
  <c r="C1295" i="20" l="1"/>
  <c r="E1295" i="20" s="1"/>
  <c r="B1295" i="20"/>
  <c r="D1295" i="20" s="1"/>
  <c r="A1296" i="20"/>
  <c r="C1296" i="20" l="1"/>
  <c r="E1296" i="20" s="1"/>
  <c r="A1297" i="20"/>
  <c r="B1296" i="20"/>
  <c r="D1296" i="20" s="1"/>
  <c r="A1298" i="20" l="1"/>
  <c r="B1297" i="20"/>
  <c r="D1297" i="20" s="1"/>
  <c r="C1297" i="20"/>
  <c r="E1297" i="20" s="1"/>
  <c r="C1298" i="20" l="1"/>
  <c r="E1298" i="20" s="1"/>
  <c r="A1299" i="20"/>
  <c r="B1298" i="20"/>
  <c r="D1298" i="20" s="1"/>
  <c r="B1299" i="20" l="1"/>
  <c r="D1299" i="20" s="1"/>
  <c r="A1300" i="20"/>
  <c r="C1299" i="20"/>
  <c r="E1299" i="20" s="1"/>
  <c r="C1300" i="20" l="1"/>
  <c r="E1300" i="20" s="1"/>
  <c r="B1300" i="20"/>
  <c r="D1300" i="20" s="1"/>
  <c r="A1301" i="20"/>
  <c r="A1302" i="20" l="1"/>
  <c r="C1301" i="20"/>
  <c r="E1301" i="20" s="1"/>
  <c r="B1301" i="20"/>
  <c r="D1301" i="20" s="1"/>
  <c r="B1302" i="20" l="1"/>
  <c r="D1302" i="20" s="1"/>
  <c r="C1302" i="20"/>
  <c r="E1302" i="20" s="1"/>
  <c r="A1303" i="20"/>
  <c r="B1303" i="20" l="1"/>
  <c r="D1303" i="20" s="1"/>
  <c r="C1303" i="20"/>
  <c r="E1303" i="20" s="1"/>
  <c r="A1304" i="20"/>
  <c r="A1305" i="20" l="1"/>
  <c r="B1304" i="20"/>
  <c r="D1304" i="20" s="1"/>
  <c r="C1304" i="20"/>
  <c r="E1304" i="20" s="1"/>
  <c r="B1305" i="20" l="1"/>
  <c r="D1305" i="20" s="1"/>
  <c r="C1305" i="20"/>
  <c r="E1305" i="20" s="1"/>
  <c r="A1306" i="20"/>
  <c r="B1306" i="20" l="1"/>
  <c r="D1306" i="20" s="1"/>
  <c r="A1307" i="20"/>
  <c r="C1306" i="20"/>
  <c r="E1306" i="20" s="1"/>
  <c r="B1307" i="20" l="1"/>
  <c r="D1307" i="20" s="1"/>
  <c r="C1307" i="20"/>
  <c r="E1307" i="20" s="1"/>
  <c r="A1308" i="20"/>
  <c r="C1308" i="20" l="1"/>
  <c r="E1308" i="20" s="1"/>
  <c r="A1309" i="20"/>
  <c r="B1308" i="20"/>
  <c r="D1308" i="20" s="1"/>
  <c r="B1309" i="20" l="1"/>
  <c r="D1309" i="20" s="1"/>
  <c r="C1309" i="20"/>
  <c r="E1309" i="20" s="1"/>
  <c r="A1310" i="20"/>
  <c r="C1310" i="20" l="1"/>
  <c r="E1310" i="20" s="1"/>
  <c r="A1311" i="20"/>
  <c r="B1310" i="20"/>
  <c r="D1310" i="20" s="1"/>
  <c r="B1311" i="20" l="1"/>
  <c r="D1311" i="20" s="1"/>
  <c r="C1311" i="20"/>
  <c r="E1311" i="20" s="1"/>
  <c r="A1312" i="20"/>
  <c r="C1312" i="20" l="1"/>
  <c r="E1312" i="20" s="1"/>
  <c r="B1312" i="20"/>
  <c r="D1312" i="20" s="1"/>
  <c r="A1313" i="20"/>
  <c r="C1313" i="20" l="1"/>
  <c r="E1313" i="20" s="1"/>
  <c r="A1314" i="20"/>
  <c r="B1313" i="20"/>
  <c r="D1313" i="20" s="1"/>
  <c r="C1314" i="20" l="1"/>
  <c r="E1314" i="20" s="1"/>
  <c r="A1315" i="20"/>
  <c r="B1314" i="20"/>
  <c r="D1314" i="20" s="1"/>
  <c r="B1315" i="20" l="1"/>
  <c r="D1315" i="20" s="1"/>
  <c r="A1316" i="20"/>
  <c r="C1315" i="20"/>
  <c r="E1315" i="20" s="1"/>
  <c r="C1316" i="20" l="1"/>
  <c r="E1316" i="20" s="1"/>
  <c r="B1316" i="20"/>
  <c r="D1316" i="20" s="1"/>
  <c r="A1317" i="20"/>
  <c r="A1318" i="20" l="1"/>
  <c r="C1317" i="20"/>
  <c r="E1317" i="20" s="1"/>
  <c r="B1317" i="20"/>
  <c r="D1317" i="20" s="1"/>
  <c r="A1319" i="20" l="1"/>
  <c r="C1318" i="20"/>
  <c r="E1318" i="20" s="1"/>
  <c r="B1318" i="20"/>
  <c r="D1318" i="20" s="1"/>
  <c r="B1319" i="20" l="1"/>
  <c r="D1319" i="20" s="1"/>
  <c r="A1320" i="20"/>
  <c r="C1319" i="20"/>
  <c r="E1319" i="20" s="1"/>
  <c r="C1320" i="20" l="1"/>
  <c r="E1320" i="20" s="1"/>
  <c r="B1320" i="20"/>
  <c r="D1320" i="20" s="1"/>
  <c r="A1321" i="20"/>
  <c r="A1322" i="20" l="1"/>
  <c r="C1321" i="20"/>
  <c r="E1321" i="20" s="1"/>
  <c r="B1321" i="20"/>
  <c r="D1321" i="20" s="1"/>
  <c r="B1322" i="20" l="1"/>
  <c r="D1322" i="20" s="1"/>
  <c r="A1323" i="20"/>
  <c r="C1322" i="20"/>
  <c r="E1322" i="20" s="1"/>
  <c r="B1323" i="20" l="1"/>
  <c r="D1323" i="20" s="1"/>
  <c r="C1323" i="20"/>
  <c r="E1323" i="20" s="1"/>
  <c r="A1324" i="20"/>
  <c r="B1324" i="20" l="1"/>
  <c r="D1324" i="20" s="1"/>
  <c r="A1325" i="20"/>
  <c r="C1324" i="20"/>
  <c r="E1324" i="20" s="1"/>
  <c r="A1326" i="20" l="1"/>
  <c r="C1325" i="20"/>
  <c r="E1325" i="20" s="1"/>
  <c r="B1325" i="20"/>
  <c r="D1325" i="20" s="1"/>
  <c r="C1326" i="20" l="1"/>
  <c r="E1326" i="20" s="1"/>
  <c r="B1326" i="20"/>
  <c r="D1326" i="20" s="1"/>
  <c r="A1327" i="20"/>
  <c r="B1327" i="20" l="1"/>
  <c r="D1327" i="20" s="1"/>
  <c r="A1328" i="20"/>
  <c r="C1327" i="20"/>
  <c r="E1327" i="20" s="1"/>
  <c r="B1328" i="20" l="1"/>
  <c r="D1328" i="20" s="1"/>
  <c r="A1329" i="20"/>
  <c r="C1328" i="20"/>
  <c r="E1328" i="20" s="1"/>
  <c r="A1330" i="20" l="1"/>
  <c r="C1329" i="20"/>
  <c r="E1329" i="20" s="1"/>
  <c r="B1329" i="20"/>
  <c r="D1329" i="20" s="1"/>
  <c r="C1330" i="20" l="1"/>
  <c r="E1330" i="20" s="1"/>
  <c r="A1331" i="20"/>
  <c r="B1330" i="20"/>
  <c r="D1330" i="20" s="1"/>
  <c r="B1331" i="20" l="1"/>
  <c r="D1331" i="20" s="1"/>
  <c r="A1332" i="20"/>
  <c r="C1331" i="20"/>
  <c r="E1331" i="20" s="1"/>
  <c r="C1332" i="20" l="1"/>
  <c r="E1332" i="20" s="1"/>
  <c r="A1333" i="20"/>
  <c r="B1332" i="20"/>
  <c r="D1332" i="20" s="1"/>
  <c r="A1334" i="20" l="1"/>
  <c r="C1333" i="20"/>
  <c r="E1333" i="20" s="1"/>
  <c r="B1333" i="20"/>
  <c r="D1333" i="20" s="1"/>
  <c r="A1335" i="20" l="1"/>
  <c r="B1334" i="20"/>
  <c r="D1334" i="20" s="1"/>
  <c r="C1334" i="20"/>
  <c r="E1334" i="20" s="1"/>
  <c r="B1335" i="20" l="1"/>
  <c r="D1335" i="20" s="1"/>
  <c r="A1336" i="20"/>
  <c r="C1335" i="20"/>
  <c r="E1335" i="20" s="1"/>
  <c r="B1336" i="20" l="1"/>
  <c r="D1336" i="20" s="1"/>
  <c r="C1336" i="20"/>
  <c r="E1336" i="20" s="1"/>
  <c r="A1337" i="20"/>
  <c r="A1338" i="20" l="1"/>
  <c r="C1337" i="20"/>
  <c r="E1337" i="20" s="1"/>
  <c r="B1337" i="20"/>
  <c r="D1337" i="20" s="1"/>
  <c r="C1338" i="20" l="1"/>
  <c r="E1338" i="20" s="1"/>
  <c r="B1338" i="20"/>
  <c r="D1338" i="20" s="1"/>
  <c r="A1339" i="20"/>
  <c r="C1339" i="20" l="1"/>
  <c r="E1339" i="20" s="1"/>
  <c r="B1339" i="20"/>
  <c r="D1339" i="20" s="1"/>
  <c r="A1340" i="20"/>
  <c r="C1340" i="20" l="1"/>
  <c r="E1340" i="20" s="1"/>
  <c r="A1341" i="20"/>
  <c r="B1340" i="20"/>
  <c r="D1340" i="20" s="1"/>
  <c r="A1342" i="20" l="1"/>
  <c r="C1341" i="20"/>
  <c r="E1341" i="20" s="1"/>
  <c r="B1341" i="20"/>
  <c r="D1341" i="20" s="1"/>
  <c r="B1342" i="20" l="1"/>
  <c r="D1342" i="20" s="1"/>
  <c r="A1343" i="20"/>
  <c r="C1342" i="20"/>
  <c r="E1342" i="20" s="1"/>
  <c r="B1343" i="20" l="1"/>
  <c r="D1343" i="20" s="1"/>
  <c r="C1343" i="20"/>
  <c r="E1343" i="20" s="1"/>
  <c r="A1344" i="20"/>
  <c r="C1344" i="20" l="1"/>
  <c r="E1344" i="20" s="1"/>
  <c r="A1345" i="20"/>
  <c r="B1344" i="20"/>
  <c r="D1344" i="20" s="1"/>
  <c r="A1346" i="20" l="1"/>
  <c r="C1345" i="20"/>
  <c r="E1345" i="20" s="1"/>
  <c r="B1345" i="20"/>
  <c r="D1345" i="20" s="1"/>
  <c r="C1346" i="20" l="1"/>
  <c r="E1346" i="20" s="1"/>
  <c r="B1346" i="20"/>
  <c r="D1346" i="20" s="1"/>
  <c r="A1347" i="20"/>
  <c r="B1347" i="20" l="1"/>
  <c r="D1347" i="20" s="1"/>
  <c r="A1348" i="20"/>
  <c r="C1347" i="20"/>
  <c r="E1347" i="20" s="1"/>
  <c r="B1348" i="20" l="1"/>
  <c r="D1348" i="20" s="1"/>
  <c r="A1349" i="20"/>
  <c r="C1348" i="20"/>
  <c r="E1348" i="20" s="1"/>
  <c r="B1349" i="20" l="1"/>
  <c r="D1349" i="20" s="1"/>
  <c r="C1349" i="20"/>
  <c r="E1349" i="20" s="1"/>
  <c r="A1350" i="20"/>
  <c r="C1350" i="20" l="1"/>
  <c r="E1350" i="20" s="1"/>
  <c r="A1351" i="20"/>
  <c r="B1350" i="20"/>
  <c r="D1350" i="20" s="1"/>
  <c r="B1351" i="20" l="1"/>
  <c r="D1351" i="20" s="1"/>
  <c r="C1351" i="20"/>
  <c r="E1351" i="20" s="1"/>
  <c r="A1352" i="20"/>
  <c r="C1352" i="20" l="1"/>
  <c r="E1352" i="20" s="1"/>
  <c r="B1352" i="20"/>
  <c r="D1352" i="20" s="1"/>
  <c r="A1353" i="20"/>
  <c r="B1353" i="20" l="1"/>
  <c r="D1353" i="20" s="1"/>
  <c r="A1354" i="20"/>
  <c r="C1353" i="20"/>
  <c r="E1353" i="20" s="1"/>
  <c r="B1354" i="20" l="1"/>
  <c r="D1354" i="20" s="1"/>
  <c r="A1355" i="20"/>
  <c r="C1354" i="20"/>
  <c r="E1354" i="20" s="1"/>
  <c r="B1355" i="20" l="1"/>
  <c r="D1355" i="20" s="1"/>
  <c r="C1355" i="20"/>
  <c r="E1355" i="20" s="1"/>
  <c r="A1356" i="20"/>
  <c r="B1356" i="20" l="1"/>
  <c r="D1356" i="20" s="1"/>
  <c r="A1357" i="20"/>
  <c r="C1356" i="20"/>
  <c r="E1356" i="20" s="1"/>
  <c r="B1357" i="20" l="1"/>
  <c r="D1357" i="20" s="1"/>
  <c r="A1358" i="20"/>
  <c r="C1357" i="20"/>
  <c r="E1357" i="20" s="1"/>
  <c r="B1358" i="20" l="1"/>
  <c r="D1358" i="20" s="1"/>
  <c r="A1359" i="20"/>
  <c r="C1358" i="20"/>
  <c r="E1358" i="20" s="1"/>
  <c r="B1359" i="20" l="1"/>
  <c r="D1359" i="20" s="1"/>
  <c r="C1359" i="20"/>
  <c r="E1359" i="20" s="1"/>
  <c r="A1360" i="20"/>
  <c r="B1360" i="20" l="1"/>
  <c r="D1360" i="20" s="1"/>
  <c r="C1360" i="20"/>
  <c r="E1360" i="20" s="1"/>
  <c r="A1361" i="20"/>
  <c r="B1361" i="20" l="1"/>
  <c r="D1361" i="20" s="1"/>
  <c r="C1361" i="20"/>
  <c r="E1361" i="20" s="1"/>
  <c r="A1362" i="20"/>
  <c r="A1363" i="20" l="1"/>
  <c r="C1362" i="20"/>
  <c r="E1362" i="20" s="1"/>
  <c r="B1362" i="20"/>
  <c r="D1362" i="20" s="1"/>
  <c r="C1363" i="20" l="1"/>
  <c r="E1363" i="20" s="1"/>
  <c r="A1364" i="20"/>
  <c r="B1363" i="20"/>
  <c r="D1363" i="20" s="1"/>
  <c r="A1365" i="20" l="1"/>
  <c r="B1364" i="20"/>
  <c r="D1364" i="20" s="1"/>
  <c r="C1364" i="20"/>
  <c r="E1364" i="20" s="1"/>
  <c r="C1365" i="20" l="1"/>
  <c r="E1365" i="20" s="1"/>
  <c r="B1365" i="20"/>
  <c r="D1365" i="20" s="1"/>
  <c r="A1366" i="20"/>
  <c r="B1366" i="20" l="1"/>
  <c r="D1366" i="20" s="1"/>
  <c r="C1366" i="20"/>
  <c r="E1366" i="20" s="1"/>
  <c r="A1367" i="20"/>
  <c r="B1367" i="20" l="1"/>
  <c r="D1367" i="20" s="1"/>
  <c r="A1368" i="20"/>
  <c r="C1367" i="20"/>
  <c r="E1367" i="20" s="1"/>
  <c r="B1368" i="20" l="1"/>
  <c r="D1368" i="20" s="1"/>
  <c r="C1368" i="20"/>
  <c r="E1368" i="20" s="1"/>
  <c r="A1369" i="20"/>
  <c r="A1370" i="20" l="1"/>
  <c r="B1369" i="20"/>
  <c r="D1369" i="20" s="1"/>
  <c r="C1369" i="20"/>
  <c r="E1369" i="20" s="1"/>
  <c r="B1370" i="20" l="1"/>
  <c r="D1370" i="20" s="1"/>
  <c r="C1370" i="20"/>
  <c r="E1370" i="20" s="1"/>
  <c r="A1371" i="20"/>
  <c r="B1371" i="20" l="1"/>
  <c r="D1371" i="20" s="1"/>
  <c r="A1372" i="20"/>
  <c r="C1371" i="20"/>
  <c r="E1371" i="20" s="1"/>
  <c r="C1372" i="20" l="1"/>
  <c r="E1372" i="20" s="1"/>
  <c r="A1373" i="20"/>
  <c r="B1372" i="20"/>
  <c r="D1372" i="20" s="1"/>
  <c r="A1374" i="20" l="1"/>
  <c r="B1373" i="20"/>
  <c r="D1373" i="20" s="1"/>
  <c r="C1373" i="20"/>
  <c r="E1373" i="20" s="1"/>
  <c r="B1374" i="20" l="1"/>
  <c r="D1374" i="20" s="1"/>
  <c r="C1374" i="20"/>
  <c r="E1374" i="20" s="1"/>
  <c r="A1375" i="20"/>
  <c r="C1375" i="20" l="1"/>
  <c r="E1375" i="20" s="1"/>
  <c r="A1376" i="20"/>
  <c r="B1375" i="20"/>
  <c r="D1375" i="20" s="1"/>
  <c r="C1376" i="20" l="1"/>
  <c r="E1376" i="20" s="1"/>
  <c r="A1377" i="20"/>
  <c r="B1376" i="20"/>
  <c r="D1376" i="20" s="1"/>
  <c r="B1377" i="20" l="1"/>
  <c r="D1377" i="20" s="1"/>
  <c r="C1377" i="20"/>
  <c r="E1377" i="20" s="1"/>
  <c r="A1378" i="20"/>
  <c r="C1378" i="20" l="1"/>
  <c r="E1378" i="20" s="1"/>
  <c r="A1379" i="20"/>
  <c r="B1378" i="20"/>
  <c r="D1378" i="20" s="1"/>
  <c r="B1379" i="20" l="1"/>
  <c r="D1379" i="20" s="1"/>
  <c r="A1380" i="20"/>
  <c r="C1379" i="20"/>
  <c r="E1379" i="20" s="1"/>
  <c r="C1380" i="20" l="1"/>
  <c r="E1380" i="20" s="1"/>
  <c r="A1381" i="20"/>
  <c r="B1380" i="20"/>
  <c r="D1380" i="20" s="1"/>
  <c r="A1382" i="20" l="1"/>
  <c r="B1381" i="20"/>
  <c r="D1381" i="20" s="1"/>
  <c r="C1381" i="20"/>
  <c r="E1381" i="20" s="1"/>
  <c r="B1382" i="20" l="1"/>
  <c r="D1382" i="20" s="1"/>
  <c r="C1382" i="20"/>
  <c r="E1382" i="20" s="1"/>
  <c r="A1383" i="20"/>
  <c r="B1383" i="20" l="1"/>
  <c r="D1383" i="20" s="1"/>
  <c r="A1384" i="20"/>
  <c r="C1383" i="20"/>
  <c r="E1383" i="20" s="1"/>
  <c r="B1384" i="20" l="1"/>
  <c r="D1384" i="20" s="1"/>
  <c r="A1385" i="20"/>
  <c r="C1384" i="20"/>
  <c r="E1384" i="20" s="1"/>
  <c r="A1386" i="20" l="1"/>
  <c r="C1385" i="20"/>
  <c r="E1385" i="20" s="1"/>
  <c r="B1385" i="20"/>
  <c r="D1385" i="20" s="1"/>
  <c r="A1387" i="20" l="1"/>
  <c r="C1386" i="20"/>
  <c r="E1386" i="20" s="1"/>
  <c r="B1386" i="20"/>
  <c r="D1386" i="20" s="1"/>
  <c r="B1387" i="20" l="1"/>
  <c r="D1387" i="20" s="1"/>
  <c r="A1388" i="20"/>
  <c r="C1387" i="20"/>
  <c r="E1387" i="20" s="1"/>
  <c r="C1388" i="20" l="1"/>
  <c r="E1388" i="20" s="1"/>
  <c r="A1389" i="20"/>
  <c r="B1388" i="20"/>
  <c r="D1388" i="20" s="1"/>
  <c r="A1390" i="20" l="1"/>
  <c r="B1389" i="20"/>
  <c r="D1389" i="20" s="1"/>
  <c r="C1389" i="20"/>
  <c r="E1389" i="20" s="1"/>
  <c r="C1390" i="20" l="1"/>
  <c r="E1390" i="20" s="1"/>
  <c r="A1391" i="20"/>
  <c r="B1390" i="20"/>
  <c r="D1390" i="20" s="1"/>
  <c r="C1391" i="20" l="1"/>
  <c r="E1391" i="20" s="1"/>
  <c r="A1392" i="20"/>
  <c r="B1391" i="20"/>
  <c r="D1391" i="20" s="1"/>
  <c r="C1392" i="20" l="1"/>
  <c r="E1392" i="20" s="1"/>
  <c r="A1393" i="20"/>
  <c r="B1392" i="20"/>
  <c r="D1392" i="20" s="1"/>
  <c r="A1394" i="20" l="1"/>
  <c r="C1393" i="20"/>
  <c r="E1393" i="20" s="1"/>
  <c r="B1393" i="20"/>
  <c r="D1393" i="20" s="1"/>
  <c r="A1395" i="20" l="1"/>
  <c r="C1394" i="20"/>
  <c r="E1394" i="20" s="1"/>
  <c r="B1394" i="20"/>
  <c r="D1394" i="20" s="1"/>
  <c r="B1395" i="20" l="1"/>
  <c r="D1395" i="20" s="1"/>
  <c r="C1395" i="20"/>
  <c r="E1395" i="20" s="1"/>
  <c r="A1396" i="20"/>
  <c r="B1396" i="20" l="1"/>
  <c r="D1396" i="20" s="1"/>
  <c r="C1396" i="20"/>
  <c r="E1396" i="20" s="1"/>
  <c r="A1397" i="20"/>
  <c r="C1397" i="20" l="1"/>
  <c r="E1397" i="20" s="1"/>
  <c r="B1397" i="20"/>
  <c r="D1397" i="20" s="1"/>
  <c r="A1398" i="20"/>
  <c r="C1398" i="20" l="1"/>
  <c r="E1398" i="20" s="1"/>
  <c r="B1398" i="20"/>
  <c r="D1398" i="20" s="1"/>
  <c r="A1399" i="20"/>
  <c r="B1399" i="20" l="1"/>
  <c r="D1399" i="20" s="1"/>
  <c r="A1400" i="20"/>
  <c r="C1399" i="20"/>
  <c r="E1399" i="20" s="1"/>
  <c r="B1400" i="20" l="1"/>
  <c r="D1400" i="20" s="1"/>
  <c r="C1400" i="20"/>
  <c r="E1400" i="20" s="1"/>
  <c r="A1401" i="20"/>
  <c r="A1402" i="20" l="1"/>
  <c r="B1401" i="20"/>
  <c r="D1401" i="20" s="1"/>
  <c r="C1401" i="20"/>
  <c r="E1401" i="20" s="1"/>
  <c r="A1403" i="20" l="1"/>
  <c r="B1402" i="20"/>
  <c r="D1402" i="20" s="1"/>
  <c r="C1402" i="20"/>
  <c r="E1402" i="20" s="1"/>
  <c r="C1403" i="20" l="1"/>
  <c r="E1403" i="20" s="1"/>
  <c r="B1403" i="20"/>
  <c r="D1403" i="20" s="1"/>
  <c r="A1404" i="20"/>
  <c r="C1404" i="20" l="1"/>
  <c r="E1404" i="20" s="1"/>
  <c r="B1404" i="20"/>
  <c r="D1404" i="20" s="1"/>
  <c r="A1405" i="20"/>
  <c r="C1405" i="20" l="1"/>
  <c r="E1405" i="20" s="1"/>
  <c r="A1406" i="20"/>
  <c r="B1405" i="20"/>
  <c r="D1405" i="20" s="1"/>
  <c r="B1406" i="20" l="1"/>
  <c r="D1406" i="20" s="1"/>
  <c r="C1406" i="20"/>
  <c r="E1406" i="20" s="1"/>
  <c r="A1407" i="20"/>
  <c r="B1407" i="20" l="1"/>
  <c r="D1407" i="20" s="1"/>
  <c r="A1408" i="20"/>
  <c r="C1407" i="20"/>
  <c r="E1407" i="20" s="1"/>
  <c r="C1408" i="20" l="1"/>
  <c r="E1408" i="20" s="1"/>
  <c r="A1409" i="20"/>
  <c r="B1408" i="20"/>
  <c r="D1408" i="20" s="1"/>
  <c r="A1410" i="20" l="1"/>
  <c r="C1409" i="20"/>
  <c r="E1409" i="20" s="1"/>
  <c r="B1409" i="20"/>
  <c r="D1409" i="20" s="1"/>
  <c r="A1411" i="20" l="1"/>
  <c r="C1410" i="20"/>
  <c r="E1410" i="20" s="1"/>
  <c r="B1410" i="20"/>
  <c r="D1410" i="20" s="1"/>
  <c r="B1411" i="20" l="1"/>
  <c r="D1411" i="20" s="1"/>
  <c r="C1411" i="20"/>
  <c r="E1411" i="20" s="1"/>
  <c r="A1412" i="20"/>
  <c r="C1412" i="20" l="1"/>
  <c r="E1412" i="20" s="1"/>
  <c r="B1412" i="20"/>
  <c r="D1412" i="20" s="1"/>
  <c r="A1413" i="20"/>
  <c r="C1413" i="20" l="1"/>
  <c r="E1413" i="20" s="1"/>
  <c r="A1414" i="20"/>
  <c r="B1413" i="20"/>
  <c r="D1413" i="20" s="1"/>
  <c r="B1414" i="20" l="1"/>
  <c r="D1414" i="20" s="1"/>
  <c r="A1415" i="20"/>
  <c r="C1414" i="20"/>
  <c r="E1414" i="20" s="1"/>
  <c r="B1415" i="20" l="1"/>
  <c r="D1415" i="20" s="1"/>
  <c r="A1416" i="20"/>
  <c r="C1415" i="20"/>
  <c r="E1415" i="20" s="1"/>
  <c r="B1416" i="20" l="1"/>
  <c r="D1416" i="20" s="1"/>
  <c r="C1416" i="20"/>
  <c r="E1416" i="20" s="1"/>
  <c r="A1417" i="20"/>
  <c r="A1418" i="20" l="1"/>
  <c r="B1417" i="20"/>
  <c r="D1417" i="20" s="1"/>
  <c r="C1417" i="20"/>
  <c r="E1417" i="20" s="1"/>
  <c r="A1419" i="20" l="1"/>
  <c r="C1418" i="20"/>
  <c r="E1418" i="20" s="1"/>
  <c r="B1418" i="20"/>
  <c r="D1418" i="20" s="1"/>
  <c r="B1419" i="20" l="1"/>
  <c r="D1419" i="20" s="1"/>
  <c r="A1420" i="20"/>
  <c r="C1419" i="20"/>
  <c r="E1419" i="20" s="1"/>
  <c r="C1420" i="20" l="1"/>
  <c r="E1420" i="20" s="1"/>
  <c r="A1421" i="20"/>
  <c r="B1420" i="20"/>
  <c r="D1420" i="20" s="1"/>
  <c r="C1421" i="20" l="1"/>
  <c r="E1421" i="20" s="1"/>
  <c r="B1421" i="20"/>
  <c r="D1421" i="20" s="1"/>
  <c r="A1422" i="20"/>
  <c r="C1422" i="20" l="1"/>
  <c r="E1422" i="20" s="1"/>
  <c r="A1423" i="20"/>
  <c r="B1422" i="20"/>
  <c r="D1422" i="20" s="1"/>
  <c r="B1423" i="20" l="1"/>
  <c r="D1423" i="20" s="1"/>
  <c r="A1424" i="20"/>
  <c r="C1423" i="20"/>
  <c r="E1423" i="20" s="1"/>
  <c r="B1424" i="20" l="1"/>
  <c r="D1424" i="20" s="1"/>
  <c r="C1424" i="20"/>
  <c r="E1424" i="20" s="1"/>
  <c r="A1425" i="20"/>
  <c r="A1426" i="20" l="1"/>
  <c r="C1425" i="20"/>
  <c r="E1425" i="20" s="1"/>
  <c r="B1425" i="20"/>
  <c r="D1425" i="20" s="1"/>
  <c r="A1427" i="20" l="1"/>
  <c r="B1426" i="20"/>
  <c r="D1426" i="20" s="1"/>
  <c r="C1426" i="20"/>
  <c r="E1426" i="20" s="1"/>
  <c r="B1427" i="20" l="1"/>
  <c r="D1427" i="20" s="1"/>
  <c r="C1427" i="20"/>
  <c r="E1427" i="20" s="1"/>
  <c r="A1428" i="20"/>
  <c r="C1428" i="20" l="1"/>
  <c r="E1428" i="20" s="1"/>
  <c r="A1429" i="20"/>
  <c r="B1428" i="20"/>
  <c r="D1428" i="20" s="1"/>
  <c r="C1429" i="20" l="1"/>
  <c r="E1429" i="20" s="1"/>
  <c r="A1430" i="20"/>
  <c r="B1429" i="20"/>
  <c r="D1429" i="20" s="1"/>
  <c r="B1430" i="20" l="1"/>
  <c r="D1430" i="20" s="1"/>
  <c r="A1431" i="20"/>
  <c r="C1430" i="20"/>
  <c r="E1430" i="20" s="1"/>
  <c r="B1431" i="20" l="1"/>
  <c r="D1431" i="20" s="1"/>
  <c r="C1431" i="20"/>
  <c r="E1431" i="20" s="1"/>
  <c r="A1432" i="20"/>
  <c r="B1432" i="20" l="1"/>
  <c r="D1432" i="20" s="1"/>
  <c r="A1433" i="20"/>
  <c r="C1432" i="20"/>
  <c r="E1432" i="20" s="1"/>
  <c r="A1434" i="20" l="1"/>
  <c r="B1433" i="20"/>
  <c r="D1433" i="20" s="1"/>
  <c r="C1433" i="20"/>
  <c r="E1433" i="20" s="1"/>
  <c r="A1435" i="20" l="1"/>
  <c r="C1434" i="20"/>
  <c r="E1434" i="20" s="1"/>
  <c r="B1434" i="20"/>
  <c r="D1434" i="20" s="1"/>
  <c r="B1435" i="20" l="1"/>
  <c r="D1435" i="20" s="1"/>
  <c r="C1435" i="20"/>
  <c r="E1435" i="20" s="1"/>
  <c r="A1436" i="20"/>
  <c r="C1436" i="20" l="1"/>
  <c r="E1436" i="20" s="1"/>
  <c r="A1437" i="20"/>
  <c r="B1436" i="20"/>
  <c r="D1436" i="20" s="1"/>
  <c r="C1437" i="20" l="1"/>
  <c r="E1437" i="20" s="1"/>
  <c r="A1438" i="20"/>
  <c r="B1437" i="20"/>
  <c r="D1437" i="20" s="1"/>
  <c r="B1438" i="20" l="1"/>
  <c r="D1438" i="20" s="1"/>
  <c r="C1438" i="20"/>
  <c r="E1438" i="20" s="1"/>
  <c r="A1439" i="20"/>
  <c r="B1439" i="20" l="1"/>
  <c r="D1439" i="20" s="1"/>
  <c r="C1439" i="20"/>
  <c r="E1439" i="20" s="1"/>
  <c r="A1440" i="20"/>
  <c r="B1440" i="20" l="1"/>
  <c r="D1440" i="20" s="1"/>
  <c r="C1440" i="20"/>
  <c r="E1440" i="20" s="1"/>
  <c r="A1441" i="20"/>
  <c r="A1442" i="20" l="1"/>
  <c r="B1441" i="20"/>
  <c r="D1441" i="20" s="1"/>
  <c r="C1441" i="20"/>
  <c r="E1441" i="20" s="1"/>
  <c r="A1443" i="20" l="1"/>
  <c r="B1442" i="20"/>
  <c r="D1442" i="20" s="1"/>
  <c r="C1442" i="20"/>
  <c r="E1442" i="20" s="1"/>
  <c r="B1443" i="20" l="1"/>
  <c r="D1443" i="20" s="1"/>
  <c r="A1444" i="20"/>
  <c r="C1443" i="20"/>
  <c r="E1443" i="20" s="1"/>
  <c r="C1444" i="20" l="1"/>
  <c r="E1444" i="20" s="1"/>
  <c r="A1445" i="20"/>
  <c r="B1444" i="20"/>
  <c r="D1444" i="20" s="1"/>
  <c r="C1445" i="20" l="1"/>
  <c r="E1445" i="20" s="1"/>
  <c r="B1445" i="20"/>
  <c r="D1445" i="20" s="1"/>
  <c r="A1446" i="20"/>
  <c r="B1446" i="20" l="1"/>
  <c r="D1446" i="20" s="1"/>
  <c r="C1446" i="20"/>
  <c r="E1446" i="20" s="1"/>
  <c r="A1447" i="20"/>
  <c r="B1447" i="20" l="1"/>
  <c r="D1447" i="20" s="1"/>
  <c r="C1447" i="20"/>
  <c r="E1447" i="20" s="1"/>
  <c r="A1448" i="20"/>
  <c r="B1448" i="20" l="1"/>
  <c r="D1448" i="20" s="1"/>
  <c r="C1448" i="20"/>
  <c r="E1448" i="20" s="1"/>
  <c r="A1449" i="20"/>
  <c r="A1450" i="20" l="1"/>
  <c r="B1449" i="20"/>
  <c r="D1449" i="20" s="1"/>
  <c r="C1449" i="20"/>
  <c r="E1449" i="20" s="1"/>
  <c r="A1451" i="20" l="1"/>
  <c r="B1450" i="20"/>
  <c r="D1450" i="20" s="1"/>
  <c r="C1450" i="20"/>
  <c r="E1450" i="20" s="1"/>
  <c r="B1451" i="20" l="1"/>
  <c r="D1451" i="20" s="1"/>
  <c r="A1452" i="20"/>
  <c r="C1451" i="20"/>
  <c r="E1451" i="20" s="1"/>
  <c r="C1452" i="20" l="1"/>
  <c r="E1452" i="20" s="1"/>
  <c r="B1452" i="20"/>
  <c r="D1452" i="20" s="1"/>
  <c r="A1453" i="20"/>
  <c r="C1453" i="20" l="1"/>
  <c r="E1453" i="20" s="1"/>
  <c r="A1454" i="20"/>
  <c r="B1453" i="20"/>
  <c r="D1453" i="20" s="1"/>
  <c r="B1454" i="20" l="1"/>
  <c r="D1454" i="20" s="1"/>
  <c r="C1454" i="20"/>
  <c r="E1454" i="20" s="1"/>
  <c r="A1455" i="20"/>
  <c r="A1456" i="20" l="1"/>
  <c r="C1455" i="20"/>
  <c r="E1455" i="20" s="1"/>
  <c r="B1455" i="20"/>
  <c r="D1455" i="20" s="1"/>
  <c r="B1456" i="20" l="1"/>
  <c r="D1456" i="20" s="1"/>
  <c r="A1457" i="20"/>
  <c r="C1456" i="20"/>
  <c r="E1456" i="20" s="1"/>
  <c r="A1458" i="20" l="1"/>
  <c r="B1457" i="20"/>
  <c r="D1457" i="20" s="1"/>
  <c r="C1457" i="20"/>
  <c r="E1457" i="20" s="1"/>
  <c r="A1459" i="20" l="1"/>
  <c r="B1458" i="20"/>
  <c r="D1458" i="20" s="1"/>
  <c r="C1458" i="20"/>
  <c r="E1458" i="20" s="1"/>
  <c r="B1459" i="20" l="1"/>
  <c r="D1459" i="20" s="1"/>
  <c r="A1460" i="20"/>
  <c r="C1459" i="20"/>
  <c r="E1459" i="20" s="1"/>
  <c r="C1460" i="20" l="1"/>
  <c r="E1460" i="20" s="1"/>
  <c r="B1460" i="20"/>
  <c r="D1460" i="20" s="1"/>
  <c r="A1461" i="20"/>
  <c r="C1461" i="20" l="1"/>
  <c r="E1461" i="20" s="1"/>
  <c r="A1462" i="20"/>
  <c r="B1461" i="20"/>
  <c r="D1461" i="20" s="1"/>
  <c r="B1462" i="20" l="1"/>
  <c r="D1462" i="20" s="1"/>
  <c r="A1463" i="20"/>
  <c r="C1462" i="20"/>
  <c r="E1462" i="20" s="1"/>
  <c r="B1463" i="20" l="1"/>
  <c r="D1463" i="20" s="1"/>
  <c r="A1464" i="20"/>
  <c r="C1463" i="20"/>
  <c r="E1463" i="20" s="1"/>
  <c r="B1464" i="20" l="1"/>
  <c r="D1464" i="20" s="1"/>
  <c r="C1464" i="20"/>
  <c r="E1464" i="20" s="1"/>
  <c r="A1465" i="20"/>
  <c r="A1466" i="20" l="1"/>
  <c r="B1465" i="20"/>
  <c r="D1465" i="20" s="1"/>
  <c r="C1465" i="20"/>
  <c r="E1465" i="20" s="1"/>
  <c r="A1467" i="20" l="1"/>
  <c r="B1466" i="20"/>
  <c r="D1466" i="20" s="1"/>
  <c r="C1466" i="20"/>
  <c r="E1466" i="20" s="1"/>
  <c r="B1467" i="20" l="1"/>
  <c r="D1467" i="20" s="1"/>
  <c r="C1467" i="20"/>
  <c r="E1467" i="20" s="1"/>
  <c r="A1468" i="20"/>
  <c r="C1468" i="20" l="1"/>
  <c r="E1468" i="20" s="1"/>
  <c r="B1468" i="20"/>
  <c r="D1468" i="20" s="1"/>
  <c r="A1469" i="20"/>
  <c r="C1469" i="20" l="1"/>
  <c r="E1469" i="20" s="1"/>
  <c r="A1470" i="20"/>
  <c r="B1469" i="20"/>
  <c r="D1469" i="20" s="1"/>
  <c r="B1470" i="20" l="1"/>
  <c r="D1470" i="20" s="1"/>
  <c r="C1470" i="20"/>
  <c r="E1470" i="20" s="1"/>
  <c r="A1471" i="20"/>
  <c r="B1471" i="20" l="1"/>
  <c r="D1471" i="20" s="1"/>
  <c r="C1471" i="20"/>
  <c r="E1471" i="20" s="1"/>
  <c r="A1472" i="20"/>
  <c r="B1472" i="20" l="1"/>
  <c r="D1472" i="20" s="1"/>
  <c r="C1472" i="20"/>
  <c r="E1472" i="20" s="1"/>
  <c r="A1473" i="20"/>
  <c r="A1474" i="20" l="1"/>
  <c r="B1473" i="20"/>
  <c r="D1473" i="20" s="1"/>
  <c r="C1473" i="20"/>
  <c r="E1473" i="20" s="1"/>
  <c r="A1475" i="20" l="1"/>
  <c r="B1474" i="20"/>
  <c r="D1474" i="20" s="1"/>
  <c r="C1474" i="20"/>
  <c r="E1474" i="20" s="1"/>
  <c r="B1475" i="20" l="1"/>
  <c r="D1475" i="20" s="1"/>
  <c r="A1476" i="20"/>
  <c r="C1475" i="20"/>
  <c r="E1475" i="20" s="1"/>
  <c r="C1476" i="20" l="1"/>
  <c r="E1476" i="20" s="1"/>
  <c r="A1477" i="20"/>
  <c r="B1476" i="20"/>
  <c r="D1476" i="20" s="1"/>
  <c r="C1477" i="20" l="1"/>
  <c r="E1477" i="20" s="1"/>
  <c r="B1477" i="20"/>
  <c r="D1477" i="20" s="1"/>
  <c r="A1478" i="20"/>
  <c r="B1478" i="20" l="1"/>
  <c r="D1478" i="20" s="1"/>
  <c r="A1479" i="20"/>
  <c r="C1478" i="20"/>
  <c r="E1478" i="20" s="1"/>
  <c r="B1479" i="20" l="1"/>
  <c r="D1479" i="20" s="1"/>
  <c r="C1479" i="20"/>
  <c r="E1479" i="20" s="1"/>
  <c r="A1480" i="20"/>
  <c r="B1480" i="20" l="1"/>
  <c r="D1480" i="20" s="1"/>
  <c r="C1480" i="20"/>
  <c r="E1480" i="20" s="1"/>
  <c r="A1481" i="20"/>
  <c r="A1482" i="20" l="1"/>
  <c r="B1481" i="20"/>
  <c r="D1481" i="20" s="1"/>
  <c r="C1481" i="20"/>
  <c r="E1481" i="20" s="1"/>
  <c r="A1483" i="20" l="1"/>
  <c r="B1482" i="20"/>
  <c r="D1482" i="20" s="1"/>
  <c r="C1482" i="20"/>
  <c r="E1482" i="20" s="1"/>
  <c r="B1483" i="20" l="1"/>
  <c r="D1483" i="20" s="1"/>
  <c r="A1484" i="20"/>
  <c r="C1483" i="20"/>
  <c r="E1483" i="20" s="1"/>
  <c r="C1484" i="20" l="1"/>
  <c r="E1484" i="20" s="1"/>
  <c r="B1484" i="20"/>
  <c r="D1484" i="20" s="1"/>
  <c r="A1485" i="20"/>
  <c r="C1485" i="20" l="1"/>
  <c r="E1485" i="20" s="1"/>
  <c r="A1486" i="20"/>
  <c r="B1485" i="20"/>
  <c r="D1485" i="20" s="1"/>
  <c r="B1486" i="20" l="1"/>
  <c r="D1486" i="20" s="1"/>
  <c r="C1486" i="20"/>
  <c r="E1486" i="20" s="1"/>
  <c r="A1487" i="20"/>
  <c r="B1487" i="20" l="1"/>
  <c r="D1487" i="20" s="1"/>
  <c r="A1488" i="20"/>
  <c r="C1487" i="20"/>
  <c r="E1487" i="20" s="1"/>
  <c r="B1488" i="20" l="1"/>
  <c r="D1488" i="20" s="1"/>
  <c r="C1488" i="20"/>
  <c r="E1488" i="20" s="1"/>
  <c r="A1489" i="20"/>
  <c r="A1490" i="20" l="1"/>
  <c r="C1489" i="20"/>
  <c r="E1489" i="20" s="1"/>
  <c r="B1489" i="20"/>
  <c r="D1489" i="20" s="1"/>
  <c r="A1491" i="20" l="1"/>
  <c r="B1490" i="20"/>
  <c r="D1490" i="20" s="1"/>
  <c r="C1490" i="20"/>
  <c r="E1490" i="20" s="1"/>
  <c r="B1491" i="20" l="1"/>
  <c r="D1491" i="20" s="1"/>
  <c r="C1491" i="20"/>
  <c r="E1491" i="20" s="1"/>
  <c r="A1492" i="20"/>
  <c r="C1492" i="20" l="1"/>
  <c r="E1492" i="20" s="1"/>
  <c r="A1493" i="20"/>
  <c r="B1492" i="20"/>
  <c r="D1492" i="20" s="1"/>
  <c r="C1493" i="20" l="1"/>
  <c r="E1493" i="20" s="1"/>
  <c r="A1494" i="20"/>
  <c r="B1493" i="20"/>
  <c r="D1493" i="20" s="1"/>
  <c r="B1494" i="20" l="1"/>
  <c r="D1494" i="20" s="1"/>
  <c r="A1495" i="20"/>
  <c r="C1494" i="20"/>
  <c r="E1494" i="20" s="1"/>
  <c r="B1495" i="20" l="1"/>
  <c r="D1495" i="20" s="1"/>
  <c r="C1495" i="20"/>
  <c r="E1495" i="20" s="1"/>
  <c r="A1496" i="20"/>
  <c r="B1496" i="20" l="1"/>
  <c r="D1496" i="20" s="1"/>
  <c r="C1496" i="20"/>
  <c r="E1496" i="20" s="1"/>
  <c r="A1497" i="20"/>
  <c r="A1498" i="20" l="1"/>
  <c r="B1497" i="20"/>
  <c r="D1497" i="20" s="1"/>
  <c r="C1497" i="20"/>
  <c r="E1497" i="20" s="1"/>
  <c r="A1499" i="20" l="1"/>
  <c r="B1498" i="20"/>
  <c r="D1498" i="20" s="1"/>
  <c r="C1498" i="20"/>
  <c r="E1498" i="20" s="1"/>
  <c r="B1499" i="20" l="1"/>
  <c r="D1499" i="20" s="1"/>
  <c r="A1500" i="20"/>
  <c r="C1499" i="20"/>
  <c r="E1499" i="20" s="1"/>
  <c r="C1500" i="20" l="1"/>
  <c r="E1500" i="20" s="1"/>
  <c r="B1500" i="20"/>
  <c r="D1500" i="20" s="1"/>
  <c r="A1501" i="20"/>
  <c r="C1501" i="20" l="1"/>
  <c r="E1501" i="20" s="1"/>
  <c r="A1502" i="20"/>
  <c r="B1501" i="20"/>
  <c r="D1501" i="20" s="1"/>
  <c r="B1502" i="20" l="1"/>
  <c r="D1502" i="20" s="1"/>
  <c r="C1502" i="20"/>
  <c r="E1502" i="20" s="1"/>
  <c r="A1503" i="20"/>
  <c r="B1503" i="20" l="1"/>
  <c r="D1503" i="20" s="1"/>
  <c r="C1503" i="20"/>
  <c r="E1503" i="20" s="1"/>
  <c r="A1504" i="20"/>
  <c r="B1504" i="20" l="1"/>
  <c r="D1504" i="20" s="1"/>
  <c r="C1504" i="20"/>
  <c r="E1504" i="20" s="1"/>
  <c r="A1505" i="20"/>
  <c r="A1506" i="20" l="1"/>
  <c r="B1505" i="20"/>
  <c r="D1505" i="20" s="1"/>
  <c r="C1505" i="20"/>
  <c r="E1505" i="20" s="1"/>
  <c r="A1507" i="20" l="1"/>
  <c r="C1506" i="20"/>
  <c r="E1506" i="20" s="1"/>
  <c r="B1506" i="20"/>
  <c r="D1506" i="20" s="1"/>
  <c r="B1507" i="20" l="1"/>
  <c r="D1507" i="20" s="1"/>
  <c r="C1507" i="20"/>
  <c r="E1507" i="20" s="1"/>
  <c r="A1508" i="20"/>
  <c r="C1508" i="20" l="1"/>
  <c r="E1508" i="20" s="1"/>
  <c r="B1508" i="20"/>
  <c r="D1508" i="20" s="1"/>
  <c r="A1509" i="20"/>
  <c r="C1509" i="20" l="1"/>
  <c r="E1509" i="20" s="1"/>
  <c r="A1510" i="20"/>
  <c r="B1509" i="20"/>
  <c r="D1509" i="20" s="1"/>
  <c r="B1510" i="20" l="1"/>
  <c r="D1510" i="20" s="1"/>
  <c r="C1510" i="20"/>
  <c r="E1510" i="20" s="1"/>
  <c r="A1511" i="20"/>
  <c r="B1511" i="20" l="1"/>
  <c r="D1511" i="20" s="1"/>
  <c r="C1511" i="20"/>
  <c r="E1511" i="20" s="1"/>
  <c r="A1512" i="20"/>
  <c r="B1512" i="20" l="1"/>
  <c r="D1512" i="20" s="1"/>
  <c r="C1512" i="20"/>
  <c r="E1512" i="20" s="1"/>
  <c r="A1513" i="20"/>
  <c r="A1514" i="20" l="1"/>
  <c r="B1513" i="20"/>
  <c r="D1513" i="20" s="1"/>
  <c r="C1513" i="20"/>
  <c r="E1513" i="20" s="1"/>
  <c r="A1515" i="20" l="1"/>
  <c r="B1514" i="20"/>
  <c r="D1514" i="20" s="1"/>
  <c r="C1514" i="20"/>
  <c r="E1514" i="20" s="1"/>
  <c r="B1515" i="20" l="1"/>
  <c r="D1515" i="20" s="1"/>
  <c r="C1515" i="20"/>
  <c r="E1515" i="20" s="1"/>
  <c r="A1516" i="20"/>
  <c r="C1516" i="20" l="1"/>
  <c r="E1516" i="20" s="1"/>
  <c r="A1517" i="20"/>
  <c r="B1516" i="20"/>
  <c r="D1516" i="20" s="1"/>
  <c r="C1517" i="20" l="1"/>
  <c r="E1517" i="20" s="1"/>
  <c r="A1518" i="20"/>
  <c r="B1517" i="20"/>
  <c r="D1517" i="20" s="1"/>
  <c r="B1518" i="20" l="1"/>
  <c r="D1518" i="20" s="1"/>
  <c r="C1518" i="20"/>
  <c r="E1518" i="20" s="1"/>
  <c r="A1519" i="20"/>
  <c r="B1519" i="20" l="1"/>
  <c r="D1519" i="20" s="1"/>
  <c r="A1520" i="20"/>
  <c r="C1519" i="20"/>
  <c r="E1519" i="20" s="1"/>
  <c r="B1520" i="20" l="1"/>
  <c r="D1520" i="20" s="1"/>
  <c r="C1520" i="20"/>
  <c r="E1520" i="20" s="1"/>
  <c r="A1521" i="20"/>
  <c r="A1522" i="20" l="1"/>
  <c r="B1521" i="20"/>
  <c r="D1521" i="20" s="1"/>
  <c r="C1521" i="20"/>
  <c r="E1521" i="20" s="1"/>
  <c r="A1523" i="20" l="1"/>
  <c r="B1522" i="20"/>
  <c r="D1522" i="20" s="1"/>
  <c r="C1522" i="20"/>
  <c r="E1522" i="20" s="1"/>
  <c r="B1523" i="20" l="1"/>
  <c r="D1523" i="20" s="1"/>
  <c r="A1524" i="20"/>
  <c r="C1523" i="20"/>
  <c r="E1523" i="20" s="1"/>
  <c r="C1524" i="20" l="1"/>
  <c r="E1524" i="20" s="1"/>
  <c r="B1524" i="20"/>
  <c r="D1524" i="20" s="1"/>
  <c r="A1525" i="20"/>
  <c r="C1525" i="20" l="1"/>
  <c r="E1525" i="20" s="1"/>
  <c r="A1526" i="20"/>
  <c r="B1525" i="20"/>
  <c r="D1525" i="20" s="1"/>
  <c r="B1526" i="20" l="1"/>
  <c r="D1526" i="20" s="1"/>
  <c r="A1527" i="20"/>
  <c r="C1526" i="20"/>
  <c r="E1526" i="20" s="1"/>
  <c r="B1527" i="20" l="1"/>
  <c r="D1527" i="20" s="1"/>
  <c r="A1528" i="20"/>
  <c r="C1527" i="20"/>
  <c r="E1527" i="20" s="1"/>
  <c r="B1528" i="20" l="1"/>
  <c r="D1528" i="20" s="1"/>
  <c r="C1528" i="20"/>
  <c r="E1528" i="20" s="1"/>
  <c r="A1529" i="20"/>
  <c r="A1530" i="20" l="1"/>
  <c r="C1529" i="20"/>
  <c r="E1529" i="20" s="1"/>
  <c r="B1529" i="20"/>
  <c r="D1529" i="20" s="1"/>
  <c r="A1531" i="20" l="1"/>
  <c r="B1530" i="20"/>
  <c r="D1530" i="20" s="1"/>
  <c r="C1530" i="20"/>
  <c r="E1530" i="20" s="1"/>
  <c r="B1531" i="20" l="1"/>
  <c r="D1531" i="20" s="1"/>
  <c r="C1531" i="20"/>
  <c r="E1531" i="20" s="1"/>
  <c r="A1532" i="20"/>
  <c r="C1532" i="20" l="1"/>
  <c r="E1532" i="20" s="1"/>
  <c r="B1532" i="20"/>
  <c r="D1532" i="20" s="1"/>
  <c r="A1533" i="20"/>
  <c r="C1533" i="20" l="1"/>
  <c r="E1533" i="20" s="1"/>
  <c r="B1533" i="20"/>
  <c r="D1533" i="20" s="1"/>
  <c r="A1534" i="20"/>
  <c r="B1534" i="20" l="1"/>
  <c r="D1534" i="20" s="1"/>
  <c r="C1534" i="20"/>
  <c r="E1534" i="20" s="1"/>
  <c r="A1535" i="20"/>
  <c r="B1535" i="20" l="1"/>
  <c r="D1535" i="20" s="1"/>
  <c r="C1535" i="20"/>
  <c r="E1535" i="20" s="1"/>
  <c r="A1536" i="20"/>
  <c r="B1536" i="20" l="1"/>
  <c r="D1536" i="20" s="1"/>
  <c r="C1536" i="20"/>
  <c r="E1536" i="20" s="1"/>
  <c r="A1537" i="20"/>
  <c r="A1538" i="20" l="1"/>
  <c r="C1537" i="20"/>
  <c r="E1537" i="20" s="1"/>
  <c r="B1537" i="20"/>
  <c r="D1537" i="20" s="1"/>
  <c r="A1539" i="20" l="1"/>
  <c r="B1538" i="20"/>
  <c r="D1538" i="20" s="1"/>
  <c r="C1538" i="20"/>
  <c r="E1538" i="20" s="1"/>
  <c r="B1539" i="20" l="1"/>
  <c r="D1539" i="20" s="1"/>
  <c r="C1539" i="20"/>
  <c r="E1539" i="20" s="1"/>
  <c r="A1540" i="20"/>
  <c r="C1540" i="20" l="1"/>
  <c r="E1540" i="20" s="1"/>
  <c r="A1541" i="20"/>
  <c r="B1540" i="20"/>
  <c r="D1540" i="20" s="1"/>
  <c r="C1541" i="20" l="1"/>
  <c r="E1541" i="20" s="1"/>
  <c r="A1542" i="20"/>
  <c r="B1541" i="20"/>
  <c r="D1541" i="20" s="1"/>
  <c r="B1542" i="20" l="1"/>
  <c r="D1542" i="20" s="1"/>
  <c r="C1542" i="20"/>
  <c r="E1542" i="20" s="1"/>
  <c r="A1543" i="20"/>
  <c r="B1543" i="20" l="1"/>
  <c r="D1543" i="20" s="1"/>
  <c r="C1543" i="20"/>
  <c r="E1543" i="20" s="1"/>
  <c r="A1544" i="20"/>
  <c r="B1544" i="20" l="1"/>
  <c r="D1544" i="20" s="1"/>
  <c r="C1544" i="20"/>
  <c r="E1544" i="20" s="1"/>
  <c r="A1545" i="20"/>
  <c r="A1546" i="20" l="1"/>
  <c r="B1545" i="20"/>
  <c r="D1545" i="20" s="1"/>
  <c r="C1545" i="20"/>
  <c r="E1545" i="20" s="1"/>
  <c r="A1547" i="20" l="1"/>
  <c r="B1546" i="20"/>
  <c r="D1546" i="20" s="1"/>
  <c r="C1546" i="20"/>
  <c r="E1546" i="20" s="1"/>
  <c r="B1547" i="20" l="1"/>
  <c r="D1547" i="20" s="1"/>
  <c r="A1548" i="20"/>
  <c r="C1547" i="20"/>
  <c r="E1547" i="20" s="1"/>
  <c r="C1548" i="20" l="1"/>
  <c r="E1548" i="20" s="1"/>
  <c r="B1548" i="20"/>
  <c r="D1548" i="20" s="1"/>
  <c r="A1549" i="20"/>
  <c r="C1549" i="20" l="1"/>
  <c r="E1549" i="20" s="1"/>
  <c r="A1550" i="20"/>
  <c r="B1549" i="20"/>
  <c r="D1549" i="20" s="1"/>
  <c r="B1550" i="20" l="1"/>
  <c r="D1550" i="20" s="1"/>
  <c r="C1550" i="20"/>
  <c r="E1550" i="20" s="1"/>
  <c r="A1551" i="20"/>
  <c r="B1551" i="20" l="1"/>
  <c r="D1551" i="20" s="1"/>
  <c r="C1551" i="20"/>
  <c r="E1551" i="20" s="1"/>
  <c r="A1552" i="20"/>
  <c r="B1552" i="20" l="1"/>
  <c r="D1552" i="20" s="1"/>
  <c r="C1552" i="20"/>
  <c r="E1552" i="20" s="1"/>
  <c r="A1553" i="20"/>
  <c r="A1554" i="20" l="1"/>
  <c r="C1553" i="20"/>
  <c r="E1553" i="20" s="1"/>
  <c r="B1553" i="20"/>
  <c r="D1553" i="20" s="1"/>
  <c r="A1555" i="20" l="1"/>
  <c r="B1554" i="20"/>
  <c r="D1554" i="20" s="1"/>
  <c r="C1554" i="20"/>
  <c r="E1554" i="20" s="1"/>
  <c r="B1555" i="20" l="1"/>
  <c r="D1555" i="20" s="1"/>
  <c r="C1555" i="20"/>
  <c r="E1555" i="20" s="1"/>
  <c r="A1556" i="20"/>
  <c r="C1556" i="20" l="1"/>
  <c r="E1556" i="20" s="1"/>
  <c r="A1557" i="20"/>
  <c r="B1556" i="20"/>
  <c r="D1556" i="20" s="1"/>
  <c r="C1557" i="20" l="1"/>
  <c r="E1557" i="20" s="1"/>
  <c r="A1558" i="20"/>
  <c r="B1557" i="20"/>
  <c r="D1557" i="20" s="1"/>
  <c r="B1558" i="20" l="1"/>
  <c r="D1558" i="20" s="1"/>
  <c r="C1558" i="20"/>
  <c r="E1558" i="20" s="1"/>
  <c r="A1559" i="20"/>
  <c r="B1559" i="20" l="1"/>
  <c r="D1559" i="20" s="1"/>
  <c r="C1559" i="20"/>
  <c r="E1559" i="20" s="1"/>
  <c r="A1560" i="20"/>
  <c r="B1560" i="20" l="1"/>
  <c r="D1560" i="20" s="1"/>
  <c r="C1560" i="20"/>
  <c r="E1560" i="20" s="1"/>
  <c r="A1561" i="20"/>
  <c r="A1562" i="20" l="1"/>
  <c r="B1561" i="20"/>
  <c r="D1561" i="20" s="1"/>
  <c r="C1561" i="20"/>
  <c r="E1561" i="20" s="1"/>
  <c r="A1563" i="20" l="1"/>
  <c r="B1562" i="20"/>
  <c r="D1562" i="20" s="1"/>
  <c r="C1562" i="20"/>
  <c r="E1562" i="20" s="1"/>
  <c r="B1563" i="20" l="1"/>
  <c r="D1563" i="20" s="1"/>
  <c r="A1564" i="20"/>
  <c r="C1563" i="20"/>
  <c r="E1563" i="20" s="1"/>
  <c r="C1564" i="20" l="1"/>
  <c r="E1564" i="20" s="1"/>
  <c r="B1564" i="20"/>
  <c r="D1564" i="20" s="1"/>
  <c r="A1565" i="20"/>
  <c r="C1565" i="20" l="1"/>
  <c r="E1565" i="20" s="1"/>
  <c r="A1566" i="20"/>
  <c r="B1565" i="20"/>
  <c r="D1565" i="20" s="1"/>
  <c r="B1566" i="20" l="1"/>
  <c r="D1566" i="20" s="1"/>
  <c r="C1566" i="20"/>
  <c r="E1566" i="20" s="1"/>
  <c r="A1567" i="20"/>
  <c r="B1567" i="20" l="1"/>
  <c r="D1567" i="20" s="1"/>
  <c r="C1567" i="20"/>
  <c r="E1567" i="20" s="1"/>
  <c r="A1568" i="20"/>
  <c r="B1568" i="20" l="1"/>
  <c r="D1568" i="20" s="1"/>
  <c r="C1568" i="20"/>
  <c r="E1568" i="20" s="1"/>
  <c r="A1569" i="20"/>
  <c r="A1570" i="20" l="1"/>
  <c r="B1569" i="20"/>
  <c r="D1569" i="20" s="1"/>
  <c r="C1569" i="20"/>
  <c r="E1569" i="20" s="1"/>
  <c r="A1571" i="20" l="1"/>
  <c r="C1570" i="20"/>
  <c r="E1570" i="20" s="1"/>
  <c r="B1570" i="20"/>
  <c r="D1570" i="20" s="1"/>
  <c r="B1571" i="20" l="1"/>
  <c r="D1571" i="20" s="1"/>
  <c r="C1571" i="20"/>
  <c r="E1571" i="20" s="1"/>
  <c r="A1572" i="20"/>
  <c r="C1572" i="20" l="1"/>
  <c r="E1572" i="20" s="1"/>
  <c r="B1572" i="20"/>
  <c r="D1572" i="20" s="1"/>
  <c r="A1573" i="20"/>
  <c r="C1573" i="20" l="1"/>
  <c r="E1573" i="20" s="1"/>
  <c r="A1574" i="20"/>
  <c r="B1573" i="20"/>
  <c r="D1573" i="20" s="1"/>
  <c r="B1574" i="20" l="1"/>
  <c r="D1574" i="20" s="1"/>
  <c r="C1574" i="20"/>
  <c r="E1574" i="20" s="1"/>
  <c r="A1575" i="20"/>
  <c r="B1575" i="20" l="1"/>
  <c r="D1575" i="20" s="1"/>
  <c r="C1575" i="20"/>
  <c r="E1575" i="20" s="1"/>
  <c r="A1576" i="20"/>
  <c r="B1576" i="20" l="1"/>
  <c r="D1576" i="20" s="1"/>
  <c r="C1576" i="20"/>
  <c r="E1576" i="20" s="1"/>
  <c r="A1577" i="20"/>
  <c r="A1578" i="20" l="1"/>
  <c r="B1577" i="20"/>
  <c r="D1577" i="20" s="1"/>
  <c r="C1577" i="20"/>
  <c r="E1577" i="20" s="1"/>
  <c r="A1579" i="20" l="1"/>
  <c r="B1578" i="20"/>
  <c r="D1578" i="20" s="1"/>
  <c r="C1578" i="20"/>
  <c r="E1578" i="20" s="1"/>
  <c r="B1579" i="20" l="1"/>
  <c r="D1579" i="20" s="1"/>
  <c r="C1579" i="20"/>
  <c r="E1579" i="20" s="1"/>
  <c r="A1580" i="20"/>
  <c r="C1580" i="20" l="1"/>
  <c r="E1580" i="20" s="1"/>
  <c r="B1580" i="20"/>
  <c r="D1580" i="20" s="1"/>
  <c r="A1581" i="20"/>
  <c r="C1581" i="20" l="1"/>
  <c r="E1581" i="20" s="1"/>
  <c r="A1582" i="20"/>
  <c r="B1581" i="20"/>
  <c r="D1581" i="20" s="1"/>
  <c r="B1582" i="20" l="1"/>
  <c r="D1582" i="20" s="1"/>
  <c r="C1582" i="20"/>
  <c r="E1582" i="20" s="1"/>
  <c r="A1583" i="20"/>
  <c r="B1583" i="20" l="1"/>
  <c r="D1583" i="20" s="1"/>
  <c r="C1583" i="20"/>
  <c r="E1583" i="20" s="1"/>
  <c r="A1584" i="20"/>
  <c r="B1584" i="20" l="1"/>
  <c r="D1584" i="20" s="1"/>
  <c r="C1584" i="20"/>
  <c r="E1584" i="20" s="1"/>
  <c r="A1585" i="20"/>
  <c r="A1586" i="20" l="1"/>
  <c r="C1585" i="20"/>
  <c r="E1585" i="20" s="1"/>
  <c r="B1585" i="20"/>
  <c r="D1585" i="20" s="1"/>
  <c r="A1587" i="20" l="1"/>
  <c r="B1586" i="20"/>
  <c r="D1586" i="20" s="1"/>
  <c r="C1586" i="20"/>
  <c r="E1586" i="20" s="1"/>
  <c r="B1587" i="20" l="1"/>
  <c r="D1587" i="20" s="1"/>
  <c r="C1587" i="20"/>
  <c r="E1587" i="20" s="1"/>
  <c r="A1588" i="20"/>
  <c r="C1588" i="20" l="1"/>
  <c r="E1588" i="20" s="1"/>
  <c r="B1588" i="20"/>
  <c r="D1588" i="20" s="1"/>
  <c r="A1589" i="20"/>
  <c r="C1589" i="20" l="1"/>
  <c r="E1589" i="20" s="1"/>
  <c r="A1590" i="20"/>
  <c r="B1589" i="20"/>
  <c r="D1589" i="20" s="1"/>
  <c r="B1590" i="20" l="1"/>
  <c r="D1590" i="20" s="1"/>
  <c r="C1590" i="20"/>
  <c r="E1590" i="20" s="1"/>
  <c r="A1591" i="20"/>
  <c r="B1591" i="20" l="1"/>
  <c r="D1591" i="20" s="1"/>
  <c r="A1592" i="20"/>
  <c r="C1591" i="20"/>
  <c r="E1591" i="20" s="1"/>
  <c r="B1592" i="20" l="1"/>
  <c r="D1592" i="20" s="1"/>
  <c r="C1592" i="20"/>
  <c r="E1592" i="20" s="1"/>
  <c r="A1593" i="20"/>
  <c r="A1594" i="20" l="1"/>
  <c r="B1593" i="20"/>
  <c r="D1593" i="20" s="1"/>
  <c r="C1593" i="20"/>
  <c r="E1593" i="20" s="1"/>
  <c r="A1595" i="20" l="1"/>
  <c r="B1594" i="20"/>
  <c r="D1594" i="20" s="1"/>
  <c r="C1594" i="20"/>
  <c r="E1594" i="20" s="1"/>
  <c r="B1595" i="20" l="1"/>
  <c r="D1595" i="20" s="1"/>
  <c r="C1595" i="20"/>
  <c r="E1595" i="20" s="1"/>
  <c r="A1596" i="20"/>
  <c r="C1596" i="20" l="1"/>
  <c r="E1596" i="20" s="1"/>
  <c r="B1596" i="20"/>
  <c r="D1596" i="20" s="1"/>
  <c r="A1597" i="20"/>
  <c r="C1597" i="20" l="1"/>
  <c r="E1597" i="20" s="1"/>
  <c r="A1598" i="20"/>
  <c r="B1597" i="20"/>
  <c r="D1597" i="20" s="1"/>
  <c r="B1598" i="20" l="1"/>
  <c r="D1598" i="20" s="1"/>
  <c r="C1598" i="20"/>
  <c r="E1598" i="20" s="1"/>
  <c r="A1599" i="20"/>
  <c r="B1599" i="20" l="1"/>
  <c r="D1599" i="20" s="1"/>
  <c r="C1599" i="20"/>
  <c r="E1599" i="20" s="1"/>
  <c r="A1600" i="20"/>
  <c r="B1600" i="20" l="1"/>
  <c r="D1600" i="20" s="1"/>
  <c r="C1600" i="20"/>
  <c r="E1600" i="20" s="1"/>
  <c r="A1601" i="20"/>
  <c r="A1602" i="20" l="1"/>
  <c r="C1601" i="20"/>
  <c r="E1601" i="20" s="1"/>
  <c r="B1601" i="20"/>
  <c r="D1601" i="20" s="1"/>
  <c r="A1603" i="20" l="1"/>
  <c r="B1602" i="20"/>
  <c r="D1602" i="20" s="1"/>
  <c r="C1602" i="20"/>
  <c r="E1602" i="20" s="1"/>
  <c r="B1603" i="20" l="1"/>
  <c r="D1603" i="20" s="1"/>
  <c r="C1603" i="20"/>
  <c r="E1603" i="20" s="1"/>
  <c r="A1604" i="20"/>
  <c r="C1604" i="20" l="1"/>
  <c r="E1604" i="20" s="1"/>
  <c r="B1604" i="20"/>
  <c r="D1604" i="20" s="1"/>
  <c r="A1605" i="20"/>
  <c r="C1605" i="20" l="1"/>
  <c r="E1605" i="20" s="1"/>
  <c r="A1606" i="20"/>
  <c r="B1605" i="20"/>
  <c r="D1605" i="20" s="1"/>
  <c r="B1606" i="20" l="1"/>
  <c r="D1606" i="20" s="1"/>
  <c r="C1606" i="20"/>
  <c r="E1606" i="20" s="1"/>
  <c r="A1607" i="20"/>
  <c r="B1607" i="20" l="1"/>
  <c r="D1607" i="20" s="1"/>
  <c r="C1607" i="20"/>
  <c r="E1607" i="20" s="1"/>
  <c r="A1608" i="20"/>
  <c r="B1608" i="20" l="1"/>
  <c r="D1608" i="20" s="1"/>
  <c r="C1608" i="20"/>
  <c r="E1608" i="20" s="1"/>
  <c r="A1609" i="20"/>
  <c r="A1610" i="20" l="1"/>
  <c r="B1609" i="20"/>
  <c r="D1609" i="20" s="1"/>
  <c r="C1609" i="20"/>
  <c r="E1609" i="20" s="1"/>
  <c r="A1611" i="20" l="1"/>
  <c r="B1610" i="20"/>
  <c r="D1610" i="20" s="1"/>
  <c r="C1610" i="20"/>
  <c r="E1610" i="20" s="1"/>
  <c r="B1611" i="20" l="1"/>
  <c r="D1611" i="20" s="1"/>
  <c r="C1611" i="20"/>
  <c r="E1611" i="20" s="1"/>
  <c r="A1612" i="20"/>
  <c r="C1612" i="20" l="1"/>
  <c r="E1612" i="20" s="1"/>
  <c r="B1612" i="20"/>
  <c r="D1612" i="20" s="1"/>
  <c r="A1613" i="20"/>
  <c r="C1613" i="20" l="1"/>
  <c r="E1613" i="20" s="1"/>
  <c r="A1614" i="20"/>
  <c r="B1613" i="20"/>
  <c r="D1613" i="20" s="1"/>
  <c r="B1614" i="20" l="1"/>
  <c r="D1614" i="20" s="1"/>
  <c r="C1614" i="20"/>
  <c r="E1614" i="20" s="1"/>
  <c r="A1615" i="20"/>
  <c r="B1615" i="20" l="1"/>
  <c r="D1615" i="20" s="1"/>
  <c r="C1615" i="20"/>
  <c r="E1615" i="20" s="1"/>
  <c r="A1616" i="20"/>
  <c r="B1616" i="20" l="1"/>
  <c r="D1616" i="20" s="1"/>
  <c r="C1616" i="20"/>
  <c r="E1616" i="20" s="1"/>
  <c r="A1617" i="20"/>
  <c r="A1618" i="20" l="1"/>
  <c r="C1617" i="20"/>
  <c r="E1617" i="20" s="1"/>
  <c r="B1617" i="20"/>
  <c r="D1617" i="20" s="1"/>
  <c r="A1619" i="20" l="1"/>
  <c r="B1618" i="20"/>
  <c r="D1618" i="20" s="1"/>
  <c r="C1618" i="20"/>
  <c r="E1618" i="20" s="1"/>
  <c r="B1619" i="20" l="1"/>
  <c r="D1619" i="20" s="1"/>
  <c r="C1619" i="20"/>
  <c r="E1619" i="20" s="1"/>
  <c r="A1620" i="20"/>
  <c r="C1620" i="20" l="1"/>
  <c r="E1620" i="20" s="1"/>
  <c r="A1621" i="20"/>
  <c r="B1620" i="20"/>
  <c r="D1620" i="20" s="1"/>
  <c r="C1621" i="20" l="1"/>
  <c r="E1621" i="20" s="1"/>
  <c r="A1622" i="20"/>
  <c r="B1621" i="20"/>
  <c r="D1621" i="20" s="1"/>
  <c r="B1622" i="20" l="1"/>
  <c r="D1622" i="20" s="1"/>
  <c r="C1622" i="20"/>
  <c r="E1622" i="20" s="1"/>
  <c r="A1623" i="20"/>
  <c r="B1623" i="20" l="1"/>
  <c r="D1623" i="20" s="1"/>
  <c r="C1623" i="20"/>
  <c r="E1623" i="20" s="1"/>
  <c r="A1624" i="20"/>
  <c r="B1624" i="20" l="1"/>
  <c r="D1624" i="20" s="1"/>
  <c r="C1624" i="20"/>
  <c r="E1624" i="20" s="1"/>
  <c r="A1625" i="20"/>
  <c r="A1626" i="20" l="1"/>
  <c r="C1625" i="20"/>
  <c r="E1625" i="20" s="1"/>
  <c r="B1625" i="20"/>
  <c r="D1625" i="20" s="1"/>
  <c r="A1627" i="20" l="1"/>
  <c r="C1626" i="20"/>
  <c r="E1626" i="20" s="1"/>
  <c r="B1626" i="20"/>
  <c r="D1626" i="20" s="1"/>
  <c r="B1627" i="20" l="1"/>
  <c r="D1627" i="20" s="1"/>
  <c r="A1628" i="20"/>
  <c r="C1627" i="20"/>
  <c r="E1627" i="20" s="1"/>
  <c r="C1628" i="20" l="1"/>
  <c r="E1628" i="20" s="1"/>
  <c r="B1628" i="20"/>
  <c r="D1628" i="20" s="1"/>
  <c r="A1629" i="20"/>
  <c r="C1629" i="20" l="1"/>
  <c r="E1629" i="20" s="1"/>
  <c r="A1630" i="20"/>
  <c r="B1629" i="20"/>
  <c r="D1629" i="20" s="1"/>
  <c r="B1630" i="20" l="1"/>
  <c r="D1630" i="20" s="1"/>
  <c r="C1630" i="20"/>
  <c r="E1630" i="20" s="1"/>
  <c r="A1631" i="20"/>
  <c r="B1631" i="20" l="1"/>
  <c r="D1631" i="20" s="1"/>
  <c r="C1631" i="20"/>
  <c r="E1631" i="20" s="1"/>
  <c r="A1632" i="20"/>
  <c r="B1632" i="20" l="1"/>
  <c r="D1632" i="20" s="1"/>
  <c r="C1632" i="20"/>
  <c r="E1632" i="20" s="1"/>
  <c r="A1633" i="20"/>
  <c r="A1634" i="20" l="1"/>
  <c r="C1633" i="20"/>
  <c r="E1633" i="20" s="1"/>
  <c r="B1633" i="20"/>
  <c r="D1633" i="20" s="1"/>
  <c r="A1635" i="20" l="1"/>
  <c r="C1634" i="20"/>
  <c r="E1634" i="20" s="1"/>
  <c r="B1634" i="20"/>
  <c r="D1634" i="20" s="1"/>
  <c r="B1635" i="20" l="1"/>
  <c r="D1635" i="20" s="1"/>
  <c r="C1635" i="20"/>
  <c r="E1635" i="20" s="1"/>
  <c r="A1636" i="20"/>
  <c r="C1636" i="20" l="1"/>
  <c r="E1636" i="20" s="1"/>
  <c r="B1636" i="20"/>
  <c r="D1636" i="20" s="1"/>
  <c r="A1637" i="20"/>
  <c r="C1637" i="20" l="1"/>
  <c r="E1637" i="20" s="1"/>
  <c r="A1638" i="20"/>
  <c r="B1637" i="20"/>
  <c r="D1637" i="20" s="1"/>
  <c r="B1638" i="20" l="1"/>
  <c r="D1638" i="20" s="1"/>
  <c r="C1638" i="20"/>
  <c r="E1638" i="20" s="1"/>
  <c r="A1639" i="20"/>
  <c r="B1639" i="20" l="1"/>
  <c r="D1639" i="20" s="1"/>
  <c r="C1639" i="20"/>
  <c r="E1639" i="20" s="1"/>
  <c r="A1640" i="20"/>
  <c r="B1640" i="20" l="1"/>
  <c r="D1640" i="20" s="1"/>
  <c r="C1640" i="20"/>
  <c r="E1640" i="20" s="1"/>
  <c r="A1641" i="20"/>
  <c r="A1642" i="20" l="1"/>
  <c r="C1641" i="20"/>
  <c r="E1641" i="20" s="1"/>
  <c r="B1641" i="20"/>
  <c r="D1641" i="20" s="1"/>
  <c r="A1643" i="20" l="1"/>
  <c r="B1642" i="20"/>
  <c r="D1642" i="20" s="1"/>
  <c r="C1642" i="20"/>
  <c r="E1642" i="20" s="1"/>
  <c r="B1643" i="20" l="1"/>
  <c r="D1643" i="20" s="1"/>
  <c r="C1643" i="20"/>
  <c r="E1643" i="20" s="1"/>
  <c r="A1644" i="20"/>
  <c r="C1644" i="20" l="1"/>
  <c r="E1644" i="20" s="1"/>
  <c r="B1644" i="20"/>
  <c r="D1644" i="20" s="1"/>
  <c r="A1645" i="20"/>
  <c r="C1645" i="20" l="1"/>
  <c r="E1645" i="20" s="1"/>
  <c r="A1646" i="20"/>
  <c r="B1645" i="20"/>
  <c r="D1645" i="20" s="1"/>
  <c r="B1646" i="20" l="1"/>
  <c r="D1646" i="20" s="1"/>
  <c r="C1646" i="20"/>
  <c r="E1646" i="20" s="1"/>
  <c r="A1647" i="20"/>
  <c r="B1647" i="20" l="1"/>
  <c r="D1647" i="20" s="1"/>
  <c r="C1647" i="20"/>
  <c r="E1647" i="20" s="1"/>
  <c r="A1648" i="20"/>
  <c r="B1648" i="20" l="1"/>
  <c r="D1648" i="20" s="1"/>
  <c r="C1648" i="20"/>
  <c r="E1648" i="20" s="1"/>
  <c r="A1649" i="20"/>
  <c r="A1650" i="20" l="1"/>
  <c r="C1649" i="20"/>
  <c r="E1649" i="20" s="1"/>
  <c r="B1649" i="20"/>
  <c r="D1649" i="20" s="1"/>
  <c r="A1651" i="20" l="1"/>
  <c r="B1650" i="20"/>
  <c r="D1650" i="20" s="1"/>
  <c r="C1650" i="20"/>
  <c r="E1650" i="20" s="1"/>
  <c r="B1651" i="20" l="1"/>
  <c r="D1651" i="20" s="1"/>
  <c r="C1651" i="20"/>
  <c r="E1651" i="20" s="1"/>
  <c r="A1652" i="20"/>
  <c r="C1652" i="20" l="1"/>
  <c r="E1652" i="20" s="1"/>
  <c r="B1652" i="20"/>
  <c r="D1652" i="20" s="1"/>
  <c r="A1653" i="20"/>
  <c r="C1653" i="20" l="1"/>
  <c r="E1653" i="20" s="1"/>
  <c r="A1654" i="20"/>
  <c r="B1653" i="20"/>
  <c r="D1653" i="20" s="1"/>
  <c r="B1654" i="20" l="1"/>
  <c r="D1654" i="20" s="1"/>
  <c r="C1654" i="20"/>
  <c r="E1654" i="20" s="1"/>
  <c r="A1655" i="20"/>
  <c r="B1655" i="20" l="1"/>
  <c r="D1655" i="20" s="1"/>
  <c r="A1656" i="20"/>
  <c r="C1655" i="20"/>
  <c r="E1655" i="20" s="1"/>
  <c r="B1656" i="20" l="1"/>
  <c r="D1656" i="20" s="1"/>
  <c r="C1656" i="20"/>
  <c r="E1656" i="20" s="1"/>
  <c r="A1657" i="20"/>
  <c r="A1658" i="20" l="1"/>
  <c r="B1657" i="20"/>
  <c r="D1657" i="20" s="1"/>
  <c r="C1657" i="20"/>
  <c r="E1657" i="20" s="1"/>
  <c r="B1658" i="20" l="1"/>
  <c r="D1658" i="20" s="1"/>
  <c r="C1658" i="20"/>
  <c r="E1658" i="20" s="1"/>
  <c r="A1659" i="20"/>
  <c r="B1659" i="20" l="1"/>
  <c r="D1659" i="20" s="1"/>
  <c r="C1659" i="20"/>
  <c r="E1659" i="20" s="1"/>
  <c r="A1660" i="20"/>
  <c r="C1660" i="20" l="1"/>
  <c r="E1660" i="20" s="1"/>
  <c r="B1660" i="20"/>
  <c r="D1660" i="20" s="1"/>
  <c r="A1661" i="20"/>
  <c r="A1662" i="20" l="1"/>
  <c r="C1661" i="20"/>
  <c r="E1661" i="20" s="1"/>
  <c r="B1661" i="20"/>
  <c r="D1661" i="20" s="1"/>
  <c r="B1662" i="20" l="1"/>
  <c r="D1662" i="20" s="1"/>
  <c r="A1663" i="20"/>
  <c r="C1662" i="20"/>
  <c r="E1662" i="20" s="1"/>
  <c r="B1663" i="20" l="1"/>
  <c r="D1663" i="20" s="1"/>
  <c r="C1663" i="20"/>
  <c r="E1663" i="20" s="1"/>
  <c r="A1664" i="20"/>
  <c r="A1665" i="20" l="1"/>
  <c r="C1664" i="20"/>
  <c r="E1664" i="20" s="1"/>
  <c r="B1664" i="20"/>
  <c r="D1664" i="20" s="1"/>
  <c r="A1666" i="20" l="1"/>
  <c r="C1665" i="20"/>
  <c r="E1665" i="20" s="1"/>
  <c r="B1665" i="20"/>
  <c r="D1665" i="20" s="1"/>
  <c r="C1666" i="20" l="1"/>
  <c r="E1666" i="20" s="1"/>
  <c r="A1667" i="20"/>
  <c r="B1666" i="20"/>
  <c r="D1666" i="20" s="1"/>
  <c r="C1667" i="20" l="1"/>
  <c r="E1667" i="20" s="1"/>
  <c r="B1667" i="20"/>
  <c r="D1667" i="20" s="1"/>
  <c r="A1668" i="20"/>
  <c r="C1668" i="20" l="1"/>
  <c r="E1668" i="20" s="1"/>
  <c r="A1669" i="20"/>
  <c r="B1668" i="20"/>
  <c r="D1668" i="20" s="1"/>
  <c r="B1669" i="20" l="1"/>
  <c r="D1669" i="20" s="1"/>
  <c r="A1670" i="20"/>
  <c r="C1669" i="20"/>
  <c r="E1669" i="20" s="1"/>
  <c r="B1670" i="20" l="1"/>
  <c r="D1670" i="20" s="1"/>
  <c r="C1670" i="20"/>
  <c r="E1670" i="20" s="1"/>
  <c r="A1671" i="20"/>
  <c r="B1671" i="20" l="1"/>
  <c r="D1671" i="20" s="1"/>
  <c r="A1672" i="20"/>
  <c r="C1671" i="20"/>
  <c r="E1671" i="20" s="1"/>
  <c r="A1673" i="20" l="1"/>
  <c r="C1672" i="20"/>
  <c r="E1672" i="20" s="1"/>
  <c r="B1672" i="20"/>
  <c r="D1672" i="20" s="1"/>
  <c r="A1674" i="20" l="1"/>
  <c r="C1673" i="20"/>
  <c r="E1673" i="20" s="1"/>
  <c r="B1673" i="20"/>
  <c r="D1673" i="20" s="1"/>
  <c r="B1674" i="20" l="1"/>
  <c r="D1674" i="20" s="1"/>
  <c r="C1674" i="20"/>
  <c r="E1674" i="20" s="1"/>
  <c r="A1675" i="20"/>
  <c r="C1675" i="20" l="1"/>
  <c r="E1675" i="20" s="1"/>
  <c r="A1676" i="20"/>
  <c r="B1675" i="20"/>
  <c r="D1675" i="20" s="1"/>
  <c r="C1676" i="20" l="1"/>
  <c r="E1676" i="20" s="1"/>
  <c r="B1676" i="20"/>
  <c r="D1676" i="20" s="1"/>
  <c r="A1677" i="20"/>
  <c r="B1677" i="20" l="1"/>
  <c r="D1677" i="20" s="1"/>
  <c r="C1677" i="20"/>
  <c r="E1677" i="20" s="1"/>
  <c r="A1678" i="20"/>
  <c r="A1679" i="20" l="1"/>
  <c r="B1678" i="20"/>
  <c r="D1678" i="20" s="1"/>
  <c r="C1678" i="20"/>
  <c r="E1678" i="20" s="1"/>
  <c r="B1679" i="20" l="1"/>
  <c r="D1679" i="20" s="1"/>
  <c r="A1680" i="20"/>
  <c r="C1679" i="20"/>
  <c r="E1679" i="20" s="1"/>
  <c r="A1681" i="20" l="1"/>
  <c r="C1680" i="20"/>
  <c r="E1680" i="20" s="1"/>
  <c r="B1680" i="20"/>
  <c r="D1680" i="20" s="1"/>
  <c r="A1682" i="20" l="1"/>
  <c r="B1681" i="20"/>
  <c r="D1681" i="20" s="1"/>
  <c r="C1681" i="20"/>
  <c r="E1681" i="20" s="1"/>
  <c r="A1683" i="20" l="1"/>
  <c r="B1682" i="20"/>
  <c r="D1682" i="20" s="1"/>
  <c r="C1682" i="20"/>
  <c r="E1682" i="20" s="1"/>
  <c r="C1683" i="20" l="1"/>
  <c r="E1683" i="20" s="1"/>
  <c r="B1683" i="20"/>
  <c r="D1683" i="20" s="1"/>
  <c r="A1684" i="20"/>
  <c r="C1684" i="20" l="1"/>
  <c r="E1684" i="20" s="1"/>
  <c r="B1684" i="20"/>
  <c r="D1684" i="20" s="1"/>
  <c r="A1685" i="20"/>
  <c r="B1685" i="20" l="1"/>
  <c r="D1685" i="20" s="1"/>
  <c r="C1685" i="20"/>
  <c r="E1685" i="20" s="1"/>
  <c r="A1686" i="20"/>
  <c r="B1686" i="20" l="1"/>
  <c r="D1686" i="20" s="1"/>
  <c r="A1687" i="20"/>
  <c r="C1686" i="20"/>
  <c r="E1686" i="20" s="1"/>
  <c r="B1687" i="20" l="1"/>
  <c r="D1687" i="20" s="1"/>
  <c r="A1688" i="20"/>
  <c r="C1687" i="20"/>
  <c r="E1687" i="20" s="1"/>
  <c r="A1689" i="20" l="1"/>
  <c r="B1688" i="20"/>
  <c r="D1688" i="20" s="1"/>
  <c r="C1688" i="20"/>
  <c r="E1688" i="20" s="1"/>
  <c r="A1690" i="20" l="1"/>
  <c r="B1689" i="20"/>
  <c r="D1689" i="20" s="1"/>
  <c r="C1689" i="20"/>
  <c r="E1689" i="20" s="1"/>
  <c r="C1690" i="20" l="1"/>
  <c r="E1690" i="20" s="1"/>
  <c r="B1690" i="20"/>
  <c r="D1690" i="20" s="1"/>
  <c r="A1691" i="20"/>
  <c r="C1691" i="20" l="1"/>
  <c r="E1691" i="20" s="1"/>
  <c r="B1691" i="20"/>
  <c r="D1691" i="20" s="1"/>
  <c r="A1692" i="20"/>
  <c r="B1692" i="20" l="1"/>
  <c r="D1692" i="20" s="1"/>
  <c r="A1693" i="20"/>
  <c r="C1692" i="20"/>
  <c r="E1692" i="20" s="1"/>
  <c r="C1693" i="20" l="1"/>
  <c r="E1693" i="20" s="1"/>
  <c r="B1693" i="20"/>
  <c r="D1693" i="20" s="1"/>
  <c r="A1694" i="20"/>
  <c r="B1694" i="20" l="1"/>
  <c r="D1694" i="20" s="1"/>
  <c r="C1694" i="20"/>
  <c r="E1694" i="20" s="1"/>
  <c r="A1695" i="20"/>
  <c r="A1696" i="20" l="1"/>
  <c r="B1695" i="20"/>
  <c r="D1695" i="20" s="1"/>
  <c r="C1695" i="20"/>
  <c r="E1695" i="20" s="1"/>
  <c r="B1696" i="20" l="1"/>
  <c r="D1696" i="20" s="1"/>
  <c r="A1697" i="20"/>
  <c r="C1696" i="20"/>
  <c r="E1696" i="20" s="1"/>
  <c r="B1697" i="20" l="1"/>
  <c r="D1697" i="20" s="1"/>
  <c r="C1697" i="20"/>
  <c r="E1697" i="20" s="1"/>
  <c r="A1698" i="20"/>
  <c r="A1699" i="20" l="1"/>
  <c r="B1698" i="20"/>
  <c r="D1698" i="20" s="1"/>
  <c r="C1698" i="20"/>
  <c r="E1698" i="20" s="1"/>
  <c r="C1699" i="20" l="1"/>
  <c r="E1699" i="20" s="1"/>
  <c r="A1700" i="20"/>
  <c r="B1699" i="20"/>
  <c r="D1699" i="20" s="1"/>
  <c r="B1700" i="20" l="1"/>
  <c r="D1700" i="20" s="1"/>
  <c r="C1700" i="20"/>
  <c r="E1700" i="20" s="1"/>
  <c r="A1701" i="20"/>
  <c r="C1701" i="20" l="1"/>
  <c r="E1701" i="20" s="1"/>
  <c r="B1701" i="20"/>
  <c r="D1701" i="20" s="1"/>
  <c r="A1702" i="20"/>
  <c r="B1702" i="20" l="1"/>
  <c r="D1702" i="20" s="1"/>
  <c r="C1702" i="20"/>
  <c r="E1702" i="20" s="1"/>
  <c r="A1703" i="20"/>
  <c r="C1703" i="20" l="1"/>
  <c r="E1703" i="20" s="1"/>
  <c r="A1704" i="20"/>
  <c r="B1703" i="20"/>
  <c r="D1703" i="20" s="1"/>
  <c r="B1704" i="20" l="1"/>
  <c r="D1704" i="20" s="1"/>
  <c r="A1705" i="20"/>
  <c r="C1704" i="20"/>
  <c r="E1704" i="20" s="1"/>
  <c r="B1705" i="20" l="1"/>
  <c r="D1705" i="20" s="1"/>
  <c r="C1705" i="20"/>
  <c r="E1705" i="20" s="1"/>
  <c r="A1706" i="20"/>
  <c r="A1707" i="20" l="1"/>
  <c r="C1706" i="20"/>
  <c r="E1706" i="20" s="1"/>
  <c r="B1706" i="20"/>
  <c r="D1706" i="20" s="1"/>
  <c r="C1707" i="20" l="1"/>
  <c r="E1707" i="20" s="1"/>
  <c r="A1708" i="20"/>
  <c r="B1707" i="20"/>
  <c r="D1707" i="20" s="1"/>
  <c r="B1708" i="20" l="1"/>
  <c r="D1708" i="20" s="1"/>
  <c r="A1709" i="20"/>
  <c r="C1708" i="20"/>
  <c r="E1708" i="20" s="1"/>
  <c r="C1709" i="20" l="1"/>
  <c r="E1709" i="20" s="1"/>
  <c r="B1709" i="20"/>
  <c r="D1709" i="20" s="1"/>
  <c r="A1710" i="20"/>
  <c r="B1710" i="20" l="1"/>
  <c r="D1710" i="20" s="1"/>
  <c r="C1710" i="20"/>
  <c r="E1710" i="20" s="1"/>
  <c r="A1711" i="20"/>
  <c r="A1712" i="20" l="1"/>
  <c r="C1711" i="20"/>
  <c r="E1711" i="20" s="1"/>
  <c r="B1711" i="20"/>
  <c r="D1711" i="20" s="1"/>
  <c r="B1712" i="20" l="1"/>
  <c r="D1712" i="20" s="1"/>
  <c r="A1713" i="20"/>
  <c r="C1712" i="20"/>
  <c r="E1712" i="20" s="1"/>
  <c r="B1713" i="20" l="1"/>
  <c r="D1713" i="20" s="1"/>
  <c r="C1713" i="20"/>
  <c r="E1713" i="20" s="1"/>
  <c r="A1714" i="20"/>
  <c r="A1715" i="20" l="1"/>
  <c r="B1714" i="20"/>
  <c r="D1714" i="20" s="1"/>
  <c r="C1714" i="20"/>
  <c r="E1714" i="20" s="1"/>
  <c r="C1715" i="20" l="1"/>
  <c r="E1715" i="20" s="1"/>
  <c r="A1716" i="20"/>
  <c r="B1715" i="20"/>
  <c r="D1715" i="20" s="1"/>
  <c r="B1716" i="20" l="1"/>
  <c r="D1716" i="20" s="1"/>
  <c r="C1716" i="20"/>
  <c r="E1716" i="20" s="1"/>
  <c r="A1717" i="20"/>
  <c r="C1717" i="20" l="1"/>
  <c r="E1717" i="20" s="1"/>
  <c r="B1717" i="20"/>
  <c r="D1717" i="20" s="1"/>
  <c r="A1718" i="20"/>
  <c r="B1718" i="20" l="1"/>
  <c r="D1718" i="20" s="1"/>
  <c r="C1718" i="20"/>
  <c r="E1718" i="20" s="1"/>
  <c r="A1719" i="20"/>
  <c r="C1719" i="20" l="1"/>
  <c r="E1719" i="20" s="1"/>
  <c r="A1720" i="20"/>
  <c r="B1719" i="20"/>
  <c r="D1719" i="20" s="1"/>
  <c r="B1720" i="20" l="1"/>
  <c r="D1720" i="20" s="1"/>
  <c r="A1721" i="20"/>
  <c r="C1720" i="20"/>
  <c r="E1720" i="20" s="1"/>
  <c r="B1721" i="20" l="1"/>
  <c r="D1721" i="20" s="1"/>
  <c r="C1721" i="20"/>
  <c r="E1721" i="20" s="1"/>
  <c r="A1722" i="20"/>
  <c r="A1723" i="20" l="1"/>
  <c r="C1722" i="20"/>
  <c r="E1722" i="20" s="1"/>
  <c r="B1722" i="20"/>
  <c r="D1722" i="20" s="1"/>
  <c r="C1723" i="20" l="1"/>
  <c r="E1723" i="20" s="1"/>
  <c r="A1724" i="20"/>
  <c r="B1723" i="20"/>
  <c r="D1723" i="20" s="1"/>
  <c r="B1724" i="20" l="1"/>
  <c r="D1724" i="20" s="1"/>
  <c r="A1725" i="20"/>
  <c r="C1724" i="20"/>
  <c r="E1724" i="20" s="1"/>
  <c r="C1725" i="20" l="1"/>
  <c r="E1725" i="20" s="1"/>
  <c r="B1725" i="20"/>
  <c r="D1725" i="20" s="1"/>
  <c r="A1726" i="20"/>
  <c r="B1726" i="20" l="1"/>
  <c r="D1726" i="20" s="1"/>
  <c r="C1726" i="20"/>
  <c r="E1726" i="20" s="1"/>
  <c r="A1727" i="20"/>
  <c r="A1728" i="20" l="1"/>
  <c r="B1727" i="20"/>
  <c r="D1727" i="20" s="1"/>
  <c r="C1727" i="20"/>
  <c r="E1727" i="20" s="1"/>
  <c r="B1728" i="20" l="1"/>
  <c r="D1728" i="20" s="1"/>
  <c r="A1729" i="20"/>
  <c r="C1728" i="20"/>
  <c r="E1728" i="20" s="1"/>
  <c r="B1729" i="20" l="1"/>
  <c r="D1729" i="20" s="1"/>
  <c r="C1729" i="20"/>
  <c r="E1729" i="20" s="1"/>
  <c r="A1730" i="20"/>
  <c r="A1731" i="20" l="1"/>
  <c r="B1730" i="20"/>
  <c r="D1730" i="20" s="1"/>
  <c r="C1730" i="20"/>
  <c r="E1730" i="20" s="1"/>
  <c r="C1731" i="20" l="1"/>
  <c r="E1731" i="20" s="1"/>
  <c r="A1732" i="20"/>
  <c r="B1731" i="20"/>
  <c r="D1731" i="20" s="1"/>
  <c r="B1732" i="20" l="1"/>
  <c r="D1732" i="20" s="1"/>
  <c r="C1732" i="20"/>
  <c r="E1732" i="20" s="1"/>
  <c r="A1733" i="20"/>
  <c r="C1733" i="20" l="1"/>
  <c r="E1733" i="20" s="1"/>
  <c r="B1733" i="20"/>
  <c r="D1733" i="20" s="1"/>
  <c r="A1734" i="20"/>
  <c r="B1734" i="20" l="1"/>
  <c r="D1734" i="20" s="1"/>
  <c r="C1734" i="20"/>
  <c r="E1734" i="20" s="1"/>
  <c r="A1735" i="20"/>
  <c r="C1735" i="20" l="1"/>
  <c r="E1735" i="20" s="1"/>
  <c r="A1736" i="20"/>
  <c r="B1735" i="20"/>
  <c r="D1735" i="20" s="1"/>
  <c r="B1736" i="20" l="1"/>
  <c r="D1736" i="20" s="1"/>
  <c r="A1737" i="20"/>
  <c r="C1736" i="20"/>
  <c r="E1736" i="20" s="1"/>
  <c r="B1737" i="20" l="1"/>
  <c r="D1737" i="20" s="1"/>
  <c r="C1737" i="20"/>
  <c r="E1737" i="20" s="1"/>
  <c r="A1738" i="20"/>
  <c r="A1739" i="20" l="1"/>
  <c r="C1738" i="20"/>
  <c r="E1738" i="20" s="1"/>
  <c r="B1738" i="20"/>
  <c r="D1738" i="20" s="1"/>
  <c r="C1739" i="20" l="1"/>
  <c r="E1739" i="20" s="1"/>
  <c r="A1740" i="20"/>
  <c r="B1739" i="20"/>
  <c r="D1739" i="20" s="1"/>
  <c r="B1740" i="20" l="1"/>
  <c r="D1740" i="20" s="1"/>
  <c r="A1741" i="20"/>
  <c r="C1740" i="20"/>
  <c r="E1740" i="20" s="1"/>
  <c r="C1741" i="20" l="1"/>
  <c r="E1741" i="20" s="1"/>
  <c r="B1741" i="20"/>
  <c r="D1741" i="20" s="1"/>
  <c r="A1742" i="20"/>
  <c r="B1742" i="20" l="1"/>
  <c r="D1742" i="20" s="1"/>
  <c r="C1742" i="20"/>
  <c r="E1742" i="20" s="1"/>
  <c r="A1743" i="20"/>
  <c r="A1744" i="20" l="1"/>
  <c r="B1743" i="20"/>
  <c r="D1743" i="20" s="1"/>
  <c r="C1743" i="20"/>
  <c r="E1743" i="20" s="1"/>
  <c r="B1744" i="20" l="1"/>
  <c r="D1744" i="20" s="1"/>
  <c r="A1745" i="20"/>
  <c r="C1744" i="20"/>
  <c r="E1744" i="20" s="1"/>
  <c r="B1745" i="20" l="1"/>
  <c r="D1745" i="20" s="1"/>
  <c r="C1745" i="20"/>
  <c r="E1745" i="20" s="1"/>
  <c r="A1746" i="20"/>
  <c r="A1747" i="20" l="1"/>
  <c r="B1746" i="20"/>
  <c r="D1746" i="20" s="1"/>
  <c r="C1746" i="20"/>
  <c r="E1746" i="20" s="1"/>
  <c r="C1747" i="20" l="1"/>
  <c r="E1747" i="20" s="1"/>
  <c r="A1748" i="20"/>
  <c r="B1747" i="20"/>
  <c r="D1747" i="20" s="1"/>
  <c r="B1748" i="20" l="1"/>
  <c r="D1748" i="20" s="1"/>
  <c r="C1748" i="20"/>
  <c r="E1748" i="20" s="1"/>
  <c r="A1749" i="20"/>
  <c r="C1749" i="20" l="1"/>
  <c r="E1749" i="20" s="1"/>
  <c r="B1749" i="20"/>
  <c r="D1749" i="20" s="1"/>
  <c r="A1750" i="20"/>
  <c r="B1750" i="20" l="1"/>
  <c r="D1750" i="20" s="1"/>
  <c r="C1750" i="20"/>
  <c r="E1750" i="20" s="1"/>
  <c r="A1751" i="20"/>
  <c r="C1751" i="20" l="1"/>
  <c r="E1751" i="20" s="1"/>
  <c r="A1752" i="20"/>
  <c r="B1751" i="20"/>
  <c r="D1751" i="20" s="1"/>
  <c r="B1752" i="20" l="1"/>
  <c r="D1752" i="20" s="1"/>
  <c r="A1753" i="20"/>
  <c r="C1752" i="20"/>
  <c r="E1752" i="20" s="1"/>
  <c r="B1753" i="20" l="1"/>
  <c r="D1753" i="20" s="1"/>
  <c r="C1753" i="20"/>
  <c r="E1753" i="20" s="1"/>
  <c r="A1754" i="20"/>
  <c r="A1755" i="20" l="1"/>
  <c r="C1754" i="20"/>
  <c r="E1754" i="20" s="1"/>
  <c r="B1754" i="20"/>
  <c r="D1754" i="20" s="1"/>
  <c r="C1755" i="20" l="1"/>
  <c r="E1755" i="20" s="1"/>
  <c r="A1756" i="20"/>
  <c r="B1755" i="20"/>
  <c r="D1755" i="20" s="1"/>
  <c r="B1756" i="20" l="1"/>
  <c r="D1756" i="20" s="1"/>
  <c r="A1757" i="20"/>
  <c r="C1756" i="20"/>
  <c r="E1756" i="20" s="1"/>
  <c r="C1757" i="20" l="1"/>
  <c r="E1757" i="20" s="1"/>
  <c r="B1757" i="20"/>
  <c r="D1757" i="20" s="1"/>
  <c r="A1758" i="20"/>
  <c r="B1758" i="20" l="1"/>
  <c r="D1758" i="20" s="1"/>
  <c r="C1758" i="20"/>
  <c r="E1758" i="20" s="1"/>
  <c r="A1759" i="20"/>
  <c r="A1760" i="20" l="1"/>
  <c r="B1759" i="20"/>
  <c r="D1759" i="20" s="1"/>
  <c r="C1759" i="20"/>
  <c r="E1759" i="20" s="1"/>
  <c r="B1760" i="20" l="1"/>
  <c r="D1760" i="20" s="1"/>
  <c r="A1761" i="20"/>
  <c r="C1760" i="20"/>
  <c r="E1760" i="20" s="1"/>
  <c r="B1761" i="20" l="1"/>
  <c r="D1761" i="20" s="1"/>
  <c r="C1761" i="20"/>
  <c r="E1761" i="20" s="1"/>
  <c r="A1762" i="20"/>
  <c r="A1763" i="20" l="1"/>
  <c r="B1762" i="20"/>
  <c r="D1762" i="20" s="1"/>
  <c r="C1762" i="20"/>
  <c r="E1762" i="20" s="1"/>
  <c r="C1763" i="20" l="1"/>
  <c r="E1763" i="20" s="1"/>
  <c r="A1764" i="20"/>
  <c r="B1763" i="20"/>
  <c r="D1763" i="20" s="1"/>
  <c r="B1764" i="20" l="1"/>
  <c r="D1764" i="20" s="1"/>
  <c r="C1764" i="20"/>
  <c r="E1764" i="20" s="1"/>
  <c r="A1765" i="20"/>
  <c r="C1765" i="20" l="1"/>
  <c r="E1765" i="20" s="1"/>
  <c r="B1765" i="20"/>
  <c r="D1765" i="20" s="1"/>
  <c r="A1766" i="20"/>
  <c r="B1766" i="20" l="1"/>
  <c r="D1766" i="20" s="1"/>
  <c r="C1766" i="20"/>
  <c r="E1766" i="20" s="1"/>
  <c r="A1767" i="20"/>
  <c r="C1767" i="20" l="1"/>
  <c r="E1767" i="20" s="1"/>
  <c r="A1768" i="20"/>
  <c r="B1767" i="20"/>
  <c r="D1767" i="20" s="1"/>
  <c r="B1768" i="20" l="1"/>
  <c r="D1768" i="20" s="1"/>
  <c r="A1769" i="20"/>
  <c r="C1768" i="20"/>
  <c r="E1768" i="20" s="1"/>
  <c r="B1769" i="20" l="1"/>
  <c r="D1769" i="20" s="1"/>
  <c r="C1769" i="20"/>
  <c r="E1769" i="20" s="1"/>
  <c r="A1770" i="20"/>
  <c r="A1771" i="20" l="1"/>
  <c r="C1770" i="20"/>
  <c r="E1770" i="20" s="1"/>
  <c r="B1770" i="20"/>
  <c r="D1770" i="20" s="1"/>
  <c r="C1771" i="20" l="1"/>
  <c r="E1771" i="20" s="1"/>
  <c r="A1772" i="20"/>
  <c r="B1771" i="20"/>
  <c r="D1771" i="20" s="1"/>
  <c r="B1772" i="20" l="1"/>
  <c r="D1772" i="20" s="1"/>
  <c r="A1773" i="20"/>
  <c r="C1772" i="20"/>
  <c r="E1772" i="20" s="1"/>
  <c r="C1773" i="20" l="1"/>
  <c r="E1773" i="20" s="1"/>
  <c r="B1773" i="20"/>
  <c r="D1773" i="20" s="1"/>
  <c r="A1774" i="20"/>
  <c r="B1774" i="20" l="1"/>
  <c r="D1774" i="20" s="1"/>
  <c r="C1774" i="20"/>
  <c r="E1774" i="20" s="1"/>
  <c r="A1775" i="20"/>
  <c r="A1776" i="20" l="1"/>
  <c r="B1775" i="20"/>
  <c r="D1775" i="20" s="1"/>
  <c r="C1775" i="20"/>
  <c r="E1775" i="20" s="1"/>
  <c r="B1776" i="20" l="1"/>
  <c r="D1776" i="20" s="1"/>
  <c r="A1777" i="20"/>
  <c r="C1776" i="20"/>
  <c r="E1776" i="20" s="1"/>
  <c r="B1777" i="20" l="1"/>
  <c r="D1777" i="20" s="1"/>
  <c r="C1777" i="20"/>
  <c r="E1777" i="20" s="1"/>
  <c r="A1778" i="20"/>
  <c r="A1779" i="20" l="1"/>
  <c r="B1778" i="20"/>
  <c r="D1778" i="20" s="1"/>
  <c r="C1778" i="20"/>
  <c r="E1778" i="20" s="1"/>
  <c r="C1779" i="20" l="1"/>
  <c r="E1779" i="20" s="1"/>
  <c r="A1780" i="20"/>
  <c r="B1779" i="20"/>
  <c r="D1779" i="20" s="1"/>
  <c r="B1780" i="20" l="1"/>
  <c r="D1780" i="20" s="1"/>
  <c r="C1780" i="20"/>
  <c r="E1780" i="20" s="1"/>
  <c r="A1781" i="20"/>
  <c r="C1781" i="20" l="1"/>
  <c r="E1781" i="20" s="1"/>
  <c r="B1781" i="20"/>
  <c r="D1781" i="20" s="1"/>
  <c r="A1782" i="20"/>
  <c r="B1782" i="20" l="1"/>
  <c r="D1782" i="20" s="1"/>
  <c r="C1782" i="20"/>
  <c r="E1782" i="20" s="1"/>
  <c r="A1783" i="20"/>
  <c r="C1783" i="20" l="1"/>
  <c r="E1783" i="20" s="1"/>
  <c r="A1784" i="20"/>
  <c r="B1783" i="20"/>
  <c r="D1783" i="20" s="1"/>
  <c r="B1784" i="20" l="1"/>
  <c r="D1784" i="20" s="1"/>
  <c r="A1785" i="20"/>
  <c r="C1784" i="20"/>
  <c r="E1784" i="20" s="1"/>
  <c r="B1785" i="20" l="1"/>
  <c r="D1785" i="20" s="1"/>
  <c r="C1785" i="20"/>
  <c r="E1785" i="20" s="1"/>
  <c r="A1786" i="20"/>
  <c r="A1787" i="20" l="1"/>
  <c r="C1786" i="20"/>
  <c r="E1786" i="20" s="1"/>
  <c r="B1786" i="20"/>
  <c r="D1786" i="20" s="1"/>
  <c r="C1787" i="20" l="1"/>
  <c r="E1787" i="20" s="1"/>
  <c r="A1788" i="20"/>
  <c r="B1787" i="20"/>
  <c r="D1787" i="20" s="1"/>
  <c r="B1788" i="20" l="1"/>
  <c r="D1788" i="20" s="1"/>
  <c r="A1789" i="20"/>
  <c r="C1788" i="20"/>
  <c r="E1788" i="20" s="1"/>
  <c r="C1789" i="20" l="1"/>
  <c r="E1789" i="20" s="1"/>
  <c r="B1789" i="20"/>
  <c r="D1789" i="20" s="1"/>
  <c r="A1790" i="20"/>
  <c r="B1790" i="20" l="1"/>
  <c r="D1790" i="20" s="1"/>
  <c r="C1790" i="20"/>
  <c r="E1790" i="20" s="1"/>
  <c r="A1791" i="20"/>
  <c r="A1792" i="20" l="1"/>
  <c r="B1791" i="20"/>
  <c r="D1791" i="20" s="1"/>
  <c r="C1791" i="20"/>
  <c r="E1791" i="20" s="1"/>
  <c r="B1792" i="20" l="1"/>
  <c r="D1792" i="20" s="1"/>
  <c r="A1793" i="20"/>
  <c r="C1792" i="20"/>
  <c r="E1792" i="20" s="1"/>
  <c r="B1793" i="20" l="1"/>
  <c r="D1793" i="20" s="1"/>
  <c r="C1793" i="20"/>
  <c r="E1793" i="20" s="1"/>
  <c r="A1794" i="20"/>
  <c r="A1795" i="20" l="1"/>
  <c r="B1794" i="20"/>
  <c r="D1794" i="20" s="1"/>
  <c r="C1794" i="20"/>
  <c r="E1794" i="20" s="1"/>
  <c r="C1795" i="20" l="1"/>
  <c r="E1795" i="20" s="1"/>
  <c r="A1796" i="20"/>
  <c r="B1795" i="20"/>
  <c r="D1795" i="20" s="1"/>
  <c r="B1796" i="20" l="1"/>
  <c r="D1796" i="20" s="1"/>
  <c r="C1796" i="20"/>
  <c r="E1796" i="20" s="1"/>
  <c r="A1797" i="20"/>
  <c r="C1797" i="20" l="1"/>
  <c r="E1797" i="20" s="1"/>
  <c r="B1797" i="20"/>
  <c r="D1797" i="20" s="1"/>
  <c r="A1798" i="20"/>
  <c r="B1798" i="20" l="1"/>
  <c r="D1798" i="20" s="1"/>
  <c r="C1798" i="20"/>
  <c r="E1798" i="20" s="1"/>
  <c r="A1799" i="20"/>
  <c r="C1799" i="20" l="1"/>
  <c r="E1799" i="20" s="1"/>
  <c r="A1800" i="20"/>
  <c r="B1799" i="20"/>
  <c r="D1799" i="20" s="1"/>
  <c r="B1800" i="20" l="1"/>
  <c r="D1800" i="20" s="1"/>
  <c r="A1801" i="20"/>
  <c r="C1800" i="20"/>
  <c r="E1800" i="20" s="1"/>
  <c r="B1801" i="20" l="1"/>
  <c r="D1801" i="20" s="1"/>
  <c r="C1801" i="20"/>
  <c r="E1801" i="20" s="1"/>
  <c r="A1802" i="20"/>
  <c r="A1803" i="20" l="1"/>
  <c r="C1802" i="20"/>
  <c r="E1802" i="20" s="1"/>
  <c r="B1802" i="20"/>
  <c r="D1802" i="20" s="1"/>
  <c r="C1803" i="20" l="1"/>
  <c r="E1803" i="20" s="1"/>
  <c r="A1804" i="20"/>
  <c r="B1803" i="20"/>
  <c r="D1803" i="20" s="1"/>
  <c r="B1804" i="20" l="1"/>
  <c r="D1804" i="20" s="1"/>
  <c r="A1805" i="20"/>
  <c r="C1804" i="20"/>
  <c r="E1804" i="20" s="1"/>
  <c r="C1805" i="20" l="1"/>
  <c r="E1805" i="20" s="1"/>
  <c r="B1805" i="20"/>
  <c r="D1805" i="20" s="1"/>
  <c r="A1806" i="20"/>
  <c r="B1806" i="20" l="1"/>
  <c r="D1806" i="20" s="1"/>
  <c r="C1806" i="20"/>
  <c r="E1806" i="20" s="1"/>
  <c r="A1807" i="20"/>
  <c r="A1808" i="20" l="1"/>
  <c r="B1807" i="20"/>
  <c r="D1807" i="20" s="1"/>
  <c r="C1807" i="20"/>
  <c r="E1807" i="20" s="1"/>
  <c r="B1808" i="20" l="1"/>
  <c r="D1808" i="20" s="1"/>
  <c r="A1809" i="20"/>
  <c r="C1808" i="20"/>
  <c r="E1808" i="20" s="1"/>
  <c r="B1809" i="20" l="1"/>
  <c r="D1809" i="20" s="1"/>
  <c r="C1809" i="20"/>
  <c r="E1809" i="20" s="1"/>
  <c r="A1810" i="20"/>
  <c r="A1811" i="20" l="1"/>
  <c r="B1810" i="20"/>
  <c r="D1810" i="20" s="1"/>
  <c r="C1810" i="20"/>
  <c r="E1810" i="20" s="1"/>
  <c r="C1811" i="20" l="1"/>
  <c r="E1811" i="20" s="1"/>
  <c r="A1812" i="20"/>
  <c r="B1811" i="20"/>
  <c r="D1811" i="20" s="1"/>
  <c r="B1812" i="20" l="1"/>
  <c r="D1812" i="20" s="1"/>
  <c r="C1812" i="20"/>
  <c r="E1812" i="20" s="1"/>
  <c r="A1813" i="20"/>
  <c r="C1813" i="20" l="1"/>
  <c r="E1813" i="20" s="1"/>
  <c r="B1813" i="20"/>
  <c r="D1813" i="20" s="1"/>
  <c r="A1814" i="20"/>
  <c r="B1814" i="20" l="1"/>
  <c r="D1814" i="20" s="1"/>
  <c r="C1814" i="20"/>
  <c r="E1814" i="20" s="1"/>
  <c r="A1815" i="20"/>
  <c r="C1815" i="20" l="1"/>
  <c r="E1815" i="20" s="1"/>
  <c r="A1816" i="20"/>
  <c r="B1815" i="20"/>
  <c r="D1815" i="20" s="1"/>
  <c r="B1816" i="20" l="1"/>
  <c r="D1816" i="20" s="1"/>
  <c r="A1817" i="20"/>
  <c r="C1816" i="20"/>
  <c r="E1816" i="20" s="1"/>
  <c r="B1817" i="20" l="1"/>
  <c r="D1817" i="20" s="1"/>
  <c r="C1817" i="20"/>
  <c r="E1817" i="20" s="1"/>
  <c r="A1818" i="20"/>
  <c r="A1819" i="20" l="1"/>
  <c r="C1818" i="20"/>
  <c r="E1818" i="20" s="1"/>
  <c r="B1818" i="20"/>
  <c r="D1818" i="20" s="1"/>
  <c r="C1819" i="20" l="1"/>
  <c r="E1819" i="20" s="1"/>
  <c r="A1820" i="20"/>
  <c r="B1819" i="20"/>
  <c r="D1819" i="20" s="1"/>
  <c r="B1820" i="20" l="1"/>
  <c r="D1820" i="20" s="1"/>
  <c r="A1821" i="20"/>
  <c r="C1820" i="20"/>
  <c r="E1820" i="20" s="1"/>
  <c r="C1821" i="20" l="1"/>
  <c r="E1821" i="20" s="1"/>
  <c r="B1821" i="20"/>
  <c r="D1821" i="20" s="1"/>
  <c r="A1822" i="20"/>
  <c r="B1822" i="20" l="1"/>
  <c r="D1822" i="20" s="1"/>
  <c r="C1822" i="20"/>
  <c r="E1822" i="20" s="1"/>
  <c r="A1823" i="20"/>
  <c r="A1824" i="20" l="1"/>
  <c r="B1823" i="20"/>
  <c r="D1823" i="20" s="1"/>
  <c r="C1823" i="20"/>
  <c r="E1823" i="20" s="1"/>
  <c r="B1824" i="20" l="1"/>
  <c r="D1824" i="20" s="1"/>
  <c r="A1825" i="20"/>
  <c r="C1824" i="20"/>
  <c r="E1824" i="20" s="1"/>
  <c r="B1825" i="20" l="1"/>
  <c r="D1825" i="20" s="1"/>
  <c r="C1825" i="20"/>
  <c r="E1825" i="20" s="1"/>
  <c r="A1826" i="20"/>
  <c r="A1827" i="20" l="1"/>
  <c r="B1826" i="20"/>
  <c r="D1826" i="20" s="1"/>
  <c r="C1826" i="20"/>
  <c r="E1826" i="20" s="1"/>
  <c r="C1827" i="20" l="1"/>
  <c r="E1827" i="20" s="1"/>
  <c r="A1828" i="20"/>
  <c r="B1827" i="20"/>
  <c r="D1827" i="20" s="1"/>
  <c r="B1828" i="20" l="1"/>
  <c r="D1828" i="20" s="1"/>
  <c r="C1828" i="20"/>
  <c r="E1828" i="20" s="1"/>
  <c r="A1829" i="20"/>
  <c r="C1829" i="20" l="1"/>
  <c r="E1829" i="20" s="1"/>
  <c r="B1829" i="20"/>
  <c r="D1829" i="20" s="1"/>
  <c r="A1830" i="20"/>
  <c r="B1830" i="20" l="1"/>
  <c r="D1830" i="20" s="1"/>
  <c r="C1830" i="20"/>
  <c r="E1830" i="20" s="1"/>
  <c r="A1831" i="20"/>
  <c r="C1831" i="20" l="1"/>
  <c r="E1831" i="20" s="1"/>
  <c r="A1832" i="20"/>
  <c r="B1831" i="20"/>
  <c r="D1831" i="20" s="1"/>
  <c r="B1832" i="20" l="1"/>
  <c r="D1832" i="20" s="1"/>
  <c r="A1833" i="20"/>
  <c r="C1832" i="20"/>
  <c r="E1832" i="20" s="1"/>
  <c r="B1833" i="20" l="1"/>
  <c r="D1833" i="20" s="1"/>
  <c r="C1833" i="20"/>
  <c r="E1833" i="20" s="1"/>
  <c r="A1834" i="20"/>
  <c r="A1835" i="20" l="1"/>
  <c r="C1834" i="20"/>
  <c r="E1834" i="20" s="1"/>
  <c r="B1834" i="20"/>
  <c r="D1834" i="20" s="1"/>
  <c r="C1835" i="20" l="1"/>
  <c r="E1835" i="20" s="1"/>
  <c r="A1836" i="20"/>
  <c r="B1835" i="20"/>
  <c r="D1835" i="20" s="1"/>
  <c r="B1836" i="20" l="1"/>
  <c r="D1836" i="20" s="1"/>
  <c r="A1837" i="20"/>
  <c r="C1836" i="20"/>
  <c r="E1836" i="20" s="1"/>
  <c r="C1837" i="20" l="1"/>
  <c r="E1837" i="20" s="1"/>
  <c r="B1837" i="20"/>
  <c r="D1837" i="20" s="1"/>
  <c r="A1838" i="20"/>
  <c r="B1838" i="20" l="1"/>
  <c r="D1838" i="20" s="1"/>
  <c r="C1838" i="20"/>
  <c r="E1838" i="20" s="1"/>
  <c r="A1839" i="20"/>
  <c r="A1840" i="20" l="1"/>
  <c r="B1839" i="20"/>
  <c r="D1839" i="20" s="1"/>
  <c r="C1839" i="20"/>
  <c r="E1839" i="20" s="1"/>
  <c r="B1840" i="20" l="1"/>
  <c r="D1840" i="20" s="1"/>
  <c r="A1841" i="20"/>
  <c r="C1840" i="20"/>
  <c r="E1840" i="20" s="1"/>
  <c r="B1841" i="20" l="1"/>
  <c r="D1841" i="20" s="1"/>
  <c r="C1841" i="20"/>
  <c r="E1841" i="20" s="1"/>
  <c r="A1842" i="20"/>
  <c r="A1843" i="20" l="1"/>
  <c r="B1842" i="20"/>
  <c r="D1842" i="20" s="1"/>
  <c r="C1842" i="20"/>
  <c r="E1842" i="20" s="1"/>
  <c r="C1843" i="20" l="1"/>
  <c r="E1843" i="20" s="1"/>
  <c r="A1844" i="20"/>
  <c r="B1843" i="20"/>
  <c r="D1843" i="20" s="1"/>
  <c r="B1844" i="20" l="1"/>
  <c r="D1844" i="20" s="1"/>
  <c r="C1844" i="20"/>
  <c r="E1844" i="20" s="1"/>
  <c r="A1845" i="20"/>
  <c r="C1845" i="20" l="1"/>
  <c r="E1845" i="20" s="1"/>
  <c r="B1845" i="20"/>
  <c r="D1845" i="20" s="1"/>
  <c r="A1846" i="20"/>
  <c r="B1846" i="20" l="1"/>
  <c r="D1846" i="20" s="1"/>
  <c r="A1847" i="20"/>
  <c r="C1846" i="20"/>
  <c r="E1846" i="20" s="1"/>
  <c r="C1847" i="20" l="1"/>
  <c r="E1847" i="20" s="1"/>
  <c r="A1848" i="20"/>
  <c r="B1847" i="20"/>
  <c r="D1847" i="20" s="1"/>
  <c r="B1848" i="20" l="1"/>
  <c r="D1848" i="20" s="1"/>
  <c r="A1849" i="20"/>
  <c r="C1848" i="20"/>
  <c r="E1848" i="20" s="1"/>
  <c r="B1849" i="20" l="1"/>
  <c r="D1849" i="20" s="1"/>
  <c r="C1849" i="20"/>
  <c r="E1849" i="20" s="1"/>
  <c r="A1850" i="20"/>
  <c r="A1851" i="20" l="1"/>
  <c r="C1850" i="20"/>
  <c r="E1850" i="20" s="1"/>
  <c r="B1850" i="20"/>
  <c r="D1850" i="20" s="1"/>
  <c r="C1851" i="20" l="1"/>
  <c r="E1851" i="20" s="1"/>
  <c r="A1852" i="20"/>
  <c r="B1851" i="20"/>
  <c r="D1851" i="20" s="1"/>
  <c r="B1852" i="20" l="1"/>
  <c r="D1852" i="20" s="1"/>
  <c r="A1853" i="20"/>
  <c r="C1852" i="20"/>
  <c r="E1852" i="20" s="1"/>
  <c r="C1853" i="20" l="1"/>
  <c r="E1853" i="20" s="1"/>
  <c r="B1853" i="20"/>
  <c r="D1853" i="20" s="1"/>
  <c r="A1854" i="20"/>
  <c r="B1854" i="20" l="1"/>
  <c r="D1854" i="20" s="1"/>
  <c r="C1854" i="20"/>
  <c r="E1854" i="20" s="1"/>
  <c r="A1855" i="20"/>
  <c r="A1856" i="20" l="1"/>
  <c r="B1855" i="20"/>
  <c r="D1855" i="20" s="1"/>
  <c r="C1855" i="20"/>
  <c r="E1855" i="20" s="1"/>
  <c r="B1856" i="20" l="1"/>
  <c r="D1856" i="20" s="1"/>
  <c r="A1857" i="20"/>
  <c r="C1856" i="20"/>
  <c r="E1856" i="20" s="1"/>
  <c r="B1857" i="20" l="1"/>
  <c r="D1857" i="20" s="1"/>
  <c r="C1857" i="20"/>
  <c r="E1857" i="20" s="1"/>
  <c r="A1858" i="20"/>
  <c r="A1859" i="20" l="1"/>
  <c r="B1858" i="20"/>
  <c r="D1858" i="20" s="1"/>
  <c r="C1858" i="20"/>
  <c r="E1858" i="20" s="1"/>
  <c r="C1859" i="20" l="1"/>
  <c r="E1859" i="20" s="1"/>
  <c r="B1859" i="20"/>
  <c r="D1859" i="20" s="1"/>
  <c r="A1860" i="20"/>
  <c r="B1860" i="20" l="1"/>
  <c r="D1860" i="20" s="1"/>
  <c r="A1861" i="20"/>
  <c r="C1860" i="20"/>
  <c r="E1860" i="20" s="1"/>
  <c r="C1861" i="20" l="1"/>
  <c r="E1861" i="20" s="1"/>
  <c r="B1861" i="20"/>
  <c r="D1861" i="20" s="1"/>
  <c r="A1862" i="20"/>
  <c r="B1862" i="20" l="1"/>
  <c r="D1862" i="20" s="1"/>
  <c r="A1863" i="20"/>
  <c r="C1862" i="20"/>
  <c r="E1862" i="20" s="1"/>
  <c r="B1863" i="20" l="1"/>
  <c r="D1863" i="20" s="1"/>
  <c r="C1863" i="20"/>
  <c r="E1863" i="20" s="1"/>
  <c r="A1864" i="20"/>
  <c r="B1864" i="20" l="1"/>
  <c r="D1864" i="20" s="1"/>
  <c r="A1865" i="20"/>
  <c r="C1864" i="20"/>
  <c r="E1864" i="20" s="1"/>
  <c r="C1865" i="20" l="1"/>
  <c r="E1865" i="20" s="1"/>
  <c r="B1865" i="20"/>
  <c r="D1865" i="20" s="1"/>
  <c r="A1866" i="20"/>
  <c r="A1867" i="20" l="1"/>
  <c r="C1866" i="20"/>
  <c r="E1866" i="20" s="1"/>
  <c r="B1866" i="20"/>
  <c r="D1866" i="20" s="1"/>
  <c r="C1867" i="20" l="1"/>
  <c r="E1867" i="20" s="1"/>
  <c r="B1867" i="20"/>
  <c r="D1867" i="20" s="1"/>
  <c r="A1868" i="20"/>
  <c r="B1868" i="20" l="1"/>
  <c r="D1868" i="20" s="1"/>
  <c r="C1868" i="20"/>
  <c r="E1868" i="20" s="1"/>
  <c r="A1869" i="20"/>
  <c r="C1869" i="20" l="1"/>
  <c r="E1869" i="20" s="1"/>
  <c r="B1869" i="20"/>
  <c r="D1869" i="20" s="1"/>
  <c r="A1870" i="20"/>
  <c r="B1870" i="20" l="1"/>
  <c r="D1870" i="20" s="1"/>
  <c r="A1871" i="20"/>
  <c r="C1870" i="20"/>
  <c r="E1870" i="20" s="1"/>
  <c r="B1871" i="20" l="1"/>
  <c r="D1871" i="20" s="1"/>
  <c r="C1871" i="20"/>
  <c r="E1871" i="20" s="1"/>
  <c r="A1872" i="20"/>
  <c r="B1872" i="20" l="1"/>
  <c r="D1872" i="20" s="1"/>
  <c r="A1873" i="20"/>
  <c r="C1872" i="20"/>
  <c r="E1872" i="20" s="1"/>
  <c r="C1873" i="20" l="1"/>
  <c r="E1873" i="20" s="1"/>
  <c r="A1874" i="20"/>
  <c r="B1873" i="20"/>
  <c r="D1873" i="20" s="1"/>
  <c r="A1875" i="20" l="1"/>
  <c r="B1874" i="20"/>
  <c r="D1874" i="20" s="1"/>
  <c r="C1874" i="20"/>
  <c r="E1874" i="20" s="1"/>
  <c r="C1875" i="20" l="1"/>
  <c r="E1875" i="20" s="1"/>
  <c r="B1875" i="20"/>
  <c r="D1875" i="20" s="1"/>
  <c r="A1876" i="20"/>
  <c r="B1876" i="20" l="1"/>
  <c r="D1876" i="20" s="1"/>
  <c r="C1876" i="20"/>
  <c r="E1876" i="20" s="1"/>
  <c r="A1877" i="20"/>
  <c r="C1877" i="20" l="1"/>
  <c r="E1877" i="20" s="1"/>
  <c r="A1878" i="20"/>
  <c r="B1877" i="20"/>
  <c r="D1877" i="20" s="1"/>
  <c r="B1878" i="20" l="1"/>
  <c r="D1878" i="20" s="1"/>
  <c r="A1879" i="20"/>
  <c r="C1878" i="20"/>
  <c r="E1878" i="20" s="1"/>
  <c r="C1879" i="20" l="1"/>
  <c r="E1879" i="20" s="1"/>
  <c r="A1880" i="20"/>
  <c r="B1879" i="20"/>
  <c r="D1879" i="20" s="1"/>
  <c r="B1880" i="20" l="1"/>
  <c r="D1880" i="20" s="1"/>
  <c r="A1881" i="20"/>
  <c r="C1880" i="20"/>
  <c r="E1880" i="20" s="1"/>
  <c r="C1881" i="20" l="1"/>
  <c r="E1881" i="20" s="1"/>
  <c r="B1881" i="20"/>
  <c r="D1881" i="20" s="1"/>
  <c r="A1882" i="20"/>
  <c r="A1883" i="20" l="1"/>
  <c r="B1882" i="20"/>
  <c r="D1882" i="20" s="1"/>
  <c r="C1882" i="20"/>
  <c r="E1882" i="20" s="1"/>
  <c r="C1883" i="20" l="1"/>
  <c r="E1883" i="20" s="1"/>
  <c r="A1884" i="20"/>
  <c r="B1883" i="20"/>
  <c r="D1883" i="20" s="1"/>
  <c r="B1884" i="20" l="1"/>
  <c r="D1884" i="20" s="1"/>
  <c r="C1884" i="20"/>
  <c r="E1884" i="20" s="1"/>
  <c r="A1885" i="20"/>
  <c r="B1885" i="20" l="1"/>
  <c r="D1885" i="20" s="1"/>
  <c r="A1886" i="20"/>
  <c r="C1885" i="20"/>
  <c r="E1885" i="20" s="1"/>
  <c r="B1886" i="20" l="1"/>
  <c r="D1886" i="20" s="1"/>
  <c r="A1887" i="20"/>
  <c r="C1886" i="20"/>
  <c r="E1886" i="20" s="1"/>
  <c r="B1887" i="20" l="1"/>
  <c r="D1887" i="20" s="1"/>
  <c r="A1888" i="20"/>
  <c r="C1887" i="20"/>
  <c r="E1887" i="20" s="1"/>
  <c r="B1888" i="20" l="1"/>
  <c r="D1888" i="20" s="1"/>
  <c r="A1889" i="20"/>
  <c r="C1888" i="20"/>
  <c r="E1888" i="20" s="1"/>
  <c r="C1889" i="20" l="1"/>
  <c r="E1889" i="20" s="1"/>
  <c r="B1889" i="20"/>
  <c r="D1889" i="20" s="1"/>
  <c r="A1890" i="20"/>
  <c r="A1891" i="20" l="1"/>
  <c r="C1890" i="20"/>
  <c r="E1890" i="20" s="1"/>
  <c r="B1890" i="20"/>
  <c r="D1890" i="20" s="1"/>
  <c r="C1891" i="20" l="1"/>
  <c r="E1891" i="20" s="1"/>
  <c r="B1891" i="20"/>
  <c r="D1891" i="20" s="1"/>
  <c r="A1892" i="20"/>
  <c r="B1892" i="20" l="1"/>
  <c r="D1892" i="20" s="1"/>
  <c r="A1893" i="20"/>
  <c r="C1892" i="20"/>
  <c r="E1892" i="20" s="1"/>
  <c r="C1893" i="20" l="1"/>
  <c r="E1893" i="20" s="1"/>
  <c r="B1893" i="20"/>
  <c r="D1893" i="20" s="1"/>
  <c r="A1894" i="20"/>
  <c r="B1894" i="20" l="1"/>
  <c r="D1894" i="20" s="1"/>
  <c r="A1895" i="20"/>
  <c r="C1894" i="20"/>
  <c r="E1894" i="20" s="1"/>
  <c r="B1895" i="20" l="1"/>
  <c r="D1895" i="20" s="1"/>
  <c r="C1895" i="20"/>
  <c r="E1895" i="20" s="1"/>
  <c r="A1896" i="20"/>
  <c r="B1896" i="20" l="1"/>
  <c r="D1896" i="20" s="1"/>
  <c r="A1897" i="20"/>
  <c r="C1896" i="20"/>
  <c r="E1896" i="20" s="1"/>
  <c r="C1897" i="20" l="1"/>
  <c r="E1897" i="20" s="1"/>
  <c r="B1897" i="20"/>
  <c r="D1897" i="20" s="1"/>
  <c r="A1898" i="20"/>
  <c r="A1899" i="20" l="1"/>
  <c r="B1898" i="20"/>
  <c r="D1898" i="20" s="1"/>
  <c r="C1898" i="20"/>
  <c r="E1898" i="20" s="1"/>
  <c r="C1899" i="20" l="1"/>
  <c r="E1899" i="20" s="1"/>
  <c r="B1899" i="20"/>
  <c r="D1899" i="20" s="1"/>
  <c r="A1900" i="20"/>
  <c r="B1900" i="20" l="1"/>
  <c r="D1900" i="20" s="1"/>
  <c r="A1901" i="20"/>
  <c r="C1900" i="20"/>
  <c r="E1900" i="20" s="1"/>
  <c r="C1901" i="20" l="1"/>
  <c r="E1901" i="20" s="1"/>
  <c r="B1901" i="20"/>
  <c r="D1901" i="20" s="1"/>
  <c r="A1902" i="20"/>
  <c r="B1902" i="20" l="1"/>
  <c r="D1902" i="20" s="1"/>
  <c r="A1903" i="20"/>
  <c r="C1902" i="20"/>
  <c r="E1902" i="20" s="1"/>
  <c r="C1903" i="20" l="1"/>
  <c r="E1903" i="20" s="1"/>
  <c r="A1904" i="20"/>
  <c r="B1903" i="20"/>
  <c r="D1903" i="20" s="1"/>
  <c r="B1904" i="20" l="1"/>
  <c r="D1904" i="20" s="1"/>
  <c r="A1905" i="20"/>
  <c r="C1904" i="20"/>
  <c r="E1904" i="20" s="1"/>
  <c r="C1905" i="20" l="1"/>
  <c r="E1905" i="20" s="1"/>
  <c r="B1905" i="20"/>
  <c r="D1905" i="20" s="1"/>
  <c r="A1906" i="20"/>
  <c r="A1907" i="20" l="1"/>
  <c r="B1906" i="20"/>
  <c r="D1906" i="20" s="1"/>
  <c r="C1906" i="20"/>
  <c r="E1906" i="20" s="1"/>
  <c r="C1907" i="20" l="1"/>
  <c r="E1907" i="20" s="1"/>
  <c r="A1908" i="20"/>
  <c r="B1907" i="20"/>
  <c r="D1907" i="20" s="1"/>
  <c r="B1908" i="20" l="1"/>
  <c r="D1908" i="20" s="1"/>
  <c r="C1908" i="20"/>
  <c r="E1908" i="20" s="1"/>
  <c r="A1909" i="20"/>
  <c r="C1909" i="20" l="1"/>
  <c r="E1909" i="20" s="1"/>
  <c r="A1910" i="20"/>
  <c r="B1909" i="20"/>
  <c r="D1909" i="20" s="1"/>
  <c r="B1910" i="20" l="1"/>
  <c r="D1910" i="20" s="1"/>
  <c r="A1911" i="20"/>
  <c r="C1910" i="20"/>
  <c r="E1910" i="20" s="1"/>
  <c r="A1912" i="20" l="1"/>
  <c r="B1911" i="20"/>
  <c r="D1911" i="20" s="1"/>
  <c r="C1911" i="20"/>
  <c r="E1911" i="20" s="1"/>
  <c r="B1912" i="20" l="1"/>
  <c r="D1912" i="20" s="1"/>
  <c r="A1913" i="20"/>
  <c r="C1912" i="20"/>
  <c r="E1912" i="20" s="1"/>
  <c r="C1913" i="20" l="1"/>
  <c r="E1913" i="20" s="1"/>
  <c r="A1914" i="20"/>
  <c r="B1913" i="20"/>
  <c r="D1913" i="20" s="1"/>
  <c r="A1915" i="20" l="1"/>
  <c r="B1914" i="20"/>
  <c r="D1914" i="20" s="1"/>
  <c r="C1914" i="20"/>
  <c r="E1914" i="20" s="1"/>
  <c r="C1915" i="20" l="1"/>
  <c r="E1915" i="20" s="1"/>
  <c r="B1915" i="20"/>
  <c r="D1915" i="20" s="1"/>
  <c r="A1916" i="20"/>
  <c r="B1916" i="20" l="1"/>
  <c r="D1916" i="20" s="1"/>
  <c r="C1916" i="20"/>
  <c r="E1916" i="20" s="1"/>
  <c r="A1917" i="20"/>
  <c r="C1917" i="20" l="1"/>
  <c r="E1917" i="20" s="1"/>
  <c r="A1918" i="20"/>
  <c r="B1917" i="20"/>
  <c r="D1917" i="20" s="1"/>
  <c r="B1918" i="20" l="1"/>
  <c r="D1918" i="20" s="1"/>
  <c r="A1919" i="20"/>
  <c r="C1918" i="20"/>
  <c r="E1918" i="20" s="1"/>
  <c r="B1919" i="20" l="1"/>
  <c r="D1919" i="20" s="1"/>
  <c r="C1919" i="20"/>
  <c r="E1919" i="20" s="1"/>
  <c r="A1920" i="20"/>
  <c r="B1920" i="20" l="1"/>
  <c r="D1920" i="20" s="1"/>
  <c r="A1921" i="20"/>
  <c r="C1920" i="20"/>
  <c r="E1920" i="20" s="1"/>
  <c r="C1921" i="20" l="1"/>
  <c r="E1921" i="20" s="1"/>
  <c r="B1921" i="20"/>
  <c r="D1921" i="20" s="1"/>
  <c r="A1922" i="20"/>
  <c r="A1923" i="20" l="1"/>
  <c r="B1922" i="20"/>
  <c r="D1922" i="20" s="1"/>
  <c r="C1922" i="20"/>
  <c r="E1922" i="20" s="1"/>
  <c r="C1923" i="20" l="1"/>
  <c r="E1923" i="20" s="1"/>
  <c r="B1923" i="20"/>
  <c r="D1923" i="20" s="1"/>
  <c r="A1924" i="20"/>
  <c r="B1924" i="20" l="1"/>
  <c r="D1924" i="20" s="1"/>
  <c r="A1925" i="20"/>
  <c r="C1924" i="20"/>
  <c r="E1924" i="20" s="1"/>
  <c r="C1925" i="20" l="1"/>
  <c r="E1925" i="20" s="1"/>
  <c r="B1925" i="20"/>
  <c r="D1925" i="20" s="1"/>
  <c r="A1926" i="20"/>
  <c r="B1926" i="20" l="1"/>
  <c r="D1926" i="20" s="1"/>
  <c r="A1927" i="20"/>
  <c r="C1926" i="20"/>
  <c r="E1926" i="20" s="1"/>
  <c r="B1927" i="20" l="1"/>
  <c r="D1927" i="20" s="1"/>
  <c r="C1927" i="20"/>
  <c r="E1927" i="20" s="1"/>
  <c r="A1928" i="20"/>
  <c r="B1928" i="20" l="1"/>
  <c r="D1928" i="20" s="1"/>
  <c r="A1929" i="20"/>
  <c r="C1928" i="20"/>
  <c r="E1928" i="20" s="1"/>
  <c r="C1929" i="20" l="1"/>
  <c r="E1929" i="20" s="1"/>
  <c r="B1929" i="20"/>
  <c r="D1929" i="20" s="1"/>
  <c r="A1930" i="20"/>
  <c r="A1931" i="20" l="1"/>
  <c r="C1930" i="20"/>
  <c r="E1930" i="20" s="1"/>
  <c r="B1930" i="20"/>
  <c r="D1930" i="20" s="1"/>
  <c r="C1931" i="20" l="1"/>
  <c r="E1931" i="20" s="1"/>
  <c r="B1931" i="20"/>
  <c r="D1931" i="20" s="1"/>
  <c r="A1932" i="20"/>
  <c r="B1932" i="20" l="1"/>
  <c r="D1932" i="20" s="1"/>
  <c r="C1932" i="20"/>
  <c r="E1932" i="20" s="1"/>
  <c r="A1933" i="20"/>
  <c r="C1933" i="20" l="1"/>
  <c r="E1933" i="20" s="1"/>
  <c r="B1933" i="20"/>
  <c r="D1933" i="20" s="1"/>
  <c r="A1934" i="20"/>
  <c r="B1934" i="20" l="1"/>
  <c r="D1934" i="20" s="1"/>
  <c r="A1935" i="20"/>
  <c r="C1934" i="20"/>
  <c r="E1934" i="20" s="1"/>
  <c r="B1935" i="20" l="1"/>
  <c r="D1935" i="20" s="1"/>
  <c r="C1935" i="20"/>
  <c r="E1935" i="20" s="1"/>
  <c r="A1936" i="20"/>
  <c r="B1936" i="20" l="1"/>
  <c r="D1936" i="20" s="1"/>
  <c r="A1937" i="20"/>
  <c r="C1936" i="20"/>
  <c r="E1936" i="20" s="1"/>
  <c r="C1937" i="20" l="1"/>
  <c r="E1937" i="20" s="1"/>
  <c r="A1938" i="20"/>
  <c r="B1937" i="20"/>
  <c r="D1937" i="20" s="1"/>
  <c r="A1939" i="20" l="1"/>
  <c r="B1938" i="20"/>
  <c r="D1938" i="20" s="1"/>
  <c r="C1938" i="20"/>
  <c r="E1938" i="20" s="1"/>
  <c r="C1939" i="20" l="1"/>
  <c r="E1939" i="20" s="1"/>
  <c r="B1939" i="20"/>
  <c r="D1939" i="20" s="1"/>
  <c r="A1940" i="20"/>
  <c r="B1940" i="20" l="1"/>
  <c r="D1940" i="20" s="1"/>
  <c r="C1940" i="20"/>
  <c r="E1940" i="20" s="1"/>
  <c r="A1941" i="20"/>
  <c r="C1941" i="20" l="1"/>
  <c r="E1941" i="20" s="1"/>
  <c r="A1942" i="20"/>
  <c r="B1941" i="20"/>
  <c r="D1941" i="20" s="1"/>
  <c r="B1942" i="20" l="1"/>
  <c r="D1942" i="20" s="1"/>
  <c r="A1943" i="20"/>
  <c r="C1942" i="20"/>
  <c r="E1942" i="20" s="1"/>
  <c r="C1943" i="20" l="1"/>
  <c r="E1943" i="20" s="1"/>
  <c r="A1944" i="20"/>
  <c r="B1943" i="20"/>
  <c r="D1943" i="20" s="1"/>
  <c r="B1944" i="20" l="1"/>
  <c r="D1944" i="20" s="1"/>
  <c r="A1945" i="20"/>
  <c r="C1944" i="20"/>
  <c r="E1944" i="20" s="1"/>
  <c r="C1945" i="20" l="1"/>
  <c r="E1945" i="20" s="1"/>
  <c r="B1945" i="20"/>
  <c r="D1945" i="20" s="1"/>
  <c r="A1946" i="20"/>
  <c r="A1947" i="20" l="1"/>
  <c r="B1946" i="20"/>
  <c r="D1946" i="20" s="1"/>
  <c r="C1946" i="20"/>
  <c r="E1946" i="20" s="1"/>
  <c r="C1947" i="20" l="1"/>
  <c r="E1947" i="20" s="1"/>
  <c r="A1948" i="20"/>
  <c r="B1947" i="20"/>
  <c r="D1947" i="20" s="1"/>
  <c r="B1948" i="20" l="1"/>
  <c r="D1948" i="20" s="1"/>
  <c r="C1948" i="20"/>
  <c r="E1948" i="20" s="1"/>
  <c r="A1949" i="20"/>
  <c r="C1949" i="20" l="1"/>
  <c r="E1949" i="20" s="1"/>
  <c r="B1949" i="20"/>
  <c r="D1949" i="20" s="1"/>
  <c r="A1950" i="20"/>
  <c r="A1951" i="20" l="1"/>
  <c r="B1950" i="20"/>
  <c r="D1950" i="20" s="1"/>
  <c r="C1950" i="20"/>
  <c r="E1950" i="20" s="1"/>
  <c r="C1951" i="20" l="1"/>
  <c r="E1951" i="20" s="1"/>
  <c r="A1952" i="20"/>
  <c r="B1951" i="20"/>
  <c r="D1951" i="20" s="1"/>
  <c r="B1952" i="20" l="1"/>
  <c r="D1952" i="20" s="1"/>
  <c r="C1952" i="20"/>
  <c r="E1952" i="20" s="1"/>
  <c r="A1953" i="20"/>
  <c r="C1953" i="20" l="1"/>
  <c r="E1953" i="20" s="1"/>
  <c r="A1954" i="20"/>
  <c r="B1953" i="20"/>
  <c r="D1953" i="20" s="1"/>
  <c r="A1955" i="20" l="1"/>
  <c r="B1954" i="20"/>
  <c r="D1954" i="20" s="1"/>
  <c r="C1954" i="20"/>
  <c r="E1954" i="20" s="1"/>
  <c r="B1955" i="20" l="1"/>
  <c r="D1955" i="20" s="1"/>
  <c r="C1955" i="20"/>
  <c r="E1955" i="20" s="1"/>
  <c r="A1956" i="20"/>
  <c r="B1956" i="20" l="1"/>
  <c r="D1956" i="20" s="1"/>
  <c r="C1956" i="20"/>
  <c r="E1956" i="20" s="1"/>
  <c r="A1957" i="20"/>
  <c r="C1957" i="20" l="1"/>
  <c r="E1957" i="20" s="1"/>
  <c r="B1957" i="20"/>
  <c r="D1957" i="20" s="1"/>
  <c r="A1958" i="20"/>
  <c r="A1959" i="20" l="1"/>
  <c r="C1958" i="20"/>
  <c r="E1958" i="20" s="1"/>
  <c r="B1958" i="20"/>
  <c r="D1958" i="20" s="1"/>
  <c r="B1959" i="20" l="1"/>
  <c r="D1959" i="20" s="1"/>
  <c r="C1959" i="20"/>
  <c r="E1959" i="20" s="1"/>
  <c r="A1960" i="20"/>
  <c r="B1960" i="20" l="1"/>
  <c r="D1960" i="20" s="1"/>
  <c r="A1961" i="20"/>
  <c r="C1960" i="20"/>
  <c r="E1960" i="20" s="1"/>
  <c r="C1961" i="20" l="1"/>
  <c r="E1961" i="20" s="1"/>
  <c r="B1961" i="20"/>
  <c r="D1961" i="20" s="1"/>
  <c r="A1962" i="20"/>
  <c r="A1963" i="20" l="1"/>
  <c r="B1962" i="20"/>
  <c r="D1962" i="20" s="1"/>
  <c r="C1962" i="20"/>
  <c r="E1962" i="20" s="1"/>
  <c r="B1963" i="20" l="1"/>
  <c r="D1963" i="20" s="1"/>
  <c r="C1963" i="20"/>
  <c r="E1963" i="20" s="1"/>
  <c r="A1964" i="20"/>
  <c r="B1964" i="20" l="1"/>
  <c r="D1964" i="20" s="1"/>
  <c r="C1964" i="20"/>
  <c r="E1964" i="20" s="1"/>
  <c r="A1965" i="20"/>
  <c r="C1965" i="20" l="1"/>
  <c r="E1965" i="20" s="1"/>
  <c r="A1966" i="20"/>
  <c r="B1965" i="20"/>
  <c r="D1965" i="20" s="1"/>
  <c r="A1967" i="20" l="1"/>
  <c r="B1966" i="20"/>
  <c r="D1966" i="20" s="1"/>
  <c r="C1966" i="20"/>
  <c r="E1966" i="20" s="1"/>
  <c r="A1968" i="20" l="1"/>
  <c r="B1967" i="20"/>
  <c r="D1967" i="20" s="1"/>
  <c r="C1967" i="20"/>
  <c r="E1967" i="20" s="1"/>
  <c r="B1968" i="20" l="1"/>
  <c r="D1968" i="20" s="1"/>
  <c r="C1968" i="20"/>
  <c r="E1968" i="20" s="1"/>
  <c r="A1969" i="20"/>
  <c r="C1969" i="20" l="1"/>
  <c r="E1969" i="20" s="1"/>
  <c r="B1969" i="20"/>
  <c r="D1969" i="20" s="1"/>
  <c r="A1970" i="20"/>
  <c r="A1971" i="20" l="1"/>
  <c r="B1970" i="20"/>
  <c r="D1970" i="20" s="1"/>
  <c r="C1970" i="20"/>
  <c r="E1970" i="20" s="1"/>
  <c r="C1971" i="20" l="1"/>
  <c r="E1971" i="20" s="1"/>
  <c r="A1972" i="20"/>
  <c r="B1971" i="20"/>
  <c r="D1971" i="20" s="1"/>
  <c r="B1972" i="20" l="1"/>
  <c r="D1972" i="20" s="1"/>
  <c r="A1973" i="20"/>
  <c r="C1972" i="20"/>
  <c r="E1972" i="20" s="1"/>
  <c r="C1973" i="20" l="1"/>
  <c r="E1973" i="20" s="1"/>
  <c r="B1973" i="20"/>
  <c r="D1973" i="20" s="1"/>
  <c r="A1974" i="20"/>
  <c r="A1975" i="20" l="1"/>
  <c r="B1974" i="20"/>
  <c r="D1974" i="20" s="1"/>
  <c r="C1974" i="20"/>
  <c r="E1974" i="20" s="1"/>
  <c r="B1975" i="20" l="1"/>
  <c r="D1975" i="20" s="1"/>
  <c r="C1975" i="20"/>
  <c r="E1975" i="20" s="1"/>
  <c r="A1976" i="20"/>
  <c r="B1976" i="20" l="1"/>
  <c r="D1976" i="20" s="1"/>
  <c r="C1976" i="20"/>
  <c r="E1976" i="20" s="1"/>
  <c r="A1977" i="20"/>
  <c r="B1977" i="20" l="1"/>
  <c r="D1977" i="20" s="1"/>
  <c r="C1977" i="20"/>
  <c r="E1977" i="20" s="1"/>
  <c r="A1978" i="20"/>
  <c r="C1978" i="20" l="1"/>
  <c r="E1978" i="20" s="1"/>
  <c r="A1979" i="20"/>
  <c r="B1978" i="20"/>
  <c r="D1978" i="20" s="1"/>
  <c r="B1979" i="20" l="1"/>
  <c r="D1979" i="20" s="1"/>
  <c r="C1979" i="20"/>
  <c r="E1979" i="20" s="1"/>
  <c r="A1980" i="20"/>
  <c r="A1981" i="20" l="1"/>
  <c r="B1980" i="20"/>
  <c r="D1980" i="20" s="1"/>
  <c r="C1980" i="20"/>
  <c r="E1980" i="20" s="1"/>
  <c r="B1981" i="20" l="1"/>
  <c r="D1981" i="20" s="1"/>
  <c r="A1982" i="20"/>
  <c r="C1981" i="20"/>
  <c r="E1981" i="20" s="1"/>
  <c r="B1982" i="20" l="1"/>
  <c r="D1982" i="20" s="1"/>
  <c r="C1982" i="20"/>
  <c r="E1982" i="20" s="1"/>
  <c r="A1983" i="20"/>
  <c r="C1983" i="20" l="1"/>
  <c r="E1983" i="20" s="1"/>
  <c r="A1984" i="20"/>
  <c r="B1983" i="20"/>
  <c r="D1983" i="20" s="1"/>
  <c r="C1984" i="20" l="1"/>
  <c r="E1984" i="20" s="1"/>
  <c r="A1985" i="20"/>
  <c r="B1984" i="20"/>
  <c r="D1984" i="20" s="1"/>
  <c r="B1985" i="20" l="1"/>
  <c r="D1985" i="20" s="1"/>
  <c r="C1985" i="20"/>
  <c r="E1985" i="20" s="1"/>
  <c r="A1986" i="20"/>
  <c r="B1986" i="20" l="1"/>
  <c r="D1986" i="20" s="1"/>
  <c r="C1986" i="20"/>
  <c r="E1986" i="20" s="1"/>
  <c r="A1987" i="20"/>
  <c r="B1987" i="20" l="1"/>
  <c r="D1987" i="20" s="1"/>
  <c r="C1987" i="20"/>
  <c r="E1987" i="20" s="1"/>
  <c r="A1988" i="20"/>
  <c r="A1989" i="20" l="1"/>
  <c r="B1988" i="20"/>
  <c r="D1988" i="20" s="1"/>
  <c r="C1988" i="20"/>
  <c r="E1988" i="20" s="1"/>
  <c r="B1989" i="20" l="1"/>
  <c r="D1989" i="20" s="1"/>
  <c r="A1990" i="20"/>
  <c r="C1989" i="20"/>
  <c r="E1989" i="20" s="1"/>
  <c r="B1990" i="20" l="1"/>
  <c r="D1990" i="20" s="1"/>
  <c r="C1990" i="20"/>
  <c r="E1990" i="20" s="1"/>
  <c r="A1991" i="20"/>
  <c r="C1991" i="20" l="1"/>
  <c r="E1991" i="20" s="1"/>
  <c r="A1992" i="20"/>
  <c r="B1991" i="20"/>
  <c r="D1991" i="20" s="1"/>
  <c r="C1992" i="20" l="1"/>
  <c r="E1992" i="20" s="1"/>
  <c r="A1993" i="20"/>
  <c r="B1992" i="20"/>
  <c r="D1992" i="20" s="1"/>
  <c r="B1993" i="20" l="1"/>
  <c r="D1993" i="20" s="1"/>
  <c r="C1993" i="20"/>
  <c r="E1993" i="20" s="1"/>
  <c r="A1994" i="20"/>
  <c r="B1994" i="20" l="1"/>
  <c r="D1994" i="20" s="1"/>
  <c r="C1994" i="20"/>
  <c r="E1994" i="20" s="1"/>
  <c r="A1995" i="20"/>
  <c r="B1995" i="20" l="1"/>
  <c r="D1995" i="20" s="1"/>
  <c r="C1995" i="20"/>
  <c r="E1995" i="20" s="1"/>
  <c r="A1996" i="20"/>
  <c r="A1997" i="20" l="1"/>
  <c r="B1996" i="20"/>
  <c r="D1996" i="20" s="1"/>
  <c r="C1996" i="20"/>
  <c r="E1996" i="20" s="1"/>
  <c r="B1997" i="20" l="1"/>
  <c r="D1997" i="20" s="1"/>
  <c r="A1998" i="20"/>
  <c r="C1997" i="20"/>
  <c r="E1997" i="20" s="1"/>
  <c r="B1998" i="20" l="1"/>
  <c r="D1998" i="20" s="1"/>
  <c r="C1998" i="20"/>
  <c r="E1998" i="20" s="1"/>
  <c r="A1999" i="20"/>
  <c r="C1999" i="20" l="1"/>
  <c r="E1999" i="20" s="1"/>
  <c r="A2000" i="20"/>
  <c r="B1999" i="20"/>
  <c r="D1999" i="20" s="1"/>
  <c r="C2000" i="20" l="1"/>
  <c r="E2000" i="20" s="1"/>
  <c r="A2001" i="20"/>
  <c r="B2000" i="20"/>
  <c r="D2000" i="20" s="1"/>
  <c r="B2001" i="20" l="1"/>
  <c r="D2001" i="20" s="1"/>
  <c r="C2001" i="20"/>
  <c r="E2001" i="20" s="1"/>
  <c r="A2002" i="20"/>
  <c r="C2002" i="20" l="1"/>
  <c r="E2002" i="20" s="1"/>
  <c r="A2003" i="20"/>
  <c r="B2002" i="20"/>
  <c r="D2002" i="20" s="1"/>
  <c r="B2003" i="20" l="1"/>
  <c r="D2003" i="20" s="1"/>
  <c r="C2003" i="20"/>
  <c r="E2003" i="20" s="1"/>
  <c r="A2004" i="20"/>
  <c r="A2005" i="20" l="1"/>
  <c r="B2004" i="20"/>
  <c r="D2004" i="20" s="1"/>
  <c r="C2004" i="20"/>
  <c r="E2004" i="20" s="1"/>
  <c r="B2005" i="20" l="1"/>
  <c r="D2005" i="20" s="1"/>
  <c r="A2006" i="20"/>
  <c r="C2005" i="20"/>
  <c r="E2005" i="20" s="1"/>
  <c r="B2006" i="20" l="1"/>
  <c r="D2006" i="20" s="1"/>
  <c r="C2006" i="20"/>
  <c r="E2006" i="20" s="1"/>
  <c r="A2007" i="20"/>
  <c r="C2007" i="20" l="1"/>
  <c r="E2007" i="20" s="1"/>
  <c r="A2008" i="20"/>
  <c r="B2007" i="20"/>
  <c r="D2007" i="20" s="1"/>
  <c r="C2008" i="20" l="1"/>
  <c r="E2008" i="20" s="1"/>
  <c r="A2009" i="20"/>
  <c r="B2008" i="20"/>
  <c r="D2008" i="20" s="1"/>
  <c r="B2009" i="20" l="1"/>
  <c r="D2009" i="20" s="1"/>
  <c r="C2009" i="20"/>
  <c r="E2009" i="20" s="1"/>
  <c r="A2010" i="20"/>
  <c r="B2010" i="20" l="1"/>
  <c r="D2010" i="20" s="1"/>
  <c r="C2010" i="20"/>
  <c r="E2010" i="20" s="1"/>
  <c r="A2011" i="20"/>
  <c r="B2011" i="20" l="1"/>
  <c r="D2011" i="20" s="1"/>
  <c r="C2011" i="20"/>
  <c r="E2011" i="20" s="1"/>
  <c r="A2012" i="20"/>
  <c r="A2013" i="20" l="1"/>
  <c r="B2012" i="20"/>
  <c r="D2012" i="20" s="1"/>
  <c r="C2012" i="20"/>
  <c r="E2012" i="20" s="1"/>
  <c r="B2013" i="20" l="1"/>
  <c r="D2013" i="20" s="1"/>
  <c r="A2014" i="20"/>
  <c r="C2013" i="20"/>
  <c r="E2013" i="20" s="1"/>
  <c r="B2014" i="20" l="1"/>
  <c r="D2014" i="20" s="1"/>
  <c r="C2014" i="20"/>
  <c r="E2014" i="20" s="1"/>
  <c r="A2015" i="20"/>
  <c r="C2015" i="20" l="1"/>
  <c r="E2015" i="20" s="1"/>
  <c r="A2016" i="20"/>
  <c r="B2015" i="20"/>
  <c r="D2015" i="20" s="1"/>
  <c r="C2016" i="20" l="1"/>
  <c r="E2016" i="20" s="1"/>
  <c r="A2017" i="20"/>
  <c r="B2016" i="20"/>
  <c r="D2016" i="20" s="1"/>
  <c r="B2017" i="20" l="1"/>
  <c r="D2017" i="20" s="1"/>
  <c r="A2018" i="20"/>
  <c r="C2017" i="20"/>
  <c r="E2017" i="20" s="1"/>
  <c r="B2018" i="20" l="1"/>
  <c r="D2018" i="20" s="1"/>
  <c r="C2018" i="20"/>
  <c r="E2018" i="20" s="1"/>
  <c r="A2019" i="20"/>
  <c r="B2019" i="20" l="1"/>
  <c r="D2019" i="20" s="1"/>
  <c r="C2019" i="20"/>
  <c r="E2019" i="20" s="1"/>
  <c r="A2020" i="20"/>
  <c r="A2021" i="20" l="1"/>
  <c r="B2020" i="20"/>
  <c r="D2020" i="20" s="1"/>
  <c r="C2020" i="20"/>
  <c r="E2020" i="20" s="1"/>
  <c r="B2021" i="20" l="1"/>
  <c r="D2021" i="20" s="1"/>
  <c r="A2022" i="20"/>
  <c r="C2021" i="20"/>
  <c r="E2021" i="20" s="1"/>
  <c r="B2022" i="20" l="1"/>
  <c r="D2022" i="20" s="1"/>
  <c r="C2022" i="20"/>
  <c r="E2022" i="20" s="1"/>
  <c r="A2023" i="20"/>
  <c r="C2023" i="20" l="1"/>
  <c r="E2023" i="20" s="1"/>
  <c r="A2024" i="20"/>
  <c r="B2023" i="20"/>
  <c r="D2023" i="20" s="1"/>
  <c r="C2024" i="20" l="1"/>
  <c r="E2024" i="20" s="1"/>
  <c r="A2025" i="20"/>
  <c r="B2024" i="20"/>
  <c r="D2024" i="20" s="1"/>
  <c r="B2025" i="20" l="1"/>
  <c r="D2025" i="20" s="1"/>
  <c r="C2025" i="20"/>
  <c r="E2025" i="20" s="1"/>
  <c r="A2026" i="20"/>
  <c r="B2026" i="20" l="1"/>
  <c r="D2026" i="20" s="1"/>
  <c r="C2026" i="20"/>
  <c r="E2026" i="20" s="1"/>
  <c r="A2027" i="20"/>
  <c r="B2027" i="20" l="1"/>
  <c r="D2027" i="20" s="1"/>
  <c r="C2027" i="20"/>
  <c r="E2027" i="20" s="1"/>
  <c r="A2028" i="20"/>
  <c r="A2029" i="20" l="1"/>
  <c r="C2028" i="20"/>
  <c r="E2028" i="20" s="1"/>
  <c r="B2028" i="20"/>
  <c r="D2028" i="20" s="1"/>
  <c r="B2029" i="20" l="1"/>
  <c r="D2029" i="20" s="1"/>
  <c r="A2030" i="20"/>
  <c r="C2029" i="20"/>
  <c r="E2029" i="20" s="1"/>
  <c r="B2030" i="20" l="1"/>
  <c r="D2030" i="20" s="1"/>
  <c r="C2030" i="20"/>
  <c r="E2030" i="20" s="1"/>
  <c r="A2031" i="20"/>
  <c r="C2031" i="20" l="1"/>
  <c r="E2031" i="20" s="1"/>
  <c r="A2032" i="20"/>
  <c r="B2031" i="20"/>
  <c r="D2031" i="20" s="1"/>
  <c r="C2032" i="20" l="1"/>
  <c r="E2032" i="20" s="1"/>
  <c r="A2033" i="20"/>
  <c r="B2032" i="20"/>
  <c r="D2032" i="20" s="1"/>
  <c r="B2033" i="20" l="1"/>
  <c r="D2033" i="20" s="1"/>
  <c r="C2033" i="20"/>
  <c r="E2033" i="20" s="1"/>
  <c r="A2034" i="20"/>
  <c r="B2034" i="20" l="1"/>
  <c r="D2034" i="20" s="1"/>
  <c r="C2034" i="20"/>
  <c r="E2034" i="20" s="1"/>
  <c r="A2035" i="20"/>
  <c r="B2035" i="20" l="1"/>
  <c r="D2035" i="20" s="1"/>
  <c r="C2035" i="20"/>
  <c r="E2035" i="20" s="1"/>
  <c r="A2036" i="20"/>
  <c r="A2037" i="20" l="1"/>
  <c r="B2036" i="20"/>
  <c r="D2036" i="20" s="1"/>
  <c r="C2036" i="20"/>
  <c r="E2036" i="20" s="1"/>
  <c r="B2037" i="20" l="1"/>
  <c r="D2037" i="20" s="1"/>
  <c r="A2038" i="20"/>
  <c r="C2037" i="20"/>
  <c r="E2037" i="20" s="1"/>
  <c r="B2038" i="20" l="1"/>
  <c r="D2038" i="20" s="1"/>
  <c r="C2038" i="20"/>
  <c r="E2038" i="20" s="1"/>
  <c r="A2039" i="20"/>
  <c r="C2039" i="20" l="1"/>
  <c r="E2039" i="20" s="1"/>
  <c r="A2040" i="20"/>
  <c r="B2039" i="20"/>
  <c r="D2039" i="20" s="1"/>
  <c r="C2040" i="20" l="1"/>
  <c r="E2040" i="20" s="1"/>
  <c r="A2041" i="20"/>
  <c r="B2040" i="20"/>
  <c r="D2040" i="20" s="1"/>
  <c r="B2041" i="20" l="1"/>
  <c r="D2041" i="20" s="1"/>
  <c r="C2041" i="20"/>
  <c r="E2041" i="20" s="1"/>
  <c r="A2042" i="20"/>
  <c r="B2042" i="20" l="1"/>
  <c r="D2042" i="20" s="1"/>
  <c r="C2042" i="20"/>
  <c r="E2042" i="20" s="1"/>
  <c r="A2043" i="20"/>
  <c r="B2043" i="20" l="1"/>
  <c r="D2043" i="20" s="1"/>
  <c r="C2043" i="20"/>
  <c r="E2043" i="20" s="1"/>
  <c r="A2044" i="20"/>
  <c r="A2045" i="20" l="1"/>
  <c r="C2044" i="20"/>
  <c r="E2044" i="20" s="1"/>
  <c r="B2044" i="20"/>
  <c r="D2044" i="20" s="1"/>
  <c r="B2045" i="20" l="1"/>
  <c r="D2045" i="20" s="1"/>
  <c r="A2046" i="20"/>
  <c r="C2045" i="20"/>
  <c r="E2045" i="20" s="1"/>
  <c r="B2046" i="20" l="1"/>
  <c r="D2046" i="20" s="1"/>
  <c r="C2046" i="20"/>
  <c r="E2046" i="20" s="1"/>
  <c r="A2047" i="20"/>
  <c r="C2047" i="20" l="1"/>
  <c r="E2047" i="20" s="1"/>
  <c r="A2048" i="20"/>
  <c r="B2047" i="20"/>
  <c r="D2047" i="20" s="1"/>
  <c r="C2048" i="20" l="1"/>
  <c r="E2048" i="20" s="1"/>
  <c r="A2049" i="20"/>
  <c r="B2048" i="20"/>
  <c r="D2048" i="20" s="1"/>
  <c r="B2049" i="20" l="1"/>
  <c r="D2049" i="20" s="1"/>
  <c r="C2049" i="20"/>
  <c r="E2049" i="20" s="1"/>
  <c r="A2050" i="20"/>
  <c r="B2050" i="20" l="1"/>
  <c r="D2050" i="20" s="1"/>
  <c r="C2050" i="20"/>
  <c r="E2050" i="20" s="1"/>
  <c r="A2051" i="20"/>
  <c r="B2051" i="20" l="1"/>
  <c r="D2051" i="20" s="1"/>
  <c r="C2051" i="20"/>
  <c r="E2051" i="20" s="1"/>
  <c r="A2052" i="20"/>
  <c r="A2053" i="20" l="1"/>
  <c r="B2052" i="20"/>
  <c r="D2052" i="20" s="1"/>
  <c r="C2052" i="20"/>
  <c r="E2052" i="20" s="1"/>
  <c r="B2053" i="20" l="1"/>
  <c r="D2053" i="20" s="1"/>
  <c r="A2054" i="20"/>
  <c r="C2053" i="20"/>
  <c r="E2053" i="20" s="1"/>
  <c r="B2054" i="20" l="1"/>
  <c r="D2054" i="20" s="1"/>
  <c r="C2054" i="20"/>
  <c r="E2054" i="20" s="1"/>
  <c r="A2055" i="20"/>
  <c r="C2055" i="20" l="1"/>
  <c r="E2055" i="20" s="1"/>
  <c r="A2056" i="20"/>
  <c r="B2055" i="20"/>
  <c r="D2055" i="20" s="1"/>
  <c r="C2056" i="20" l="1"/>
  <c r="E2056" i="20" s="1"/>
  <c r="A2057" i="20"/>
  <c r="B2056" i="20"/>
  <c r="D2056" i="20" s="1"/>
  <c r="B2057" i="20" l="1"/>
  <c r="D2057" i="20" s="1"/>
  <c r="C2057" i="20"/>
  <c r="E2057" i="20" s="1"/>
  <c r="A2058" i="20"/>
  <c r="B2058" i="20" l="1"/>
  <c r="D2058" i="20" s="1"/>
  <c r="C2058" i="20"/>
  <c r="E2058" i="20" s="1"/>
  <c r="A2059" i="20"/>
  <c r="B2059" i="20" l="1"/>
  <c r="D2059" i="20" s="1"/>
  <c r="C2059" i="20"/>
  <c r="E2059" i="20" s="1"/>
  <c r="A2060" i="20"/>
  <c r="A2061" i="20" l="1"/>
  <c r="C2060" i="20"/>
  <c r="E2060" i="20" s="1"/>
  <c r="B2060" i="20"/>
  <c r="D2060" i="20" s="1"/>
  <c r="B2061" i="20" l="1"/>
  <c r="D2061" i="20" s="1"/>
  <c r="A2062" i="20"/>
  <c r="C2061" i="20"/>
  <c r="E2061" i="20" s="1"/>
  <c r="B2062" i="20" l="1"/>
  <c r="D2062" i="20" s="1"/>
  <c r="C2062" i="20"/>
  <c r="E2062" i="20" s="1"/>
  <c r="A2063" i="20"/>
  <c r="C2063" i="20" l="1"/>
  <c r="E2063" i="20" s="1"/>
  <c r="A2064" i="20"/>
  <c r="B2063" i="20"/>
  <c r="D2063" i="20" s="1"/>
  <c r="C2064" i="20" l="1"/>
  <c r="E2064" i="20" s="1"/>
  <c r="A2065" i="20"/>
  <c r="B2064" i="20"/>
  <c r="D2064" i="20" s="1"/>
  <c r="B2065" i="20" l="1"/>
  <c r="D2065" i="20" s="1"/>
  <c r="A2066" i="20"/>
  <c r="C2065" i="20"/>
  <c r="E2065" i="20" s="1"/>
  <c r="B2066" i="20" l="1"/>
  <c r="D2066" i="20" s="1"/>
  <c r="C2066" i="20"/>
  <c r="E2066" i="20" s="1"/>
  <c r="A2067" i="20"/>
  <c r="B2067" i="20" l="1"/>
  <c r="D2067" i="20" s="1"/>
  <c r="C2067" i="20"/>
  <c r="E2067" i="20" s="1"/>
  <c r="A2068" i="20"/>
  <c r="A2069" i="20" l="1"/>
  <c r="B2068" i="20"/>
  <c r="D2068" i="20" s="1"/>
  <c r="C2068" i="20"/>
  <c r="E2068" i="20" s="1"/>
  <c r="B2069" i="20" l="1"/>
  <c r="D2069" i="20" s="1"/>
  <c r="A2070" i="20"/>
  <c r="C2069" i="20"/>
  <c r="E2069" i="20" s="1"/>
  <c r="B2070" i="20" l="1"/>
  <c r="D2070" i="20" s="1"/>
  <c r="C2070" i="20"/>
  <c r="E2070" i="20" s="1"/>
  <c r="A2071" i="20"/>
  <c r="C2071" i="20" l="1"/>
  <c r="E2071" i="20" s="1"/>
  <c r="A2072" i="20"/>
  <c r="B2071" i="20"/>
  <c r="D2071" i="20" s="1"/>
  <c r="C2072" i="20" l="1"/>
  <c r="E2072" i="20" s="1"/>
  <c r="A2073" i="20"/>
  <c r="B2072" i="20"/>
  <c r="D2072" i="20" s="1"/>
  <c r="B2073" i="20" l="1"/>
  <c r="D2073" i="20" s="1"/>
  <c r="C2073" i="20"/>
  <c r="E2073" i="20" s="1"/>
  <c r="A2074" i="20"/>
  <c r="B2074" i="20" l="1"/>
  <c r="D2074" i="20" s="1"/>
  <c r="C2074" i="20"/>
  <c r="E2074" i="20" s="1"/>
  <c r="A2075" i="20"/>
  <c r="B2075" i="20" l="1"/>
  <c r="D2075" i="20" s="1"/>
  <c r="C2075" i="20"/>
  <c r="E2075" i="20" s="1"/>
  <c r="A2076" i="20"/>
  <c r="A2077" i="20" l="1"/>
  <c r="C2076" i="20"/>
  <c r="E2076" i="20" s="1"/>
  <c r="B2076" i="20"/>
  <c r="D2076" i="20" s="1"/>
  <c r="B2077" i="20" l="1"/>
  <c r="D2077" i="20" s="1"/>
  <c r="A2078" i="20"/>
  <c r="C2077" i="20"/>
  <c r="E2077" i="20" s="1"/>
  <c r="B2078" i="20" l="1"/>
  <c r="D2078" i="20" s="1"/>
  <c r="C2078" i="20"/>
  <c r="E2078" i="20" s="1"/>
  <c r="A2079" i="20"/>
  <c r="C2079" i="20" l="1"/>
  <c r="E2079" i="20" s="1"/>
  <c r="A2080" i="20"/>
  <c r="B2079" i="20"/>
  <c r="D2079" i="20" s="1"/>
  <c r="C2080" i="20" l="1"/>
  <c r="E2080" i="20" s="1"/>
  <c r="A2081" i="20"/>
  <c r="B2080" i="20"/>
  <c r="D2080" i="20" s="1"/>
  <c r="B2081" i="20" l="1"/>
  <c r="D2081" i="20" s="1"/>
  <c r="A2082" i="20"/>
  <c r="C2081" i="20"/>
  <c r="E2081" i="20" s="1"/>
  <c r="B2082" i="20" l="1"/>
  <c r="D2082" i="20" s="1"/>
  <c r="C2082" i="20"/>
  <c r="E2082" i="20" s="1"/>
  <c r="A2083" i="20"/>
  <c r="B2083" i="20" l="1"/>
  <c r="D2083" i="20" s="1"/>
  <c r="C2083" i="20"/>
  <c r="E2083" i="20" s="1"/>
  <c r="A2084" i="20"/>
  <c r="A2085" i="20" l="1"/>
  <c r="B2084" i="20"/>
  <c r="D2084" i="20" s="1"/>
  <c r="C2084" i="20"/>
  <c r="E2084" i="20" s="1"/>
  <c r="B2085" i="20" l="1"/>
  <c r="D2085" i="20" s="1"/>
  <c r="A2086" i="20"/>
  <c r="C2085" i="20"/>
  <c r="E2085" i="20" s="1"/>
  <c r="B2086" i="20" l="1"/>
  <c r="D2086" i="20" s="1"/>
  <c r="C2086" i="20"/>
  <c r="E2086" i="20" s="1"/>
  <c r="A2087" i="20"/>
  <c r="C2087" i="20" l="1"/>
  <c r="E2087" i="20" s="1"/>
  <c r="A2088" i="20"/>
  <c r="B2087" i="20"/>
  <c r="D2087" i="20" s="1"/>
  <c r="C2088" i="20" l="1"/>
  <c r="E2088" i="20" s="1"/>
  <c r="A2089" i="20"/>
  <c r="B2088" i="20"/>
  <c r="D2088" i="20" s="1"/>
  <c r="B2089" i="20" l="1"/>
  <c r="D2089" i="20" s="1"/>
  <c r="C2089" i="20"/>
  <c r="E2089" i="20" s="1"/>
  <c r="A2090" i="20"/>
  <c r="B2090" i="20" l="1"/>
  <c r="D2090" i="20" s="1"/>
  <c r="C2090" i="20"/>
  <c r="E2090" i="20" s="1"/>
  <c r="A2091" i="20"/>
  <c r="B2091" i="20" l="1"/>
  <c r="D2091" i="20" s="1"/>
  <c r="C2091" i="20"/>
  <c r="E2091" i="20" s="1"/>
  <c r="A2092" i="20"/>
  <c r="A2093" i="20" l="1"/>
  <c r="B2092" i="20"/>
  <c r="D2092" i="20" s="1"/>
  <c r="C2092" i="20"/>
  <c r="E2092" i="20" s="1"/>
  <c r="B2093" i="20" l="1"/>
  <c r="D2093" i="20" s="1"/>
  <c r="A2094" i="20"/>
  <c r="C2093" i="20"/>
  <c r="E2093" i="20" s="1"/>
  <c r="B2094" i="20" l="1"/>
  <c r="D2094" i="20" s="1"/>
  <c r="C2094" i="20"/>
  <c r="E2094" i="20" s="1"/>
  <c r="A2095" i="20"/>
  <c r="C2095" i="20" l="1"/>
  <c r="E2095" i="20" s="1"/>
  <c r="A2096" i="20"/>
  <c r="B2095" i="20"/>
  <c r="D2095" i="20" s="1"/>
  <c r="C2096" i="20" l="1"/>
  <c r="E2096" i="20" s="1"/>
  <c r="A2097" i="20"/>
  <c r="B2096" i="20"/>
  <c r="D2096" i="20" s="1"/>
  <c r="B2097" i="20" l="1"/>
  <c r="D2097" i="20" s="1"/>
  <c r="C2097" i="20"/>
  <c r="E2097" i="20" s="1"/>
  <c r="A2098" i="20"/>
  <c r="B2098" i="20" l="1"/>
  <c r="D2098" i="20" s="1"/>
  <c r="C2098" i="20"/>
  <c r="E2098" i="20" s="1"/>
  <c r="A2099" i="20"/>
  <c r="B2099" i="20" l="1"/>
  <c r="D2099" i="20" s="1"/>
  <c r="C2099" i="20"/>
  <c r="E2099" i="20" s="1"/>
  <c r="A2100" i="20"/>
  <c r="A2101" i="20" l="1"/>
  <c r="B2100" i="20"/>
  <c r="D2100" i="20" s="1"/>
  <c r="C2100" i="20"/>
  <c r="E2100" i="20" s="1"/>
  <c r="B2101" i="20" l="1"/>
  <c r="D2101" i="20" s="1"/>
  <c r="A2102" i="20"/>
  <c r="C2101" i="20"/>
  <c r="E2101" i="20" s="1"/>
  <c r="B2102" i="20" l="1"/>
  <c r="D2102" i="20" s="1"/>
  <c r="C2102" i="20"/>
  <c r="E2102" i="20" s="1"/>
  <c r="A2103" i="20"/>
  <c r="C2103" i="20" l="1"/>
  <c r="E2103" i="20" s="1"/>
  <c r="A2104" i="20"/>
  <c r="B2103" i="20"/>
  <c r="D2103" i="20" s="1"/>
  <c r="C2104" i="20" l="1"/>
  <c r="E2104" i="20" s="1"/>
  <c r="A2105" i="20"/>
  <c r="B2104" i="20"/>
  <c r="D2104" i="20" s="1"/>
  <c r="B2105" i="20" l="1"/>
  <c r="D2105" i="20" s="1"/>
  <c r="C2105" i="20"/>
  <c r="E2105" i="20" s="1"/>
  <c r="A2106" i="20"/>
  <c r="B2106" i="20" l="1"/>
  <c r="D2106" i="20" s="1"/>
  <c r="C2106" i="20"/>
  <c r="E2106" i="20" s="1"/>
  <c r="A2107" i="20"/>
  <c r="B2107" i="20" l="1"/>
  <c r="D2107" i="20" s="1"/>
  <c r="C2107" i="20"/>
  <c r="E2107" i="20" s="1"/>
  <c r="A2108" i="20"/>
  <c r="A2109" i="20" l="1"/>
  <c r="C2108" i="20"/>
  <c r="E2108" i="20" s="1"/>
  <c r="B2108" i="20"/>
  <c r="D2108" i="20" s="1"/>
  <c r="B2109" i="20" l="1"/>
  <c r="D2109" i="20" s="1"/>
  <c r="A2110" i="20"/>
  <c r="C2109" i="20"/>
  <c r="E2109" i="20" s="1"/>
  <c r="B2110" i="20" l="1"/>
  <c r="D2110" i="20" s="1"/>
  <c r="C2110" i="20"/>
  <c r="E2110" i="20" s="1"/>
  <c r="A2111" i="20"/>
  <c r="C2111" i="20" l="1"/>
  <c r="E2111" i="20" s="1"/>
  <c r="A2112" i="20"/>
  <c r="B2111" i="20"/>
  <c r="D2111" i="20" s="1"/>
  <c r="C2112" i="20" l="1"/>
  <c r="E2112" i="20" s="1"/>
  <c r="A2113" i="20"/>
  <c r="B2112" i="20"/>
  <c r="D2112" i="20" s="1"/>
  <c r="B2113" i="20" l="1"/>
  <c r="D2113" i="20" s="1"/>
  <c r="A2114" i="20"/>
  <c r="C2113" i="20"/>
  <c r="E2113" i="20" s="1"/>
  <c r="B2114" i="20" l="1"/>
  <c r="D2114" i="20" s="1"/>
  <c r="C2114" i="20"/>
  <c r="E2114" i="20" s="1"/>
  <c r="A2115" i="20"/>
  <c r="B2115" i="20" l="1"/>
  <c r="D2115" i="20" s="1"/>
  <c r="A2116" i="20"/>
  <c r="C2115" i="20"/>
  <c r="E2115" i="20" s="1"/>
  <c r="A2117" i="20" l="1"/>
  <c r="B2116" i="20"/>
  <c r="D2116" i="20" s="1"/>
  <c r="C2116" i="20"/>
  <c r="E2116" i="20" s="1"/>
  <c r="B2117" i="20" l="1"/>
  <c r="D2117" i="20" s="1"/>
  <c r="A2118" i="20"/>
  <c r="C2117" i="20"/>
  <c r="E2117" i="20" s="1"/>
  <c r="B2118" i="20" l="1"/>
  <c r="D2118" i="20" s="1"/>
  <c r="C2118" i="20"/>
  <c r="E2118" i="20" s="1"/>
  <c r="A2119" i="20"/>
  <c r="C2119" i="20" l="1"/>
  <c r="E2119" i="20" s="1"/>
  <c r="A2120" i="20"/>
  <c r="B2119" i="20"/>
  <c r="D2119" i="20" s="1"/>
  <c r="C2120" i="20" l="1"/>
  <c r="E2120" i="20" s="1"/>
  <c r="A2121" i="20"/>
  <c r="B2120" i="20"/>
  <c r="D2120" i="20" s="1"/>
  <c r="B2121" i="20" l="1"/>
  <c r="D2121" i="20" s="1"/>
  <c r="C2121" i="20"/>
  <c r="E2121" i="20" s="1"/>
  <c r="A2122" i="20"/>
  <c r="B2122" i="20" l="1"/>
  <c r="D2122" i="20" s="1"/>
  <c r="C2122" i="20"/>
  <c r="E2122" i="20" s="1"/>
  <c r="A2123" i="20"/>
  <c r="B2123" i="20" l="1"/>
  <c r="D2123" i="20" s="1"/>
  <c r="C2123" i="20"/>
  <c r="E2123" i="20" s="1"/>
  <c r="A2124" i="20"/>
  <c r="A2125" i="20" l="1"/>
  <c r="C2124" i="20"/>
  <c r="E2124" i="20" s="1"/>
  <c r="B2124" i="20"/>
  <c r="D2124" i="20" s="1"/>
  <c r="B2125" i="20" l="1"/>
  <c r="D2125" i="20" s="1"/>
  <c r="A2126" i="20"/>
  <c r="C2125" i="20"/>
  <c r="E2125" i="20" s="1"/>
  <c r="B2126" i="20" l="1"/>
  <c r="D2126" i="20" s="1"/>
  <c r="C2126" i="20"/>
  <c r="E2126" i="20" s="1"/>
  <c r="A2127" i="20"/>
  <c r="C2127" i="20" l="1"/>
  <c r="E2127" i="20" s="1"/>
  <c r="A2128" i="20"/>
  <c r="B2127" i="20"/>
  <c r="D2127" i="20" s="1"/>
  <c r="C2128" i="20" l="1"/>
  <c r="E2128" i="20" s="1"/>
  <c r="A2129" i="20"/>
  <c r="B2128" i="20"/>
  <c r="D2128" i="20" s="1"/>
  <c r="B2129" i="20" l="1"/>
  <c r="D2129" i="20" s="1"/>
  <c r="A2130" i="20"/>
  <c r="C2129" i="20"/>
  <c r="E2129" i="20" s="1"/>
  <c r="B2130" i="20" l="1"/>
  <c r="D2130" i="20" s="1"/>
  <c r="C2130" i="20"/>
  <c r="E2130" i="20" s="1"/>
  <c r="A2131" i="20"/>
  <c r="B2131" i="20" l="1"/>
  <c r="D2131" i="20" s="1"/>
  <c r="C2131" i="20"/>
  <c r="E2131" i="20" s="1"/>
  <c r="A2132" i="20"/>
  <c r="A2133" i="20" l="1"/>
  <c r="B2132" i="20"/>
  <c r="D2132" i="20" s="1"/>
  <c r="C2132" i="20"/>
  <c r="E2132" i="20" s="1"/>
  <c r="B2133" i="20" l="1"/>
  <c r="D2133" i="20" s="1"/>
  <c r="A2134" i="20"/>
  <c r="C2133" i="20"/>
  <c r="E2133" i="20" s="1"/>
  <c r="B2134" i="20" l="1"/>
  <c r="D2134" i="20" s="1"/>
  <c r="C2134" i="20"/>
  <c r="E2134" i="20" s="1"/>
  <c r="A2135" i="20"/>
  <c r="C2135" i="20" l="1"/>
  <c r="E2135" i="20" s="1"/>
  <c r="A2136" i="20"/>
  <c r="B2135" i="20"/>
  <c r="D2135" i="20" s="1"/>
  <c r="C2136" i="20" l="1"/>
  <c r="E2136" i="20" s="1"/>
  <c r="A2137" i="20"/>
  <c r="B2136" i="20"/>
  <c r="D2136" i="20" s="1"/>
  <c r="B2137" i="20" l="1"/>
  <c r="D2137" i="20" s="1"/>
  <c r="C2137" i="20"/>
  <c r="E2137" i="20" s="1"/>
  <c r="A2138" i="20"/>
  <c r="B2138" i="20" l="1"/>
  <c r="D2138" i="20" s="1"/>
  <c r="C2138" i="20"/>
  <c r="E2138" i="20" s="1"/>
  <c r="A2139" i="20"/>
  <c r="B2139" i="20" l="1"/>
  <c r="D2139" i="20" s="1"/>
  <c r="C2139" i="20"/>
  <c r="E2139" i="20" s="1"/>
  <c r="A2140" i="20"/>
  <c r="A2141" i="20" l="1"/>
  <c r="B2140" i="20"/>
  <c r="D2140" i="20" s="1"/>
  <c r="C2140" i="20"/>
  <c r="E2140" i="20" s="1"/>
  <c r="B2141" i="20" l="1"/>
  <c r="D2141" i="20" s="1"/>
  <c r="A2142" i="20"/>
  <c r="C2141" i="20"/>
  <c r="E2141" i="20" s="1"/>
  <c r="B2142" i="20" l="1"/>
  <c r="D2142" i="20" s="1"/>
  <c r="C2142" i="20"/>
  <c r="E2142" i="20" s="1"/>
  <c r="A2143" i="20"/>
  <c r="C2143" i="20" l="1"/>
  <c r="E2143" i="20" s="1"/>
  <c r="A2144" i="20"/>
  <c r="B2143" i="20"/>
  <c r="D2143" i="20" s="1"/>
  <c r="C2144" i="20" l="1"/>
  <c r="E2144" i="20" s="1"/>
  <c r="A2145" i="20"/>
  <c r="B2144" i="20"/>
  <c r="D2144" i="20" s="1"/>
  <c r="B2145" i="20" l="1"/>
  <c r="D2145" i="20" s="1"/>
  <c r="A2146" i="20"/>
  <c r="C2145" i="20"/>
  <c r="E2145" i="20" s="1"/>
  <c r="B2146" i="20" l="1"/>
  <c r="D2146" i="20" s="1"/>
  <c r="C2146" i="20"/>
  <c r="E2146" i="20" s="1"/>
  <c r="A2147" i="20"/>
  <c r="B2147" i="20" l="1"/>
  <c r="D2147" i="20" s="1"/>
  <c r="C2147" i="20"/>
  <c r="E2147" i="20" s="1"/>
  <c r="A2148" i="20"/>
  <c r="A2149" i="20" l="1"/>
  <c r="B2148" i="20"/>
  <c r="D2148" i="20" s="1"/>
  <c r="C2148" i="20"/>
  <c r="E2148" i="20" s="1"/>
  <c r="B2149" i="20" l="1"/>
  <c r="D2149" i="20" s="1"/>
  <c r="A2150" i="20"/>
  <c r="C2149" i="20"/>
  <c r="E2149" i="20" s="1"/>
  <c r="B2150" i="20" l="1"/>
  <c r="D2150" i="20" s="1"/>
  <c r="C2150" i="20"/>
  <c r="E2150" i="20" s="1"/>
  <c r="A2151" i="20"/>
  <c r="C2151" i="20" l="1"/>
  <c r="E2151" i="20" s="1"/>
  <c r="A2152" i="20"/>
  <c r="B2151" i="20"/>
  <c r="D2151" i="20" s="1"/>
  <c r="C2152" i="20" l="1"/>
  <c r="E2152" i="20" s="1"/>
  <c r="A2153" i="20"/>
  <c r="B2152" i="20"/>
  <c r="D2152" i="20" s="1"/>
  <c r="B2153" i="20" l="1"/>
  <c r="D2153" i="20" s="1"/>
  <c r="C2153" i="20"/>
  <c r="E2153" i="20" s="1"/>
  <c r="A2154" i="20"/>
  <c r="B2154" i="20" l="1"/>
  <c r="D2154" i="20" s="1"/>
  <c r="C2154" i="20"/>
  <c r="E2154" i="20" s="1"/>
  <c r="A2155" i="20"/>
  <c r="B2155" i="20" l="1"/>
  <c r="D2155" i="20" s="1"/>
  <c r="C2155" i="20"/>
  <c r="E2155" i="20" s="1"/>
  <c r="A2156" i="20"/>
  <c r="A2157" i="20" l="1"/>
  <c r="B2156" i="20"/>
  <c r="D2156" i="20" s="1"/>
  <c r="C2156" i="20"/>
  <c r="E2156" i="20" s="1"/>
  <c r="B2157" i="20" l="1"/>
  <c r="D2157" i="20" s="1"/>
  <c r="A2158" i="20"/>
  <c r="C2157" i="20"/>
  <c r="E2157" i="20" s="1"/>
  <c r="B2158" i="20" l="1"/>
  <c r="D2158" i="20" s="1"/>
  <c r="C2158" i="20"/>
  <c r="E2158" i="20" s="1"/>
  <c r="A2159" i="20"/>
  <c r="C2159" i="20" l="1"/>
  <c r="E2159" i="20" s="1"/>
  <c r="A2160" i="20"/>
  <c r="B2159" i="20"/>
  <c r="D2159" i="20" s="1"/>
  <c r="C2160" i="20" l="1"/>
  <c r="E2160" i="20" s="1"/>
  <c r="A2161" i="20"/>
  <c r="B2160" i="20"/>
  <c r="D2160" i="20" s="1"/>
  <c r="B2161" i="20" l="1"/>
  <c r="D2161" i="20" s="1"/>
  <c r="A2162" i="20"/>
  <c r="C2161" i="20"/>
  <c r="E2161" i="20" s="1"/>
  <c r="B2162" i="20" l="1"/>
  <c r="D2162" i="20" s="1"/>
  <c r="C2162" i="20"/>
  <c r="E2162" i="20" s="1"/>
  <c r="A2163" i="20"/>
  <c r="B2163" i="20" l="1"/>
  <c r="D2163" i="20" s="1"/>
  <c r="C2163" i="20"/>
  <c r="E2163" i="20" s="1"/>
  <c r="A2164" i="20"/>
  <c r="A2165" i="20" l="1"/>
  <c r="B2164" i="20"/>
  <c r="D2164" i="20" s="1"/>
  <c r="C2164" i="20"/>
  <c r="E2164" i="20" s="1"/>
  <c r="B2165" i="20" l="1"/>
  <c r="D2165" i="20" s="1"/>
  <c r="A2166" i="20"/>
  <c r="C2165" i="20"/>
  <c r="E2165" i="20" s="1"/>
  <c r="B2166" i="20" l="1"/>
  <c r="D2166" i="20" s="1"/>
  <c r="C2166" i="20"/>
  <c r="E2166" i="20" s="1"/>
  <c r="A2167" i="20"/>
  <c r="C2167" i="20" l="1"/>
  <c r="E2167" i="20" s="1"/>
  <c r="A2168" i="20"/>
  <c r="B2167" i="20"/>
  <c r="D2167" i="20" s="1"/>
  <c r="C2168" i="20" l="1"/>
  <c r="E2168" i="20" s="1"/>
  <c r="A2169" i="20"/>
  <c r="B2168" i="20"/>
  <c r="D2168" i="20" s="1"/>
  <c r="B2169" i="20" l="1"/>
  <c r="D2169" i="20" s="1"/>
  <c r="C2169" i="20"/>
  <c r="E2169" i="20" s="1"/>
  <c r="A2170" i="20"/>
  <c r="B2170" i="20" l="1"/>
  <c r="D2170" i="20" s="1"/>
  <c r="C2170" i="20"/>
  <c r="E2170" i="20" s="1"/>
  <c r="A2171" i="20"/>
  <c r="B2171" i="20" l="1"/>
  <c r="D2171" i="20" s="1"/>
  <c r="C2171" i="20"/>
  <c r="E2171" i="20" s="1"/>
  <c r="A2172" i="20"/>
  <c r="A2173" i="20" l="1"/>
  <c r="C2172" i="20"/>
  <c r="E2172" i="20" s="1"/>
  <c r="B2172" i="20"/>
  <c r="D2172" i="20" s="1"/>
  <c r="B2173" i="20" l="1"/>
  <c r="D2173" i="20" s="1"/>
  <c r="A2174" i="20"/>
  <c r="C2173" i="20"/>
  <c r="E2173" i="20" s="1"/>
  <c r="B2174" i="20" l="1"/>
  <c r="D2174" i="20" s="1"/>
  <c r="C2174" i="20"/>
  <c r="E2174" i="20" s="1"/>
  <c r="A2175" i="20"/>
  <c r="C2175" i="20" l="1"/>
  <c r="E2175" i="20" s="1"/>
  <c r="A2176" i="20"/>
  <c r="B2175" i="20"/>
  <c r="D2175" i="20" s="1"/>
  <c r="C2176" i="20" l="1"/>
  <c r="E2176" i="20" s="1"/>
  <c r="A2177" i="20"/>
  <c r="B2176" i="20"/>
  <c r="D2176" i="20" s="1"/>
  <c r="B2177" i="20" l="1"/>
  <c r="D2177" i="20" s="1"/>
  <c r="C2177" i="20"/>
  <c r="E2177" i="20" s="1"/>
  <c r="A2178" i="20"/>
  <c r="B2178" i="20" l="1"/>
  <c r="D2178" i="20" s="1"/>
  <c r="C2178" i="20"/>
  <c r="E2178" i="20" s="1"/>
  <c r="A2179" i="20"/>
  <c r="B2179" i="20" l="1"/>
  <c r="D2179" i="20" s="1"/>
  <c r="C2179" i="20"/>
  <c r="E2179" i="20" s="1"/>
  <c r="A2180" i="20"/>
  <c r="A2181" i="20" l="1"/>
  <c r="B2180" i="20"/>
  <c r="D2180" i="20" s="1"/>
  <c r="C2180" i="20"/>
  <c r="E2180" i="20" s="1"/>
  <c r="B2181" i="20" l="1"/>
  <c r="D2181" i="20" s="1"/>
  <c r="A2182" i="20"/>
  <c r="C2181" i="20"/>
  <c r="E2181" i="20" s="1"/>
  <c r="B2182" i="20" l="1"/>
  <c r="D2182" i="20" s="1"/>
  <c r="C2182" i="20"/>
  <c r="E2182" i="20" s="1"/>
  <c r="A2183" i="20"/>
  <c r="C2183" i="20" l="1"/>
  <c r="E2183" i="20" s="1"/>
  <c r="A2184" i="20"/>
  <c r="B2183" i="20"/>
  <c r="D2183" i="20" s="1"/>
  <c r="C2184" i="20" l="1"/>
  <c r="E2184" i="20" s="1"/>
  <c r="A2185" i="20"/>
  <c r="B2184" i="20"/>
  <c r="D2184" i="20" s="1"/>
  <c r="B2185" i="20" l="1"/>
  <c r="D2185" i="20" s="1"/>
  <c r="C2185" i="20"/>
  <c r="E2185" i="20" s="1"/>
  <c r="A2186" i="20"/>
  <c r="B2186" i="20" l="1"/>
  <c r="D2186" i="20" s="1"/>
  <c r="C2186" i="20"/>
  <c r="E2186" i="20" s="1"/>
  <c r="A2187" i="20"/>
  <c r="B2187" i="20" l="1"/>
  <c r="D2187" i="20" s="1"/>
  <c r="C2187" i="20"/>
  <c r="E2187" i="20" s="1"/>
  <c r="A2188" i="20"/>
  <c r="A2189" i="20" l="1"/>
  <c r="C2188" i="20"/>
  <c r="E2188" i="20" s="1"/>
  <c r="B2188" i="20"/>
  <c r="D2188" i="20" s="1"/>
  <c r="B2189" i="20" l="1"/>
  <c r="D2189" i="20" s="1"/>
  <c r="A2190" i="20"/>
  <c r="C2189" i="20"/>
  <c r="E2189" i="20" s="1"/>
  <c r="B2190" i="20" l="1"/>
  <c r="D2190" i="20" s="1"/>
  <c r="C2190" i="20"/>
  <c r="E2190" i="20" s="1"/>
  <c r="A2191" i="20"/>
  <c r="C2191" i="20" l="1"/>
  <c r="E2191" i="20" s="1"/>
  <c r="A2192" i="20"/>
  <c r="B2191" i="20"/>
  <c r="D2191" i="20" s="1"/>
  <c r="C2192" i="20" l="1"/>
  <c r="E2192" i="20" s="1"/>
  <c r="A2193" i="20"/>
  <c r="B2192" i="20"/>
  <c r="D2192" i="20" s="1"/>
  <c r="B2193" i="20" l="1"/>
  <c r="D2193" i="20" s="1"/>
  <c r="A2194" i="20"/>
  <c r="C2193" i="20"/>
  <c r="E2193" i="20" s="1"/>
  <c r="B2194" i="20" l="1"/>
  <c r="D2194" i="20" s="1"/>
  <c r="C2194" i="20"/>
  <c r="E2194" i="20" s="1"/>
  <c r="A2195" i="20"/>
  <c r="B2195" i="20" l="1"/>
  <c r="D2195" i="20" s="1"/>
  <c r="C2195" i="20"/>
  <c r="E2195" i="20" s="1"/>
  <c r="A2196" i="20"/>
  <c r="A2197" i="20" l="1"/>
  <c r="B2196" i="20"/>
  <c r="D2196" i="20" s="1"/>
  <c r="C2196" i="20"/>
  <c r="E2196" i="20" s="1"/>
  <c r="B2197" i="20" l="1"/>
  <c r="D2197" i="20" s="1"/>
  <c r="A2198" i="20"/>
  <c r="C2197" i="20"/>
  <c r="E2197" i="20" s="1"/>
  <c r="B2198" i="20" l="1"/>
  <c r="D2198" i="20" s="1"/>
  <c r="C2198" i="20"/>
  <c r="E2198" i="20" s="1"/>
  <c r="A2199" i="20"/>
  <c r="C2199" i="20" l="1"/>
  <c r="E2199" i="20" s="1"/>
  <c r="A2200" i="20"/>
  <c r="B2199" i="20"/>
  <c r="D2199" i="20" s="1"/>
  <c r="C2200" i="20" l="1"/>
  <c r="E2200" i="20" s="1"/>
  <c r="A2201" i="20"/>
  <c r="B2200" i="20"/>
  <c r="D2200" i="20" s="1"/>
  <c r="B2201" i="20" l="1"/>
  <c r="D2201" i="20" s="1"/>
  <c r="C2201" i="20"/>
  <c r="E2201" i="20" s="1"/>
  <c r="A2202" i="20"/>
  <c r="B2202" i="20" l="1"/>
  <c r="D2202" i="20" s="1"/>
  <c r="C2202" i="20"/>
  <c r="E2202" i="20" s="1"/>
  <c r="A2203" i="20"/>
  <c r="B2203" i="20" l="1"/>
  <c r="D2203" i="20" s="1"/>
  <c r="C2203" i="20"/>
  <c r="E2203" i="20" s="1"/>
  <c r="A2204" i="20"/>
  <c r="A2205" i="20" l="1"/>
  <c r="B2204" i="20"/>
  <c r="D2204" i="20" s="1"/>
  <c r="C2204" i="20"/>
  <c r="E2204" i="20" s="1"/>
  <c r="B2205" i="20" l="1"/>
  <c r="D2205" i="20" s="1"/>
  <c r="C2205" i="20"/>
  <c r="E2205" i="20" s="1"/>
  <c r="A2206" i="20"/>
  <c r="B2206" i="20" l="1"/>
  <c r="D2206" i="20" s="1"/>
  <c r="C2206" i="20"/>
  <c r="E2206" i="20" s="1"/>
  <c r="A2207" i="20"/>
  <c r="C2207" i="20" l="1"/>
  <c r="E2207" i="20" s="1"/>
  <c r="A2208" i="20"/>
  <c r="B2207" i="20"/>
  <c r="D2207" i="20" s="1"/>
  <c r="A2209" i="20" l="1"/>
  <c r="B2208" i="20"/>
  <c r="D2208" i="20" s="1"/>
  <c r="C2208" i="20"/>
  <c r="E2208" i="20" s="1"/>
  <c r="C2209" i="20" l="1"/>
  <c r="E2209" i="20" s="1"/>
  <c r="B2209" i="20"/>
  <c r="D2209" i="20" s="1"/>
  <c r="A2210" i="20"/>
  <c r="B2210" i="20" l="1"/>
  <c r="D2210" i="20" s="1"/>
  <c r="C2210" i="20"/>
  <c r="E2210" i="20" s="1"/>
  <c r="A2211" i="20"/>
  <c r="B2211" i="20" l="1"/>
  <c r="D2211" i="20" s="1"/>
  <c r="C2211" i="20"/>
  <c r="E2211" i="20" s="1"/>
  <c r="A2212" i="20"/>
  <c r="A2213" i="20" l="1"/>
  <c r="B2212" i="20"/>
  <c r="D2212" i="20" s="1"/>
  <c r="C2212" i="20"/>
  <c r="E2212" i="20" s="1"/>
  <c r="B2213" i="20" l="1"/>
  <c r="D2213" i="20" s="1"/>
  <c r="C2213" i="20"/>
  <c r="E2213" i="20" s="1"/>
  <c r="A2214" i="20"/>
  <c r="A2215" i="20" l="1"/>
  <c r="B2214" i="20"/>
  <c r="D2214" i="20" s="1"/>
  <c r="C2214" i="20"/>
  <c r="E2214" i="20" s="1"/>
  <c r="C2215" i="20" l="1"/>
  <c r="E2215" i="20" s="1"/>
  <c r="A2216" i="20"/>
  <c r="B2215" i="20"/>
  <c r="D2215" i="20" s="1"/>
  <c r="B2216" i="20" l="1"/>
  <c r="D2216" i="20" s="1"/>
  <c r="A2217" i="20"/>
  <c r="C2216" i="20"/>
  <c r="E2216" i="20" s="1"/>
  <c r="B2217" i="20" l="1"/>
  <c r="D2217" i="20" s="1"/>
  <c r="C2217" i="20"/>
  <c r="E2217" i="20" s="1"/>
  <c r="A2218" i="20"/>
  <c r="B2218" i="20" l="1"/>
  <c r="D2218" i="20" s="1"/>
  <c r="C2218" i="20"/>
  <c r="E2218" i="20" s="1"/>
  <c r="A2219" i="20"/>
  <c r="C2219" i="20" l="1"/>
  <c r="E2219" i="20" s="1"/>
  <c r="A2220" i="20"/>
  <c r="B2219" i="20"/>
  <c r="D2219" i="20" s="1"/>
  <c r="A2221" i="20" l="1"/>
  <c r="B2220" i="20"/>
  <c r="D2220" i="20" s="1"/>
  <c r="C2220" i="20"/>
  <c r="E2220" i="20" s="1"/>
  <c r="B2221" i="20" l="1"/>
  <c r="D2221" i="20" s="1"/>
  <c r="C2221" i="20"/>
  <c r="E2221" i="20" s="1"/>
  <c r="A2222" i="20"/>
  <c r="A2223" i="20" l="1"/>
  <c r="B2222" i="20"/>
  <c r="D2222" i="20" s="1"/>
  <c r="C2222" i="20"/>
  <c r="E2222" i="20" s="1"/>
  <c r="C2223" i="20" l="1"/>
  <c r="E2223" i="20" s="1"/>
  <c r="A2224" i="20"/>
  <c r="B2223" i="20"/>
  <c r="D2223" i="20" s="1"/>
  <c r="B2224" i="20" l="1"/>
  <c r="D2224" i="20" s="1"/>
  <c r="A2225" i="20"/>
  <c r="C2224" i="20"/>
  <c r="E2224" i="20" s="1"/>
  <c r="B2225" i="20" l="1"/>
  <c r="D2225" i="20" s="1"/>
  <c r="C2225" i="20"/>
  <c r="E2225" i="20" s="1"/>
  <c r="A2226" i="20"/>
  <c r="B2226" i="20" l="1"/>
  <c r="D2226" i="20" s="1"/>
  <c r="C2226" i="20"/>
  <c r="E2226" i="20" s="1"/>
  <c r="A2227" i="20"/>
  <c r="C2227" i="20" l="1"/>
  <c r="E2227" i="20" s="1"/>
  <c r="B2227" i="20"/>
  <c r="D2227" i="20" s="1"/>
  <c r="A2228" i="20"/>
  <c r="A2229" i="20" l="1"/>
  <c r="B2228" i="20"/>
  <c r="D2228" i="20" s="1"/>
  <c r="C2228" i="20"/>
  <c r="E2228" i="20" s="1"/>
  <c r="B2229" i="20" l="1"/>
  <c r="D2229" i="20" s="1"/>
  <c r="C2229" i="20"/>
  <c r="E2229" i="20" s="1"/>
  <c r="A2230" i="20"/>
  <c r="B2230" i="20" l="1"/>
  <c r="D2230" i="20" s="1"/>
  <c r="A2231" i="20"/>
  <c r="C2230" i="20"/>
  <c r="E2230" i="20" s="1"/>
  <c r="C2231" i="20" l="1"/>
  <c r="E2231" i="20" s="1"/>
  <c r="A2232" i="20"/>
  <c r="B2231" i="20"/>
  <c r="D2231" i="20" s="1"/>
  <c r="B2232" i="20" l="1"/>
  <c r="D2232" i="20" s="1"/>
  <c r="C2232" i="20"/>
  <c r="E2232" i="20" s="1"/>
  <c r="A2233" i="20"/>
  <c r="C2233" i="20" l="1"/>
  <c r="E2233" i="20" s="1"/>
  <c r="A2234" i="20"/>
  <c r="B2233" i="20"/>
  <c r="D2233" i="20" s="1"/>
  <c r="B2234" i="20" l="1"/>
  <c r="D2234" i="20" s="1"/>
  <c r="C2234" i="20"/>
  <c r="E2234" i="20" s="1"/>
  <c r="A2235" i="20"/>
  <c r="B2235" i="20" l="1"/>
  <c r="D2235" i="20" s="1"/>
  <c r="C2235" i="20"/>
  <c r="E2235" i="20" s="1"/>
  <c r="A2236" i="20"/>
  <c r="A2237" i="20" l="1"/>
  <c r="B2236" i="20"/>
  <c r="D2236" i="20" s="1"/>
  <c r="C2236" i="20"/>
  <c r="E2236" i="20" s="1"/>
  <c r="B2237" i="20" l="1"/>
  <c r="D2237" i="20" s="1"/>
  <c r="C2237" i="20"/>
  <c r="E2237" i="20" s="1"/>
  <c r="A2238" i="20"/>
  <c r="B2238" i="20" l="1"/>
  <c r="D2238" i="20" s="1"/>
  <c r="A2239" i="20"/>
  <c r="C2238" i="20"/>
  <c r="E2238" i="20" s="1"/>
  <c r="C2239" i="20" l="1"/>
  <c r="E2239" i="20" s="1"/>
  <c r="A2240" i="20"/>
  <c r="B2239" i="20"/>
  <c r="D2239" i="20" s="1"/>
  <c r="A2241" i="20" l="1"/>
  <c r="B2240" i="20"/>
  <c r="D2240" i="20" s="1"/>
  <c r="C2240" i="20"/>
  <c r="E2240" i="20" s="1"/>
  <c r="C2241" i="20" l="1"/>
  <c r="E2241" i="20" s="1"/>
  <c r="B2241" i="20"/>
  <c r="D2241" i="20" s="1"/>
  <c r="A2242" i="20"/>
  <c r="B2242" i="20" l="1"/>
  <c r="D2242" i="20" s="1"/>
  <c r="C2242" i="20"/>
  <c r="E2242" i="20" s="1"/>
  <c r="A2243" i="20"/>
  <c r="C2243" i="20" l="1"/>
  <c r="E2243" i="20" s="1"/>
  <c r="A2244" i="20"/>
  <c r="B2243" i="20"/>
  <c r="D2243" i="20" s="1"/>
  <c r="A2245" i="20" l="1"/>
  <c r="B2244" i="20"/>
  <c r="D2244" i="20" s="1"/>
  <c r="C2244" i="20"/>
  <c r="E2244" i="20" s="1"/>
  <c r="B2245" i="20" l="1"/>
  <c r="D2245" i="20" s="1"/>
  <c r="C2245" i="20"/>
  <c r="E2245" i="20" s="1"/>
  <c r="A2246" i="20"/>
  <c r="B2246" i="20" l="1"/>
  <c r="D2246" i="20" s="1"/>
  <c r="C2246" i="20"/>
  <c r="E2246" i="20" s="1"/>
  <c r="A2247" i="20"/>
  <c r="C2247" i="20" l="1"/>
  <c r="E2247" i="20" s="1"/>
  <c r="A2248" i="20"/>
  <c r="B2247" i="20"/>
  <c r="D2247" i="20" s="1"/>
  <c r="B2248" i="20" l="1"/>
  <c r="D2248" i="20" s="1"/>
  <c r="A2249" i="20"/>
  <c r="C2248" i="20"/>
  <c r="E2248" i="20" s="1"/>
  <c r="B2249" i="20" l="1"/>
  <c r="D2249" i="20" s="1"/>
  <c r="C2249" i="20"/>
  <c r="E2249" i="20" s="1"/>
  <c r="A2250" i="20"/>
  <c r="B2250" i="20" l="1"/>
  <c r="D2250" i="20" s="1"/>
  <c r="C2250" i="20"/>
  <c r="E2250" i="20" s="1"/>
  <c r="A2251" i="20"/>
  <c r="C2251" i="20" l="1"/>
  <c r="E2251" i="20" s="1"/>
  <c r="B2251" i="20"/>
  <c r="D2251" i="20" s="1"/>
  <c r="A2252" i="20"/>
  <c r="A2253" i="20" l="1"/>
  <c r="B2252" i="20"/>
  <c r="D2252" i="20" s="1"/>
  <c r="C2252" i="20"/>
  <c r="E2252" i="20" s="1"/>
  <c r="B2253" i="20" l="1"/>
  <c r="D2253" i="20" s="1"/>
  <c r="C2253" i="20"/>
  <c r="E2253" i="20" s="1"/>
  <c r="A2254" i="20"/>
  <c r="A2255" i="20" l="1"/>
  <c r="B2254" i="20"/>
  <c r="D2254" i="20" s="1"/>
  <c r="C2254" i="20"/>
  <c r="E2254" i="20" s="1"/>
  <c r="C2255" i="20" l="1"/>
  <c r="E2255" i="20" s="1"/>
  <c r="A2256" i="20"/>
  <c r="B2255" i="20"/>
  <c r="D2255" i="20" s="1"/>
  <c r="B2256" i="20" l="1"/>
  <c r="D2256" i="20" s="1"/>
  <c r="A2257" i="20"/>
  <c r="C2256" i="20"/>
  <c r="E2256" i="20" s="1"/>
  <c r="C2257" i="20" l="1"/>
  <c r="E2257" i="20" s="1"/>
  <c r="A2258" i="20"/>
  <c r="B2257" i="20"/>
  <c r="D2257" i="20" s="1"/>
  <c r="B2258" i="20" l="1"/>
  <c r="D2258" i="20" s="1"/>
  <c r="C2258" i="20"/>
  <c r="E2258" i="20" s="1"/>
  <c r="A2259" i="20"/>
  <c r="C2259" i="20" l="1"/>
  <c r="E2259" i="20" s="1"/>
  <c r="B2259" i="20"/>
  <c r="D2259" i="20" s="1"/>
  <c r="A2260" i="20"/>
  <c r="C2260" i="20" l="1"/>
  <c r="E2260" i="20" s="1"/>
  <c r="A2261" i="20"/>
  <c r="B2260" i="20"/>
  <c r="D2260" i="20" s="1"/>
  <c r="B2261" i="20" l="1"/>
  <c r="D2261" i="20" s="1"/>
  <c r="C2261" i="20"/>
  <c r="E2261" i="20" s="1"/>
  <c r="A2262" i="20"/>
  <c r="B2262" i="20" l="1"/>
  <c r="D2262" i="20" s="1"/>
  <c r="C2262" i="20"/>
  <c r="E2262" i="20" s="1"/>
  <c r="A2263" i="20"/>
  <c r="C2263" i="20" l="1"/>
  <c r="E2263" i="20" s="1"/>
  <c r="B2263" i="20"/>
  <c r="D2263" i="20" s="1"/>
  <c r="A2264" i="20"/>
  <c r="B2264" i="20" l="1"/>
  <c r="D2264" i="20" s="1"/>
  <c r="A2265" i="20"/>
  <c r="C2264" i="20"/>
  <c r="E2264" i="20" s="1"/>
  <c r="C2265" i="20" l="1"/>
  <c r="E2265" i="20" s="1"/>
  <c r="B2265" i="20"/>
  <c r="D2265" i="20" s="1"/>
  <c r="A2266" i="20"/>
  <c r="B2266" i="20" l="1"/>
  <c r="D2266" i="20" s="1"/>
  <c r="C2266" i="20"/>
  <c r="E2266" i="20" s="1"/>
  <c r="A2267" i="20"/>
  <c r="C2267" i="20" l="1"/>
  <c r="E2267" i="20" s="1"/>
  <c r="A2268" i="20"/>
  <c r="B2267" i="20"/>
  <c r="D2267" i="20" s="1"/>
  <c r="A2269" i="20" l="1"/>
  <c r="B2268" i="20"/>
  <c r="D2268" i="20" s="1"/>
  <c r="C2268" i="20"/>
  <c r="E2268" i="20" s="1"/>
  <c r="B2269" i="20" l="1"/>
  <c r="D2269" i="20" s="1"/>
  <c r="C2269" i="20"/>
  <c r="E2269" i="20" s="1"/>
  <c r="A2270" i="20"/>
  <c r="B2270" i="20" l="1"/>
  <c r="D2270" i="20" s="1"/>
  <c r="C2270" i="20"/>
  <c r="E2270" i="20" s="1"/>
  <c r="A2271" i="20"/>
  <c r="C2271" i="20" l="1"/>
  <c r="E2271" i="20" s="1"/>
  <c r="A2272" i="20"/>
  <c r="B2271" i="20"/>
  <c r="D2271" i="20" s="1"/>
  <c r="A2273" i="20" l="1"/>
  <c r="B2272" i="20"/>
  <c r="D2272" i="20" s="1"/>
  <c r="C2272" i="20"/>
  <c r="E2272" i="20" s="1"/>
  <c r="C2273" i="20" l="1"/>
  <c r="E2273" i="20" s="1"/>
  <c r="B2273" i="20"/>
  <c r="D2273" i="20" s="1"/>
  <c r="A2274" i="20"/>
  <c r="B2274" i="20" l="1"/>
  <c r="D2274" i="20" s="1"/>
  <c r="C2274" i="20"/>
  <c r="E2274" i="20" s="1"/>
  <c r="A2275" i="20"/>
  <c r="C2275" i="20" l="1"/>
  <c r="E2275" i="20" s="1"/>
  <c r="A2276" i="20"/>
  <c r="B2275" i="20"/>
  <c r="D2275" i="20" s="1"/>
  <c r="A2277" i="20" l="1"/>
  <c r="B2276" i="20"/>
  <c r="D2276" i="20" s="1"/>
  <c r="C2276" i="20"/>
  <c r="E2276" i="20" s="1"/>
  <c r="B2277" i="20" l="1"/>
  <c r="D2277" i="20" s="1"/>
  <c r="C2277" i="20"/>
  <c r="E2277" i="20" s="1"/>
  <c r="A2278" i="20"/>
  <c r="B2278" i="20" l="1"/>
  <c r="D2278" i="20" s="1"/>
  <c r="C2278" i="20"/>
  <c r="E2278" i="20" s="1"/>
  <c r="A2279" i="20"/>
  <c r="C2279" i="20" l="1"/>
  <c r="E2279" i="20" s="1"/>
  <c r="A2280" i="20"/>
  <c r="B2279" i="20"/>
  <c r="D2279" i="20" s="1"/>
  <c r="B2280" i="20" l="1"/>
  <c r="D2280" i="20" s="1"/>
  <c r="A2281" i="20"/>
  <c r="C2280" i="20"/>
  <c r="E2280" i="20" s="1"/>
  <c r="C2281" i="20" l="1"/>
  <c r="E2281" i="20" s="1"/>
  <c r="A2282" i="20"/>
  <c r="B2281" i="20"/>
  <c r="D2281" i="20" s="1"/>
  <c r="B2282" i="20" l="1"/>
  <c r="D2282" i="20" s="1"/>
  <c r="C2282" i="20"/>
  <c r="E2282" i="20" s="1"/>
  <c r="A2283" i="20"/>
  <c r="C2283" i="20" l="1"/>
  <c r="E2283" i="20" s="1"/>
  <c r="B2283" i="20"/>
  <c r="D2283" i="20" s="1"/>
  <c r="A2284" i="20"/>
  <c r="A2285" i="20" l="1"/>
  <c r="B2284" i="20"/>
  <c r="D2284" i="20" s="1"/>
  <c r="C2284" i="20"/>
  <c r="E2284" i="20" s="1"/>
  <c r="B2285" i="20" l="1"/>
  <c r="D2285" i="20" s="1"/>
  <c r="C2285" i="20"/>
  <c r="E2285" i="20" s="1"/>
  <c r="A2286" i="20"/>
  <c r="A2287" i="20" l="1"/>
  <c r="B2286" i="20"/>
  <c r="D2286" i="20" s="1"/>
  <c r="C2286" i="20"/>
  <c r="E2286" i="20" s="1"/>
  <c r="C2287" i="20" l="1"/>
  <c r="E2287" i="20" s="1"/>
  <c r="A2288" i="20"/>
  <c r="B2287" i="20"/>
  <c r="D2287" i="20" s="1"/>
  <c r="B2288" i="20" l="1"/>
  <c r="D2288" i="20" s="1"/>
  <c r="A2289" i="20"/>
  <c r="C2288" i="20"/>
  <c r="E2288" i="20" s="1"/>
  <c r="B2289" i="20" l="1"/>
  <c r="D2289" i="20" s="1"/>
  <c r="C2289" i="20"/>
  <c r="E2289" i="20" s="1"/>
  <c r="A2290" i="20"/>
  <c r="B2290" i="20" l="1"/>
  <c r="D2290" i="20" s="1"/>
  <c r="C2290" i="20"/>
  <c r="E2290" i="20" s="1"/>
  <c r="A2291" i="20"/>
  <c r="C2291" i="20" l="1"/>
  <c r="E2291" i="20" s="1"/>
  <c r="B2291" i="20"/>
  <c r="D2291" i="20" s="1"/>
  <c r="A2292" i="20"/>
  <c r="B2292" i="20" l="1"/>
  <c r="D2292" i="20" s="1"/>
  <c r="C2292" i="20"/>
  <c r="E2292" i="20" s="1"/>
  <c r="A2293" i="20"/>
  <c r="C2293" i="20" l="1"/>
  <c r="E2293" i="20" s="1"/>
  <c r="A2294" i="20"/>
  <c r="B2293" i="20"/>
  <c r="D2293" i="20" s="1"/>
  <c r="B2294" i="20" l="1"/>
  <c r="D2294" i="20" s="1"/>
  <c r="A2295" i="20"/>
  <c r="C2294" i="20"/>
  <c r="E2294" i="20" s="1"/>
  <c r="B2295" i="20" l="1"/>
  <c r="D2295" i="20" s="1"/>
  <c r="C2295" i="20"/>
  <c r="E2295" i="20" s="1"/>
  <c r="A2296" i="20"/>
  <c r="B2296" i="20" l="1"/>
  <c r="D2296" i="20" s="1"/>
  <c r="A2297" i="20"/>
  <c r="C2296" i="20"/>
  <c r="E2296" i="20" s="1"/>
  <c r="B2297" i="20" l="1"/>
  <c r="D2297" i="20" s="1"/>
  <c r="C2297" i="20"/>
  <c r="E2297" i="20" s="1"/>
  <c r="A2298" i="20"/>
  <c r="A2299" i="20" l="1"/>
  <c r="B2298" i="20"/>
  <c r="D2298" i="20" s="1"/>
  <c r="C2298" i="20"/>
  <c r="E2298" i="20" s="1"/>
  <c r="C2299" i="20" l="1"/>
  <c r="E2299" i="20" s="1"/>
  <c r="B2299" i="20"/>
  <c r="D2299" i="20" s="1"/>
  <c r="A2300" i="20"/>
  <c r="B2300" i="20" l="1"/>
  <c r="D2300" i="20" s="1"/>
  <c r="C2300" i="20"/>
  <c r="E2300" i="20" s="1"/>
  <c r="A2301" i="20"/>
  <c r="C2301" i="20" l="1"/>
  <c r="E2301" i="20" s="1"/>
  <c r="A2302" i="20"/>
  <c r="B2301" i="20"/>
  <c r="D2301" i="20" s="1"/>
  <c r="B2302" i="20" l="1"/>
  <c r="D2302" i="20" s="1"/>
  <c r="C2302" i="20"/>
  <c r="E2302" i="20" s="1"/>
  <c r="A2303" i="20"/>
  <c r="C2303" i="20" l="1"/>
  <c r="E2303" i="20" s="1"/>
  <c r="A2304" i="20"/>
  <c r="B2303" i="20"/>
  <c r="D2303" i="20" s="1"/>
  <c r="B2304" i="20" l="1"/>
  <c r="D2304" i="20" s="1"/>
  <c r="A2305" i="20"/>
  <c r="C2304" i="20"/>
  <c r="E2304" i="20" s="1"/>
  <c r="C2305" i="20" l="1"/>
  <c r="E2305" i="20" s="1"/>
  <c r="A2306" i="20"/>
  <c r="B2305" i="20"/>
  <c r="D2305" i="20" s="1"/>
  <c r="A2307" i="20" l="1"/>
  <c r="B2306" i="20"/>
  <c r="D2306" i="20" s="1"/>
  <c r="C2306" i="20"/>
  <c r="E2306" i="20" s="1"/>
  <c r="C2307" i="20" l="1"/>
  <c r="E2307" i="20" s="1"/>
  <c r="B2307" i="20"/>
  <c r="D2307" i="20" s="1"/>
  <c r="A2308" i="20"/>
  <c r="A2309" i="20" l="1"/>
  <c r="B2308" i="20"/>
  <c r="D2308" i="20" s="1"/>
  <c r="C2308" i="20"/>
  <c r="E2308" i="20" s="1"/>
  <c r="C2309" i="20" l="1"/>
  <c r="E2309" i="20" s="1"/>
  <c r="B2309" i="20"/>
  <c r="D2309" i="20" s="1"/>
  <c r="A2310" i="20"/>
  <c r="B2310" i="20" l="1"/>
  <c r="D2310" i="20" s="1"/>
  <c r="C2310" i="20"/>
  <c r="E2310" i="20" s="1"/>
  <c r="A2311" i="20"/>
  <c r="B2311" i="20" l="1"/>
  <c r="D2311" i="20" s="1"/>
  <c r="C2311" i="20"/>
  <c r="E2311" i="20" s="1"/>
  <c r="A2312" i="20"/>
  <c r="B2312" i="20" l="1"/>
  <c r="D2312" i="20" s="1"/>
  <c r="A2313" i="20"/>
  <c r="C2312" i="20"/>
  <c r="E2312" i="20" s="1"/>
  <c r="B2313" i="20" l="1"/>
  <c r="D2313" i="20" s="1"/>
  <c r="C2313" i="20"/>
  <c r="E2313" i="20" s="1"/>
  <c r="A2314" i="20"/>
  <c r="A2315" i="20" l="1"/>
  <c r="B2314" i="20"/>
  <c r="D2314" i="20" s="1"/>
  <c r="C2314" i="20"/>
  <c r="E2314" i="20" s="1"/>
  <c r="A2316" i="20" l="1"/>
  <c r="B2315" i="20"/>
  <c r="D2315" i="20" s="1"/>
  <c r="C2315" i="20"/>
  <c r="E2315" i="20" s="1"/>
  <c r="B2316" i="20" l="1"/>
  <c r="D2316" i="20" s="1"/>
  <c r="C2316" i="20"/>
  <c r="E2316" i="20" s="1"/>
  <c r="A2317" i="20"/>
  <c r="B2317" i="20" l="1"/>
  <c r="D2317" i="20" s="1"/>
  <c r="C2317" i="20"/>
  <c r="E2317" i="20" s="1"/>
  <c r="A2318" i="20"/>
  <c r="C2318" i="20" l="1"/>
  <c r="E2318" i="20" s="1"/>
  <c r="B2318" i="20"/>
  <c r="D2318" i="20" s="1"/>
  <c r="A2319" i="20"/>
  <c r="B2319" i="20" l="1"/>
  <c r="D2319" i="20" s="1"/>
  <c r="C2319" i="20"/>
  <c r="E2319" i="20" s="1"/>
  <c r="A2320" i="20"/>
  <c r="C2320" i="20" l="1"/>
  <c r="E2320" i="20" s="1"/>
  <c r="A2321" i="20"/>
  <c r="B2320" i="20"/>
  <c r="D2320" i="20" s="1"/>
  <c r="B2321" i="20" l="1"/>
  <c r="D2321" i="20" s="1"/>
  <c r="C2321" i="20"/>
  <c r="E2321" i="20" s="1"/>
  <c r="A2322" i="20"/>
  <c r="B2322" i="20" l="1"/>
  <c r="D2322" i="20" s="1"/>
  <c r="C2322" i="20"/>
  <c r="E2322" i="20" s="1"/>
  <c r="A2323" i="20"/>
  <c r="A2324" i="20" l="1"/>
  <c r="B2323" i="20"/>
  <c r="D2323" i="20" s="1"/>
  <c r="C2323" i="20"/>
  <c r="E2323" i="20" s="1"/>
  <c r="B2324" i="20" l="1"/>
  <c r="D2324" i="20" s="1"/>
  <c r="C2324" i="20"/>
  <c r="E2324" i="20" s="1"/>
  <c r="A2325" i="20"/>
  <c r="B2325" i="20" l="1"/>
  <c r="D2325" i="20" s="1"/>
  <c r="C2325" i="20"/>
  <c r="E2325" i="20" s="1"/>
  <c r="A2326" i="20"/>
  <c r="C2326" i="20" l="1"/>
  <c r="E2326" i="20" s="1"/>
  <c r="A2327" i="20"/>
  <c r="B2326" i="20"/>
  <c r="D2326" i="20" s="1"/>
  <c r="A2328" i="20" l="1"/>
  <c r="B2327" i="20"/>
  <c r="D2327" i="20" s="1"/>
  <c r="C2327" i="20"/>
  <c r="E2327" i="20" s="1"/>
  <c r="B2328" i="20" l="1"/>
  <c r="D2328" i="20" s="1"/>
  <c r="C2328" i="20"/>
  <c r="E2328" i="20" s="1"/>
  <c r="A2329" i="20"/>
  <c r="B2329" i="20" l="1"/>
  <c r="D2329" i="20" s="1"/>
  <c r="C2329" i="20"/>
  <c r="E2329" i="20" s="1"/>
  <c r="A2330" i="20"/>
  <c r="B2330" i="20" l="1"/>
  <c r="D2330" i="20" s="1"/>
  <c r="C2330" i="20"/>
  <c r="E2330" i="20" s="1"/>
  <c r="A2331" i="20"/>
  <c r="A2332" i="20" l="1"/>
  <c r="B2331" i="20"/>
  <c r="D2331" i="20" s="1"/>
  <c r="C2331" i="20"/>
  <c r="E2331" i="20" s="1"/>
  <c r="B2332" i="20" l="1"/>
  <c r="D2332" i="20" s="1"/>
  <c r="C2332" i="20"/>
  <c r="E2332" i="20" s="1"/>
  <c r="A2333" i="20"/>
  <c r="B2333" i="20" l="1"/>
  <c r="D2333" i="20" s="1"/>
  <c r="C2333" i="20"/>
  <c r="E2333" i="20" s="1"/>
  <c r="A2334" i="20"/>
  <c r="A2335" i="20" l="1"/>
  <c r="B2334" i="20"/>
  <c r="D2334" i="20" s="1"/>
  <c r="C2334" i="20"/>
  <c r="E2334" i="20" s="1"/>
  <c r="B2335" i="20" l="1"/>
  <c r="D2335" i="20" s="1"/>
  <c r="C2335" i="20"/>
  <c r="E2335" i="20" s="1"/>
  <c r="A2336" i="20"/>
  <c r="B2336" i="20" l="1"/>
  <c r="D2336" i="20" s="1"/>
  <c r="A2337" i="20"/>
  <c r="C2336" i="20"/>
  <c r="E2336" i="20" s="1"/>
  <c r="B2337" i="20" l="1"/>
  <c r="D2337" i="20" s="1"/>
  <c r="A2338" i="20"/>
  <c r="C2337" i="20"/>
  <c r="E2337" i="20" s="1"/>
  <c r="C2338" i="20" l="1"/>
  <c r="E2338" i="20" s="1"/>
  <c r="A2339" i="20"/>
  <c r="B2338" i="20"/>
  <c r="D2338" i="20" s="1"/>
  <c r="A2340" i="20" l="1"/>
  <c r="B2339" i="20"/>
  <c r="D2339" i="20" s="1"/>
  <c r="C2339" i="20"/>
  <c r="E2339" i="20" s="1"/>
  <c r="B2340" i="20" l="1"/>
  <c r="D2340" i="20" s="1"/>
  <c r="C2340" i="20"/>
  <c r="E2340" i="20" s="1"/>
  <c r="A2341" i="20"/>
  <c r="A2342" i="20" l="1"/>
  <c r="B2341" i="20"/>
  <c r="D2341" i="20" s="1"/>
  <c r="C2341" i="20"/>
  <c r="E2341" i="20" s="1"/>
  <c r="C2342" i="20" l="1"/>
  <c r="E2342" i="20" s="1"/>
  <c r="A2343" i="20"/>
  <c r="B2342" i="20"/>
  <c r="D2342" i="20" s="1"/>
  <c r="B2343" i="20" l="1"/>
  <c r="D2343" i="20" s="1"/>
  <c r="C2343" i="20"/>
  <c r="E2343" i="20" s="1"/>
  <c r="A2344" i="20"/>
  <c r="B2344" i="20" l="1"/>
  <c r="D2344" i="20" s="1"/>
  <c r="C2344" i="20"/>
  <c r="E2344" i="20" s="1"/>
  <c r="A2345" i="20"/>
  <c r="B2345" i="20" l="1"/>
  <c r="D2345" i="20" s="1"/>
  <c r="C2345" i="20"/>
  <c r="E2345" i="20" s="1"/>
  <c r="A2346" i="20"/>
  <c r="B2346" i="20" l="1"/>
  <c r="D2346" i="20" s="1"/>
  <c r="C2346" i="20"/>
  <c r="E2346" i="20" s="1"/>
  <c r="A2347" i="20"/>
  <c r="A2348" i="20" l="1"/>
  <c r="B2347" i="20"/>
  <c r="D2347" i="20" s="1"/>
  <c r="C2347" i="20"/>
  <c r="E2347" i="20" s="1"/>
  <c r="B2348" i="20" l="1"/>
  <c r="D2348" i="20" s="1"/>
  <c r="C2348" i="20"/>
  <c r="E2348" i="20" s="1"/>
  <c r="A2349" i="20"/>
  <c r="B2349" i="20" l="1"/>
  <c r="D2349" i="20" s="1"/>
  <c r="C2349" i="20"/>
  <c r="E2349" i="20" s="1"/>
  <c r="A2350" i="20"/>
  <c r="C2350" i="20" l="1"/>
  <c r="E2350" i="20" s="1"/>
  <c r="A2351" i="20"/>
  <c r="B2350" i="20"/>
  <c r="D2350" i="20" s="1"/>
  <c r="B2351" i="20" l="1"/>
  <c r="D2351" i="20" s="1"/>
  <c r="C2351" i="20"/>
  <c r="E2351" i="20" s="1"/>
  <c r="A2352" i="20"/>
  <c r="C2352" i="20" l="1"/>
  <c r="E2352" i="20" s="1"/>
  <c r="A2353" i="20"/>
  <c r="B2352" i="20"/>
  <c r="D2352" i="20" s="1"/>
  <c r="B2353" i="20" l="1"/>
  <c r="D2353" i="20" s="1"/>
  <c r="C2353" i="20"/>
  <c r="E2353" i="20" s="1"/>
  <c r="A2354" i="20"/>
  <c r="B2354" i="20" l="1"/>
  <c r="D2354" i="20" s="1"/>
  <c r="C2354" i="20"/>
  <c r="E2354" i="20" s="1"/>
  <c r="A2355" i="20"/>
  <c r="A2356" i="20" l="1"/>
  <c r="B2355" i="20"/>
  <c r="D2355" i="20" s="1"/>
  <c r="C2355" i="20"/>
  <c r="E2355" i="20" s="1"/>
  <c r="B2356" i="20" l="1"/>
  <c r="D2356" i="20" s="1"/>
  <c r="C2356" i="20"/>
  <c r="E2356" i="20" s="1"/>
  <c r="A2357" i="20"/>
  <c r="B2357" i="20" l="1"/>
  <c r="D2357" i="20" s="1"/>
  <c r="C2357" i="20"/>
  <c r="E2357" i="20" s="1"/>
  <c r="A2358" i="20"/>
  <c r="C2358" i="20" l="1"/>
  <c r="E2358" i="20" s="1"/>
  <c r="A2359" i="20"/>
  <c r="B2358" i="20"/>
  <c r="D2358" i="20" s="1"/>
  <c r="A2360" i="20" l="1"/>
  <c r="B2359" i="20"/>
  <c r="D2359" i="20" s="1"/>
  <c r="C2359" i="20"/>
  <c r="E2359" i="20" s="1"/>
  <c r="B2360" i="20" l="1"/>
  <c r="D2360" i="20" s="1"/>
  <c r="C2360" i="20"/>
  <c r="E2360" i="20" s="1"/>
  <c r="A2361" i="20"/>
  <c r="B2361" i="20" l="1"/>
  <c r="D2361" i="20" s="1"/>
  <c r="C2361" i="20"/>
  <c r="E2361" i="20" s="1"/>
  <c r="A2362" i="20"/>
  <c r="B2362" i="20" l="1"/>
  <c r="D2362" i="20" s="1"/>
  <c r="C2362" i="20"/>
  <c r="E2362" i="20" s="1"/>
  <c r="A2363" i="20"/>
  <c r="A2364" i="20" l="1"/>
  <c r="B2363" i="20"/>
  <c r="D2363" i="20" s="1"/>
  <c r="C2363" i="20"/>
  <c r="E2363" i="20" s="1"/>
  <c r="B2364" i="20" l="1"/>
  <c r="D2364" i="20" s="1"/>
  <c r="C2364" i="20"/>
  <c r="E2364" i="20" s="1"/>
  <c r="A2365" i="20"/>
  <c r="B2365" i="20" l="1"/>
  <c r="D2365" i="20" s="1"/>
  <c r="C2365" i="20"/>
  <c r="E2365" i="20" s="1"/>
  <c r="A2366" i="20"/>
  <c r="C2366" i="20" l="1"/>
  <c r="E2366" i="20" s="1"/>
  <c r="A2367" i="20"/>
  <c r="B2366" i="20"/>
  <c r="D2366" i="20" s="1"/>
  <c r="B2367" i="20" l="1"/>
  <c r="D2367" i="20" s="1"/>
  <c r="C2367" i="20"/>
  <c r="E2367" i="20" s="1"/>
  <c r="A2368" i="20"/>
  <c r="B2368" i="20" l="1"/>
  <c r="D2368" i="20" s="1"/>
  <c r="C2368" i="20"/>
  <c r="E2368" i="20" s="1"/>
  <c r="A2369" i="20"/>
  <c r="B2369" i="20" l="1"/>
  <c r="D2369" i="20" s="1"/>
  <c r="C2369" i="20"/>
  <c r="E2369" i="20" s="1"/>
  <c r="A2370" i="20"/>
  <c r="C2370" i="20" l="1"/>
  <c r="E2370" i="20" s="1"/>
  <c r="A2371" i="20"/>
  <c r="B2370" i="20"/>
  <c r="D2370" i="20" s="1"/>
  <c r="A2372" i="20" l="1"/>
  <c r="B2371" i="20"/>
  <c r="D2371" i="20" s="1"/>
  <c r="C2371" i="20"/>
  <c r="E2371" i="20" s="1"/>
  <c r="B2372" i="20" l="1"/>
  <c r="D2372" i="20" s="1"/>
  <c r="C2372" i="20"/>
  <c r="E2372" i="20" s="1"/>
  <c r="A2373" i="20"/>
  <c r="A2374" i="20" l="1"/>
  <c r="B2373" i="20"/>
  <c r="D2373" i="20" s="1"/>
  <c r="C2373" i="20"/>
  <c r="E2373" i="20" s="1"/>
  <c r="C2374" i="20" l="1"/>
  <c r="E2374" i="20" s="1"/>
  <c r="A2375" i="20"/>
  <c r="B2374" i="20"/>
  <c r="D2374" i="20" s="1"/>
  <c r="B2375" i="20" l="1"/>
  <c r="D2375" i="20" s="1"/>
  <c r="C2375" i="20"/>
  <c r="E2375" i="20" s="1"/>
  <c r="A2376" i="20"/>
  <c r="B2376" i="20" l="1"/>
  <c r="D2376" i="20" s="1"/>
  <c r="C2376" i="20"/>
  <c r="E2376" i="20" s="1"/>
  <c r="A2377" i="20"/>
  <c r="B2377" i="20" l="1"/>
  <c r="D2377" i="20" s="1"/>
  <c r="C2377" i="20"/>
  <c r="E2377" i="20" s="1"/>
  <c r="A2378" i="20"/>
  <c r="B2378" i="20" l="1"/>
  <c r="D2378" i="20" s="1"/>
  <c r="C2378" i="20"/>
  <c r="E2378" i="20" s="1"/>
  <c r="A2379" i="20"/>
  <c r="A2380" i="20" l="1"/>
  <c r="B2379" i="20"/>
  <c r="D2379" i="20" s="1"/>
  <c r="C2379" i="20"/>
  <c r="E2379" i="20" s="1"/>
  <c r="B2380" i="20" l="1"/>
  <c r="D2380" i="20" s="1"/>
  <c r="C2380" i="20"/>
  <c r="E2380" i="20" s="1"/>
  <c r="A2381" i="20"/>
  <c r="B2381" i="20" l="1"/>
  <c r="D2381" i="20" s="1"/>
  <c r="C2381" i="20"/>
  <c r="E2381" i="20" s="1"/>
  <c r="A2382" i="20"/>
  <c r="C2382" i="20" l="1"/>
  <c r="E2382" i="20" s="1"/>
  <c r="A2383" i="20"/>
  <c r="B2382" i="20"/>
  <c r="D2382" i="20" s="1"/>
  <c r="B2383" i="20" l="1"/>
  <c r="D2383" i="20" s="1"/>
  <c r="C2383" i="20"/>
  <c r="E2383" i="20" s="1"/>
  <c r="A2384" i="20"/>
  <c r="C2384" i="20" l="1"/>
  <c r="E2384" i="20" s="1"/>
  <c r="A2385" i="20"/>
  <c r="B2384" i="20"/>
  <c r="D2384" i="20" s="1"/>
  <c r="B2385" i="20" l="1"/>
  <c r="D2385" i="20" s="1"/>
  <c r="C2385" i="20"/>
  <c r="E2385" i="20" s="1"/>
  <c r="A2386" i="20"/>
  <c r="B2386" i="20" l="1"/>
  <c r="D2386" i="20" s="1"/>
  <c r="C2386" i="20"/>
  <c r="E2386" i="20" s="1"/>
  <c r="A2387" i="20"/>
  <c r="A2388" i="20" l="1"/>
  <c r="B2387" i="20"/>
  <c r="D2387" i="20" s="1"/>
  <c r="C2387" i="20"/>
  <c r="E2387" i="20" s="1"/>
  <c r="B2388" i="20" l="1"/>
  <c r="D2388" i="20" s="1"/>
  <c r="C2388" i="20"/>
  <c r="E2388" i="20" s="1"/>
  <c r="A2389" i="20"/>
  <c r="B2389" i="20" l="1"/>
  <c r="D2389" i="20" s="1"/>
  <c r="C2389" i="20"/>
  <c r="E2389" i="20" s="1"/>
  <c r="A2390" i="20"/>
  <c r="C2390" i="20" l="1"/>
  <c r="E2390" i="20" s="1"/>
  <c r="A2391" i="20"/>
  <c r="B2390" i="20"/>
  <c r="D2390" i="20" s="1"/>
  <c r="A2392" i="20" l="1"/>
  <c r="B2391" i="20"/>
  <c r="D2391" i="20" s="1"/>
  <c r="C2391" i="20"/>
  <c r="E2391" i="20" s="1"/>
  <c r="B2392" i="20" l="1"/>
  <c r="D2392" i="20" s="1"/>
  <c r="C2392" i="20"/>
  <c r="E2392" i="20" s="1"/>
  <c r="A2393" i="20"/>
  <c r="B2393" i="20" l="1"/>
  <c r="D2393" i="20" s="1"/>
  <c r="C2393" i="20"/>
  <c r="E2393" i="20" s="1"/>
  <c r="A2394" i="20"/>
  <c r="B2394" i="20" l="1"/>
  <c r="D2394" i="20" s="1"/>
  <c r="C2394" i="20"/>
  <c r="E2394" i="20" s="1"/>
  <c r="A2395" i="20"/>
  <c r="A2396" i="20" l="1"/>
  <c r="B2395" i="20"/>
  <c r="D2395" i="20" s="1"/>
  <c r="C2395" i="20"/>
  <c r="E2395" i="20" s="1"/>
  <c r="B2396" i="20" l="1"/>
  <c r="D2396" i="20" s="1"/>
  <c r="C2396" i="20"/>
  <c r="E2396" i="20" s="1"/>
  <c r="A2397" i="20"/>
  <c r="B2397" i="20" l="1"/>
  <c r="D2397" i="20" s="1"/>
  <c r="C2397" i="20"/>
  <c r="E2397" i="20" s="1"/>
  <c r="A2398" i="20"/>
  <c r="C2398" i="20" l="1"/>
  <c r="E2398" i="20" s="1"/>
  <c r="A2399" i="20"/>
  <c r="B2398" i="20"/>
  <c r="D2398" i="20" s="1"/>
  <c r="B2399" i="20" l="1"/>
  <c r="D2399" i="20" s="1"/>
  <c r="C2399" i="20"/>
  <c r="E2399" i="20" s="1"/>
  <c r="A2400" i="20"/>
  <c r="B2400" i="20" l="1"/>
  <c r="D2400" i="20" s="1"/>
  <c r="C2400" i="20"/>
  <c r="E2400" i="20" s="1"/>
  <c r="A2401" i="20"/>
  <c r="B2401" i="20" l="1"/>
  <c r="D2401" i="20" s="1"/>
  <c r="C2401" i="20"/>
  <c r="E2401" i="20" s="1"/>
  <c r="A2402" i="20"/>
  <c r="C2402" i="20" l="1"/>
  <c r="E2402" i="20" s="1"/>
  <c r="A2403" i="20"/>
  <c r="B2402" i="20"/>
  <c r="D2402" i="20" s="1"/>
  <c r="A2404" i="20" l="1"/>
  <c r="B2403" i="20"/>
  <c r="D2403" i="20" s="1"/>
  <c r="C2403" i="20"/>
  <c r="E2403" i="20" s="1"/>
  <c r="B2404" i="20" l="1"/>
  <c r="D2404" i="20" s="1"/>
  <c r="C2404" i="20"/>
  <c r="E2404" i="20" s="1"/>
  <c r="A2405" i="20"/>
  <c r="A2406" i="20" l="1"/>
  <c r="B2405" i="20"/>
  <c r="D2405" i="20" s="1"/>
  <c r="C2405" i="20"/>
  <c r="E2405" i="20" s="1"/>
  <c r="C2406" i="20" l="1"/>
  <c r="E2406" i="20" s="1"/>
  <c r="A2407" i="20"/>
  <c r="B2406" i="20"/>
  <c r="D2406" i="20" s="1"/>
  <c r="B2407" i="20" l="1"/>
  <c r="D2407" i="20" s="1"/>
  <c r="C2407" i="20"/>
  <c r="E2407" i="20" s="1"/>
  <c r="A2408" i="20"/>
  <c r="B2408" i="20" l="1"/>
  <c r="D2408" i="20" s="1"/>
  <c r="C2408" i="20"/>
  <c r="E2408" i="20" s="1"/>
  <c r="A2409" i="20"/>
  <c r="B2409" i="20" l="1"/>
  <c r="D2409" i="20" s="1"/>
  <c r="C2409" i="20"/>
  <c r="E2409" i="20" s="1"/>
  <c r="A2410" i="20"/>
  <c r="B2410" i="20" l="1"/>
  <c r="D2410" i="20" s="1"/>
  <c r="C2410" i="20"/>
  <c r="E2410" i="20" s="1"/>
  <c r="A2411" i="20"/>
  <c r="A2412" i="20" l="1"/>
  <c r="B2411" i="20"/>
  <c r="D2411" i="20" s="1"/>
  <c r="C2411" i="20"/>
  <c r="E2411" i="20" s="1"/>
  <c r="B2412" i="20" l="1"/>
  <c r="D2412" i="20" s="1"/>
  <c r="C2412" i="20"/>
  <c r="E2412" i="20" s="1"/>
  <c r="A2413" i="20"/>
  <c r="B2413" i="20" l="1"/>
  <c r="D2413" i="20" s="1"/>
  <c r="C2413" i="20"/>
  <c r="E2413" i="20" s="1"/>
  <c r="A2414" i="20"/>
  <c r="C2414" i="20" l="1"/>
  <c r="E2414" i="20" s="1"/>
  <c r="A2415" i="20"/>
  <c r="B2414" i="20"/>
  <c r="D2414" i="20" s="1"/>
  <c r="B2415" i="20" l="1"/>
  <c r="D2415" i="20" s="1"/>
  <c r="C2415" i="20"/>
  <c r="E2415" i="20" s="1"/>
  <c r="A2416" i="20"/>
  <c r="C2416" i="20" l="1"/>
  <c r="E2416" i="20" s="1"/>
  <c r="A2417" i="20"/>
  <c r="B2416" i="20"/>
  <c r="D2416" i="20" s="1"/>
  <c r="B2417" i="20" l="1"/>
  <c r="D2417" i="20" s="1"/>
  <c r="C2417" i="20"/>
  <c r="E2417" i="20" s="1"/>
  <c r="A2418" i="20"/>
  <c r="B2418" i="20" l="1"/>
  <c r="D2418" i="20" s="1"/>
  <c r="C2418" i="20"/>
  <c r="E2418" i="20" s="1"/>
  <c r="A2419" i="20"/>
  <c r="A2420" i="20" l="1"/>
  <c r="B2419" i="20"/>
  <c r="D2419" i="20" s="1"/>
  <c r="C2419" i="20"/>
  <c r="E2419" i="20" s="1"/>
  <c r="B2420" i="20" l="1"/>
  <c r="D2420" i="20" s="1"/>
  <c r="C2420" i="20"/>
  <c r="E2420" i="20" s="1"/>
  <c r="A2421" i="20"/>
  <c r="B2421" i="20" l="1"/>
  <c r="D2421" i="20" s="1"/>
  <c r="C2421" i="20"/>
  <c r="E2421" i="20" s="1"/>
  <c r="A2422" i="20"/>
  <c r="C2422" i="20" l="1"/>
  <c r="E2422" i="20" s="1"/>
  <c r="A2423" i="20"/>
  <c r="B2422" i="20"/>
  <c r="D2422" i="20" s="1"/>
  <c r="A2424" i="20" l="1"/>
  <c r="B2423" i="20"/>
  <c r="D2423" i="20" s="1"/>
  <c r="C2423" i="20"/>
  <c r="E2423" i="20" s="1"/>
  <c r="B2424" i="20" l="1"/>
  <c r="D2424" i="20" s="1"/>
  <c r="C2424" i="20"/>
  <c r="E2424" i="20" s="1"/>
  <c r="A2425" i="20"/>
  <c r="B2425" i="20" l="1"/>
  <c r="D2425" i="20" s="1"/>
  <c r="C2425" i="20"/>
  <c r="E2425" i="20" s="1"/>
  <c r="A2426" i="20"/>
  <c r="B2426" i="20" l="1"/>
  <c r="D2426" i="20" s="1"/>
  <c r="C2426" i="20"/>
  <c r="E2426" i="20" s="1"/>
  <c r="A2427" i="20"/>
  <c r="A2428" i="20" l="1"/>
  <c r="B2427" i="20"/>
  <c r="D2427" i="20" s="1"/>
  <c r="C2427" i="20"/>
  <c r="E2427" i="20" s="1"/>
  <c r="B2428" i="20" l="1"/>
  <c r="D2428" i="20" s="1"/>
  <c r="C2428" i="20"/>
  <c r="E2428" i="20" s="1"/>
  <c r="A2429" i="20"/>
  <c r="B2429" i="20" l="1"/>
  <c r="D2429" i="20" s="1"/>
  <c r="C2429" i="20"/>
  <c r="E2429" i="20" s="1"/>
  <c r="A2430" i="20"/>
  <c r="C2430" i="20" l="1"/>
  <c r="E2430" i="20" s="1"/>
  <c r="A2431" i="20"/>
  <c r="B2430" i="20"/>
  <c r="D2430" i="20" s="1"/>
  <c r="B2431" i="20" l="1"/>
  <c r="D2431" i="20" s="1"/>
  <c r="C2431" i="20"/>
  <c r="E2431" i="20" s="1"/>
  <c r="A2432" i="20"/>
  <c r="B2432" i="20" l="1"/>
  <c r="D2432" i="20" s="1"/>
  <c r="C2432" i="20"/>
  <c r="E2432" i="20" s="1"/>
  <c r="A2433" i="20"/>
  <c r="B2433" i="20" l="1"/>
  <c r="D2433" i="20" s="1"/>
  <c r="A2434" i="20"/>
  <c r="C2433" i="20"/>
  <c r="E2433" i="20" s="1"/>
  <c r="C2434" i="20" l="1"/>
  <c r="E2434" i="20" s="1"/>
  <c r="A2435" i="20"/>
  <c r="B2434" i="20"/>
  <c r="D2434" i="20" s="1"/>
  <c r="A2436" i="20" l="1"/>
  <c r="B2435" i="20"/>
  <c r="D2435" i="20" s="1"/>
  <c r="C2435" i="20"/>
  <c r="E2435" i="20" s="1"/>
  <c r="B2436" i="20" l="1"/>
  <c r="D2436" i="20" s="1"/>
  <c r="C2436" i="20"/>
  <c r="E2436" i="20" s="1"/>
  <c r="A2437" i="20"/>
  <c r="A2438" i="20" l="1"/>
  <c r="B2437" i="20"/>
  <c r="D2437" i="20" s="1"/>
  <c r="C2437" i="20"/>
  <c r="E2437" i="20" s="1"/>
  <c r="C2438" i="20" l="1"/>
  <c r="E2438" i="20" s="1"/>
  <c r="A2439" i="20"/>
  <c r="B2438" i="20"/>
  <c r="D2438" i="20" s="1"/>
  <c r="B2439" i="20" l="1"/>
  <c r="D2439" i="20" s="1"/>
  <c r="C2439" i="20"/>
  <c r="E2439" i="20" s="1"/>
  <c r="A2440" i="20"/>
  <c r="B2440" i="20" l="1"/>
  <c r="D2440" i="20" s="1"/>
  <c r="C2440" i="20"/>
  <c r="E2440" i="20" s="1"/>
  <c r="A2441" i="20"/>
  <c r="B2441" i="20" l="1"/>
  <c r="D2441" i="20" s="1"/>
  <c r="C2441" i="20"/>
  <c r="E2441" i="20" s="1"/>
  <c r="A2442" i="20"/>
  <c r="B2442" i="20" l="1"/>
  <c r="D2442" i="20" s="1"/>
  <c r="C2442" i="20"/>
  <c r="E2442" i="20" s="1"/>
  <c r="A2443" i="20"/>
  <c r="A2444" i="20" l="1"/>
  <c r="B2443" i="20"/>
  <c r="D2443" i="20" s="1"/>
  <c r="C2443" i="20"/>
  <c r="E2443" i="20" s="1"/>
  <c r="B2444" i="20" l="1"/>
  <c r="D2444" i="20" s="1"/>
  <c r="C2444" i="20"/>
  <c r="E2444" i="20" s="1"/>
  <c r="A2445" i="20"/>
  <c r="B2445" i="20" l="1"/>
  <c r="D2445" i="20" s="1"/>
  <c r="C2445" i="20"/>
  <c r="E2445" i="20" s="1"/>
  <c r="A2446" i="20"/>
  <c r="C2446" i="20" l="1"/>
  <c r="E2446" i="20" s="1"/>
  <c r="A2447" i="20"/>
  <c r="B2446" i="20"/>
  <c r="D2446" i="20" s="1"/>
  <c r="B2447" i="20" l="1"/>
  <c r="D2447" i="20" s="1"/>
  <c r="C2447" i="20"/>
  <c r="E2447" i="20" s="1"/>
  <c r="A2448" i="20"/>
  <c r="C2448" i="20" l="1"/>
  <c r="E2448" i="20" s="1"/>
  <c r="A2449" i="20"/>
  <c r="B2448" i="20"/>
  <c r="D2448" i="20" s="1"/>
  <c r="B2449" i="20" l="1"/>
  <c r="D2449" i="20" s="1"/>
  <c r="C2449" i="20"/>
  <c r="E2449" i="20" s="1"/>
  <c r="A2450" i="20"/>
  <c r="B2450" i="20" l="1"/>
  <c r="D2450" i="20" s="1"/>
  <c r="C2450" i="20"/>
  <c r="E2450" i="20" s="1"/>
  <c r="A2451" i="20"/>
  <c r="A2452" i="20" l="1"/>
  <c r="B2451" i="20"/>
  <c r="D2451" i="20" s="1"/>
  <c r="C2451" i="20"/>
  <c r="E2451" i="20" s="1"/>
  <c r="B2452" i="20" l="1"/>
  <c r="D2452" i="20" s="1"/>
  <c r="C2452" i="20"/>
  <c r="E2452" i="20" s="1"/>
  <c r="A2453" i="20"/>
  <c r="B2453" i="20" l="1"/>
  <c r="D2453" i="20" s="1"/>
  <c r="C2453" i="20"/>
  <c r="E2453" i="20" s="1"/>
  <c r="A2454" i="20"/>
  <c r="C2454" i="20" l="1"/>
  <c r="E2454" i="20" s="1"/>
  <c r="A2455" i="20"/>
  <c r="B2454" i="20"/>
  <c r="D2454" i="20" s="1"/>
  <c r="A2456" i="20" l="1"/>
  <c r="B2455" i="20"/>
  <c r="D2455" i="20" s="1"/>
  <c r="C2455" i="20"/>
  <c r="E2455" i="20" s="1"/>
  <c r="B2456" i="20" l="1"/>
  <c r="D2456" i="20" s="1"/>
  <c r="C2456" i="20"/>
  <c r="E2456" i="20" s="1"/>
  <c r="A2457" i="20"/>
  <c r="B2457" i="20" l="1"/>
  <c r="D2457" i="20" s="1"/>
  <c r="C2457" i="20"/>
  <c r="E2457" i="20" s="1"/>
  <c r="A2458" i="20"/>
  <c r="C2458" i="20" l="1"/>
  <c r="E2458" i="20" s="1"/>
  <c r="A2459" i="20"/>
  <c r="B2458" i="20"/>
  <c r="D2458" i="20" s="1"/>
  <c r="A2460" i="20" l="1"/>
  <c r="B2459" i="20"/>
  <c r="D2459" i="20" s="1"/>
  <c r="C2459" i="20"/>
  <c r="E2459" i="20" s="1"/>
  <c r="B2460" i="20" l="1"/>
  <c r="D2460" i="20" s="1"/>
  <c r="C2460" i="20"/>
  <c r="E2460" i="20" s="1"/>
  <c r="A2461" i="20"/>
  <c r="B2461" i="20" l="1"/>
  <c r="D2461" i="20" s="1"/>
  <c r="C2461" i="20"/>
  <c r="E2461" i="20" s="1"/>
  <c r="A2462" i="20"/>
  <c r="C2462" i="20" l="1"/>
  <c r="E2462" i="20" s="1"/>
  <c r="A2463" i="20"/>
  <c r="B2462" i="20"/>
  <c r="D2462" i="20" s="1"/>
  <c r="B2463" i="20" l="1"/>
  <c r="D2463" i="20" s="1"/>
  <c r="C2463" i="20"/>
  <c r="E2463" i="20" s="1"/>
  <c r="A2464" i="20"/>
  <c r="B2464" i="20" l="1"/>
  <c r="D2464" i="20" s="1"/>
  <c r="C2464" i="20"/>
  <c r="E2464" i="20" s="1"/>
  <c r="A2465" i="20"/>
  <c r="B2465" i="20" l="1"/>
  <c r="D2465" i="20" s="1"/>
  <c r="C2465" i="20"/>
  <c r="E2465" i="20" s="1"/>
  <c r="A2466" i="20"/>
  <c r="C2466" i="20" l="1"/>
  <c r="E2466" i="20" s="1"/>
  <c r="A2467" i="20"/>
  <c r="B2466" i="20"/>
  <c r="D2466" i="20" s="1"/>
  <c r="A2468" i="20" l="1"/>
  <c r="B2467" i="20"/>
  <c r="D2467" i="20" s="1"/>
  <c r="C2467" i="20"/>
  <c r="E2467" i="20" s="1"/>
  <c r="B2468" i="20" l="1"/>
  <c r="D2468" i="20" s="1"/>
  <c r="C2468" i="20"/>
  <c r="E2468" i="20" s="1"/>
  <c r="A2469" i="20"/>
  <c r="A2470" i="20" l="1"/>
  <c r="B2469" i="20"/>
  <c r="D2469" i="20" s="1"/>
  <c r="C2469" i="20"/>
  <c r="E2469" i="20" s="1"/>
  <c r="C2470" i="20" l="1"/>
  <c r="E2470" i="20" s="1"/>
  <c r="A2471" i="20"/>
  <c r="B2470" i="20"/>
  <c r="D2470" i="20" s="1"/>
  <c r="B2471" i="20" l="1"/>
  <c r="D2471" i="20" s="1"/>
  <c r="C2471" i="20"/>
  <c r="E2471" i="20" s="1"/>
  <c r="A2472" i="20"/>
  <c r="B2472" i="20" l="1"/>
  <c r="D2472" i="20" s="1"/>
  <c r="C2472" i="20"/>
  <c r="E2472" i="20" s="1"/>
  <c r="A2473" i="20"/>
  <c r="B2473" i="20" l="1"/>
  <c r="D2473" i="20" s="1"/>
  <c r="C2473" i="20"/>
  <c r="E2473" i="20" s="1"/>
  <c r="A2474" i="20"/>
  <c r="B2474" i="20" l="1"/>
  <c r="D2474" i="20" s="1"/>
  <c r="C2474" i="20"/>
  <c r="E2474" i="20" s="1"/>
  <c r="A2475" i="20"/>
  <c r="A2476" i="20" l="1"/>
  <c r="B2475" i="20"/>
  <c r="D2475" i="20" s="1"/>
  <c r="C2475" i="20"/>
  <c r="E2475" i="20" s="1"/>
  <c r="B2476" i="20" l="1"/>
  <c r="D2476" i="20" s="1"/>
  <c r="C2476" i="20"/>
  <c r="E2476" i="20" s="1"/>
  <c r="A2477" i="20"/>
  <c r="B2477" i="20" l="1"/>
  <c r="D2477" i="20" s="1"/>
  <c r="C2477" i="20"/>
  <c r="E2477" i="20" s="1"/>
  <c r="A2478" i="20"/>
  <c r="C2478" i="20" l="1"/>
  <c r="E2478" i="20" s="1"/>
  <c r="A2479" i="20"/>
  <c r="B2478" i="20"/>
  <c r="D2478" i="20" s="1"/>
  <c r="B2479" i="20" l="1"/>
  <c r="D2479" i="20" s="1"/>
  <c r="C2479" i="20"/>
  <c r="E2479" i="20" s="1"/>
  <c r="A2480" i="20"/>
  <c r="C2480" i="20" l="1"/>
  <c r="E2480" i="20" s="1"/>
  <c r="A2481" i="20"/>
  <c r="B2480" i="20"/>
  <c r="D2480" i="20" s="1"/>
  <c r="B2481" i="20" l="1"/>
  <c r="D2481" i="20" s="1"/>
  <c r="C2481" i="20"/>
  <c r="E2481" i="20" s="1"/>
  <c r="A2482" i="20"/>
  <c r="B2482" i="20" l="1"/>
  <c r="D2482" i="20" s="1"/>
  <c r="C2482" i="20"/>
  <c r="E2482" i="20" s="1"/>
  <c r="A2483" i="20"/>
  <c r="A2484" i="20" l="1"/>
  <c r="B2483" i="20"/>
  <c r="D2483" i="20" s="1"/>
  <c r="C2483" i="20"/>
  <c r="E2483" i="20" s="1"/>
  <c r="B2484" i="20" l="1"/>
  <c r="D2484" i="20" s="1"/>
  <c r="C2484" i="20"/>
  <c r="E2484" i="20" s="1"/>
  <c r="A2485" i="20"/>
  <c r="B2485" i="20" l="1"/>
  <c r="D2485" i="20" s="1"/>
  <c r="C2485" i="20"/>
  <c r="E2485" i="20" s="1"/>
  <c r="A2486" i="20"/>
  <c r="C2486" i="20" l="1"/>
  <c r="E2486" i="20" s="1"/>
  <c r="A2487" i="20"/>
  <c r="B2486" i="20"/>
  <c r="D2486" i="20" s="1"/>
  <c r="A2488" i="20" l="1"/>
  <c r="B2487" i="20"/>
  <c r="D2487" i="20" s="1"/>
  <c r="C2487" i="20"/>
  <c r="E2487" i="20" s="1"/>
  <c r="B2488" i="20" l="1"/>
  <c r="D2488" i="20" s="1"/>
  <c r="C2488" i="20"/>
  <c r="E2488" i="20" s="1"/>
  <c r="A2489" i="20"/>
  <c r="B2489" i="20" l="1"/>
  <c r="D2489" i="20" s="1"/>
  <c r="C2489" i="20"/>
  <c r="E2489" i="20" s="1"/>
  <c r="A2490" i="20"/>
  <c r="B2490" i="20" l="1"/>
  <c r="D2490" i="20" s="1"/>
  <c r="C2490" i="20"/>
  <c r="E2490" i="20" s="1"/>
  <c r="A2491" i="20"/>
  <c r="A2492" i="20" l="1"/>
  <c r="B2491" i="20"/>
  <c r="D2491" i="20" s="1"/>
  <c r="C2491" i="20"/>
  <c r="E2491" i="20" s="1"/>
  <c r="B2492" i="20" l="1"/>
  <c r="D2492" i="20" s="1"/>
  <c r="C2492" i="20"/>
  <c r="E2492" i="20" s="1"/>
  <c r="A2493" i="20"/>
  <c r="B2493" i="20" l="1"/>
  <c r="D2493" i="20" s="1"/>
  <c r="C2493" i="20"/>
  <c r="E2493" i="20" s="1"/>
  <c r="A2494" i="20"/>
  <c r="C2494" i="20" l="1"/>
  <c r="E2494" i="20" s="1"/>
  <c r="A2495" i="20"/>
  <c r="B2494" i="20"/>
  <c r="D2494" i="20" s="1"/>
  <c r="B2495" i="20" l="1"/>
  <c r="D2495" i="20" s="1"/>
  <c r="C2495" i="20"/>
  <c r="E2495" i="20" s="1"/>
  <c r="A2496" i="20"/>
  <c r="B2496" i="20" l="1"/>
  <c r="D2496" i="20" s="1"/>
  <c r="C2496" i="20"/>
  <c r="E2496" i="20" s="1"/>
  <c r="A2497" i="20"/>
  <c r="B2497" i="20" l="1"/>
  <c r="D2497" i="20" s="1"/>
  <c r="C2497" i="20"/>
  <c r="E2497" i="20" s="1"/>
  <c r="A2498" i="20"/>
  <c r="C2498" i="20" l="1"/>
  <c r="E2498" i="20" s="1"/>
  <c r="A2499" i="20"/>
  <c r="B2498" i="20"/>
  <c r="D2498" i="20" s="1"/>
  <c r="A2500" i="20" l="1"/>
  <c r="B2499" i="20"/>
  <c r="D2499" i="20" s="1"/>
  <c r="C2499" i="20"/>
  <c r="E2499" i="20" s="1"/>
  <c r="B2500" i="20" l="1"/>
  <c r="D2500" i="20" s="1"/>
  <c r="C2500" i="20"/>
  <c r="E2500" i="20" s="1"/>
  <c r="A2501" i="20"/>
  <c r="A2502" i="20" l="1"/>
  <c r="B2501" i="20"/>
  <c r="D2501" i="20" s="1"/>
  <c r="C2501" i="20"/>
  <c r="E2501" i="20" s="1"/>
  <c r="C2502" i="20" l="1"/>
  <c r="E2502" i="20" s="1"/>
  <c r="A2503" i="20"/>
  <c r="B2502" i="20"/>
  <c r="D2502" i="20" s="1"/>
  <c r="B2503" i="20" l="1"/>
  <c r="D2503" i="20" s="1"/>
  <c r="C2503" i="20"/>
  <c r="E2503" i="20" s="1"/>
  <c r="A2504" i="20"/>
  <c r="B2504" i="20" l="1"/>
  <c r="D2504" i="20" s="1"/>
  <c r="C2504" i="20"/>
  <c r="E2504" i="20" s="1"/>
  <c r="A2505" i="20"/>
  <c r="B2505" i="20" l="1"/>
  <c r="D2505" i="20" s="1"/>
  <c r="C2505" i="20"/>
  <c r="E2505" i="20" s="1"/>
  <c r="A2506" i="20"/>
  <c r="B2506" i="20" l="1"/>
  <c r="D2506" i="20" s="1"/>
  <c r="C2506" i="20"/>
  <c r="E2506" i="20" s="1"/>
  <c r="A2507" i="20"/>
  <c r="A2508" i="20" l="1"/>
  <c r="B2507" i="20"/>
  <c r="D2507" i="20" s="1"/>
  <c r="C2507" i="20"/>
  <c r="E2507" i="20" s="1"/>
  <c r="B2508" i="20" l="1"/>
  <c r="D2508" i="20" s="1"/>
  <c r="C2508" i="20"/>
  <c r="E2508" i="20" s="1"/>
  <c r="A2509" i="20"/>
  <c r="B2509" i="20" l="1"/>
  <c r="D2509" i="20" s="1"/>
  <c r="C2509" i="20"/>
  <c r="E2509" i="20" s="1"/>
  <c r="A2510" i="20"/>
  <c r="C2510" i="20" l="1"/>
  <c r="E2510" i="20" s="1"/>
  <c r="A2511" i="20"/>
  <c r="B2510" i="20"/>
  <c r="D2510" i="20" s="1"/>
  <c r="B2511" i="20" l="1"/>
  <c r="D2511" i="20" s="1"/>
  <c r="C2511" i="20"/>
  <c r="E2511" i="20" s="1"/>
  <c r="A2512" i="20"/>
  <c r="C2512" i="20" l="1"/>
  <c r="E2512" i="20" s="1"/>
  <c r="A2513" i="20"/>
  <c r="B2512" i="20"/>
  <c r="D2512" i="20" s="1"/>
  <c r="B2513" i="20" l="1"/>
  <c r="D2513" i="20" s="1"/>
  <c r="C2513" i="20"/>
  <c r="E2513" i="20" s="1"/>
  <c r="A2514" i="20"/>
  <c r="B2514" i="20" l="1"/>
  <c r="D2514" i="20" s="1"/>
  <c r="C2514" i="20"/>
  <c r="E2514" i="20" s="1"/>
  <c r="A2515" i="20"/>
  <c r="A2516" i="20" l="1"/>
  <c r="B2515" i="20"/>
  <c r="D2515" i="20" s="1"/>
  <c r="C2515" i="20"/>
  <c r="E2515" i="20" s="1"/>
  <c r="B2516" i="20" l="1"/>
  <c r="D2516" i="20" s="1"/>
  <c r="C2516" i="20"/>
  <c r="E2516" i="20" s="1"/>
  <c r="A2517" i="20"/>
  <c r="B2517" i="20" l="1"/>
  <c r="D2517" i="20" s="1"/>
  <c r="C2517" i="20"/>
  <c r="E2517" i="20" s="1"/>
  <c r="A2518" i="20"/>
  <c r="C2518" i="20" l="1"/>
  <c r="E2518" i="20" s="1"/>
  <c r="A2519" i="20"/>
  <c r="B2518" i="20"/>
  <c r="D2518" i="20" s="1"/>
  <c r="A2520" i="20" l="1"/>
  <c r="B2519" i="20"/>
  <c r="D2519" i="20" s="1"/>
  <c r="C2519" i="20"/>
  <c r="E2519" i="20" s="1"/>
  <c r="B2520" i="20" l="1"/>
  <c r="D2520" i="20" s="1"/>
  <c r="C2520" i="20"/>
  <c r="E2520" i="20" s="1"/>
  <c r="A2521" i="20"/>
  <c r="B2521" i="20" l="1"/>
  <c r="D2521" i="20" s="1"/>
  <c r="C2521" i="20"/>
  <c r="E2521" i="20" s="1"/>
  <c r="A2522" i="20"/>
  <c r="B2522" i="20" l="1"/>
  <c r="D2522" i="20" s="1"/>
  <c r="C2522" i="20"/>
  <c r="E2522" i="20" s="1"/>
  <c r="A2523" i="20"/>
  <c r="A2524" i="20" l="1"/>
  <c r="B2523" i="20"/>
  <c r="D2523" i="20" s="1"/>
  <c r="C2523" i="20"/>
  <c r="E2523" i="20" s="1"/>
  <c r="B2524" i="20" l="1"/>
  <c r="D2524" i="20" s="1"/>
  <c r="C2524" i="20"/>
  <c r="E2524" i="20" s="1"/>
  <c r="A2525" i="20"/>
  <c r="B2525" i="20" l="1"/>
  <c r="D2525" i="20" s="1"/>
  <c r="C2525" i="20"/>
  <c r="E2525" i="20" s="1"/>
  <c r="A2526" i="20"/>
  <c r="C2526" i="20" l="1"/>
  <c r="E2526" i="20" s="1"/>
  <c r="A2527" i="20"/>
  <c r="B2526" i="20"/>
  <c r="D2526" i="20" s="1"/>
  <c r="B2527" i="20" l="1"/>
  <c r="D2527" i="20" s="1"/>
  <c r="C2527" i="20"/>
  <c r="E2527" i="20" s="1"/>
  <c r="A2528" i="20"/>
  <c r="B2528" i="20" l="1"/>
  <c r="D2528" i="20" s="1"/>
  <c r="C2528" i="20"/>
  <c r="E2528" i="20" s="1"/>
  <c r="A2529" i="20"/>
  <c r="B2529" i="20" l="1"/>
  <c r="D2529" i="20" s="1"/>
  <c r="C2529" i="20"/>
  <c r="E2529" i="20" s="1"/>
  <c r="A2530" i="20"/>
  <c r="C2530" i="20" l="1"/>
  <c r="E2530" i="20" s="1"/>
  <c r="A2531" i="20"/>
  <c r="B2530" i="20"/>
  <c r="D2530" i="20" s="1"/>
  <c r="A2532" i="20" l="1"/>
  <c r="B2531" i="20"/>
  <c r="D2531" i="20" s="1"/>
  <c r="C2531" i="20"/>
  <c r="E2531" i="20" s="1"/>
  <c r="B2532" i="20" l="1"/>
  <c r="D2532" i="20" s="1"/>
  <c r="C2532" i="20"/>
  <c r="E2532" i="20" s="1"/>
  <c r="A2533" i="20"/>
  <c r="A2534" i="20" l="1"/>
  <c r="B2533" i="20"/>
  <c r="D2533" i="20" s="1"/>
  <c r="C2533" i="20"/>
  <c r="E2533" i="20" s="1"/>
  <c r="C2534" i="20" l="1"/>
  <c r="E2534" i="20" s="1"/>
  <c r="A2535" i="20"/>
  <c r="B2534" i="20"/>
  <c r="D2534" i="20" s="1"/>
  <c r="C2535" i="20" l="1"/>
  <c r="E2535" i="20" s="1"/>
  <c r="A2536" i="20"/>
  <c r="B2535" i="20"/>
  <c r="D2535" i="20" s="1"/>
  <c r="C2536" i="20" l="1"/>
  <c r="E2536" i="20" s="1"/>
  <c r="A2537" i="20"/>
  <c r="B2536" i="20"/>
  <c r="D2536" i="20" s="1"/>
  <c r="B2537" i="20" l="1"/>
  <c r="D2537" i="20" s="1"/>
  <c r="C2537" i="20"/>
  <c r="E2537" i="20" s="1"/>
  <c r="A2538" i="20"/>
  <c r="B2538" i="20" l="1"/>
  <c r="D2538" i="20" s="1"/>
  <c r="C2538" i="20"/>
  <c r="E2538" i="20" s="1"/>
  <c r="A2539" i="20"/>
  <c r="A2540" i="20" l="1"/>
  <c r="B2539" i="20"/>
  <c r="D2539" i="20" s="1"/>
  <c r="C2539" i="20"/>
  <c r="E2539" i="20" s="1"/>
  <c r="B2540" i="20" l="1"/>
  <c r="D2540" i="20" s="1"/>
  <c r="A2541" i="20"/>
  <c r="C2540" i="20"/>
  <c r="E2540" i="20" s="1"/>
  <c r="B2541" i="20" l="1"/>
  <c r="D2541" i="20" s="1"/>
  <c r="C2541" i="20"/>
  <c r="E2541" i="20" s="1"/>
  <c r="A2542" i="20"/>
  <c r="C2542" i="20" l="1"/>
  <c r="E2542" i="20" s="1"/>
  <c r="A2543" i="20"/>
  <c r="B2542" i="20"/>
  <c r="D2542" i="20" s="1"/>
  <c r="B2543" i="20" l="1"/>
  <c r="D2543" i="20" s="1"/>
  <c r="C2543" i="20"/>
  <c r="E2543" i="20" s="1"/>
  <c r="A2544" i="20"/>
  <c r="C2544" i="20" l="1"/>
  <c r="E2544" i="20" s="1"/>
  <c r="A2545" i="20"/>
  <c r="B2544" i="20"/>
  <c r="D2544" i="20" s="1"/>
  <c r="B2545" i="20" l="1"/>
  <c r="D2545" i="20" s="1"/>
  <c r="C2545" i="20"/>
  <c r="E2545" i="20" s="1"/>
  <c r="A2546" i="20"/>
  <c r="B2546" i="20" l="1"/>
  <c r="D2546" i="20" s="1"/>
  <c r="C2546" i="20"/>
  <c r="E2546" i="20" s="1"/>
  <c r="A2547" i="20"/>
  <c r="A2548" i="20" l="1"/>
  <c r="B2547" i="20"/>
  <c r="D2547" i="20" s="1"/>
  <c r="C2547" i="20"/>
  <c r="E2547" i="20" s="1"/>
  <c r="B2548" i="20" l="1"/>
  <c r="D2548" i="20" s="1"/>
  <c r="C2548" i="20"/>
  <c r="E2548" i="20" s="1"/>
  <c r="A2549" i="20"/>
  <c r="B2549" i="20" l="1"/>
  <c r="D2549" i="20" s="1"/>
  <c r="C2549" i="20"/>
  <c r="E2549" i="20" s="1"/>
  <c r="A2550" i="20"/>
  <c r="C2550" i="20" l="1"/>
  <c r="E2550" i="20" s="1"/>
  <c r="A2551" i="20"/>
  <c r="B2550" i="20"/>
  <c r="D2550" i="20" s="1"/>
  <c r="A2552" i="20" l="1"/>
  <c r="B2551" i="20"/>
  <c r="D2551" i="20" s="1"/>
  <c r="C2551" i="20"/>
  <c r="E2551" i="20" s="1"/>
  <c r="B2552" i="20" l="1"/>
  <c r="D2552" i="20" s="1"/>
  <c r="C2552" i="20"/>
  <c r="E2552" i="20" s="1"/>
  <c r="A2553" i="20"/>
  <c r="B2553" i="20" l="1"/>
  <c r="D2553" i="20" s="1"/>
  <c r="C2553" i="20"/>
  <c r="E2553" i="20" s="1"/>
  <c r="A2554" i="20"/>
  <c r="B2554" i="20" l="1"/>
  <c r="D2554" i="20" s="1"/>
  <c r="C2554" i="20"/>
  <c r="E2554" i="20" s="1"/>
  <c r="A2555" i="20"/>
  <c r="A2556" i="20" l="1"/>
  <c r="B2555" i="20"/>
  <c r="D2555" i="20" s="1"/>
  <c r="C2555" i="20"/>
  <c r="E2555" i="20" s="1"/>
  <c r="B2556" i="20" l="1"/>
  <c r="D2556" i="20" s="1"/>
  <c r="C2556" i="20"/>
  <c r="E2556" i="20" s="1"/>
  <c r="A2557" i="20"/>
  <c r="B2557" i="20" l="1"/>
  <c r="D2557" i="20" s="1"/>
  <c r="C2557" i="20"/>
  <c r="E2557" i="20" s="1"/>
  <c r="A2558" i="20"/>
  <c r="C2558" i="20" l="1"/>
  <c r="E2558" i="20" s="1"/>
  <c r="A2559" i="20"/>
  <c r="B2558" i="20"/>
  <c r="D2558" i="20" s="1"/>
  <c r="B2559" i="20" l="1"/>
  <c r="D2559" i="20" s="1"/>
  <c r="C2559" i="20"/>
  <c r="E2559" i="20" s="1"/>
  <c r="A2560" i="20"/>
  <c r="B2560" i="20" l="1"/>
  <c r="D2560" i="20" s="1"/>
  <c r="C2560" i="20"/>
  <c r="E2560" i="20" s="1"/>
  <c r="A2561" i="20"/>
  <c r="B2561" i="20" l="1"/>
  <c r="D2561" i="20" s="1"/>
  <c r="A2562" i="20"/>
  <c r="C2561" i="20"/>
  <c r="E2561" i="20" s="1"/>
  <c r="C2562" i="20" l="1"/>
  <c r="E2562" i="20" s="1"/>
  <c r="A2563" i="20"/>
  <c r="B2562" i="20"/>
  <c r="D2562" i="20" s="1"/>
  <c r="A2564" i="20" l="1"/>
  <c r="C2563" i="20"/>
  <c r="E2563" i="20" s="1"/>
  <c r="B2563" i="20"/>
  <c r="D2563" i="20" s="1"/>
  <c r="B2564" i="20" l="1"/>
  <c r="D2564" i="20" s="1"/>
  <c r="C2564" i="20"/>
  <c r="E2564" i="20" s="1"/>
  <c r="A2565" i="20"/>
  <c r="A2566" i="20" l="1"/>
  <c r="B2565" i="20"/>
  <c r="D2565" i="20" s="1"/>
  <c r="C2565" i="20"/>
  <c r="E2565" i="20" s="1"/>
  <c r="C2566" i="20" l="1"/>
  <c r="E2566" i="20" s="1"/>
  <c r="A2567" i="20"/>
  <c r="B2566" i="20"/>
  <c r="D2566" i="20" s="1"/>
  <c r="B2567" i="20" l="1"/>
  <c r="D2567" i="20" s="1"/>
  <c r="C2567" i="20"/>
  <c r="E2567" i="20" s="1"/>
  <c r="A2568" i="20"/>
  <c r="B2568" i="20" l="1"/>
  <c r="D2568" i="20" s="1"/>
  <c r="C2568" i="20"/>
  <c r="E2568" i="20" s="1"/>
  <c r="A2569" i="20"/>
  <c r="B2569" i="20" l="1"/>
  <c r="D2569" i="20" s="1"/>
  <c r="C2569" i="20"/>
  <c r="E2569" i="20" s="1"/>
  <c r="A2570" i="20"/>
  <c r="B2570" i="20" l="1"/>
  <c r="D2570" i="20" s="1"/>
  <c r="C2570" i="20"/>
  <c r="E2570" i="20" s="1"/>
  <c r="A2571" i="20"/>
  <c r="A2572" i="20" l="1"/>
  <c r="B2571" i="20"/>
  <c r="D2571" i="20" s="1"/>
  <c r="C2571" i="20"/>
  <c r="E2571" i="20" s="1"/>
  <c r="B2572" i="20" l="1"/>
  <c r="D2572" i="20" s="1"/>
  <c r="C2572" i="20"/>
  <c r="E2572" i="20" s="1"/>
  <c r="A2573" i="20"/>
  <c r="B2573" i="20" l="1"/>
  <c r="D2573" i="20" s="1"/>
  <c r="C2573" i="20"/>
  <c r="E2573" i="20" s="1"/>
  <c r="A2574" i="20"/>
  <c r="C2574" i="20" l="1"/>
  <c r="E2574" i="20" s="1"/>
  <c r="A2575" i="20"/>
  <c r="B2574" i="20"/>
  <c r="D2574" i="20" s="1"/>
  <c r="B2575" i="20" l="1"/>
  <c r="D2575" i="20" s="1"/>
  <c r="C2575" i="20"/>
  <c r="E2575" i="20" s="1"/>
  <c r="A2576" i="20"/>
  <c r="C2576" i="20" l="1"/>
  <c r="E2576" i="20" s="1"/>
  <c r="A2577" i="20"/>
  <c r="B2576" i="20"/>
  <c r="D2576" i="20" s="1"/>
  <c r="B2577" i="20" l="1"/>
  <c r="D2577" i="20" s="1"/>
  <c r="C2577" i="20"/>
  <c r="E2577" i="20" s="1"/>
  <c r="A2578" i="20"/>
  <c r="B2578" i="20" l="1"/>
  <c r="D2578" i="20" s="1"/>
  <c r="C2578" i="20"/>
  <c r="E2578" i="20" s="1"/>
  <c r="A2579" i="20"/>
  <c r="A2580" i="20" l="1"/>
  <c r="B2579" i="20"/>
  <c r="D2579" i="20" s="1"/>
  <c r="C2579" i="20"/>
  <c r="E2579" i="20" s="1"/>
  <c r="B2580" i="20" l="1"/>
  <c r="D2580" i="20" s="1"/>
  <c r="C2580" i="20"/>
  <c r="E2580" i="20" s="1"/>
  <c r="A2581" i="20"/>
  <c r="B2581" i="20" l="1"/>
  <c r="D2581" i="20" s="1"/>
  <c r="C2581" i="20"/>
  <c r="E2581" i="20" s="1"/>
  <c r="A2582" i="20"/>
  <c r="C2582" i="20" l="1"/>
  <c r="E2582" i="20" s="1"/>
  <c r="A2583" i="20"/>
  <c r="B2582" i="20"/>
  <c r="D2582" i="20" s="1"/>
  <c r="A2584" i="20" l="1"/>
  <c r="B2583" i="20"/>
  <c r="D2583" i="20" s="1"/>
  <c r="C2583" i="20"/>
  <c r="E2583" i="20" s="1"/>
  <c r="B2584" i="20" l="1"/>
  <c r="D2584" i="20" s="1"/>
  <c r="C2584" i="20"/>
  <c r="E2584" i="20" s="1"/>
  <c r="A2585" i="20"/>
  <c r="B2585" i="20" l="1"/>
  <c r="D2585" i="20" s="1"/>
  <c r="C2585" i="20"/>
  <c r="E2585" i="20" s="1"/>
  <c r="A2586" i="20"/>
  <c r="B2586" i="20" l="1"/>
  <c r="D2586" i="20" s="1"/>
  <c r="C2586" i="20"/>
  <c r="E2586" i="20" s="1"/>
  <c r="A2587" i="20"/>
  <c r="A2588" i="20" l="1"/>
  <c r="B2587" i="20"/>
  <c r="D2587" i="20" s="1"/>
  <c r="C2587" i="20"/>
  <c r="E2587" i="20" s="1"/>
  <c r="B2588" i="20" l="1"/>
  <c r="D2588" i="20" s="1"/>
  <c r="C2588" i="20"/>
  <c r="E2588" i="20" s="1"/>
  <c r="A2589" i="20"/>
  <c r="B2589" i="20" l="1"/>
  <c r="D2589" i="20" s="1"/>
  <c r="C2589" i="20"/>
  <c r="E2589" i="20" s="1"/>
  <c r="A2590" i="20"/>
  <c r="C2590" i="20" l="1"/>
  <c r="E2590" i="20" s="1"/>
  <c r="A2591" i="20"/>
  <c r="B2590" i="20"/>
  <c r="D2590" i="20" s="1"/>
  <c r="B2591" i="20" l="1"/>
  <c r="D2591" i="20" s="1"/>
  <c r="C2591" i="20"/>
  <c r="E2591" i="20" s="1"/>
  <c r="A2592" i="20"/>
  <c r="B2592" i="20" l="1"/>
  <c r="D2592" i="20" s="1"/>
  <c r="C2592" i="20"/>
  <c r="E2592" i="20" s="1"/>
  <c r="A2593" i="20"/>
  <c r="B2593" i="20" l="1"/>
  <c r="D2593" i="20" s="1"/>
  <c r="C2593" i="20"/>
  <c r="E2593" i="20" s="1"/>
  <c r="A2594" i="20"/>
  <c r="C2594" i="20" l="1"/>
  <c r="E2594" i="20" s="1"/>
  <c r="A2595" i="20"/>
  <c r="B2594" i="20"/>
  <c r="D2594" i="20" s="1"/>
  <c r="A2596" i="20" l="1"/>
  <c r="B2595" i="20"/>
  <c r="D2595" i="20" s="1"/>
  <c r="C2595" i="20"/>
  <c r="E2595" i="20" s="1"/>
  <c r="B2596" i="20" l="1"/>
  <c r="D2596" i="20" s="1"/>
  <c r="C2596" i="20"/>
  <c r="E2596" i="20" s="1"/>
  <c r="A2597" i="20"/>
  <c r="A2598" i="20" l="1"/>
  <c r="B2597" i="20"/>
  <c r="D2597" i="20" s="1"/>
  <c r="C2597" i="20"/>
  <c r="E2597" i="20" s="1"/>
  <c r="C2598" i="20" l="1"/>
  <c r="E2598" i="20" s="1"/>
  <c r="B2598" i="20"/>
  <c r="D2598" i="20" s="1"/>
  <c r="A2599" i="20"/>
  <c r="B2599" i="20" l="1"/>
  <c r="D2599" i="20" s="1"/>
  <c r="C2599" i="20"/>
  <c r="E2599" i="20" s="1"/>
  <c r="A2600" i="20"/>
  <c r="A2601" i="20" l="1"/>
  <c r="B2600" i="20"/>
  <c r="D2600" i="20" s="1"/>
  <c r="C2600" i="20"/>
  <c r="E2600" i="20" s="1"/>
  <c r="B2601" i="20" l="1"/>
  <c r="D2601" i="20" s="1"/>
  <c r="C2601" i="20"/>
  <c r="E2601" i="20" s="1"/>
  <c r="A2602" i="20"/>
  <c r="B2602" i="20" l="1"/>
  <c r="D2602" i="20" s="1"/>
  <c r="C2602" i="20"/>
  <c r="E2602" i="20" s="1"/>
  <c r="A2603" i="20"/>
  <c r="C2603" i="20" l="1"/>
  <c r="E2603" i="20" s="1"/>
  <c r="A2604" i="20"/>
  <c r="B2603" i="20"/>
  <c r="D2603" i="20" s="1"/>
  <c r="B2604" i="20" l="1"/>
  <c r="D2604" i="20" s="1"/>
  <c r="C2604" i="20"/>
  <c r="E2604" i="20" s="1"/>
  <c r="A2605" i="20"/>
  <c r="B2605" i="20" l="1"/>
  <c r="D2605" i="20" s="1"/>
  <c r="C2605" i="20"/>
  <c r="E2605" i="20" s="1"/>
  <c r="A2606" i="20"/>
  <c r="B2606" i="20" l="1"/>
  <c r="D2606" i="20" s="1"/>
  <c r="C2606" i="20"/>
  <c r="E2606" i="20" s="1"/>
  <c r="A2607" i="20"/>
  <c r="B2607" i="20" l="1"/>
  <c r="D2607" i="20" s="1"/>
  <c r="C2607" i="20"/>
  <c r="E2607" i="20" s="1"/>
  <c r="A2608" i="20"/>
  <c r="A2609" i="20" l="1"/>
  <c r="B2608" i="20"/>
  <c r="D2608" i="20" s="1"/>
  <c r="C2608" i="20"/>
  <c r="E2608" i="20" s="1"/>
  <c r="B2609" i="20" l="1"/>
  <c r="D2609" i="20" s="1"/>
  <c r="C2609" i="20"/>
  <c r="E2609" i="20" s="1"/>
  <c r="A2610" i="20"/>
  <c r="B2610" i="20" l="1"/>
  <c r="D2610" i="20" s="1"/>
  <c r="C2610" i="20"/>
  <c r="E2610" i="20" s="1"/>
  <c r="A2611" i="20"/>
  <c r="C2611" i="20" l="1"/>
  <c r="E2611" i="20" s="1"/>
  <c r="A2612" i="20"/>
  <c r="B2611" i="20"/>
  <c r="D2611" i="20" s="1"/>
  <c r="B2612" i="20" l="1"/>
  <c r="D2612" i="20" s="1"/>
  <c r="C2612" i="20"/>
  <c r="E2612" i="20" s="1"/>
  <c r="A2613" i="20"/>
  <c r="B2613" i="20" l="1"/>
  <c r="D2613" i="20" s="1"/>
  <c r="C2613" i="20"/>
  <c r="E2613" i="20" s="1"/>
  <c r="A2614" i="20"/>
  <c r="B2614" i="20" l="1"/>
  <c r="D2614" i="20" s="1"/>
  <c r="C2614" i="20"/>
  <c r="E2614" i="20" s="1"/>
  <c r="A2615" i="20"/>
  <c r="B2615" i="20" l="1"/>
  <c r="D2615" i="20" s="1"/>
  <c r="C2615" i="20"/>
  <c r="E2615" i="20" s="1"/>
  <c r="A2616" i="20"/>
  <c r="A2617" i="20" l="1"/>
  <c r="B2616" i="20"/>
  <c r="D2616" i="20" s="1"/>
  <c r="C2616" i="20"/>
  <c r="E2616" i="20" s="1"/>
  <c r="B2617" i="20" l="1"/>
  <c r="D2617" i="20" s="1"/>
  <c r="C2617" i="20"/>
  <c r="E2617" i="20" s="1"/>
  <c r="A2618" i="20"/>
  <c r="B2618" i="20" l="1"/>
  <c r="D2618" i="20" s="1"/>
  <c r="C2618" i="20"/>
  <c r="E2618" i="20" s="1"/>
  <c r="A2619" i="20"/>
  <c r="C2619" i="20" l="1"/>
  <c r="E2619" i="20" s="1"/>
  <c r="A2620" i="20"/>
  <c r="B2619" i="20"/>
  <c r="D2619" i="20" s="1"/>
  <c r="B2620" i="20" l="1"/>
  <c r="D2620" i="20" s="1"/>
  <c r="C2620" i="20"/>
  <c r="E2620" i="20" s="1"/>
  <c r="A2621" i="20"/>
  <c r="B2621" i="20" l="1"/>
  <c r="D2621" i="20" s="1"/>
  <c r="C2621" i="20"/>
  <c r="E2621" i="20" s="1"/>
  <c r="A2622" i="20"/>
  <c r="B2622" i="20" l="1"/>
  <c r="D2622" i="20" s="1"/>
  <c r="C2622" i="20"/>
  <c r="E2622" i="20" s="1"/>
  <c r="A2623" i="20"/>
  <c r="B2623" i="20" l="1"/>
  <c r="D2623" i="20" s="1"/>
  <c r="C2623" i="20"/>
  <c r="E2623" i="20" s="1"/>
  <c r="A2624" i="20"/>
  <c r="A2625" i="20" l="1"/>
  <c r="B2624" i="20"/>
  <c r="D2624" i="20" s="1"/>
  <c r="C2624" i="20"/>
  <c r="E2624" i="20" s="1"/>
  <c r="B2625" i="20" l="1"/>
  <c r="D2625" i="20" s="1"/>
  <c r="C2625" i="20"/>
  <c r="E2625" i="20" s="1"/>
  <c r="A2626" i="20"/>
  <c r="B2626" i="20" l="1"/>
  <c r="D2626" i="20" s="1"/>
  <c r="C2626" i="20"/>
  <c r="E2626" i="20" s="1"/>
  <c r="A2627" i="20"/>
  <c r="C2627" i="20" l="1"/>
  <c r="E2627" i="20" s="1"/>
  <c r="A2628" i="20"/>
  <c r="B2627" i="20"/>
  <c r="D2627" i="20" s="1"/>
  <c r="B2628" i="20" l="1"/>
  <c r="D2628" i="20" s="1"/>
  <c r="C2628" i="20"/>
  <c r="E2628" i="20" s="1"/>
  <c r="A2629" i="20"/>
  <c r="B2629" i="20" l="1"/>
  <c r="D2629" i="20" s="1"/>
  <c r="C2629" i="20"/>
  <c r="E2629" i="20" s="1"/>
  <c r="A2630" i="20"/>
  <c r="B2630" i="20" l="1"/>
  <c r="D2630" i="20" s="1"/>
  <c r="C2630" i="20"/>
  <c r="E2630" i="20" s="1"/>
  <c r="A2631" i="20"/>
  <c r="B2631" i="20" l="1"/>
  <c r="D2631" i="20" s="1"/>
  <c r="C2631" i="20"/>
  <c r="E2631" i="20" s="1"/>
  <c r="A2632" i="20"/>
  <c r="A2633" i="20" l="1"/>
  <c r="B2632" i="20"/>
  <c r="D2632" i="20" s="1"/>
  <c r="C2632" i="20"/>
  <c r="E2632" i="20" s="1"/>
  <c r="C2633" i="20" l="1"/>
  <c r="E2633" i="20" s="1"/>
  <c r="A2634" i="20"/>
  <c r="B2633" i="20"/>
  <c r="D2633" i="20" s="1"/>
  <c r="B2634" i="20" l="1"/>
  <c r="D2634" i="20" s="1"/>
  <c r="C2634" i="20"/>
  <c r="E2634" i="20" s="1"/>
  <c r="A2635" i="20"/>
  <c r="C2635" i="20" l="1"/>
  <c r="E2635" i="20" s="1"/>
  <c r="A2636" i="20"/>
  <c r="B2635" i="20"/>
  <c r="D2635" i="20" s="1"/>
  <c r="B2636" i="20" l="1"/>
  <c r="D2636" i="20" s="1"/>
  <c r="C2636" i="20"/>
  <c r="E2636" i="20" s="1"/>
  <c r="A2637" i="20"/>
  <c r="B2637" i="20" l="1"/>
  <c r="D2637" i="20" s="1"/>
  <c r="A2638" i="20"/>
  <c r="C2637" i="20"/>
  <c r="E2637" i="20" s="1"/>
  <c r="B2638" i="20" l="1"/>
  <c r="D2638" i="20" s="1"/>
  <c r="C2638" i="20"/>
  <c r="E2638" i="20" s="1"/>
  <c r="A2639" i="20"/>
  <c r="B2639" i="20" l="1"/>
  <c r="D2639" i="20" s="1"/>
  <c r="C2639" i="20"/>
  <c r="E2639" i="20" s="1"/>
  <c r="A2640" i="20"/>
  <c r="A2641" i="20" l="1"/>
  <c r="B2640" i="20"/>
  <c r="D2640" i="20" s="1"/>
  <c r="C2640" i="20"/>
  <c r="E2640" i="20" s="1"/>
  <c r="B2641" i="20" l="1"/>
  <c r="D2641" i="20" s="1"/>
  <c r="A2642" i="20"/>
  <c r="C2641" i="20"/>
  <c r="E2641" i="20" s="1"/>
  <c r="B2642" i="20" l="1"/>
  <c r="D2642" i="20" s="1"/>
  <c r="C2642" i="20"/>
  <c r="E2642" i="20" s="1"/>
  <c r="A2643" i="20"/>
  <c r="C2643" i="20" l="1"/>
  <c r="E2643" i="20" s="1"/>
  <c r="A2644" i="20"/>
  <c r="B2643" i="20"/>
  <c r="D2643" i="20" s="1"/>
  <c r="B2644" i="20" l="1"/>
  <c r="D2644" i="20" s="1"/>
  <c r="C2644" i="20"/>
  <c r="E2644" i="20" s="1"/>
  <c r="A2645" i="20"/>
  <c r="B2645" i="20" l="1"/>
  <c r="D2645" i="20" s="1"/>
  <c r="C2645" i="20"/>
  <c r="E2645" i="20" s="1"/>
  <c r="A2646" i="20"/>
  <c r="B2646" i="20" l="1"/>
  <c r="D2646" i="20" s="1"/>
  <c r="C2646" i="20"/>
  <c r="E2646" i="20" s="1"/>
  <c r="A2647" i="20"/>
  <c r="B2647" i="20" l="1"/>
  <c r="D2647" i="20" s="1"/>
  <c r="C2647" i="20"/>
  <c r="E2647" i="20" s="1"/>
  <c r="A2648" i="20"/>
  <c r="A2649" i="20" l="1"/>
  <c r="B2648" i="20"/>
  <c r="D2648" i="20" s="1"/>
  <c r="C2648" i="20"/>
  <c r="E2648" i="20" s="1"/>
  <c r="B2649" i="20" l="1"/>
  <c r="D2649" i="20" s="1"/>
  <c r="C2649" i="20"/>
  <c r="E2649" i="20" s="1"/>
  <c r="A2650" i="20"/>
  <c r="B2650" i="20" l="1"/>
  <c r="D2650" i="20" s="1"/>
  <c r="C2650" i="20"/>
  <c r="E2650" i="20" s="1"/>
  <c r="A2651" i="20"/>
  <c r="C2651" i="20" l="1"/>
  <c r="E2651" i="20" s="1"/>
  <c r="A2652" i="20"/>
  <c r="B2651" i="20"/>
  <c r="D2651" i="20" s="1"/>
  <c r="B2652" i="20" l="1"/>
  <c r="D2652" i="20" s="1"/>
  <c r="C2652" i="20"/>
  <c r="E2652" i="20" s="1"/>
  <c r="A2653" i="20"/>
  <c r="B2653" i="20" l="1"/>
  <c r="D2653" i="20" s="1"/>
  <c r="C2653" i="20"/>
  <c r="E2653" i="20" s="1"/>
  <c r="A2654" i="20"/>
  <c r="B2654" i="20" l="1"/>
  <c r="D2654" i="20" s="1"/>
  <c r="C2654" i="20"/>
  <c r="E2654" i="20" s="1"/>
  <c r="A2655" i="20"/>
  <c r="B2655" i="20" l="1"/>
  <c r="D2655" i="20" s="1"/>
  <c r="C2655" i="20"/>
  <c r="E2655" i="20" s="1"/>
  <c r="A2656" i="20"/>
  <c r="A2657" i="20" l="1"/>
  <c r="B2656" i="20"/>
  <c r="D2656" i="20" s="1"/>
  <c r="C2656" i="20"/>
  <c r="E2656" i="20" s="1"/>
  <c r="B2657" i="20" l="1"/>
  <c r="D2657" i="20" s="1"/>
  <c r="C2657" i="20"/>
  <c r="E2657" i="20" s="1"/>
  <c r="A2658" i="20"/>
  <c r="B2658" i="20" l="1"/>
  <c r="D2658" i="20" s="1"/>
  <c r="C2658" i="20"/>
  <c r="E2658" i="20" s="1"/>
  <c r="A2659" i="20"/>
  <c r="C2659" i="20" l="1"/>
  <c r="E2659" i="20" s="1"/>
  <c r="A2660" i="20"/>
  <c r="B2659" i="20"/>
  <c r="D2659" i="20" s="1"/>
  <c r="B2660" i="20" l="1"/>
  <c r="D2660" i="20" s="1"/>
  <c r="C2660" i="20"/>
  <c r="E2660" i="20" s="1"/>
  <c r="A2661" i="20"/>
  <c r="B2661" i="20" l="1"/>
  <c r="D2661" i="20" s="1"/>
  <c r="C2661" i="20"/>
  <c r="E2661" i="20" s="1"/>
  <c r="A2662" i="20"/>
  <c r="B2662" i="20" l="1"/>
  <c r="D2662" i="20" s="1"/>
  <c r="C2662" i="20"/>
  <c r="E2662" i="20" s="1"/>
  <c r="A2663" i="20"/>
  <c r="B2663" i="20" l="1"/>
  <c r="D2663" i="20" s="1"/>
  <c r="C2663" i="20"/>
  <c r="E2663" i="20" s="1"/>
  <c r="A2664" i="20"/>
  <c r="A2665" i="20" l="1"/>
  <c r="B2664" i="20"/>
  <c r="D2664" i="20" s="1"/>
  <c r="C2664" i="20"/>
  <c r="E2664" i="20" s="1"/>
  <c r="B2665" i="20" l="1"/>
  <c r="D2665" i="20" s="1"/>
  <c r="C2665" i="20"/>
  <c r="E2665" i="20" s="1"/>
  <c r="A2666" i="20"/>
  <c r="B2666" i="20" l="1"/>
  <c r="D2666" i="20" s="1"/>
  <c r="C2666" i="20"/>
  <c r="E2666" i="20" s="1"/>
  <c r="A2667" i="20"/>
  <c r="C2667" i="20" l="1"/>
  <c r="E2667" i="20" s="1"/>
  <c r="A2668" i="20"/>
  <c r="B2667" i="20"/>
  <c r="D2667" i="20" s="1"/>
  <c r="B2668" i="20" l="1"/>
  <c r="D2668" i="20" s="1"/>
  <c r="C2668" i="20"/>
  <c r="E2668" i="20" s="1"/>
  <c r="A2669" i="20"/>
  <c r="B2669" i="20" l="1"/>
  <c r="D2669" i="20" s="1"/>
  <c r="C2669" i="20"/>
  <c r="E2669" i="20" s="1"/>
  <c r="A2670" i="20"/>
  <c r="B2670" i="20" l="1"/>
  <c r="D2670" i="20" s="1"/>
  <c r="C2670" i="20"/>
  <c r="E2670" i="20" s="1"/>
  <c r="A2671" i="20"/>
  <c r="B2671" i="20" l="1"/>
  <c r="D2671" i="20" s="1"/>
  <c r="C2671" i="20"/>
  <c r="E2671" i="20" s="1"/>
  <c r="A2672" i="20"/>
  <c r="A2673" i="20" l="1"/>
  <c r="B2672" i="20"/>
  <c r="D2672" i="20" s="1"/>
  <c r="C2672" i="20"/>
  <c r="E2672" i="20" s="1"/>
  <c r="B2673" i="20" l="1"/>
  <c r="D2673" i="20" s="1"/>
  <c r="C2673" i="20"/>
  <c r="E2673" i="20" s="1"/>
  <c r="A2674" i="20"/>
  <c r="B2674" i="20" l="1"/>
  <c r="D2674" i="20" s="1"/>
  <c r="C2674" i="20"/>
  <c r="E2674" i="20" s="1"/>
  <c r="A2675" i="20"/>
  <c r="C2675" i="20" l="1"/>
  <c r="E2675" i="20" s="1"/>
  <c r="A2676" i="20"/>
  <c r="B2675" i="20"/>
  <c r="D2675" i="20" s="1"/>
  <c r="B2676" i="20" l="1"/>
  <c r="D2676" i="20" s="1"/>
  <c r="C2676" i="20"/>
  <c r="E2676" i="20" s="1"/>
  <c r="A2677" i="20"/>
  <c r="B2677" i="20" l="1"/>
  <c r="D2677" i="20" s="1"/>
  <c r="C2677" i="20"/>
  <c r="E2677" i="20" s="1"/>
  <c r="A2678" i="20"/>
  <c r="B2678" i="20" l="1"/>
  <c r="D2678" i="20" s="1"/>
  <c r="C2678" i="20"/>
  <c r="E2678" i="20" s="1"/>
  <c r="A2679" i="20"/>
  <c r="B2679" i="20" l="1"/>
  <c r="D2679" i="20" s="1"/>
  <c r="C2679" i="20"/>
  <c r="E2679" i="20" s="1"/>
  <c r="A2680" i="20"/>
  <c r="A2681" i="20" l="1"/>
  <c r="B2680" i="20"/>
  <c r="D2680" i="20" s="1"/>
  <c r="C2680" i="20"/>
  <c r="E2680" i="20" s="1"/>
  <c r="B2681" i="20" l="1"/>
  <c r="D2681" i="20" s="1"/>
  <c r="C2681" i="20"/>
  <c r="E2681" i="20" s="1"/>
  <c r="A2682" i="20"/>
  <c r="B2682" i="20" l="1"/>
  <c r="D2682" i="20" s="1"/>
  <c r="C2682" i="20"/>
  <c r="E2682" i="20" s="1"/>
  <c r="A2683" i="20"/>
  <c r="C2683" i="20" l="1"/>
  <c r="E2683" i="20" s="1"/>
  <c r="A2684" i="20"/>
  <c r="B2683" i="20"/>
  <c r="D2683" i="20" s="1"/>
  <c r="B2684" i="20" l="1"/>
  <c r="D2684" i="20" s="1"/>
  <c r="C2684" i="20"/>
  <c r="E2684" i="20" s="1"/>
  <c r="A2685" i="20"/>
  <c r="B2685" i="20" l="1"/>
  <c r="D2685" i="20" s="1"/>
  <c r="C2685" i="20"/>
  <c r="E2685" i="20" s="1"/>
  <c r="A2686" i="20"/>
  <c r="B2686" i="20" l="1"/>
  <c r="D2686" i="20" s="1"/>
  <c r="C2686" i="20"/>
  <c r="E2686" i="20" s="1"/>
  <c r="A2687" i="20"/>
  <c r="B2687" i="20" l="1"/>
  <c r="D2687" i="20" s="1"/>
  <c r="C2687" i="20"/>
  <c r="E2687" i="20" s="1"/>
  <c r="A2688" i="20"/>
  <c r="A2689" i="20" l="1"/>
  <c r="B2688" i="20"/>
  <c r="D2688" i="20" s="1"/>
  <c r="C2688" i="20"/>
  <c r="E2688" i="20" s="1"/>
  <c r="B2689" i="20" l="1"/>
  <c r="D2689" i="20" s="1"/>
  <c r="C2689" i="20"/>
  <c r="E2689" i="20" s="1"/>
  <c r="A2690" i="20"/>
  <c r="B2690" i="20" l="1"/>
  <c r="D2690" i="20" s="1"/>
  <c r="C2690" i="20"/>
  <c r="E2690" i="20" s="1"/>
  <c r="A2691" i="20"/>
  <c r="C2691" i="20" l="1"/>
  <c r="E2691" i="20" s="1"/>
  <c r="A2692" i="20"/>
  <c r="B2691" i="20"/>
  <c r="D2691" i="20" s="1"/>
  <c r="B2692" i="20" l="1"/>
  <c r="D2692" i="20" s="1"/>
  <c r="C2692" i="20"/>
  <c r="E2692" i="20" s="1"/>
  <c r="A2693" i="20"/>
  <c r="B2693" i="20" l="1"/>
  <c r="D2693" i="20" s="1"/>
  <c r="C2693" i="20"/>
  <c r="E2693" i="20" s="1"/>
  <c r="A2694" i="20"/>
  <c r="B2694" i="20" l="1"/>
  <c r="D2694" i="20" s="1"/>
  <c r="C2694" i="20"/>
  <c r="E2694" i="20" s="1"/>
  <c r="A2695" i="20"/>
  <c r="B2695" i="20" l="1"/>
  <c r="D2695" i="20" s="1"/>
  <c r="C2695" i="20"/>
  <c r="E2695" i="20" s="1"/>
  <c r="A2696" i="20"/>
  <c r="A2697" i="20" l="1"/>
  <c r="B2696" i="20"/>
  <c r="D2696" i="20" s="1"/>
  <c r="C2696" i="20"/>
  <c r="E2696" i="20" s="1"/>
  <c r="B2697" i="20" l="1"/>
  <c r="D2697" i="20" s="1"/>
  <c r="C2697" i="20"/>
  <c r="E2697" i="20" s="1"/>
  <c r="A2698" i="20"/>
  <c r="B2698" i="20" l="1"/>
  <c r="D2698" i="20" s="1"/>
  <c r="C2698" i="20"/>
  <c r="E2698" i="20" s="1"/>
  <c r="A2699" i="20"/>
  <c r="C2699" i="20" l="1"/>
  <c r="E2699" i="20" s="1"/>
  <c r="A2700" i="20"/>
  <c r="B2699" i="20"/>
  <c r="D2699" i="20" s="1"/>
  <c r="B2700" i="20" l="1"/>
  <c r="D2700" i="20" s="1"/>
  <c r="C2700" i="20"/>
  <c r="E2700" i="20" s="1"/>
  <c r="A2701" i="20"/>
  <c r="B2701" i="20" l="1"/>
  <c r="D2701" i="20" s="1"/>
  <c r="C2701" i="20"/>
  <c r="E2701" i="20" s="1"/>
  <c r="A2702" i="20"/>
  <c r="B2702" i="20" l="1"/>
  <c r="D2702" i="20" s="1"/>
  <c r="C2702" i="20"/>
  <c r="E2702" i="20" s="1"/>
  <c r="A2703" i="20"/>
  <c r="B2703" i="20" l="1"/>
  <c r="D2703" i="20" s="1"/>
  <c r="C2703" i="20"/>
  <c r="E2703" i="20" s="1"/>
  <c r="A2704" i="20"/>
  <c r="A2705" i="20" l="1"/>
  <c r="B2704" i="20"/>
  <c r="D2704" i="20" s="1"/>
  <c r="C2704" i="20"/>
  <c r="E2704" i="20" s="1"/>
  <c r="B2705" i="20" l="1"/>
  <c r="D2705" i="20" s="1"/>
  <c r="C2705" i="20"/>
  <c r="E2705" i="20" s="1"/>
  <c r="A2706" i="20"/>
  <c r="B2706" i="20" l="1"/>
  <c r="D2706" i="20" s="1"/>
  <c r="C2706" i="20"/>
  <c r="E2706" i="20" s="1"/>
  <c r="A2707" i="20"/>
  <c r="C2707" i="20" l="1"/>
  <c r="E2707" i="20" s="1"/>
  <c r="A2708" i="20"/>
  <c r="B2707" i="20"/>
  <c r="D2707" i="20" s="1"/>
  <c r="B2708" i="20" l="1"/>
  <c r="D2708" i="20" s="1"/>
  <c r="C2708" i="20"/>
  <c r="E2708" i="20" s="1"/>
  <c r="A2709" i="20"/>
  <c r="B2709" i="20" l="1"/>
  <c r="D2709" i="20" s="1"/>
  <c r="C2709" i="20"/>
  <c r="E2709" i="20" s="1"/>
  <c r="A2710" i="20"/>
  <c r="B2710" i="20" l="1"/>
  <c r="D2710" i="20" s="1"/>
  <c r="C2710" i="20"/>
  <c r="E2710" i="20" s="1"/>
  <c r="A2711" i="20"/>
  <c r="B2711" i="20" l="1"/>
  <c r="D2711" i="20" s="1"/>
  <c r="C2711" i="20"/>
  <c r="E2711" i="20" s="1"/>
  <c r="A2712" i="20"/>
  <c r="A2713" i="20" l="1"/>
  <c r="B2712" i="20"/>
  <c r="D2712" i="20" s="1"/>
  <c r="C2712" i="20"/>
  <c r="E2712" i="20" s="1"/>
  <c r="B2713" i="20" l="1"/>
  <c r="D2713" i="20" s="1"/>
  <c r="C2713" i="20"/>
  <c r="E2713" i="20" s="1"/>
  <c r="A2714" i="20"/>
  <c r="B2714" i="20" l="1"/>
  <c r="D2714" i="20" s="1"/>
  <c r="C2714" i="20"/>
  <c r="E2714" i="20" s="1"/>
  <c r="A2715" i="20"/>
  <c r="C2715" i="20" l="1"/>
  <c r="E2715" i="20" s="1"/>
  <c r="A2716" i="20"/>
  <c r="B2715" i="20"/>
  <c r="D2715" i="20" s="1"/>
  <c r="B2716" i="20" l="1"/>
  <c r="D2716" i="20" s="1"/>
  <c r="C2716" i="20"/>
  <c r="E2716" i="20" s="1"/>
  <c r="A2717" i="20"/>
  <c r="B2717" i="20" l="1"/>
  <c r="D2717" i="20" s="1"/>
  <c r="C2717" i="20"/>
  <c r="E2717" i="20" s="1"/>
  <c r="A2718" i="20"/>
  <c r="B2718" i="20" l="1"/>
  <c r="D2718" i="20" s="1"/>
  <c r="C2718" i="20"/>
  <c r="E2718" i="20" s="1"/>
  <c r="A2719" i="20"/>
  <c r="B2719" i="20" l="1"/>
  <c r="D2719" i="20" s="1"/>
  <c r="C2719" i="20"/>
  <c r="E2719" i="20" s="1"/>
  <c r="A2720" i="20"/>
  <c r="A2721" i="20" l="1"/>
  <c r="B2720" i="20"/>
  <c r="D2720" i="20" s="1"/>
  <c r="C2720" i="20"/>
  <c r="E2720" i="20" s="1"/>
  <c r="B2721" i="20" l="1"/>
  <c r="D2721" i="20" s="1"/>
  <c r="C2721" i="20"/>
  <c r="E2721" i="20" s="1"/>
  <c r="A2722" i="20"/>
  <c r="B2722" i="20" l="1"/>
  <c r="D2722" i="20" s="1"/>
  <c r="C2722" i="20"/>
  <c r="E2722" i="20" s="1"/>
  <c r="A2723" i="20"/>
  <c r="C2723" i="20" l="1"/>
  <c r="E2723" i="20" s="1"/>
  <c r="A2724" i="20"/>
  <c r="B2723" i="20"/>
  <c r="D2723" i="20" s="1"/>
  <c r="B2724" i="20" l="1"/>
  <c r="D2724" i="20" s="1"/>
  <c r="C2724" i="20"/>
  <c r="E2724" i="20" s="1"/>
  <c r="A2725" i="20"/>
  <c r="B2725" i="20" l="1"/>
  <c r="D2725" i="20" s="1"/>
  <c r="C2725" i="20"/>
  <c r="E2725" i="20" s="1"/>
  <c r="A2726" i="20"/>
  <c r="B2726" i="20" l="1"/>
  <c r="D2726" i="20" s="1"/>
  <c r="C2726" i="20"/>
  <c r="E2726" i="20" s="1"/>
  <c r="A2727" i="20"/>
  <c r="B2727" i="20" l="1"/>
  <c r="D2727" i="20" s="1"/>
  <c r="C2727" i="20"/>
  <c r="E2727" i="20" s="1"/>
  <c r="A2728" i="20"/>
  <c r="A2729" i="20" l="1"/>
  <c r="B2728" i="20"/>
  <c r="D2728" i="20" s="1"/>
  <c r="C2728" i="20"/>
  <c r="E2728" i="20" s="1"/>
  <c r="B2729" i="20" l="1"/>
  <c r="D2729" i="20" s="1"/>
  <c r="C2729" i="20"/>
  <c r="E2729" i="20" s="1"/>
  <c r="A2730" i="20"/>
  <c r="B2730" i="20" l="1"/>
  <c r="D2730" i="20" s="1"/>
  <c r="C2730" i="20"/>
  <c r="E2730" i="20" s="1"/>
  <c r="A2731" i="20"/>
  <c r="C2731" i="20" l="1"/>
  <c r="E2731" i="20" s="1"/>
  <c r="A2732" i="20"/>
  <c r="B2731" i="20"/>
  <c r="D2731" i="20" s="1"/>
  <c r="B2732" i="20" l="1"/>
  <c r="D2732" i="20" s="1"/>
  <c r="C2732" i="20"/>
  <c r="E2732" i="20" s="1"/>
  <c r="A2733" i="20"/>
  <c r="B2733" i="20" l="1"/>
  <c r="D2733" i="20" s="1"/>
  <c r="C2733" i="20"/>
  <c r="E2733" i="20" s="1"/>
  <c r="A2734" i="20"/>
  <c r="B2734" i="20" l="1"/>
  <c r="D2734" i="20" s="1"/>
  <c r="C2734" i="20"/>
  <c r="E2734" i="20" s="1"/>
  <c r="A2735" i="20"/>
  <c r="B2735" i="20" l="1"/>
  <c r="D2735" i="20" s="1"/>
  <c r="C2735" i="20"/>
  <c r="E2735" i="20" s="1"/>
  <c r="A2736" i="20"/>
  <c r="A2737" i="20" l="1"/>
  <c r="B2736" i="20"/>
  <c r="D2736" i="20" s="1"/>
  <c r="C2736" i="20"/>
  <c r="E2736" i="20" s="1"/>
  <c r="B2737" i="20" l="1"/>
  <c r="D2737" i="20" s="1"/>
  <c r="C2737" i="20"/>
  <c r="E2737" i="20" s="1"/>
  <c r="A2738" i="20"/>
  <c r="B2738" i="20" l="1"/>
  <c r="D2738" i="20" s="1"/>
  <c r="C2738" i="20"/>
  <c r="E2738" i="20" s="1"/>
  <c r="A2739" i="20"/>
  <c r="C2739" i="20" l="1"/>
  <c r="E2739" i="20" s="1"/>
  <c r="A2740" i="20"/>
  <c r="B2739" i="20"/>
  <c r="D2739" i="20" s="1"/>
  <c r="B2740" i="20" l="1"/>
  <c r="D2740" i="20" s="1"/>
  <c r="C2740" i="20"/>
  <c r="E2740" i="20" s="1"/>
  <c r="A2741" i="20"/>
  <c r="B2741" i="20" l="1"/>
  <c r="D2741" i="20" s="1"/>
  <c r="C2741" i="20"/>
  <c r="E2741" i="20" s="1"/>
  <c r="A2742" i="20"/>
  <c r="B2742" i="20" l="1"/>
  <c r="D2742" i="20" s="1"/>
  <c r="C2742" i="20"/>
  <c r="E2742" i="20" s="1"/>
  <c r="A2743" i="20"/>
  <c r="B2743" i="20" l="1"/>
  <c r="D2743" i="20" s="1"/>
  <c r="C2743" i="20"/>
  <c r="E2743" i="20" s="1"/>
  <c r="A2744" i="20"/>
  <c r="A2745" i="20" l="1"/>
  <c r="B2744" i="20"/>
  <c r="D2744" i="20" s="1"/>
  <c r="C2744" i="20"/>
  <c r="E2744" i="20" s="1"/>
  <c r="B2745" i="20" l="1"/>
  <c r="D2745" i="20" s="1"/>
  <c r="C2745" i="20"/>
  <c r="E2745" i="20" s="1"/>
  <c r="A2746" i="20"/>
  <c r="B2746" i="20" l="1"/>
  <c r="D2746" i="20" s="1"/>
  <c r="C2746" i="20"/>
  <c r="E2746" i="20" s="1"/>
  <c r="A2747" i="20"/>
  <c r="C2747" i="20" l="1"/>
  <c r="E2747" i="20" s="1"/>
  <c r="A2748" i="20"/>
  <c r="B2747" i="20"/>
  <c r="D2747" i="20" s="1"/>
  <c r="B2748" i="20" l="1"/>
  <c r="D2748" i="20" s="1"/>
  <c r="C2748" i="20"/>
  <c r="E2748" i="20" s="1"/>
  <c r="A2749" i="20"/>
  <c r="B2749" i="20" l="1"/>
  <c r="D2749" i="20" s="1"/>
  <c r="C2749" i="20"/>
  <c r="E2749" i="20" s="1"/>
  <c r="A2750" i="20"/>
  <c r="B2750" i="20" l="1"/>
  <c r="D2750" i="20" s="1"/>
  <c r="C2750" i="20"/>
  <c r="E2750" i="20" s="1"/>
  <c r="A2751" i="20"/>
  <c r="B2751" i="20" l="1"/>
  <c r="D2751" i="20" s="1"/>
  <c r="C2751" i="20"/>
  <c r="E2751" i="20" s="1"/>
  <c r="A2752" i="20"/>
  <c r="A2753" i="20" l="1"/>
  <c r="B2752" i="20"/>
  <c r="D2752" i="20" s="1"/>
  <c r="C2752" i="20"/>
  <c r="E2752" i="20" s="1"/>
  <c r="A2754" i="20" l="1"/>
  <c r="B2753" i="20"/>
  <c r="D2753" i="20" s="1"/>
  <c r="C2753" i="20"/>
  <c r="E2753" i="20" s="1"/>
  <c r="B2754" i="20" l="1"/>
  <c r="D2754" i="20" s="1"/>
  <c r="C2754" i="20"/>
  <c r="E2754" i="20" s="1"/>
  <c r="A2755" i="20"/>
  <c r="B2755" i="20" l="1"/>
  <c r="D2755" i="20" s="1"/>
  <c r="C2755" i="20"/>
  <c r="E2755" i="20" s="1"/>
  <c r="A2756" i="20"/>
  <c r="B2756" i="20" l="1"/>
  <c r="D2756" i="20" s="1"/>
  <c r="C2756" i="20"/>
  <c r="E2756" i="20" s="1"/>
  <c r="A2757" i="20"/>
  <c r="A2758" i="20" l="1"/>
  <c r="B2757" i="20"/>
  <c r="D2757" i="20" s="1"/>
  <c r="C2757" i="20"/>
  <c r="E2757" i="20" s="1"/>
  <c r="B2758" i="20" l="1"/>
  <c r="D2758" i="20" s="1"/>
  <c r="C2758" i="20"/>
  <c r="E2758" i="20" s="1"/>
  <c r="A2759" i="20"/>
  <c r="B2759" i="20" l="1"/>
  <c r="D2759" i="20" s="1"/>
  <c r="C2759" i="20"/>
  <c r="E2759" i="20" s="1"/>
  <c r="A2760" i="20"/>
  <c r="C2760" i="20" l="1"/>
  <c r="E2760" i="20" s="1"/>
  <c r="A2761" i="20"/>
  <c r="B2760" i="20"/>
  <c r="D2760" i="20" s="1"/>
  <c r="B2761" i="20" l="1"/>
  <c r="D2761" i="20" s="1"/>
  <c r="A2762" i="20"/>
  <c r="C2761" i="20"/>
  <c r="E2761" i="20" s="1"/>
  <c r="B2762" i="20" l="1"/>
  <c r="D2762" i="20" s="1"/>
  <c r="C2762" i="20"/>
  <c r="E2762" i="20" s="1"/>
  <c r="A2763" i="20"/>
  <c r="B2763" i="20" l="1"/>
  <c r="D2763" i="20" s="1"/>
  <c r="C2763" i="20"/>
  <c r="E2763" i="20" s="1"/>
  <c r="A2764" i="20"/>
  <c r="B2764" i="20" l="1"/>
  <c r="D2764" i="20" s="1"/>
  <c r="C2764" i="20"/>
  <c r="E2764" i="20" s="1"/>
  <c r="A2765" i="20"/>
  <c r="A2766" i="20" l="1"/>
  <c r="B2765" i="20"/>
  <c r="D2765" i="20" s="1"/>
  <c r="C2765" i="20"/>
  <c r="E2765" i="20" s="1"/>
  <c r="B2766" i="20" l="1"/>
  <c r="D2766" i="20" s="1"/>
  <c r="C2766" i="20"/>
  <c r="E2766" i="20" s="1"/>
  <c r="A2767" i="20"/>
  <c r="B2767" i="20" l="1"/>
  <c r="D2767" i="20" s="1"/>
  <c r="C2767" i="20"/>
  <c r="E2767" i="20" s="1"/>
  <c r="A2768" i="20"/>
  <c r="C2768" i="20" l="1"/>
  <c r="E2768" i="20" s="1"/>
  <c r="A2769" i="20"/>
  <c r="B2768" i="20"/>
  <c r="D2768" i="20" s="1"/>
  <c r="B2769" i="20" l="1"/>
  <c r="D2769" i="20" s="1"/>
  <c r="C2769" i="20"/>
  <c r="E2769" i="20" s="1"/>
  <c r="A2770" i="20"/>
  <c r="B2770" i="20" l="1"/>
  <c r="D2770" i="20" s="1"/>
  <c r="C2770" i="20"/>
  <c r="E2770" i="20" s="1"/>
  <c r="A2771" i="20"/>
  <c r="B2771" i="20" l="1"/>
  <c r="D2771" i="20" s="1"/>
  <c r="C2771" i="20"/>
  <c r="E2771" i="20" s="1"/>
  <c r="A2772" i="20"/>
  <c r="B2772" i="20" l="1"/>
  <c r="D2772" i="20" s="1"/>
  <c r="C2772" i="20"/>
  <c r="E2772" i="20" s="1"/>
  <c r="A2773" i="20"/>
  <c r="A2774" i="20" l="1"/>
  <c r="B2773" i="20"/>
  <c r="D2773" i="20" s="1"/>
  <c r="C2773" i="20"/>
  <c r="E2773" i="20" s="1"/>
  <c r="B2774" i="20" l="1"/>
  <c r="D2774" i="20" s="1"/>
  <c r="C2774" i="20"/>
  <c r="E2774" i="20" s="1"/>
  <c r="A2775" i="20"/>
  <c r="B2775" i="20" l="1"/>
  <c r="D2775" i="20" s="1"/>
  <c r="C2775" i="20"/>
  <c r="E2775" i="20" s="1"/>
  <c r="A2776" i="20"/>
  <c r="C2776" i="20" l="1"/>
  <c r="E2776" i="20" s="1"/>
  <c r="A2777" i="20"/>
  <c r="B2776" i="20"/>
  <c r="D2776" i="20" s="1"/>
  <c r="B2777" i="20" l="1"/>
  <c r="D2777" i="20" s="1"/>
  <c r="C2777" i="20"/>
  <c r="E2777" i="20" s="1"/>
  <c r="A2778" i="20"/>
  <c r="B2778" i="20" l="1"/>
  <c r="D2778" i="20" s="1"/>
  <c r="C2778" i="20"/>
  <c r="E2778" i="20" s="1"/>
  <c r="A2779" i="20"/>
  <c r="B2779" i="20" l="1"/>
  <c r="D2779" i="20" s="1"/>
  <c r="C2779" i="20"/>
  <c r="E2779" i="20" s="1"/>
  <c r="A2780" i="20"/>
  <c r="B2780" i="20" l="1"/>
  <c r="D2780" i="20" s="1"/>
  <c r="C2780" i="20"/>
  <c r="E2780" i="20" s="1"/>
  <c r="A2781" i="20"/>
  <c r="A2782" i="20" l="1"/>
  <c r="B2781" i="20"/>
  <c r="D2781" i="20" s="1"/>
  <c r="C2781" i="20"/>
  <c r="E2781" i="20" s="1"/>
  <c r="B2782" i="20" l="1"/>
  <c r="D2782" i="20" s="1"/>
  <c r="C2782" i="20"/>
  <c r="E2782" i="20" s="1"/>
  <c r="A2783" i="20"/>
  <c r="B2783" i="20" l="1"/>
  <c r="D2783" i="20" s="1"/>
  <c r="C2783" i="20"/>
  <c r="E2783" i="20" s="1"/>
  <c r="A2784" i="20"/>
  <c r="C2784" i="20" l="1"/>
  <c r="E2784" i="20" s="1"/>
  <c r="A2785" i="20"/>
  <c r="B2784" i="20"/>
  <c r="D2784" i="20" s="1"/>
  <c r="B2785" i="20" l="1"/>
  <c r="D2785" i="20" s="1"/>
  <c r="C2785" i="20"/>
  <c r="E2785" i="20" s="1"/>
  <c r="A2786" i="20"/>
  <c r="B2786" i="20" l="1"/>
  <c r="D2786" i="20" s="1"/>
  <c r="C2786" i="20"/>
  <c r="E2786" i="20" s="1"/>
  <c r="A2787" i="20"/>
  <c r="B2787" i="20" l="1"/>
  <c r="D2787" i="20" s="1"/>
  <c r="C2787" i="20"/>
  <c r="E2787" i="20" s="1"/>
  <c r="A2788" i="20"/>
  <c r="B2788" i="20" l="1"/>
  <c r="D2788" i="20" s="1"/>
  <c r="C2788" i="20"/>
  <c r="E2788" i="20" s="1"/>
  <c r="A2789" i="20"/>
  <c r="A2790" i="20" l="1"/>
  <c r="B2789" i="20"/>
  <c r="D2789" i="20" s="1"/>
  <c r="C2789" i="20"/>
  <c r="E2789" i="20" s="1"/>
  <c r="B2790" i="20" l="1"/>
  <c r="D2790" i="20" s="1"/>
  <c r="C2790" i="20"/>
  <c r="E2790" i="20" s="1"/>
  <c r="A2791" i="20"/>
  <c r="B2791" i="20" l="1"/>
  <c r="D2791" i="20" s="1"/>
  <c r="C2791" i="20"/>
  <c r="E2791" i="20" s="1"/>
  <c r="A2792" i="20"/>
  <c r="C2792" i="20" l="1"/>
  <c r="E2792" i="20" s="1"/>
  <c r="A2793" i="20"/>
  <c r="B2792" i="20"/>
  <c r="D2792" i="20" s="1"/>
  <c r="B2793" i="20" l="1"/>
  <c r="D2793" i="20" s="1"/>
  <c r="C2793" i="20"/>
  <c r="E2793" i="20" s="1"/>
  <c r="A2794" i="20"/>
  <c r="B2794" i="20" l="1"/>
  <c r="D2794" i="20" s="1"/>
  <c r="C2794" i="20"/>
  <c r="E2794" i="20" s="1"/>
  <c r="A2795" i="20"/>
  <c r="B2795" i="20" l="1"/>
  <c r="D2795" i="20" s="1"/>
  <c r="C2795" i="20"/>
  <c r="E2795" i="20" s="1"/>
  <c r="A2796" i="20"/>
  <c r="B2796" i="20" l="1"/>
  <c r="D2796" i="20" s="1"/>
  <c r="C2796" i="20"/>
  <c r="E2796" i="20" s="1"/>
  <c r="A2797" i="20"/>
  <c r="A2798" i="20" l="1"/>
  <c r="B2797" i="20"/>
  <c r="D2797" i="20" s="1"/>
  <c r="C2797" i="20"/>
  <c r="E2797" i="20" s="1"/>
  <c r="B2798" i="20" l="1"/>
  <c r="D2798" i="20" s="1"/>
  <c r="C2798" i="20"/>
  <c r="E2798" i="20" s="1"/>
  <c r="A2799" i="20"/>
  <c r="B2799" i="20" l="1"/>
  <c r="D2799" i="20" s="1"/>
  <c r="C2799" i="20"/>
  <c r="E2799" i="20" s="1"/>
  <c r="A2800" i="20"/>
  <c r="C2800" i="20" l="1"/>
  <c r="E2800" i="20" s="1"/>
  <c r="A2801" i="20"/>
  <c r="B2800" i="20"/>
  <c r="D2800" i="20" s="1"/>
  <c r="B2801" i="20" l="1"/>
  <c r="D2801" i="20" s="1"/>
  <c r="C2801" i="20"/>
  <c r="E2801" i="20" s="1"/>
  <c r="A2802" i="20"/>
  <c r="B2802" i="20" l="1"/>
  <c r="D2802" i="20" s="1"/>
  <c r="C2802" i="20"/>
  <c r="E2802" i="20" s="1"/>
  <c r="A2803" i="20"/>
  <c r="B2803" i="20" l="1"/>
  <c r="D2803" i="20" s="1"/>
  <c r="C2803" i="20"/>
  <c r="E2803" i="20" s="1"/>
  <c r="A2804" i="20"/>
  <c r="B2804" i="20" l="1"/>
  <c r="D2804" i="20" s="1"/>
  <c r="C2804" i="20"/>
  <c r="E2804" i="20" s="1"/>
  <c r="A2805" i="20"/>
  <c r="A2806" i="20" l="1"/>
  <c r="B2805" i="20"/>
  <c r="D2805" i="20" s="1"/>
  <c r="C2805" i="20"/>
  <c r="E2805" i="20" s="1"/>
  <c r="B2806" i="20" l="1"/>
  <c r="D2806" i="20" s="1"/>
  <c r="C2806" i="20"/>
  <c r="E2806" i="20" s="1"/>
  <c r="A2807" i="20"/>
  <c r="B2807" i="20" l="1"/>
  <c r="D2807" i="20" s="1"/>
  <c r="C2807" i="20"/>
  <c r="E2807" i="20" s="1"/>
  <c r="A2808" i="20"/>
  <c r="C2808" i="20" l="1"/>
  <c r="E2808" i="20" s="1"/>
  <c r="A2809" i="20"/>
  <c r="B2808" i="20"/>
  <c r="D2808" i="20" s="1"/>
  <c r="B2809" i="20" l="1"/>
  <c r="D2809" i="20" s="1"/>
  <c r="C2809" i="20"/>
  <c r="E2809" i="20" s="1"/>
  <c r="A2810" i="20"/>
  <c r="B2810" i="20" l="1"/>
  <c r="D2810" i="20" s="1"/>
  <c r="C2810" i="20"/>
  <c r="E2810" i="20" s="1"/>
  <c r="A2811" i="20"/>
  <c r="B2811" i="20" l="1"/>
  <c r="D2811" i="20" s="1"/>
  <c r="C2811" i="20"/>
  <c r="E2811" i="20" s="1"/>
  <c r="A2812" i="20"/>
  <c r="B2812" i="20" l="1"/>
  <c r="D2812" i="20" s="1"/>
  <c r="C2812" i="20"/>
  <c r="E2812" i="20" s="1"/>
  <c r="A2813" i="20"/>
  <c r="A2814" i="20" l="1"/>
  <c r="B2813" i="20"/>
  <c r="D2813" i="20" s="1"/>
  <c r="C2813" i="20"/>
  <c r="E2813" i="20" s="1"/>
  <c r="B2814" i="20" l="1"/>
  <c r="D2814" i="20" s="1"/>
  <c r="C2814" i="20"/>
  <c r="E2814" i="20" s="1"/>
  <c r="A2815" i="20"/>
  <c r="B2815" i="20" l="1"/>
  <c r="D2815" i="20" s="1"/>
  <c r="C2815" i="20"/>
  <c r="E2815" i="20" s="1"/>
  <c r="A2816" i="20"/>
  <c r="C2816" i="20" l="1"/>
  <c r="E2816" i="20" s="1"/>
  <c r="A2817" i="20"/>
  <c r="B2816" i="20"/>
  <c r="D2816" i="20" s="1"/>
  <c r="B2817" i="20" l="1"/>
  <c r="D2817" i="20" s="1"/>
  <c r="C2817" i="20"/>
  <c r="E2817" i="20" s="1"/>
  <c r="A2818" i="20"/>
  <c r="B2818" i="20" l="1"/>
  <c r="D2818" i="20" s="1"/>
  <c r="C2818" i="20"/>
  <c r="E2818" i="20" s="1"/>
  <c r="A2819" i="20"/>
  <c r="B2819" i="20" l="1"/>
  <c r="D2819" i="20" s="1"/>
  <c r="C2819" i="20"/>
  <c r="E2819" i="20" s="1"/>
  <c r="A2820" i="20"/>
  <c r="B2820" i="20" l="1"/>
  <c r="D2820" i="20" s="1"/>
  <c r="A2821" i="20"/>
  <c r="C2820" i="20"/>
  <c r="E2820" i="20" s="1"/>
  <c r="A2822" i="20" l="1"/>
  <c r="B2821" i="20"/>
  <c r="D2821" i="20" s="1"/>
  <c r="C2821" i="20"/>
  <c r="E2821" i="20" s="1"/>
  <c r="B2822" i="20" l="1"/>
  <c r="D2822" i="20" s="1"/>
  <c r="C2822" i="20"/>
  <c r="E2822" i="20" s="1"/>
  <c r="A2823" i="20"/>
  <c r="B2823" i="20" l="1"/>
  <c r="D2823" i="20" s="1"/>
  <c r="A2824" i="20"/>
  <c r="C2823" i="20"/>
  <c r="E2823" i="20" s="1"/>
  <c r="C2824" i="20" l="1"/>
  <c r="E2824" i="20" s="1"/>
  <c r="A2825" i="20"/>
  <c r="B2824" i="20"/>
  <c r="D2824" i="20" s="1"/>
  <c r="B2825" i="20" l="1"/>
  <c r="D2825" i="20" s="1"/>
  <c r="C2825" i="20"/>
  <c r="E2825" i="20" s="1"/>
  <c r="A2826" i="20"/>
  <c r="B2826" i="20" l="1"/>
  <c r="D2826" i="20" s="1"/>
  <c r="C2826" i="20"/>
  <c r="E2826" i="20" s="1"/>
  <c r="A2827" i="20"/>
  <c r="B2827" i="20" l="1"/>
  <c r="D2827" i="20" s="1"/>
  <c r="C2827" i="20"/>
  <c r="E2827" i="20" s="1"/>
  <c r="A2828" i="20"/>
  <c r="B2828" i="20" l="1"/>
  <c r="D2828" i="20" s="1"/>
  <c r="A2829" i="20"/>
  <c r="C2828" i="20"/>
  <c r="E2828" i="20" s="1"/>
  <c r="A2830" i="20" l="1"/>
  <c r="B2829" i="20"/>
  <c r="D2829" i="20" s="1"/>
  <c r="C2829" i="20"/>
  <c r="E2829" i="20" s="1"/>
  <c r="B2830" i="20" l="1"/>
  <c r="D2830" i="20" s="1"/>
  <c r="C2830" i="20"/>
  <c r="E2830" i="20" s="1"/>
  <c r="A2831" i="20"/>
  <c r="B2831" i="20" l="1"/>
  <c r="D2831" i="20" s="1"/>
  <c r="C2831" i="20"/>
  <c r="E2831" i="20" s="1"/>
  <c r="A2832" i="20"/>
  <c r="C2832" i="20" l="1"/>
  <c r="E2832" i="20" s="1"/>
  <c r="A2833" i="20"/>
  <c r="B2832" i="20"/>
  <c r="D2832" i="20" s="1"/>
  <c r="B2833" i="20" l="1"/>
  <c r="D2833" i="20" s="1"/>
  <c r="C2833" i="20"/>
  <c r="E2833" i="20" s="1"/>
  <c r="A2834" i="20"/>
  <c r="B2834" i="20" l="1"/>
  <c r="D2834" i="20" s="1"/>
  <c r="C2834" i="20"/>
  <c r="E2834" i="20" s="1"/>
  <c r="A2835" i="20"/>
  <c r="B2835" i="20" l="1"/>
  <c r="D2835" i="20" s="1"/>
  <c r="C2835" i="20"/>
  <c r="E2835" i="20" s="1"/>
  <c r="A2836" i="20"/>
  <c r="B2836" i="20" l="1"/>
  <c r="D2836" i="20" s="1"/>
  <c r="C2836" i="20"/>
  <c r="E2836" i="20" s="1"/>
  <c r="A2837" i="20"/>
  <c r="A2838" i="20" l="1"/>
  <c r="B2837" i="20"/>
  <c r="D2837" i="20" s="1"/>
  <c r="C2837" i="20"/>
  <c r="E2837" i="20" s="1"/>
  <c r="B2838" i="20" l="1"/>
  <c r="D2838" i="20" s="1"/>
  <c r="C2838" i="20"/>
  <c r="E2838" i="20" s="1"/>
  <c r="A2839" i="20"/>
  <c r="C2839" i="20" l="1"/>
  <c r="E2839" i="20" s="1"/>
  <c r="B2839" i="20"/>
  <c r="D2839" i="20" s="1"/>
  <c r="A2840" i="20"/>
  <c r="C2840" i="20" l="1"/>
  <c r="E2840" i="20" s="1"/>
  <c r="A2841" i="20"/>
  <c r="B2840" i="20"/>
  <c r="D2840" i="20" s="1"/>
  <c r="B2841" i="20" l="1"/>
  <c r="D2841" i="20" s="1"/>
  <c r="C2841" i="20"/>
  <c r="E2841" i="20" s="1"/>
  <c r="A2842" i="20"/>
  <c r="B2842" i="20" l="1"/>
  <c r="D2842" i="20" s="1"/>
  <c r="C2842" i="20"/>
  <c r="E2842" i="20" s="1"/>
  <c r="A2843" i="20"/>
  <c r="B2843" i="20" l="1"/>
  <c r="D2843" i="20" s="1"/>
  <c r="C2843" i="20"/>
  <c r="E2843" i="20" s="1"/>
  <c r="A2844" i="20"/>
  <c r="B2844" i="20" l="1"/>
  <c r="D2844" i="20" s="1"/>
  <c r="C2844" i="20"/>
  <c r="E2844" i="20" s="1"/>
  <c r="A2845" i="20"/>
  <c r="A2846" i="20" l="1"/>
  <c r="B2845" i="20"/>
  <c r="D2845" i="20" s="1"/>
  <c r="C2845" i="20"/>
  <c r="E2845" i="20" s="1"/>
  <c r="B2846" i="20" l="1"/>
  <c r="D2846" i="20" s="1"/>
  <c r="C2846" i="20"/>
  <c r="E2846" i="20" s="1"/>
  <c r="A2847" i="20"/>
  <c r="B2847" i="20" l="1"/>
  <c r="D2847" i="20" s="1"/>
  <c r="C2847" i="20"/>
  <c r="E2847" i="20" s="1"/>
  <c r="A2848" i="20"/>
  <c r="C2848" i="20" l="1"/>
  <c r="E2848" i="20" s="1"/>
  <c r="A2849" i="20"/>
  <c r="B2848" i="20"/>
  <c r="D2848" i="20" s="1"/>
  <c r="B2849" i="20" l="1"/>
  <c r="D2849" i="20" s="1"/>
  <c r="C2849" i="20"/>
  <c r="E2849" i="20" s="1"/>
  <c r="A2850" i="20"/>
  <c r="B2850" i="20" l="1"/>
  <c r="D2850" i="20" s="1"/>
  <c r="C2850" i="20"/>
  <c r="E2850" i="20" s="1"/>
  <c r="A2851" i="20"/>
  <c r="B2851" i="20" l="1"/>
  <c r="D2851" i="20" s="1"/>
  <c r="C2851" i="20"/>
  <c r="E2851" i="20" s="1"/>
  <c r="A2852" i="20"/>
  <c r="B2852" i="20" l="1"/>
  <c r="D2852" i="20" s="1"/>
  <c r="C2852" i="20"/>
  <c r="E2852" i="20" s="1"/>
  <c r="A2853" i="20"/>
  <c r="A2854" i="20" l="1"/>
  <c r="B2853" i="20"/>
  <c r="D2853" i="20" s="1"/>
  <c r="C2853" i="20"/>
  <c r="E2853" i="20" s="1"/>
  <c r="B2854" i="20" l="1"/>
  <c r="D2854" i="20" s="1"/>
  <c r="C2854" i="20"/>
  <c r="E2854" i="20" s="1"/>
  <c r="A2855" i="20"/>
  <c r="B2855" i="20" l="1"/>
  <c r="D2855" i="20" s="1"/>
  <c r="C2855" i="20"/>
  <c r="E2855" i="20" s="1"/>
  <c r="A2856" i="20"/>
  <c r="C2856" i="20" l="1"/>
  <c r="E2856" i="20" s="1"/>
  <c r="A2857" i="20"/>
  <c r="B2856" i="20"/>
  <c r="D2856" i="20" s="1"/>
  <c r="B2857" i="20" l="1"/>
  <c r="D2857" i="20" s="1"/>
  <c r="C2857" i="20"/>
  <c r="E2857" i="20" s="1"/>
  <c r="A2858" i="20"/>
  <c r="B2858" i="20" l="1"/>
  <c r="D2858" i="20" s="1"/>
  <c r="C2858" i="20"/>
  <c r="E2858" i="20" s="1"/>
  <c r="A2859" i="20"/>
  <c r="B2859" i="20" l="1"/>
  <c r="D2859" i="20" s="1"/>
  <c r="C2859" i="20"/>
  <c r="E2859" i="20" s="1"/>
  <c r="A2860" i="20"/>
  <c r="B2860" i="20" l="1"/>
  <c r="D2860" i="20" s="1"/>
  <c r="C2860" i="20"/>
  <c r="E2860" i="20" s="1"/>
  <c r="A2861" i="20"/>
  <c r="A2862" i="20" l="1"/>
  <c r="B2861" i="20"/>
  <c r="D2861" i="20" s="1"/>
  <c r="C2861" i="20"/>
  <c r="E2861" i="20" s="1"/>
  <c r="B2862" i="20" l="1"/>
  <c r="D2862" i="20" s="1"/>
  <c r="C2862" i="20"/>
  <c r="E2862" i="20" s="1"/>
  <c r="A2863" i="20"/>
  <c r="B2863" i="20" l="1"/>
  <c r="D2863" i="20" s="1"/>
  <c r="C2863" i="20"/>
  <c r="E2863" i="20" s="1"/>
  <c r="A2864" i="20"/>
  <c r="C2864" i="20" l="1"/>
  <c r="E2864" i="20" s="1"/>
  <c r="A2865" i="20"/>
  <c r="B2864" i="20"/>
  <c r="D2864" i="20" s="1"/>
  <c r="B2865" i="20" l="1"/>
  <c r="D2865" i="20" s="1"/>
  <c r="C2865" i="20"/>
  <c r="E2865" i="20" s="1"/>
  <c r="A2866" i="20"/>
  <c r="B2866" i="20" l="1"/>
  <c r="D2866" i="20" s="1"/>
  <c r="C2866" i="20"/>
  <c r="E2866" i="20" s="1"/>
  <c r="A2867" i="20"/>
  <c r="B2867" i="20" l="1"/>
  <c r="D2867" i="20" s="1"/>
  <c r="C2867" i="20"/>
  <c r="E2867" i="20" s="1"/>
  <c r="A2868" i="20"/>
  <c r="B2868" i="20" l="1"/>
  <c r="D2868" i="20" s="1"/>
  <c r="C2868" i="20"/>
  <c r="E2868" i="20" s="1"/>
  <c r="A2869" i="20"/>
  <c r="A2870" i="20" l="1"/>
  <c r="B2869" i="20"/>
  <c r="D2869" i="20" s="1"/>
  <c r="C2869" i="20"/>
  <c r="E2869" i="20" s="1"/>
  <c r="B2870" i="20" l="1"/>
  <c r="D2870" i="20" s="1"/>
  <c r="C2870" i="20"/>
  <c r="E2870" i="20" s="1"/>
  <c r="A2871" i="20"/>
  <c r="B2871" i="20" l="1"/>
  <c r="D2871" i="20" s="1"/>
  <c r="C2871" i="20"/>
  <c r="E2871" i="20" s="1"/>
  <c r="A2872" i="20"/>
  <c r="C2872" i="20" l="1"/>
  <c r="E2872" i="20" s="1"/>
  <c r="A2873" i="20"/>
  <c r="B2872" i="20"/>
  <c r="D2872" i="20" s="1"/>
  <c r="B2873" i="20" l="1"/>
  <c r="D2873" i="20" s="1"/>
  <c r="C2873" i="20"/>
  <c r="E2873" i="20" s="1"/>
  <c r="A2874" i="20"/>
  <c r="B2874" i="20" l="1"/>
  <c r="D2874" i="20" s="1"/>
  <c r="C2874" i="20"/>
  <c r="E2874" i="20" s="1"/>
  <c r="A2875" i="20"/>
  <c r="B2875" i="20" l="1"/>
  <c r="D2875" i="20" s="1"/>
  <c r="C2875" i="20"/>
  <c r="E2875" i="20" s="1"/>
  <c r="A2876" i="20"/>
  <c r="B2876" i="20" l="1"/>
  <c r="D2876" i="20" s="1"/>
  <c r="C2876" i="20"/>
  <c r="E2876" i="20" s="1"/>
  <c r="A2877" i="20"/>
  <c r="A2878" i="20" l="1"/>
  <c r="B2877" i="20"/>
  <c r="D2877" i="20" s="1"/>
  <c r="C2877" i="20"/>
  <c r="E2877" i="20" s="1"/>
  <c r="B2878" i="20" l="1"/>
  <c r="D2878" i="20" s="1"/>
  <c r="C2878" i="20"/>
  <c r="E2878" i="20" s="1"/>
  <c r="A2879" i="20"/>
  <c r="B2879" i="20" l="1"/>
  <c r="D2879" i="20" s="1"/>
  <c r="C2879" i="20"/>
  <c r="E2879" i="20" s="1"/>
  <c r="A2880" i="20"/>
  <c r="C2880" i="20" l="1"/>
  <c r="E2880" i="20" s="1"/>
  <c r="A2881" i="20"/>
  <c r="B2880" i="20"/>
  <c r="D2880" i="20" s="1"/>
  <c r="B2881" i="20" l="1"/>
  <c r="D2881" i="20" s="1"/>
  <c r="C2881" i="20"/>
  <c r="E2881" i="20" s="1"/>
  <c r="A2882" i="20"/>
  <c r="B2882" i="20" l="1"/>
  <c r="D2882" i="20" s="1"/>
  <c r="C2882" i="20"/>
  <c r="E2882" i="20" s="1"/>
  <c r="A2883" i="20"/>
  <c r="B2883" i="20" l="1"/>
  <c r="D2883" i="20" s="1"/>
  <c r="C2883" i="20"/>
  <c r="E2883" i="20" s="1"/>
  <c r="A2884" i="20"/>
  <c r="B2884" i="20" l="1"/>
  <c r="D2884" i="20" s="1"/>
  <c r="C2884" i="20"/>
  <c r="E2884" i="20" s="1"/>
  <c r="A2885" i="20"/>
  <c r="A2886" i="20" l="1"/>
  <c r="B2885" i="20"/>
  <c r="D2885" i="20" s="1"/>
  <c r="C2885" i="20"/>
  <c r="E2885" i="20" s="1"/>
  <c r="B2886" i="20" l="1"/>
  <c r="D2886" i="20" s="1"/>
  <c r="C2886" i="20"/>
  <c r="E2886" i="20" s="1"/>
  <c r="A2887" i="20"/>
  <c r="B2887" i="20" l="1"/>
  <c r="D2887" i="20" s="1"/>
  <c r="C2887" i="20"/>
  <c r="E2887" i="20" s="1"/>
  <c r="A2888" i="20"/>
  <c r="C2888" i="20" l="1"/>
  <c r="E2888" i="20" s="1"/>
  <c r="A2889" i="20"/>
  <c r="B2888" i="20"/>
  <c r="D2888" i="20" s="1"/>
  <c r="B2889" i="20" l="1"/>
  <c r="D2889" i="20" s="1"/>
  <c r="C2889" i="20"/>
  <c r="E2889" i="20" s="1"/>
  <c r="A2890" i="20"/>
  <c r="B2890" i="20" l="1"/>
  <c r="D2890" i="20" s="1"/>
  <c r="C2890" i="20"/>
  <c r="E2890" i="20" s="1"/>
  <c r="A2891" i="20"/>
  <c r="B2891" i="20" l="1"/>
  <c r="D2891" i="20" s="1"/>
  <c r="C2891" i="20"/>
  <c r="E2891" i="20" s="1"/>
  <c r="A2892" i="20"/>
  <c r="B2892" i="20" l="1"/>
  <c r="D2892" i="20" s="1"/>
  <c r="C2892" i="20"/>
  <c r="E2892" i="20" s="1"/>
  <c r="A2893" i="20"/>
  <c r="A2894" i="20" l="1"/>
  <c r="B2893" i="20"/>
  <c r="D2893" i="20" s="1"/>
  <c r="C2893" i="20"/>
  <c r="E2893" i="20" s="1"/>
  <c r="B2894" i="20" l="1"/>
  <c r="D2894" i="20" s="1"/>
  <c r="C2894" i="20"/>
  <c r="E2894" i="20" s="1"/>
  <c r="A2895" i="20"/>
  <c r="B2895" i="20" l="1"/>
  <c r="D2895" i="20" s="1"/>
  <c r="C2895" i="20"/>
  <c r="E2895" i="20" s="1"/>
  <c r="A2896" i="20"/>
  <c r="C2896" i="20" l="1"/>
  <c r="E2896" i="20" s="1"/>
  <c r="A2897" i="20"/>
  <c r="B2896" i="20"/>
  <c r="D2896" i="20" s="1"/>
  <c r="B2897" i="20" l="1"/>
  <c r="D2897" i="20" s="1"/>
  <c r="C2897" i="20"/>
  <c r="E2897" i="20" s="1"/>
  <c r="A2898" i="20"/>
  <c r="B2898" i="20" l="1"/>
  <c r="D2898" i="20" s="1"/>
  <c r="C2898" i="20"/>
  <c r="E2898" i="20" s="1"/>
  <c r="A2899" i="20"/>
  <c r="B2899" i="20" l="1"/>
  <c r="D2899" i="20" s="1"/>
  <c r="A2900" i="20"/>
  <c r="C2899" i="20"/>
  <c r="E2899" i="20" s="1"/>
  <c r="B2900" i="20" l="1"/>
  <c r="D2900" i="20" s="1"/>
  <c r="C2900" i="20"/>
  <c r="E2900" i="20" s="1"/>
  <c r="A2901" i="20"/>
  <c r="B2901" i="20" l="1"/>
  <c r="D2901" i="20" s="1"/>
  <c r="A2902" i="20"/>
  <c r="C2901" i="20"/>
  <c r="E2901" i="20" s="1"/>
  <c r="C2902" i="20" l="1"/>
  <c r="E2902" i="20" s="1"/>
  <c r="A2903" i="20"/>
  <c r="B2902" i="20"/>
  <c r="D2902" i="20" s="1"/>
  <c r="B2903" i="20" l="1"/>
  <c r="D2903" i="20" s="1"/>
  <c r="A2904" i="20"/>
  <c r="C2903" i="20"/>
  <c r="E2903" i="20" s="1"/>
  <c r="A2905" i="20" l="1"/>
  <c r="C2904" i="20"/>
  <c r="E2904" i="20" s="1"/>
  <c r="B2904" i="20"/>
  <c r="D2904" i="20" s="1"/>
  <c r="B2905" i="20" l="1"/>
  <c r="D2905" i="20" s="1"/>
  <c r="A2906" i="20"/>
  <c r="C2905" i="20"/>
  <c r="E2905" i="20" s="1"/>
  <c r="B2906" i="20" l="1"/>
  <c r="D2906" i="20" s="1"/>
  <c r="C2906" i="20"/>
  <c r="E2906" i="20" s="1"/>
  <c r="A2907" i="20"/>
  <c r="B2907" i="20" l="1"/>
  <c r="D2907" i="20" s="1"/>
  <c r="A2908" i="20"/>
  <c r="C2907" i="20"/>
  <c r="E2907" i="20" s="1"/>
  <c r="C2908" i="20" l="1"/>
  <c r="E2908" i="20" s="1"/>
  <c r="B2908" i="20"/>
  <c r="D2908" i="20" s="1"/>
  <c r="A2909" i="20"/>
  <c r="A2910" i="20" l="1"/>
  <c r="C2909" i="20"/>
  <c r="E2909" i="20" s="1"/>
  <c r="B2909" i="20"/>
  <c r="D2909" i="20" s="1"/>
  <c r="B2910" i="20" l="1"/>
  <c r="D2910" i="20" s="1"/>
  <c r="A2911" i="20"/>
  <c r="C2910" i="20"/>
  <c r="E2910" i="20" s="1"/>
  <c r="C2911" i="20" l="1"/>
  <c r="E2911" i="20" s="1"/>
  <c r="A2912" i="20"/>
  <c r="B2911" i="20"/>
  <c r="D2911" i="20" s="1"/>
  <c r="C2912" i="20" l="1"/>
  <c r="E2912" i="20" s="1"/>
  <c r="B2912" i="20"/>
  <c r="D2912" i="20" s="1"/>
  <c r="A2913" i="20"/>
  <c r="B2913" i="20" l="1"/>
  <c r="D2913" i="20" s="1"/>
  <c r="A2914" i="20"/>
  <c r="C2913" i="20"/>
  <c r="E2913" i="20" s="1"/>
  <c r="B2914" i="20" l="1"/>
  <c r="D2914" i="20" s="1"/>
  <c r="C2914" i="20"/>
  <c r="E2914" i="20" s="1"/>
  <c r="A2915" i="20"/>
  <c r="B2915" i="20" l="1"/>
  <c r="D2915" i="20" s="1"/>
  <c r="C2915" i="20"/>
  <c r="E2915" i="20" s="1"/>
  <c r="A2916" i="20"/>
  <c r="B2916" i="20" l="1"/>
  <c r="D2916" i="20" s="1"/>
  <c r="A2917" i="20"/>
  <c r="C2916" i="20"/>
  <c r="E2916" i="20" s="1"/>
  <c r="A2918" i="20" l="1"/>
  <c r="C2917" i="20"/>
  <c r="E2917" i="20" s="1"/>
  <c r="B2917" i="20"/>
  <c r="D2917" i="20" s="1"/>
  <c r="B2918" i="20" l="1"/>
  <c r="D2918" i="20" s="1"/>
  <c r="A2919" i="20"/>
  <c r="C2918" i="20"/>
  <c r="E2918" i="20" s="1"/>
  <c r="B2919" i="20" l="1"/>
  <c r="D2919" i="20" s="1"/>
  <c r="C2919" i="20"/>
  <c r="E2919" i="20" s="1"/>
  <c r="A2920" i="20"/>
  <c r="A2921" i="20" l="1"/>
  <c r="C2920" i="20"/>
  <c r="E2920" i="20" s="1"/>
  <c r="B2920" i="20"/>
  <c r="D2920" i="20" s="1"/>
  <c r="C2921" i="20" l="1"/>
  <c r="E2921" i="20" s="1"/>
  <c r="B2921" i="20"/>
  <c r="D2921" i="20" s="1"/>
  <c r="A2922" i="20"/>
  <c r="B2922" i="20" l="1"/>
  <c r="D2922" i="20" s="1"/>
  <c r="A2923" i="20"/>
  <c r="C2922" i="20"/>
  <c r="E2922" i="20" s="1"/>
  <c r="B2923" i="20" l="1"/>
  <c r="D2923" i="20" s="1"/>
  <c r="C2923" i="20"/>
  <c r="E2923" i="20" s="1"/>
  <c r="A2924" i="20"/>
  <c r="B2924" i="20" l="1"/>
  <c r="D2924" i="20" s="1"/>
  <c r="C2924" i="20"/>
  <c r="E2924" i="20" s="1"/>
  <c r="A2925" i="20"/>
  <c r="B2925" i="20" l="1"/>
  <c r="D2925" i="20" s="1"/>
  <c r="A2926" i="20"/>
  <c r="C2925" i="20"/>
  <c r="E2925" i="20" s="1"/>
  <c r="B2926" i="20" l="1"/>
  <c r="D2926" i="20" s="1"/>
  <c r="C2926" i="20"/>
  <c r="E2926" i="20" s="1"/>
  <c r="A2927" i="20"/>
  <c r="B2927" i="20" l="1"/>
  <c r="D2927" i="20" s="1"/>
  <c r="C2927" i="20"/>
  <c r="E2927" i="20" s="1"/>
  <c r="A2928" i="20"/>
  <c r="C2928" i="20" l="1"/>
  <c r="E2928" i="20" s="1"/>
  <c r="A2929" i="20"/>
  <c r="B2928" i="20"/>
  <c r="D2928" i="20" s="1"/>
  <c r="C2929" i="20" l="1"/>
  <c r="E2929" i="20" s="1"/>
  <c r="A2930" i="20"/>
  <c r="B2929" i="20"/>
  <c r="D2929" i="20" s="1"/>
  <c r="C2930" i="20" l="1"/>
  <c r="E2930" i="20" s="1"/>
  <c r="A2931" i="20"/>
  <c r="B2930" i="20"/>
  <c r="D2930" i="20" s="1"/>
  <c r="B2931" i="20" l="1"/>
  <c r="D2931" i="20" s="1"/>
  <c r="C2931" i="20"/>
  <c r="E2931" i="20" s="1"/>
  <c r="A2932" i="20"/>
  <c r="B2932" i="20" l="1"/>
  <c r="D2932" i="20" s="1"/>
  <c r="C2932" i="20"/>
  <c r="E2932" i="20" s="1"/>
  <c r="A2933" i="20"/>
  <c r="A2934" i="20" l="1"/>
  <c r="B2933" i="20"/>
  <c r="D2933" i="20" s="1"/>
  <c r="C2933" i="20"/>
  <c r="E2933" i="20" s="1"/>
  <c r="B2934" i="20" l="1"/>
  <c r="D2934" i="20" s="1"/>
  <c r="C2934" i="20"/>
  <c r="E2934" i="20" s="1"/>
  <c r="A2935" i="20"/>
  <c r="B2935" i="20" l="1"/>
  <c r="D2935" i="20" s="1"/>
  <c r="A2936" i="20"/>
  <c r="C2935" i="20"/>
  <c r="E2935" i="20" s="1"/>
  <c r="A2937" i="20" l="1"/>
  <c r="C2936" i="20"/>
  <c r="E2936" i="20" s="1"/>
  <c r="B2936" i="20"/>
  <c r="D2936" i="20" s="1"/>
  <c r="B2937" i="20" l="1"/>
  <c r="D2937" i="20" s="1"/>
  <c r="C2937" i="20"/>
  <c r="E2937" i="20" s="1"/>
  <c r="A2938" i="20"/>
  <c r="B2938" i="20" l="1"/>
  <c r="D2938" i="20" s="1"/>
  <c r="A2939" i="20"/>
  <c r="C2938" i="20"/>
  <c r="E2938" i="20" s="1"/>
  <c r="B2939" i="20" l="1"/>
  <c r="D2939" i="20" s="1"/>
  <c r="C2939" i="20"/>
  <c r="E2939" i="20" s="1"/>
  <c r="A2940" i="20"/>
  <c r="B2940" i="20" l="1"/>
  <c r="D2940" i="20" s="1"/>
  <c r="C2940" i="20"/>
  <c r="E2940" i="20" s="1"/>
  <c r="A2941" i="20"/>
  <c r="B2941" i="20" l="1"/>
  <c r="D2941" i="20" s="1"/>
  <c r="A2942" i="20"/>
  <c r="C2941" i="20"/>
  <c r="E2941" i="20" s="1"/>
  <c r="B2942" i="20" l="1"/>
  <c r="D2942" i="20" s="1"/>
  <c r="C2942" i="20"/>
  <c r="E2942" i="20" s="1"/>
  <c r="A2943" i="20"/>
  <c r="B2943" i="20" l="1"/>
  <c r="D2943" i="20" s="1"/>
  <c r="A2944" i="20"/>
  <c r="C2943" i="20"/>
  <c r="E2943" i="20" s="1"/>
  <c r="C2944" i="20" l="1"/>
  <c r="E2944" i="20" s="1"/>
  <c r="B2944" i="20"/>
  <c r="D2944" i="20" s="1"/>
  <c r="A2945" i="20"/>
  <c r="B2945" i="20" l="1"/>
  <c r="D2945" i="20" s="1"/>
  <c r="A2946" i="20"/>
  <c r="C2945" i="20"/>
  <c r="E2945" i="20" s="1"/>
  <c r="B2946" i="20" l="1"/>
  <c r="D2946" i="20" s="1"/>
  <c r="C2946" i="20"/>
  <c r="E2946" i="20" s="1"/>
  <c r="A2947" i="20"/>
  <c r="B2947" i="20" l="1"/>
  <c r="D2947" i="20" s="1"/>
  <c r="A2948" i="20"/>
  <c r="C2947" i="20"/>
  <c r="E2947" i="20" s="1"/>
  <c r="B2948" i="20" l="1"/>
  <c r="D2948" i="20" s="1"/>
  <c r="A2949" i="20"/>
  <c r="C2948" i="20"/>
  <c r="E2948" i="20" s="1"/>
  <c r="B2949" i="20" l="1"/>
  <c r="D2949" i="20" s="1"/>
  <c r="C2949" i="20"/>
  <c r="E2949" i="20" s="1"/>
  <c r="A2950" i="20"/>
  <c r="C2950" i="20" l="1"/>
  <c r="E2950" i="20" s="1"/>
  <c r="A2951" i="20"/>
  <c r="B2950" i="20"/>
  <c r="D2950" i="20" s="1"/>
  <c r="B2951" i="20" l="1"/>
  <c r="D2951" i="20" s="1"/>
  <c r="C2951" i="20"/>
  <c r="E2951" i="20" s="1"/>
  <c r="A2952" i="20"/>
  <c r="C2952" i="20" l="1"/>
  <c r="E2952" i="20" s="1"/>
  <c r="A2953" i="20"/>
  <c r="B2952" i="20"/>
  <c r="D2952" i="20" s="1"/>
  <c r="B2953" i="20" l="1"/>
  <c r="D2953" i="20" s="1"/>
  <c r="C2953" i="20"/>
  <c r="E2953" i="20" s="1"/>
  <c r="A2954" i="20"/>
  <c r="B2954" i="20" l="1"/>
  <c r="D2954" i="20" s="1"/>
  <c r="A2955" i="20"/>
  <c r="C2954" i="20"/>
  <c r="E2954" i="20" s="1"/>
  <c r="B2955" i="20" l="1"/>
  <c r="D2955" i="20" s="1"/>
  <c r="C2955" i="20"/>
  <c r="E2955" i="20" s="1"/>
  <c r="A2956" i="20"/>
  <c r="B2956" i="20" l="1"/>
  <c r="D2956" i="20" s="1"/>
  <c r="A2957" i="20"/>
  <c r="C2956" i="20"/>
  <c r="E2956" i="20" s="1"/>
  <c r="A2958" i="20" l="1"/>
  <c r="C2957" i="20"/>
  <c r="E2957" i="20" s="1"/>
  <c r="B2957" i="20"/>
  <c r="D2957" i="20" s="1"/>
  <c r="B2958" i="20" l="1"/>
  <c r="D2958" i="20" s="1"/>
  <c r="A2959" i="20"/>
  <c r="C2958" i="20"/>
  <c r="E2958" i="20" s="1"/>
  <c r="B2959" i="20" l="1"/>
  <c r="D2959" i="20" s="1"/>
  <c r="C2959" i="20"/>
  <c r="E2959" i="20" s="1"/>
  <c r="A2960" i="20"/>
  <c r="C2960" i="20" l="1"/>
  <c r="E2960" i="20" s="1"/>
  <c r="B2960" i="20"/>
  <c r="D2960" i="20" s="1"/>
  <c r="A2961" i="20"/>
  <c r="B2961" i="20" l="1"/>
  <c r="D2961" i="20" s="1"/>
  <c r="A2962" i="20"/>
  <c r="C2961" i="20"/>
  <c r="E2961" i="20" s="1"/>
  <c r="B2962" i="20" l="1"/>
  <c r="D2962" i="20" s="1"/>
  <c r="A2963" i="20"/>
  <c r="C2962" i="20"/>
  <c r="E2962" i="20" s="1"/>
  <c r="B2963" i="20" l="1"/>
  <c r="D2963" i="20" s="1"/>
  <c r="C2963" i="20"/>
  <c r="E2963" i="20" s="1"/>
  <c r="A2964" i="20"/>
  <c r="B2964" i="20" l="1"/>
  <c r="D2964" i="20" s="1"/>
  <c r="C2964" i="20"/>
  <c r="E2964" i="20" s="1"/>
  <c r="A2965" i="20"/>
  <c r="A2966" i="20" l="1"/>
  <c r="B2965" i="20"/>
  <c r="D2965" i="20" s="1"/>
  <c r="C2965" i="20"/>
  <c r="E2965" i="20" s="1"/>
  <c r="B2966" i="20" l="1"/>
  <c r="D2966" i="20" s="1"/>
  <c r="C2966" i="20"/>
  <c r="E2966" i="20" s="1"/>
  <c r="A2967" i="20"/>
  <c r="C2967" i="20" l="1"/>
  <c r="E2967" i="20" s="1"/>
  <c r="B2967" i="20"/>
  <c r="D2967" i="20" s="1"/>
  <c r="A2968" i="20"/>
  <c r="C2968" i="20" l="1"/>
  <c r="E2968" i="20" s="1"/>
  <c r="A2969" i="20"/>
  <c r="B2968" i="20"/>
  <c r="D2968" i="20" s="1"/>
  <c r="B2969" i="20" l="1"/>
  <c r="D2969" i="20" s="1"/>
  <c r="A2970" i="20"/>
  <c r="C2969" i="20"/>
  <c r="E2969" i="20" s="1"/>
  <c r="B2970" i="20" l="1"/>
  <c r="D2970" i="20" s="1"/>
  <c r="A2971" i="20"/>
  <c r="C2970" i="20"/>
  <c r="E2970" i="20" s="1"/>
  <c r="B2971" i="20" l="1"/>
  <c r="D2971" i="20" s="1"/>
  <c r="A2972" i="20"/>
  <c r="C2971" i="20"/>
  <c r="E2971" i="20" s="1"/>
  <c r="B2972" i="20" l="1"/>
  <c r="D2972" i="20" s="1"/>
  <c r="A2973" i="20"/>
  <c r="C2972" i="20"/>
  <c r="E2972" i="20" s="1"/>
  <c r="A2974" i="20" l="1"/>
  <c r="B2973" i="20"/>
  <c r="D2973" i="20" s="1"/>
  <c r="C2973" i="20"/>
  <c r="E2973" i="20" s="1"/>
  <c r="B2974" i="20" l="1"/>
  <c r="D2974" i="20" s="1"/>
  <c r="A2975" i="20"/>
  <c r="C2974" i="20"/>
  <c r="E2974" i="20" s="1"/>
  <c r="B2975" i="20" l="1"/>
  <c r="D2975" i="20" s="1"/>
  <c r="C2975" i="20"/>
  <c r="E2975" i="20" s="1"/>
  <c r="A2976" i="20"/>
  <c r="C2976" i="20" l="1"/>
  <c r="E2976" i="20" s="1"/>
  <c r="B2976" i="20"/>
  <c r="D2976" i="20" s="1"/>
  <c r="A2977" i="20"/>
  <c r="B2977" i="20" l="1"/>
  <c r="D2977" i="20" s="1"/>
  <c r="A2978" i="20"/>
  <c r="C2977" i="20"/>
  <c r="E2977" i="20" s="1"/>
  <c r="C2978" i="20" l="1"/>
  <c r="E2978" i="20" s="1"/>
  <c r="B2978" i="20"/>
  <c r="D2978" i="20" s="1"/>
  <c r="A2979" i="20"/>
  <c r="B2979" i="20" l="1"/>
  <c r="D2979" i="20" s="1"/>
  <c r="A2980" i="20"/>
  <c r="C2979" i="20"/>
  <c r="E2979" i="20" s="1"/>
  <c r="C2980" i="20" l="1"/>
  <c r="E2980" i="20" s="1"/>
  <c r="A2981" i="20"/>
  <c r="B2980" i="20"/>
  <c r="D2980" i="20" s="1"/>
  <c r="A2982" i="20" l="1"/>
  <c r="C2981" i="20"/>
  <c r="E2981" i="20" s="1"/>
  <c r="B2981" i="20"/>
  <c r="D2981" i="20" s="1"/>
  <c r="B2982" i="20" l="1"/>
  <c r="D2982" i="20" s="1"/>
  <c r="C2982" i="20"/>
  <c r="E2982" i="20" s="1"/>
  <c r="A2983" i="20"/>
  <c r="C2983" i="20" l="1"/>
  <c r="E2983" i="20" s="1"/>
  <c r="B2983" i="20"/>
  <c r="D2983" i="20" s="1"/>
  <c r="A2984" i="20"/>
  <c r="C2984" i="20" l="1"/>
  <c r="E2984" i="20" s="1"/>
  <c r="B2984" i="20"/>
  <c r="D2984" i="20" s="1"/>
  <c r="A2985" i="20"/>
  <c r="B2985" i="20" l="1"/>
  <c r="D2985" i="20" s="1"/>
  <c r="A2986" i="20"/>
  <c r="C2985" i="20"/>
  <c r="E2985" i="20" s="1"/>
  <c r="B2986" i="20" l="1"/>
  <c r="D2986" i="20" s="1"/>
  <c r="C2986" i="20"/>
  <c r="E2986" i="20" s="1"/>
  <c r="A2987" i="20"/>
  <c r="B2987" i="20" l="1"/>
  <c r="D2987" i="20" s="1"/>
  <c r="C2987" i="20"/>
  <c r="E2987" i="20" s="1"/>
  <c r="A2988" i="20"/>
  <c r="B2988" i="20" l="1"/>
  <c r="D2988" i="20" s="1"/>
  <c r="A2989" i="20"/>
  <c r="C2988" i="20"/>
  <c r="E2988" i="20" s="1"/>
  <c r="A2990" i="20" l="1"/>
  <c r="C2989" i="20"/>
  <c r="E2989" i="20" s="1"/>
  <c r="B2989" i="20"/>
  <c r="D2989" i="20" s="1"/>
  <c r="B2990" i="20" l="1"/>
  <c r="D2990" i="20" s="1"/>
  <c r="A2991" i="20"/>
  <c r="C2990" i="20"/>
  <c r="E2990" i="20" s="1"/>
  <c r="B2991" i="20" l="1"/>
  <c r="D2991" i="20" s="1"/>
  <c r="A2992" i="20"/>
  <c r="C2991" i="20"/>
  <c r="E2991" i="20" s="1"/>
  <c r="C2992" i="20" l="1"/>
  <c r="E2992" i="20" s="1"/>
  <c r="B2992" i="20"/>
  <c r="D2992" i="20" s="1"/>
  <c r="A2993" i="20"/>
  <c r="C2993" i="20" l="1"/>
  <c r="E2993" i="20" s="1"/>
  <c r="A2994" i="20"/>
  <c r="B2993" i="20"/>
  <c r="D2993" i="20" s="1"/>
  <c r="B2994" i="20" l="1"/>
  <c r="D2994" i="20" s="1"/>
  <c r="A2995" i="20"/>
  <c r="C2994" i="20"/>
  <c r="E2994" i="20" s="1"/>
  <c r="B2995" i="20" l="1"/>
  <c r="D2995" i="20" s="1"/>
  <c r="A2996" i="20"/>
  <c r="C2995" i="20"/>
  <c r="E2995" i="20" s="1"/>
  <c r="B2996" i="20" l="1"/>
  <c r="D2996" i="20" s="1"/>
  <c r="A2997" i="20"/>
  <c r="C2996" i="20"/>
  <c r="E2996" i="20" s="1"/>
  <c r="A2998" i="20" l="1"/>
  <c r="B2997" i="20"/>
  <c r="D2997" i="20" s="1"/>
  <c r="C2997" i="20"/>
  <c r="E2997" i="20" s="1"/>
  <c r="B2998" i="20" l="1"/>
  <c r="D2998" i="20" s="1"/>
  <c r="A2999" i="20"/>
  <c r="C2998" i="20"/>
  <c r="E2998" i="20" s="1"/>
  <c r="B2999" i="20" l="1"/>
  <c r="D2999" i="20" s="1"/>
  <c r="C2999" i="20"/>
  <c r="E2999" i="20" s="1"/>
  <c r="A3000" i="20"/>
  <c r="C3000" i="20" l="1"/>
  <c r="E3000" i="20" s="1"/>
  <c r="B3000" i="20"/>
  <c r="D3000" i="20" s="1"/>
  <c r="A3001" i="20"/>
  <c r="B3001" i="20" l="1"/>
  <c r="D3001" i="20" s="1"/>
  <c r="C3001" i="20"/>
  <c r="E3001" i="20" s="1"/>
  <c r="A3002" i="20"/>
  <c r="B3002" i="20" l="1"/>
  <c r="D3002" i="20" s="1"/>
  <c r="C3002" i="20"/>
  <c r="E3002" i="20" s="1"/>
  <c r="A3003" i="20"/>
  <c r="B3003" i="20" l="1"/>
  <c r="D3003" i="20" s="1"/>
  <c r="A3004" i="20"/>
  <c r="C3003" i="20"/>
  <c r="E3003" i="20" s="1"/>
  <c r="B3004" i="20" l="1"/>
  <c r="D3004" i="20" s="1"/>
  <c r="C3004" i="20"/>
  <c r="E3004" i="20" s="1"/>
  <c r="A3005" i="20"/>
  <c r="A3006" i="20" l="1"/>
  <c r="C3005" i="20"/>
  <c r="E3005" i="20" s="1"/>
  <c r="B3005" i="20"/>
  <c r="D3005" i="20" s="1"/>
  <c r="B3006" i="20" l="1"/>
  <c r="D3006" i="20" s="1"/>
  <c r="A3007" i="20"/>
  <c r="C3006" i="20"/>
  <c r="E3006" i="20" s="1"/>
  <c r="B3007" i="20" l="1"/>
  <c r="D3007" i="20" s="1"/>
  <c r="A3008" i="20"/>
  <c r="C3007" i="20"/>
  <c r="E3007" i="20" s="1"/>
  <c r="C3008" i="20" l="1"/>
  <c r="E3008" i="20" s="1"/>
  <c r="A3009" i="20"/>
  <c r="B3008" i="20"/>
  <c r="D3008" i="20" s="1"/>
  <c r="B3009" i="20" l="1"/>
  <c r="D3009" i="20" s="1"/>
  <c r="C3009" i="20"/>
  <c r="E3009" i="20" s="1"/>
  <c r="A3010" i="20"/>
  <c r="B3010" i="20" l="1"/>
  <c r="D3010" i="20" s="1"/>
  <c r="A3011" i="20"/>
  <c r="C3010" i="20"/>
  <c r="E3010" i="20" s="1"/>
  <c r="B3011" i="20" l="1"/>
  <c r="D3011" i="20" s="1"/>
  <c r="C3011" i="20"/>
  <c r="E3011" i="20" s="1"/>
  <c r="A3012" i="20"/>
  <c r="B3012" i="20" l="1"/>
  <c r="D3012" i="20" s="1"/>
  <c r="A3013" i="20"/>
  <c r="C3012" i="20"/>
  <c r="E3012" i="20" s="1"/>
  <c r="B3013" i="20" l="1"/>
  <c r="D3013" i="20" s="1"/>
  <c r="A3014" i="20"/>
  <c r="C3013" i="20"/>
  <c r="E3013" i="20" s="1"/>
  <c r="B3014" i="20" l="1"/>
  <c r="D3014" i="20" s="1"/>
  <c r="A3015" i="20"/>
  <c r="C3014" i="20"/>
  <c r="E3014" i="20" s="1"/>
  <c r="B3015" i="20" l="1"/>
  <c r="D3015" i="20" s="1"/>
  <c r="C3015" i="20"/>
  <c r="E3015" i="20" s="1"/>
  <c r="A3016" i="20"/>
  <c r="C3016" i="20" l="1"/>
  <c r="E3016" i="20" s="1"/>
  <c r="A3017" i="20"/>
  <c r="B3016" i="20"/>
  <c r="D3016" i="20" s="1"/>
  <c r="B3017" i="20" l="1"/>
  <c r="D3017" i="20" s="1"/>
  <c r="C3017" i="20"/>
  <c r="E3017" i="20" s="1"/>
  <c r="A3018" i="20"/>
  <c r="B3018" i="20" l="1"/>
  <c r="D3018" i="20" s="1"/>
  <c r="C3018" i="20"/>
  <c r="E3018" i="20" s="1"/>
  <c r="A3019" i="20"/>
  <c r="B3019" i="20" l="1"/>
  <c r="D3019" i="20" s="1"/>
  <c r="C3019" i="20"/>
  <c r="E3019" i="20" s="1"/>
  <c r="A3020" i="20"/>
  <c r="B3020" i="20" l="1"/>
  <c r="D3020" i="20" s="1"/>
  <c r="C3020" i="20"/>
  <c r="E3020" i="20" s="1"/>
  <c r="A3021" i="20"/>
  <c r="A3022" i="20" l="1"/>
  <c r="B3021" i="20"/>
  <c r="D3021" i="20" s="1"/>
  <c r="C3021" i="20"/>
  <c r="E3021" i="20" s="1"/>
  <c r="B3022" i="20" l="1"/>
  <c r="D3022" i="20" s="1"/>
  <c r="A3023" i="20"/>
  <c r="C3022" i="20"/>
  <c r="E3022" i="20" s="1"/>
  <c r="B3023" i="20" l="1"/>
  <c r="D3023" i="20" s="1"/>
  <c r="A3024" i="20"/>
  <c r="C3023" i="20"/>
  <c r="E3023" i="20" s="1"/>
  <c r="C3024" i="20" l="1"/>
  <c r="E3024" i="20" s="1"/>
  <c r="A3025" i="20"/>
  <c r="B3024" i="20"/>
  <c r="D3024" i="20" s="1"/>
  <c r="B3025" i="20" l="1"/>
  <c r="D3025" i="20" s="1"/>
  <c r="C3025" i="20"/>
  <c r="E3025" i="20" s="1"/>
  <c r="A3026" i="20"/>
  <c r="B3026" i="20" l="1"/>
  <c r="D3026" i="20" s="1"/>
  <c r="C3026" i="20"/>
  <c r="E3026" i="20" s="1"/>
  <c r="A3027" i="20"/>
  <c r="B3027" i="20" l="1"/>
  <c r="D3027" i="20" s="1"/>
  <c r="C3027" i="20"/>
  <c r="E3027" i="20" s="1"/>
  <c r="A3028" i="20"/>
  <c r="B3028" i="20" l="1"/>
  <c r="D3028" i="20" s="1"/>
  <c r="C3028" i="20"/>
  <c r="E3028" i="20" s="1"/>
  <c r="A3029" i="20"/>
  <c r="A3030" i="20" l="1"/>
  <c r="B3029" i="20"/>
  <c r="D3029" i="20" s="1"/>
  <c r="C3029" i="20"/>
  <c r="E3029" i="20" s="1"/>
  <c r="B3030" i="20" l="1"/>
  <c r="D3030" i="20" s="1"/>
  <c r="C3030" i="20"/>
  <c r="E3030" i="20" s="1"/>
  <c r="A3031" i="20"/>
  <c r="B3031" i="20" l="1"/>
  <c r="D3031" i="20" s="1"/>
  <c r="C3031" i="20"/>
  <c r="E3031" i="20" s="1"/>
  <c r="A3032" i="20"/>
  <c r="C3032" i="20" l="1"/>
  <c r="E3032" i="20" s="1"/>
  <c r="A3033" i="20"/>
  <c r="B3032" i="20"/>
  <c r="D3032" i="20" s="1"/>
  <c r="B3033" i="20" l="1"/>
  <c r="D3033" i="20" s="1"/>
  <c r="C3033" i="20"/>
  <c r="E3033" i="20" s="1"/>
  <c r="A3034" i="20"/>
  <c r="B3034" i="20" l="1"/>
  <c r="D3034" i="20" s="1"/>
  <c r="C3034" i="20"/>
  <c r="E3034" i="20" s="1"/>
  <c r="A3035" i="20"/>
  <c r="B3035" i="20" l="1"/>
  <c r="D3035" i="20" s="1"/>
  <c r="C3035" i="20"/>
  <c r="E3035" i="20" s="1"/>
  <c r="A3036" i="20"/>
  <c r="B3036" i="20" l="1"/>
  <c r="D3036" i="20" s="1"/>
  <c r="C3036" i="20"/>
  <c r="E3036" i="20" s="1"/>
  <c r="A3037" i="20"/>
  <c r="A3038" i="20" l="1"/>
  <c r="B3037" i="20"/>
  <c r="D3037" i="20" s="1"/>
  <c r="C3037" i="20"/>
  <c r="E3037" i="20" s="1"/>
  <c r="B3038" i="20" l="1"/>
  <c r="D3038" i="20" s="1"/>
  <c r="C3038" i="20"/>
  <c r="E3038" i="20" s="1"/>
  <c r="A3039" i="20"/>
  <c r="B3039" i="20" l="1"/>
  <c r="D3039" i="20" s="1"/>
  <c r="C3039" i="20"/>
  <c r="E3039" i="20" s="1"/>
  <c r="A3040" i="20"/>
  <c r="C3040" i="20" l="1"/>
  <c r="E3040" i="20" s="1"/>
  <c r="B3040" i="20"/>
  <c r="D3040" i="20" s="1"/>
  <c r="A3041" i="20"/>
  <c r="B3041" i="20" l="1"/>
  <c r="D3041" i="20" s="1"/>
  <c r="A3042" i="20"/>
  <c r="C3041" i="20"/>
  <c r="E3041" i="20" s="1"/>
  <c r="B3042" i="20" l="1"/>
  <c r="D3042" i="20" s="1"/>
  <c r="C3042" i="20"/>
  <c r="E3042" i="20" s="1"/>
  <c r="A3043" i="20"/>
  <c r="B3043" i="20" l="1"/>
  <c r="D3043" i="20" s="1"/>
  <c r="A3044" i="20"/>
  <c r="C3043" i="20"/>
  <c r="E3043" i="20" s="1"/>
  <c r="B3044" i="20" l="1"/>
  <c r="D3044" i="20" s="1"/>
  <c r="C3044" i="20"/>
  <c r="E3044" i="20" s="1"/>
  <c r="A3045" i="20"/>
  <c r="A3046" i="20" l="1"/>
  <c r="B3045" i="20"/>
  <c r="D3045" i="20" s="1"/>
  <c r="C3045" i="20"/>
  <c r="E3045" i="20" s="1"/>
  <c r="B3046" i="20" l="1"/>
  <c r="D3046" i="20" s="1"/>
  <c r="C3046" i="20"/>
  <c r="E3046" i="20" s="1"/>
  <c r="A3047" i="20"/>
  <c r="B3047" i="20" l="1"/>
  <c r="D3047" i="20" s="1"/>
  <c r="A3048" i="20"/>
  <c r="C3047" i="20"/>
  <c r="E3047" i="20" s="1"/>
  <c r="C3048" i="20" l="1"/>
  <c r="E3048" i="20" s="1"/>
  <c r="A3049" i="20"/>
  <c r="B3048" i="20"/>
  <c r="D3048" i="20" s="1"/>
  <c r="B3049" i="20" l="1"/>
  <c r="D3049" i="20" s="1"/>
  <c r="A3050" i="20"/>
  <c r="C3049" i="20"/>
  <c r="E3049" i="20" s="1"/>
  <c r="B3050" i="20" l="1"/>
  <c r="D3050" i="20" s="1"/>
  <c r="A3051" i="20"/>
  <c r="C3050" i="20"/>
  <c r="E3050" i="20" s="1"/>
  <c r="B3051" i="20" l="1"/>
  <c r="D3051" i="20" s="1"/>
  <c r="A3052" i="20"/>
  <c r="C3051" i="20"/>
  <c r="E3051" i="20" s="1"/>
  <c r="B3052" i="20" l="1"/>
  <c r="D3052" i="20" s="1"/>
  <c r="C3052" i="20"/>
  <c r="E3052" i="20" s="1"/>
  <c r="A3053" i="20"/>
  <c r="A3054" i="20" l="1"/>
  <c r="B3053" i="20"/>
  <c r="D3053" i="20" s="1"/>
  <c r="C3053" i="20"/>
  <c r="E3053" i="20" s="1"/>
  <c r="B3054" i="20" l="1"/>
  <c r="D3054" i="20" s="1"/>
  <c r="A3055" i="20"/>
  <c r="C3054" i="20"/>
  <c r="E3054" i="20" s="1"/>
  <c r="B3055" i="20" l="1"/>
  <c r="D3055" i="20" s="1"/>
  <c r="C3055" i="20"/>
  <c r="E3055" i="20" s="1"/>
  <c r="A3056" i="20"/>
  <c r="C3056" i="20" l="1"/>
  <c r="E3056" i="20" s="1"/>
  <c r="A3057" i="20"/>
  <c r="B3056" i="20"/>
  <c r="D3056" i="20" s="1"/>
  <c r="B3057" i="20" l="1"/>
  <c r="D3057" i="20" s="1"/>
  <c r="A3058" i="20"/>
  <c r="C3057" i="20"/>
  <c r="E3057" i="20" s="1"/>
  <c r="B3058" i="20" l="1"/>
  <c r="D3058" i="20" s="1"/>
  <c r="C3058" i="20"/>
  <c r="E3058" i="20" s="1"/>
  <c r="A3059" i="20"/>
  <c r="B3059" i="20" l="1"/>
  <c r="D3059" i="20" s="1"/>
  <c r="C3059" i="20"/>
  <c r="E3059" i="20" s="1"/>
  <c r="A3060" i="20"/>
  <c r="B3060" i="20" l="1"/>
  <c r="D3060" i="20" s="1"/>
  <c r="C3060" i="20"/>
  <c r="E3060" i="20" s="1"/>
  <c r="A3061" i="20"/>
  <c r="A3062" i="20" l="1"/>
  <c r="B3061" i="20"/>
  <c r="D3061" i="20" s="1"/>
  <c r="C3061" i="20"/>
  <c r="E3061" i="20" s="1"/>
  <c r="B3062" i="20" l="1"/>
  <c r="D3062" i="20" s="1"/>
  <c r="C3062" i="20"/>
  <c r="E3062" i="20" s="1"/>
  <c r="A3063" i="20"/>
  <c r="B3063" i="20" l="1"/>
  <c r="D3063" i="20" s="1"/>
  <c r="C3063" i="20"/>
  <c r="E3063" i="20" s="1"/>
  <c r="A3064" i="20"/>
  <c r="C3064" i="20" l="1"/>
  <c r="E3064" i="20" s="1"/>
  <c r="A3065" i="20"/>
  <c r="B3064" i="20"/>
  <c r="D3064" i="20" s="1"/>
  <c r="B3065" i="20" l="1"/>
  <c r="D3065" i="20" s="1"/>
  <c r="C3065" i="20"/>
  <c r="E3065" i="20" s="1"/>
  <c r="A3066" i="20"/>
  <c r="B3066" i="20" l="1"/>
  <c r="D3066" i="20" s="1"/>
  <c r="C3066" i="20"/>
  <c r="E3066" i="20" s="1"/>
  <c r="A3067" i="20"/>
  <c r="B3067" i="20" l="1"/>
  <c r="D3067" i="20" s="1"/>
  <c r="C3067" i="20"/>
  <c r="E3067" i="20" s="1"/>
  <c r="A3068" i="20"/>
  <c r="B3068" i="20" l="1"/>
  <c r="D3068" i="20" s="1"/>
  <c r="C3068" i="20"/>
  <c r="E3068" i="20" s="1"/>
  <c r="A3069" i="20"/>
  <c r="A3070" i="20" l="1"/>
  <c r="B3069" i="20"/>
  <c r="D3069" i="20" s="1"/>
  <c r="C3069" i="20"/>
  <c r="E3069" i="20" s="1"/>
  <c r="B3070" i="20" l="1"/>
  <c r="D3070" i="20" s="1"/>
  <c r="C3070" i="20"/>
  <c r="E3070" i="20" s="1"/>
  <c r="A3071" i="20"/>
  <c r="B3071" i="20" l="1"/>
  <c r="D3071" i="20" s="1"/>
  <c r="C3071" i="20"/>
  <c r="E3071" i="20" s="1"/>
  <c r="A3072" i="20"/>
  <c r="C3072" i="20" l="1"/>
  <c r="E3072" i="20" s="1"/>
  <c r="A3073" i="20"/>
  <c r="B3072" i="20"/>
  <c r="D3072" i="20" s="1"/>
  <c r="B3073" i="20" l="1"/>
  <c r="D3073" i="20" s="1"/>
  <c r="A3074" i="20"/>
  <c r="C3073" i="20"/>
  <c r="E3073" i="20" s="1"/>
  <c r="B3074" i="20" l="1"/>
  <c r="D3074" i="20" s="1"/>
  <c r="C3074" i="20"/>
  <c r="E3074" i="20" s="1"/>
  <c r="A3075" i="20"/>
  <c r="B3075" i="20" l="1"/>
  <c r="D3075" i="20" s="1"/>
  <c r="C3075" i="20"/>
  <c r="E3075" i="20" s="1"/>
  <c r="A3076" i="20"/>
  <c r="B3076" i="20" l="1"/>
  <c r="D3076" i="20" s="1"/>
  <c r="A3077" i="20"/>
  <c r="C3076" i="20"/>
  <c r="E3076" i="20" s="1"/>
  <c r="A3078" i="20" l="1"/>
  <c r="B3077" i="20"/>
  <c r="D3077" i="20" s="1"/>
  <c r="C3077" i="20"/>
  <c r="E3077" i="20" s="1"/>
  <c r="B3078" i="20" l="1"/>
  <c r="D3078" i="20" s="1"/>
  <c r="A3079" i="20"/>
  <c r="C3078" i="20"/>
  <c r="E3078" i="20" s="1"/>
  <c r="B3079" i="20" l="1"/>
  <c r="D3079" i="20" s="1"/>
  <c r="C3079" i="20"/>
  <c r="E3079" i="20" s="1"/>
  <c r="A3080" i="20"/>
  <c r="C3080" i="20" l="1"/>
  <c r="E3080" i="20" s="1"/>
  <c r="A3081" i="20"/>
  <c r="B3080" i="20"/>
  <c r="D3080" i="20" s="1"/>
  <c r="B3081" i="20" l="1"/>
  <c r="D3081" i="20" s="1"/>
  <c r="A3082" i="20"/>
  <c r="C3081" i="20"/>
  <c r="E3081" i="20" s="1"/>
  <c r="B3082" i="20" l="1"/>
  <c r="D3082" i="20" s="1"/>
  <c r="A3083" i="20"/>
  <c r="C3082" i="20"/>
  <c r="E3082" i="20" s="1"/>
  <c r="B3083" i="20" l="1"/>
  <c r="D3083" i="20" s="1"/>
  <c r="C3083" i="20"/>
  <c r="E3083" i="20" s="1"/>
  <c r="A3084" i="20"/>
  <c r="B3084" i="20" l="1"/>
  <c r="D3084" i="20" s="1"/>
  <c r="C3084" i="20"/>
  <c r="E3084" i="20" s="1"/>
  <c r="A3085" i="20"/>
  <c r="A3086" i="20" l="1"/>
  <c r="B3085" i="20"/>
  <c r="D3085" i="20" s="1"/>
  <c r="C3085" i="20"/>
  <c r="E3085" i="20" s="1"/>
  <c r="B3086" i="20" l="1"/>
  <c r="D3086" i="20" s="1"/>
  <c r="A3087" i="20"/>
  <c r="C3086" i="20"/>
  <c r="E3086" i="20" s="1"/>
  <c r="B3087" i="20" l="1"/>
  <c r="D3087" i="20" s="1"/>
  <c r="C3087" i="20"/>
  <c r="E3087" i="20" s="1"/>
  <c r="A3088" i="20"/>
  <c r="C3088" i="20" l="1"/>
  <c r="E3088" i="20" s="1"/>
  <c r="A3089" i="20"/>
  <c r="B3088" i="20"/>
  <c r="D3088" i="20" s="1"/>
  <c r="B3089" i="20" l="1"/>
  <c r="D3089" i="20" s="1"/>
  <c r="C3089" i="20"/>
  <c r="E3089" i="20" s="1"/>
  <c r="A3090" i="20"/>
  <c r="B3090" i="20" l="1"/>
  <c r="D3090" i="20" s="1"/>
  <c r="A3091" i="20"/>
  <c r="C3090" i="20"/>
  <c r="E3090" i="20" s="1"/>
  <c r="B3091" i="20" l="1"/>
  <c r="D3091" i="20" s="1"/>
  <c r="C3091" i="20"/>
  <c r="E3091" i="20" s="1"/>
  <c r="A3092" i="20"/>
  <c r="B3092" i="20" l="1"/>
  <c r="D3092" i="20" s="1"/>
  <c r="C3092" i="20"/>
  <c r="E3092" i="20" s="1"/>
  <c r="A3093" i="20"/>
  <c r="A3094" i="20" l="1"/>
  <c r="B3093" i="20"/>
  <c r="D3093" i="20" s="1"/>
  <c r="C3093" i="20"/>
  <c r="E3093" i="20" s="1"/>
  <c r="B3094" i="20" l="1"/>
  <c r="D3094" i="20" s="1"/>
  <c r="C3094" i="20"/>
  <c r="E3094" i="20" s="1"/>
  <c r="A3095" i="20"/>
  <c r="B3095" i="20" l="1"/>
  <c r="D3095" i="20" s="1"/>
  <c r="C3095" i="20"/>
  <c r="E3095" i="20" s="1"/>
  <c r="A3096" i="20"/>
  <c r="C3096" i="20" l="1"/>
  <c r="E3096" i="20" s="1"/>
  <c r="A3097" i="20"/>
  <c r="B3096" i="20"/>
  <c r="D3096" i="20" s="1"/>
  <c r="B3097" i="20" l="1"/>
  <c r="D3097" i="20" s="1"/>
  <c r="A3098" i="20"/>
  <c r="C3097" i="20"/>
  <c r="E3097" i="20" s="1"/>
  <c r="B3098" i="20" l="1"/>
  <c r="D3098" i="20" s="1"/>
  <c r="A3099" i="20"/>
  <c r="C3098" i="20"/>
  <c r="E3098" i="20" s="1"/>
  <c r="B3099" i="20" l="1"/>
  <c r="D3099" i="20" s="1"/>
  <c r="A3100" i="20"/>
  <c r="C3099" i="20"/>
  <c r="E3099" i="20" s="1"/>
  <c r="C3100" i="20" l="1"/>
  <c r="E3100" i="20" s="1"/>
  <c r="A3101" i="20"/>
  <c r="B3100" i="20"/>
  <c r="D3100" i="20" s="1"/>
  <c r="A3102" i="20" l="1"/>
  <c r="B3101" i="20"/>
  <c r="D3101" i="20" s="1"/>
  <c r="C3101" i="20"/>
  <c r="E3101" i="20" s="1"/>
  <c r="B3102" i="20" l="1"/>
  <c r="D3102" i="20" s="1"/>
  <c r="C3102" i="20"/>
  <c r="E3102" i="20" s="1"/>
  <c r="A3103" i="20"/>
  <c r="B3103" i="20" l="1"/>
  <c r="D3103" i="20" s="1"/>
  <c r="C3103" i="20"/>
  <c r="E3103" i="20" s="1"/>
  <c r="A3104" i="20"/>
  <c r="C3104" i="20" l="1"/>
  <c r="E3104" i="20" s="1"/>
  <c r="A3105" i="20"/>
  <c r="B3104" i="20"/>
  <c r="D3104" i="20" s="1"/>
  <c r="B3105" i="20" l="1"/>
  <c r="D3105" i="20" s="1"/>
  <c r="C3105" i="20"/>
  <c r="E3105" i="20" s="1"/>
  <c r="A3106" i="20"/>
  <c r="B3106" i="20" l="1"/>
  <c r="D3106" i="20" s="1"/>
  <c r="A3107" i="20"/>
  <c r="C3106" i="20"/>
  <c r="E3106" i="20" s="1"/>
  <c r="B3107" i="20" l="1"/>
  <c r="D3107" i="20" s="1"/>
  <c r="C3107" i="20"/>
  <c r="E3107" i="20" s="1"/>
  <c r="A3108" i="20"/>
  <c r="B3108" i="20" l="1"/>
  <c r="D3108" i="20" s="1"/>
  <c r="C3108" i="20"/>
  <c r="E3108" i="20" s="1"/>
  <c r="A3109" i="20"/>
  <c r="A3110" i="20" l="1"/>
  <c r="B3109" i="20"/>
  <c r="D3109" i="20" s="1"/>
  <c r="C3109" i="20"/>
  <c r="E3109" i="20" s="1"/>
  <c r="B3110" i="20" l="1"/>
  <c r="D3110" i="20" s="1"/>
  <c r="C3110" i="20"/>
  <c r="E3110" i="20" s="1"/>
  <c r="A3111" i="20"/>
  <c r="B3111" i="20" l="1"/>
  <c r="D3111" i="20" s="1"/>
  <c r="A3112" i="20"/>
  <c r="C3111" i="20"/>
  <c r="E3111" i="20" s="1"/>
  <c r="C3112" i="20" l="1"/>
  <c r="E3112" i="20" s="1"/>
  <c r="A3113" i="20"/>
  <c r="B3112" i="20"/>
  <c r="D3112" i="20" s="1"/>
  <c r="B3113" i="20" l="1"/>
  <c r="D3113" i="20" s="1"/>
  <c r="C3113" i="20"/>
  <c r="E3113" i="20" s="1"/>
  <c r="A3114" i="20"/>
  <c r="C3114" i="20" l="1"/>
  <c r="E3114" i="20" s="1"/>
  <c r="A3115" i="20"/>
  <c r="B3114" i="20"/>
  <c r="D3114" i="20" s="1"/>
  <c r="B3115" i="20" l="1"/>
  <c r="D3115" i="20" s="1"/>
  <c r="A3116" i="20"/>
  <c r="C3115" i="20"/>
  <c r="E3115" i="20" s="1"/>
  <c r="B3116" i="20" l="1"/>
  <c r="D3116" i="20" s="1"/>
  <c r="A3117" i="20"/>
  <c r="C3116" i="20"/>
  <c r="E3116" i="20" s="1"/>
  <c r="A3118" i="20" l="1"/>
  <c r="C3117" i="20"/>
  <c r="E3117" i="20" s="1"/>
  <c r="B3117" i="20"/>
  <c r="D3117" i="20" s="1"/>
  <c r="B3118" i="20" l="1"/>
  <c r="D3118" i="20" s="1"/>
  <c r="C3118" i="20"/>
  <c r="E3118" i="20" s="1"/>
  <c r="A3119" i="20"/>
  <c r="B3119" i="20" l="1"/>
  <c r="D3119" i="20" s="1"/>
  <c r="A3120" i="20"/>
  <c r="C3119" i="20"/>
  <c r="E3119" i="20" s="1"/>
  <c r="C3120" i="20" l="1"/>
  <c r="E3120" i="20" s="1"/>
  <c r="B3120" i="20"/>
  <c r="D3120" i="20" s="1"/>
  <c r="A3121" i="20"/>
  <c r="B3121" i="20" l="1"/>
  <c r="D3121" i="20" s="1"/>
  <c r="C3121" i="20"/>
  <c r="E3121" i="20" s="1"/>
  <c r="A3122" i="20"/>
  <c r="B3122" i="20" l="1"/>
  <c r="D3122" i="20" s="1"/>
  <c r="C3122" i="20"/>
  <c r="E3122" i="20" s="1"/>
  <c r="A3123" i="20"/>
  <c r="B3123" i="20" l="1"/>
  <c r="D3123" i="20" s="1"/>
  <c r="C3123" i="20"/>
  <c r="E3123" i="20" s="1"/>
  <c r="A3124" i="20"/>
  <c r="B3124" i="20" l="1"/>
  <c r="D3124" i="20" s="1"/>
  <c r="C3124" i="20"/>
  <c r="E3124" i="20" s="1"/>
  <c r="A3125" i="20"/>
  <c r="A3126" i="20" l="1"/>
  <c r="B3125" i="20"/>
  <c r="D3125" i="20" s="1"/>
  <c r="C3125" i="20"/>
  <c r="E3125" i="20" s="1"/>
  <c r="B3126" i="20" l="1"/>
  <c r="D3126" i="20" s="1"/>
  <c r="A3127" i="20"/>
  <c r="C3126" i="20"/>
  <c r="E3126" i="20" s="1"/>
  <c r="B3127" i="20" l="1"/>
  <c r="D3127" i="20" s="1"/>
  <c r="C3127" i="20"/>
  <c r="E3127" i="20" s="1"/>
  <c r="A3128" i="20"/>
  <c r="C3128" i="20" l="1"/>
  <c r="E3128" i="20" s="1"/>
  <c r="A3129" i="20"/>
  <c r="B3128" i="20"/>
  <c r="D3128" i="20" s="1"/>
  <c r="B3129" i="20" l="1"/>
  <c r="D3129" i="20" s="1"/>
  <c r="C3129" i="20"/>
  <c r="E3129" i="20" s="1"/>
  <c r="A3130" i="20"/>
  <c r="B3130" i="20" l="1"/>
  <c r="D3130" i="20" s="1"/>
  <c r="C3130" i="20"/>
  <c r="E3130" i="20" s="1"/>
  <c r="A3131" i="20"/>
  <c r="B3131" i="20" l="1"/>
  <c r="D3131" i="20" s="1"/>
  <c r="C3131" i="20"/>
  <c r="E3131" i="20" s="1"/>
  <c r="A3132" i="20"/>
  <c r="B3132" i="20" l="1"/>
  <c r="D3132" i="20" s="1"/>
  <c r="C3132" i="20"/>
  <c r="E3132" i="20" s="1"/>
  <c r="A3133" i="20"/>
  <c r="A3134" i="20" l="1"/>
  <c r="B3133" i="20"/>
  <c r="D3133" i="20" s="1"/>
  <c r="C3133" i="20"/>
  <c r="E3133" i="20" s="1"/>
  <c r="B3134" i="20" l="1"/>
  <c r="D3134" i="20" s="1"/>
  <c r="C3134" i="20"/>
  <c r="E3134" i="20" s="1"/>
  <c r="A3135" i="20"/>
  <c r="B3135" i="20" l="1"/>
  <c r="D3135" i="20" s="1"/>
  <c r="C3135" i="20"/>
  <c r="E3135" i="20" s="1"/>
  <c r="A3136" i="20"/>
  <c r="C3136" i="20" l="1"/>
  <c r="E3136" i="20" s="1"/>
  <c r="A3137" i="20"/>
  <c r="B3136" i="20"/>
  <c r="D3136" i="20" s="1"/>
  <c r="B3137" i="20" l="1"/>
  <c r="D3137" i="20" s="1"/>
  <c r="C3137" i="20"/>
  <c r="E3137" i="20" s="1"/>
  <c r="A3138" i="20"/>
  <c r="B3138" i="20" l="1"/>
  <c r="D3138" i="20" s="1"/>
  <c r="C3138" i="20"/>
  <c r="E3138" i="20" s="1"/>
  <c r="A3139" i="20"/>
  <c r="B3139" i="20" l="1"/>
  <c r="D3139" i="20" s="1"/>
  <c r="C3139" i="20"/>
  <c r="E3139" i="20" s="1"/>
  <c r="A3140" i="20"/>
  <c r="B3140" i="20" l="1"/>
  <c r="D3140" i="20" s="1"/>
  <c r="A3141" i="20"/>
  <c r="C3140" i="20"/>
  <c r="E3140" i="20" s="1"/>
  <c r="A3142" i="20" l="1"/>
  <c r="B3141" i="20"/>
  <c r="D3141" i="20" s="1"/>
  <c r="C3141" i="20"/>
  <c r="E3141" i="20" s="1"/>
  <c r="B3142" i="20" l="1"/>
  <c r="D3142" i="20" s="1"/>
  <c r="A3143" i="20"/>
  <c r="C3142" i="20"/>
  <c r="E3142" i="20" s="1"/>
  <c r="B3143" i="20" l="1"/>
  <c r="D3143" i="20" s="1"/>
  <c r="C3143" i="20"/>
  <c r="E3143" i="20" s="1"/>
  <c r="A3144" i="20"/>
  <c r="C3144" i="20" l="1"/>
  <c r="E3144" i="20" s="1"/>
  <c r="B3144" i="20"/>
  <c r="D3144" i="20" s="1"/>
  <c r="A3145" i="20"/>
  <c r="B3145" i="20" l="1"/>
  <c r="D3145" i="20" s="1"/>
  <c r="C3145" i="20"/>
  <c r="E3145" i="20" s="1"/>
  <c r="A3146" i="20"/>
  <c r="B3146" i="20" l="1"/>
  <c r="D3146" i="20" s="1"/>
  <c r="C3146" i="20"/>
  <c r="E3146" i="20" s="1"/>
  <c r="A3147" i="20"/>
  <c r="B3147" i="20" l="1"/>
  <c r="D3147" i="20" s="1"/>
  <c r="A3148" i="20"/>
  <c r="C3147" i="20"/>
  <c r="E3147" i="20" s="1"/>
  <c r="B3148" i="20" l="1"/>
  <c r="D3148" i="20" s="1"/>
  <c r="C3148" i="20"/>
  <c r="E3148" i="20" s="1"/>
  <c r="A3149" i="20"/>
  <c r="A3150" i="20" l="1"/>
  <c r="B3149" i="20"/>
  <c r="D3149" i="20" s="1"/>
  <c r="C3149" i="20"/>
  <c r="E3149" i="20" s="1"/>
  <c r="B3150" i="20" l="1"/>
  <c r="D3150" i="20" s="1"/>
  <c r="A3151" i="20"/>
  <c r="C3150" i="20"/>
  <c r="E3150" i="20" s="1"/>
  <c r="B3151" i="20" l="1"/>
  <c r="D3151" i="20" s="1"/>
  <c r="C3151" i="20"/>
  <c r="E3151" i="20" s="1"/>
  <c r="A3152" i="20"/>
  <c r="C3152" i="20" l="1"/>
  <c r="E3152" i="20" s="1"/>
  <c r="A3153" i="20"/>
  <c r="B3152" i="20"/>
  <c r="D3152" i="20" s="1"/>
  <c r="B3153" i="20" l="1"/>
  <c r="D3153" i="20" s="1"/>
  <c r="C3153" i="20"/>
  <c r="E3153" i="20" s="1"/>
  <c r="A3154" i="20"/>
  <c r="B3154" i="20" l="1"/>
  <c r="D3154" i="20" s="1"/>
  <c r="C3154" i="20"/>
  <c r="E3154" i="20" s="1"/>
  <c r="A3155" i="20"/>
  <c r="B3155" i="20" l="1"/>
  <c r="D3155" i="20" s="1"/>
  <c r="C3155" i="20"/>
  <c r="E3155" i="20" s="1"/>
  <c r="A3156" i="20"/>
  <c r="B3156" i="20" l="1"/>
  <c r="D3156" i="20" s="1"/>
  <c r="C3156" i="20"/>
  <c r="E3156" i="20" s="1"/>
  <c r="A3157" i="20"/>
  <c r="A3158" i="20" l="1"/>
  <c r="B3157" i="20"/>
  <c r="D3157" i="20" s="1"/>
  <c r="C3157" i="20"/>
  <c r="E3157" i="20" s="1"/>
  <c r="B3158" i="20" l="1"/>
  <c r="D3158" i="20" s="1"/>
  <c r="C3158" i="20"/>
  <c r="E3158" i="20" s="1"/>
  <c r="A3159" i="20"/>
  <c r="B3159" i="20" l="1"/>
  <c r="D3159" i="20" s="1"/>
  <c r="C3159" i="20"/>
  <c r="E3159" i="20" s="1"/>
  <c r="A3160" i="20"/>
  <c r="C3160" i="20" l="1"/>
  <c r="E3160" i="20" s="1"/>
  <c r="A3161" i="20"/>
  <c r="B3160" i="20"/>
  <c r="D3160" i="20" s="1"/>
  <c r="B3161" i="20" l="1"/>
  <c r="D3161" i="20" s="1"/>
  <c r="A3162" i="20"/>
  <c r="C3161" i="20"/>
  <c r="E3161" i="20" s="1"/>
  <c r="B3162" i="20" l="1"/>
  <c r="D3162" i="20" s="1"/>
  <c r="C3162" i="20"/>
  <c r="E3162" i="20" s="1"/>
  <c r="A3163" i="20"/>
  <c r="B3163" i="20" l="1"/>
  <c r="D3163" i="20" s="1"/>
  <c r="C3163" i="20"/>
  <c r="E3163" i="20" s="1"/>
  <c r="A3164" i="20"/>
  <c r="B3164" i="20" l="1"/>
  <c r="D3164" i="20" s="1"/>
  <c r="C3164" i="20"/>
  <c r="E3164" i="20" s="1"/>
  <c r="A3165" i="20"/>
  <c r="A3166" i="20" l="1"/>
  <c r="B3165" i="20"/>
  <c r="D3165" i="20" s="1"/>
  <c r="C3165" i="20"/>
  <c r="E3165" i="20" s="1"/>
  <c r="B3166" i="20" l="1"/>
  <c r="D3166" i="20" s="1"/>
  <c r="C3166" i="20"/>
  <c r="E3166" i="20" s="1"/>
  <c r="A3167" i="20"/>
  <c r="B3167" i="20" l="1"/>
  <c r="D3167" i="20" s="1"/>
  <c r="C3167" i="20"/>
  <c r="E3167" i="20" s="1"/>
  <c r="A3168" i="20"/>
  <c r="C3168" i="20" l="1"/>
  <c r="E3168" i="20" s="1"/>
  <c r="A3169" i="20"/>
  <c r="B3168" i="20"/>
  <c r="D3168" i="20" s="1"/>
  <c r="B3169" i="20" l="1"/>
  <c r="D3169" i="20" s="1"/>
  <c r="C3169" i="20"/>
  <c r="E3169" i="20" s="1"/>
  <c r="A3170" i="20"/>
  <c r="B3170" i="20" l="1"/>
  <c r="D3170" i="20" s="1"/>
  <c r="C3170" i="20"/>
  <c r="E3170" i="20" s="1"/>
  <c r="A3171" i="20"/>
  <c r="B3171" i="20" l="1"/>
  <c r="D3171" i="20" s="1"/>
  <c r="C3171" i="20"/>
  <c r="E3171" i="20" s="1"/>
  <c r="A3172" i="20"/>
  <c r="B3172" i="20" l="1"/>
  <c r="D3172" i="20" s="1"/>
  <c r="C3172" i="20"/>
  <c r="E3172" i="20" s="1"/>
  <c r="A3173" i="20"/>
  <c r="A3174" i="20" l="1"/>
  <c r="B3173" i="20"/>
  <c r="D3173" i="20" s="1"/>
  <c r="C3173" i="20"/>
  <c r="E3173" i="20" s="1"/>
  <c r="B3174" i="20" l="1"/>
  <c r="D3174" i="20" s="1"/>
  <c r="C3174" i="20"/>
  <c r="E3174" i="20" s="1"/>
  <c r="A3175" i="20"/>
  <c r="B3175" i="20" l="1"/>
  <c r="D3175" i="20" s="1"/>
  <c r="C3175" i="20"/>
  <c r="E3175" i="20" s="1"/>
  <c r="A3176" i="20"/>
  <c r="C3176" i="20" l="1"/>
  <c r="E3176" i="20" s="1"/>
  <c r="A3177" i="20"/>
  <c r="B3176" i="20"/>
  <c r="D3176" i="20" s="1"/>
  <c r="B3177" i="20" l="1"/>
  <c r="D3177" i="20" s="1"/>
  <c r="C3177" i="20"/>
  <c r="E3177" i="20" s="1"/>
  <c r="A3178" i="20"/>
  <c r="B3178" i="20" l="1"/>
  <c r="D3178" i="20" s="1"/>
  <c r="A3179" i="20"/>
  <c r="C3178" i="20"/>
  <c r="E3178" i="20" s="1"/>
  <c r="B3179" i="20" l="1"/>
  <c r="D3179" i="20" s="1"/>
  <c r="C3179" i="20"/>
  <c r="E3179" i="20" s="1"/>
  <c r="A3180" i="20"/>
  <c r="B3180" i="20" l="1"/>
  <c r="D3180" i="20" s="1"/>
  <c r="C3180" i="20"/>
  <c r="E3180" i="20" s="1"/>
  <c r="A3181" i="20"/>
  <c r="A3182" i="20" l="1"/>
  <c r="B3181" i="20"/>
  <c r="D3181" i="20" s="1"/>
  <c r="C3181" i="20"/>
  <c r="E3181" i="20" s="1"/>
  <c r="B3182" i="20" l="1"/>
  <c r="D3182" i="20" s="1"/>
  <c r="C3182" i="20"/>
  <c r="E3182" i="20" s="1"/>
  <c r="A3183" i="20"/>
  <c r="B3183" i="20" l="1"/>
  <c r="D3183" i="20" s="1"/>
  <c r="C3183" i="20"/>
  <c r="E3183" i="20" s="1"/>
  <c r="A3184" i="20"/>
  <c r="C3184" i="20" l="1"/>
  <c r="E3184" i="20" s="1"/>
  <c r="A3185" i="20"/>
  <c r="B3184" i="20"/>
  <c r="D3184" i="20" s="1"/>
  <c r="B3185" i="20" l="1"/>
  <c r="D3185" i="20" s="1"/>
  <c r="A3186" i="20"/>
  <c r="C3185" i="20"/>
  <c r="E3185" i="20" s="1"/>
  <c r="B3186" i="20" l="1"/>
  <c r="D3186" i="20" s="1"/>
  <c r="C3186" i="20"/>
  <c r="E3186" i="20" s="1"/>
  <c r="A3187" i="20"/>
  <c r="B3187" i="20" l="1"/>
  <c r="D3187" i="20" s="1"/>
  <c r="C3187" i="20"/>
  <c r="E3187" i="20" s="1"/>
  <c r="A3188" i="20"/>
  <c r="B3188" i="20" l="1"/>
  <c r="D3188" i="20" s="1"/>
  <c r="C3188" i="20"/>
  <c r="E3188" i="20" s="1"/>
  <c r="A3189" i="20"/>
  <c r="A3190" i="20" l="1"/>
  <c r="B3189" i="20"/>
  <c r="D3189" i="20" s="1"/>
  <c r="C3189" i="20"/>
  <c r="E3189" i="20" s="1"/>
  <c r="B3190" i="20" l="1"/>
  <c r="D3190" i="20" s="1"/>
  <c r="C3190" i="20"/>
  <c r="E3190" i="20" s="1"/>
  <c r="A3191" i="20"/>
  <c r="B3191" i="20" l="1"/>
  <c r="D3191" i="20" s="1"/>
  <c r="C3191" i="20"/>
  <c r="E3191" i="20" s="1"/>
  <c r="A3192" i="20"/>
  <c r="C3192" i="20" l="1"/>
  <c r="E3192" i="20" s="1"/>
  <c r="A3193" i="20"/>
  <c r="B3192" i="20"/>
  <c r="D3192" i="20" s="1"/>
  <c r="B3193" i="20" l="1"/>
  <c r="D3193" i="20" s="1"/>
  <c r="C3193" i="20"/>
  <c r="E3193" i="20" s="1"/>
  <c r="A3194" i="20"/>
  <c r="B3194" i="20" l="1"/>
  <c r="D3194" i="20" s="1"/>
  <c r="C3194" i="20"/>
  <c r="E3194" i="20" s="1"/>
  <c r="A3195" i="20"/>
  <c r="B3195" i="20" l="1"/>
  <c r="D3195" i="20" s="1"/>
  <c r="C3195" i="20"/>
  <c r="E3195" i="20" s="1"/>
  <c r="A3196" i="20"/>
  <c r="B3196" i="20" l="1"/>
  <c r="D3196" i="20" s="1"/>
  <c r="C3196" i="20"/>
  <c r="E3196" i="20" s="1"/>
  <c r="A3197" i="20"/>
  <c r="A3198" i="20" l="1"/>
  <c r="B3197" i="20"/>
  <c r="D3197" i="20" s="1"/>
  <c r="C3197" i="20"/>
  <c r="E3197" i="20" s="1"/>
  <c r="B3198" i="20" l="1"/>
  <c r="D3198" i="20" s="1"/>
  <c r="C3198" i="20"/>
  <c r="E3198" i="20" s="1"/>
  <c r="A3199" i="20"/>
  <c r="B3199" i="20" l="1"/>
  <c r="D3199" i="20" s="1"/>
  <c r="C3199" i="20"/>
  <c r="E3199" i="20" s="1"/>
  <c r="A3200" i="20"/>
  <c r="C3200" i="20" l="1"/>
  <c r="E3200" i="20" s="1"/>
  <c r="A3201" i="20"/>
  <c r="B3200" i="20"/>
  <c r="D3200" i="20" s="1"/>
  <c r="B3201" i="20" l="1"/>
  <c r="D3201" i="20" s="1"/>
  <c r="C3201" i="20"/>
  <c r="E3201" i="20" s="1"/>
  <c r="A3202" i="20"/>
  <c r="B3202" i="20" l="1"/>
  <c r="D3202" i="20" s="1"/>
  <c r="C3202" i="20"/>
  <c r="E3202" i="20" s="1"/>
  <c r="A3203" i="20"/>
  <c r="B3203" i="20" l="1"/>
  <c r="D3203" i="20" s="1"/>
  <c r="C3203" i="20"/>
  <c r="E3203" i="20" s="1"/>
  <c r="A3204" i="20"/>
  <c r="B3204" i="20" l="1"/>
  <c r="D3204" i="20" s="1"/>
  <c r="C3204" i="20"/>
  <c r="E3204" i="20" s="1"/>
  <c r="A3205" i="20"/>
  <c r="A3206" i="20" l="1"/>
  <c r="B3205" i="20"/>
  <c r="D3205" i="20" s="1"/>
  <c r="C3205" i="20"/>
  <c r="E3205" i="20" s="1"/>
  <c r="B3206" i="20" l="1"/>
  <c r="D3206" i="20" s="1"/>
  <c r="A3207" i="20"/>
  <c r="C3206" i="20"/>
  <c r="E3206" i="20" s="1"/>
  <c r="B3207" i="20" l="1"/>
  <c r="D3207" i="20" s="1"/>
  <c r="C3207" i="20"/>
  <c r="E3207" i="20" s="1"/>
  <c r="A3208" i="20"/>
  <c r="C3208" i="20" l="1"/>
  <c r="E3208" i="20" s="1"/>
  <c r="A3209" i="20"/>
  <c r="B3208" i="20"/>
  <c r="D3208" i="20" s="1"/>
  <c r="B3209" i="20" l="1"/>
  <c r="D3209" i="20" s="1"/>
  <c r="C3209" i="20"/>
  <c r="E3209" i="20" s="1"/>
  <c r="A3210" i="20"/>
  <c r="B3210" i="20" l="1"/>
  <c r="D3210" i="20" s="1"/>
  <c r="A3211" i="20"/>
  <c r="C3210" i="20"/>
  <c r="E3210" i="20" s="1"/>
  <c r="B3211" i="20" l="1"/>
  <c r="D3211" i="20" s="1"/>
  <c r="C3211" i="20"/>
  <c r="E3211" i="20" s="1"/>
  <c r="A3212" i="20"/>
  <c r="B3212" i="20" l="1"/>
  <c r="D3212" i="20" s="1"/>
  <c r="C3212" i="20"/>
  <c r="E3212" i="20" s="1"/>
  <c r="A3213" i="20"/>
  <c r="A3214" i="20" l="1"/>
  <c r="B3213" i="20"/>
  <c r="D3213" i="20" s="1"/>
  <c r="C3213" i="20"/>
  <c r="E3213" i="20" s="1"/>
  <c r="B3214" i="20" l="1"/>
  <c r="D3214" i="20" s="1"/>
  <c r="C3214" i="20"/>
  <c r="E3214" i="20" s="1"/>
  <c r="A3215" i="20"/>
  <c r="B3215" i="20" l="1"/>
  <c r="D3215" i="20" s="1"/>
  <c r="C3215" i="20"/>
  <c r="E3215" i="20" s="1"/>
  <c r="A3216" i="20"/>
  <c r="C3216" i="20" l="1"/>
  <c r="E3216" i="20" s="1"/>
  <c r="A3217" i="20"/>
  <c r="B3216" i="20"/>
  <c r="D3216" i="20" s="1"/>
  <c r="B3217" i="20" l="1"/>
  <c r="D3217" i="20" s="1"/>
  <c r="A3218" i="20"/>
  <c r="C3217" i="20"/>
  <c r="E3217" i="20" s="1"/>
  <c r="B3218" i="20" l="1"/>
  <c r="D3218" i="20" s="1"/>
  <c r="C3218" i="20"/>
  <c r="E3218" i="20" s="1"/>
  <c r="A3219" i="20"/>
  <c r="B3219" i="20" l="1"/>
  <c r="D3219" i="20" s="1"/>
  <c r="C3219" i="20"/>
  <c r="E3219" i="20" s="1"/>
  <c r="A3220" i="20"/>
  <c r="B3220" i="20" l="1"/>
  <c r="D3220" i="20" s="1"/>
  <c r="A3221" i="20"/>
  <c r="C3220" i="20"/>
  <c r="E3220" i="20" s="1"/>
  <c r="A3222" i="20" l="1"/>
  <c r="B3221" i="20"/>
  <c r="D3221" i="20" s="1"/>
  <c r="C3221" i="20"/>
  <c r="E3221" i="20" s="1"/>
  <c r="B3222" i="20" l="1"/>
  <c r="D3222" i="20" s="1"/>
  <c r="C3222" i="20"/>
  <c r="E3222" i="20" s="1"/>
  <c r="A3223" i="20"/>
  <c r="B3223" i="20" l="1"/>
  <c r="D3223" i="20" s="1"/>
  <c r="C3223" i="20"/>
  <c r="E3223" i="20" s="1"/>
  <c r="A3224" i="20"/>
  <c r="C3224" i="20" l="1"/>
  <c r="E3224" i="20" s="1"/>
  <c r="A3225" i="20"/>
  <c r="B3224" i="20"/>
  <c r="D3224" i="20" s="1"/>
  <c r="B3225" i="20" l="1"/>
  <c r="D3225" i="20" s="1"/>
  <c r="A3226" i="20"/>
  <c r="C3225" i="20"/>
  <c r="E3225" i="20" s="1"/>
  <c r="B3226" i="20" l="1"/>
  <c r="D3226" i="20" s="1"/>
  <c r="A3227" i="20"/>
  <c r="C3226" i="20"/>
  <c r="E3226" i="20" s="1"/>
  <c r="B3227" i="20" l="1"/>
  <c r="D3227" i="20" s="1"/>
  <c r="C3227" i="20"/>
  <c r="E3227" i="20" s="1"/>
  <c r="A3228" i="20"/>
  <c r="B3228" i="20" l="1"/>
  <c r="D3228" i="20" s="1"/>
  <c r="C3228" i="20"/>
  <c r="E3228" i="20" s="1"/>
  <c r="A3229" i="20"/>
  <c r="A3230" i="20" l="1"/>
  <c r="B3229" i="20"/>
  <c r="D3229" i="20" s="1"/>
  <c r="C3229" i="20"/>
  <c r="E3229" i="20" s="1"/>
  <c r="B3230" i="20" l="1"/>
  <c r="D3230" i="20" s="1"/>
  <c r="C3230" i="20"/>
  <c r="E3230" i="20" s="1"/>
  <c r="A3231" i="20"/>
  <c r="B3231" i="20" l="1"/>
  <c r="D3231" i="20" s="1"/>
  <c r="C3231" i="20"/>
  <c r="E3231" i="20" s="1"/>
  <c r="A3232" i="20"/>
  <c r="C3232" i="20" l="1"/>
  <c r="E3232" i="20" s="1"/>
  <c r="A3233" i="20"/>
  <c r="B3232" i="20"/>
  <c r="D3232" i="20" s="1"/>
  <c r="B3233" i="20" l="1"/>
  <c r="D3233" i="20" s="1"/>
  <c r="A3234" i="20"/>
  <c r="C3233" i="20"/>
  <c r="E3233" i="20" s="1"/>
  <c r="B3234" i="20" l="1"/>
  <c r="D3234" i="20" s="1"/>
  <c r="C3234" i="20"/>
  <c r="E3234" i="20" s="1"/>
  <c r="A3235" i="20"/>
  <c r="B3235" i="20" l="1"/>
  <c r="D3235" i="20" s="1"/>
  <c r="C3235" i="20"/>
  <c r="E3235" i="20" s="1"/>
  <c r="A3236" i="20"/>
  <c r="B3236" i="20" l="1"/>
  <c r="D3236" i="20" s="1"/>
  <c r="C3236" i="20"/>
  <c r="E3236" i="20" s="1"/>
  <c r="A3237" i="20"/>
  <c r="A3238" i="20" l="1"/>
  <c r="B3237" i="20"/>
  <c r="D3237" i="20" s="1"/>
  <c r="C3237" i="20"/>
  <c r="E3237" i="20" s="1"/>
  <c r="B3238" i="20" l="1"/>
  <c r="D3238" i="20" s="1"/>
  <c r="C3238" i="20"/>
  <c r="E3238" i="20" s="1"/>
  <c r="A3239" i="20"/>
  <c r="B3239" i="20" l="1"/>
  <c r="D3239" i="20" s="1"/>
  <c r="C3239" i="20"/>
  <c r="E3239" i="20" s="1"/>
  <c r="A3240" i="20"/>
  <c r="C3240" i="20" l="1"/>
  <c r="E3240" i="20" s="1"/>
  <c r="A3241" i="20"/>
  <c r="B3240" i="20"/>
  <c r="D3240" i="20" s="1"/>
  <c r="B3241" i="20" l="1"/>
  <c r="D3241" i="20" s="1"/>
  <c r="C3241" i="20"/>
  <c r="E3241" i="20" s="1"/>
  <c r="A3242" i="20"/>
  <c r="B3242" i="20" l="1"/>
  <c r="D3242" i="20" s="1"/>
  <c r="C3242" i="20"/>
  <c r="E3242" i="20" s="1"/>
  <c r="A3243" i="20"/>
  <c r="B3243" i="20" l="1"/>
  <c r="D3243" i="20" s="1"/>
  <c r="C3243" i="20"/>
  <c r="E3243" i="20" s="1"/>
  <c r="A3244" i="20"/>
  <c r="B3244" i="20" l="1"/>
  <c r="D3244" i="20" s="1"/>
  <c r="C3244" i="20"/>
  <c r="E3244" i="20" s="1"/>
  <c r="A3245" i="20"/>
  <c r="A3246" i="20" l="1"/>
  <c r="B3245" i="20"/>
  <c r="D3245" i="20" s="1"/>
  <c r="C3245" i="20"/>
  <c r="E3245" i="20" s="1"/>
  <c r="B3246" i="20" l="1"/>
  <c r="D3246" i="20" s="1"/>
  <c r="C3246" i="20"/>
  <c r="E3246" i="20" s="1"/>
  <c r="A3247" i="20"/>
  <c r="B3247" i="20" l="1"/>
  <c r="D3247" i="20" s="1"/>
  <c r="A3248" i="20"/>
  <c r="C3247" i="20"/>
  <c r="E3247" i="20" s="1"/>
  <c r="C3248" i="20" l="1"/>
  <c r="E3248" i="20" s="1"/>
  <c r="B3248" i="20"/>
  <c r="D3248" i="20" s="1"/>
  <c r="A3249" i="20"/>
  <c r="B3249" i="20" l="1"/>
  <c r="D3249" i="20" s="1"/>
  <c r="C3249" i="20"/>
  <c r="E3249" i="20" s="1"/>
  <c r="A3250" i="20"/>
  <c r="B3250" i="20" l="1"/>
  <c r="D3250" i="20" s="1"/>
  <c r="A3251" i="20"/>
  <c r="C3250" i="20"/>
  <c r="E3250" i="20" s="1"/>
  <c r="B3251" i="20" l="1"/>
  <c r="D3251" i="20" s="1"/>
  <c r="C3251" i="20"/>
  <c r="E3251" i="20" s="1"/>
  <c r="A3252" i="20"/>
  <c r="B3252" i="20" l="1"/>
  <c r="D3252" i="20" s="1"/>
  <c r="C3252" i="20"/>
  <c r="E3252" i="20" s="1"/>
  <c r="A3253" i="20"/>
  <c r="A3254" i="20" l="1"/>
  <c r="B3253" i="20"/>
  <c r="D3253" i="20" s="1"/>
  <c r="C3253" i="20"/>
  <c r="E3253" i="20" s="1"/>
  <c r="B3254" i="20" l="1"/>
  <c r="D3254" i="20" s="1"/>
  <c r="C3254" i="20"/>
  <c r="E3254" i="20" s="1"/>
  <c r="A3255" i="20"/>
  <c r="B3255" i="20" l="1"/>
  <c r="D3255" i="20" s="1"/>
  <c r="C3255" i="20"/>
  <c r="E3255" i="20" s="1"/>
  <c r="A3256" i="20"/>
  <c r="C3256" i="20" l="1"/>
  <c r="E3256" i="20" s="1"/>
  <c r="A3257" i="20"/>
  <c r="B3256" i="20"/>
  <c r="D3256" i="20" s="1"/>
  <c r="B3257" i="20" l="1"/>
  <c r="D3257" i="20" s="1"/>
  <c r="C3257" i="20"/>
  <c r="E3257" i="20" s="1"/>
  <c r="A3258" i="20"/>
  <c r="B3258" i="20" l="1"/>
  <c r="D3258" i="20" s="1"/>
  <c r="C3258" i="20"/>
  <c r="E3258" i="20" s="1"/>
  <c r="A3259" i="20"/>
  <c r="B3259" i="20" l="1"/>
  <c r="D3259" i="20" s="1"/>
  <c r="C3259" i="20"/>
  <c r="E3259" i="20" s="1"/>
  <c r="A3260" i="20"/>
  <c r="B3260" i="20" l="1"/>
  <c r="D3260" i="20" s="1"/>
  <c r="C3260" i="20"/>
  <c r="E3260" i="20" s="1"/>
  <c r="A3261" i="20"/>
  <c r="A3262" i="20" l="1"/>
  <c r="B3261" i="20"/>
  <c r="D3261" i="20" s="1"/>
  <c r="C3261" i="20"/>
  <c r="E3261" i="20" s="1"/>
  <c r="B3262" i="20" l="1"/>
  <c r="D3262" i="20" s="1"/>
  <c r="C3262" i="20"/>
  <c r="E3262" i="20" s="1"/>
  <c r="A3263" i="20"/>
  <c r="B3263" i="20" l="1"/>
  <c r="D3263" i="20" s="1"/>
  <c r="C3263" i="20"/>
  <c r="E3263" i="20" s="1"/>
  <c r="A3264" i="20"/>
  <c r="C3264" i="20" l="1"/>
  <c r="E3264" i="20" s="1"/>
  <c r="A3265" i="20"/>
  <c r="B3264" i="20"/>
  <c r="D3264" i="20" s="1"/>
  <c r="B3265" i="20" l="1"/>
  <c r="D3265" i="20" s="1"/>
  <c r="C3265" i="20"/>
  <c r="E3265" i="20" s="1"/>
  <c r="A3266" i="20"/>
  <c r="B3266" i="20" l="1"/>
  <c r="D3266" i="20" s="1"/>
  <c r="C3266" i="20"/>
  <c r="E3266" i="20" s="1"/>
  <c r="A3267" i="20"/>
  <c r="B3267" i="20" l="1"/>
  <c r="D3267" i="20" s="1"/>
  <c r="C3267" i="20"/>
  <c r="E3267" i="20" s="1"/>
  <c r="A3268" i="20"/>
  <c r="B3268" i="20" l="1"/>
  <c r="D3268" i="20" s="1"/>
  <c r="C3268" i="20"/>
  <c r="E3268" i="20" s="1"/>
  <c r="A3269" i="20"/>
  <c r="A3270" i="20" l="1"/>
  <c r="C3269" i="20"/>
  <c r="E3269" i="20" s="1"/>
  <c r="B3269" i="20"/>
  <c r="D3269" i="20" s="1"/>
  <c r="B3270" i="20" l="1"/>
  <c r="D3270" i="20" s="1"/>
  <c r="C3270" i="20"/>
  <c r="E3270" i="20" s="1"/>
  <c r="A3271" i="20"/>
  <c r="B3271" i="20" l="1"/>
  <c r="D3271" i="20" s="1"/>
  <c r="C3271" i="20"/>
  <c r="E3271" i="20" s="1"/>
  <c r="A3272" i="20"/>
  <c r="C3272" i="20" l="1"/>
  <c r="E3272" i="20" s="1"/>
  <c r="A3273" i="20"/>
  <c r="B3272" i="20"/>
  <c r="D3272" i="20" s="1"/>
  <c r="B3273" i="20" l="1"/>
  <c r="D3273" i="20" s="1"/>
  <c r="C3273" i="20"/>
  <c r="E3273" i="20" s="1"/>
  <c r="A3274" i="20"/>
  <c r="B3274" i="20" l="1"/>
  <c r="D3274" i="20" s="1"/>
  <c r="C3274" i="20"/>
  <c r="E3274" i="20" s="1"/>
  <c r="A3275" i="20"/>
  <c r="B3275" i="20" l="1"/>
  <c r="D3275" i="20" s="1"/>
  <c r="C3275" i="20"/>
  <c r="E3275" i="20" s="1"/>
  <c r="A3276" i="20"/>
  <c r="B3276" i="20" l="1"/>
  <c r="D3276" i="20" s="1"/>
  <c r="C3276" i="20"/>
  <c r="E3276" i="20" s="1"/>
  <c r="A3277" i="20"/>
  <c r="A3278" i="20" l="1"/>
  <c r="B3277" i="20"/>
  <c r="D3277" i="20" s="1"/>
  <c r="C3277" i="20"/>
  <c r="E3277" i="20" s="1"/>
  <c r="B3278" i="20" l="1"/>
  <c r="D3278" i="20" s="1"/>
  <c r="C3278" i="20"/>
  <c r="E3278" i="20" s="1"/>
  <c r="A3279" i="20"/>
  <c r="B3279" i="20" l="1"/>
  <c r="D3279" i="20" s="1"/>
  <c r="C3279" i="20"/>
  <c r="E3279" i="20" s="1"/>
  <c r="A3280" i="20"/>
  <c r="C3280" i="20" l="1"/>
  <c r="E3280" i="20" s="1"/>
  <c r="A3281" i="20"/>
  <c r="B3280" i="20"/>
  <c r="D3280" i="20" s="1"/>
  <c r="B3281" i="20" l="1"/>
  <c r="D3281" i="20" s="1"/>
  <c r="A3282" i="20"/>
  <c r="C3281" i="20"/>
  <c r="E3281" i="20" s="1"/>
  <c r="B3282" i="20" l="1"/>
  <c r="D3282" i="20" s="1"/>
  <c r="C3282" i="20"/>
  <c r="E3282" i="20" s="1"/>
  <c r="A3283" i="20"/>
  <c r="B3283" i="20" l="1"/>
  <c r="D3283" i="20" s="1"/>
  <c r="C3283" i="20"/>
  <c r="E3283" i="20" s="1"/>
  <c r="A3284" i="20"/>
  <c r="B3284" i="20" l="1"/>
  <c r="D3284" i="20" s="1"/>
  <c r="C3284" i="20"/>
  <c r="E3284" i="20" s="1"/>
  <c r="A3285" i="20"/>
  <c r="A3286" i="20" l="1"/>
  <c r="B3285" i="20"/>
  <c r="D3285" i="20" s="1"/>
  <c r="C3285" i="20"/>
  <c r="E3285" i="20" s="1"/>
  <c r="B3286" i="20" l="1"/>
  <c r="D3286" i="20" s="1"/>
  <c r="C3286" i="20"/>
  <c r="E3286" i="20" s="1"/>
  <c r="A3287" i="20"/>
  <c r="B3287" i="20" l="1"/>
  <c r="D3287" i="20" s="1"/>
  <c r="C3287" i="20"/>
  <c r="E3287" i="20" s="1"/>
  <c r="A3288" i="20"/>
  <c r="C3288" i="20" l="1"/>
  <c r="E3288" i="20" s="1"/>
  <c r="A3289" i="20"/>
  <c r="B3288" i="20"/>
  <c r="D3288" i="20" s="1"/>
  <c r="B3289" i="20" l="1"/>
  <c r="D3289" i="20" s="1"/>
  <c r="C3289" i="20"/>
  <c r="E3289" i="20" s="1"/>
  <c r="A3290" i="20"/>
  <c r="B3290" i="20" l="1"/>
  <c r="D3290" i="20" s="1"/>
  <c r="C3290" i="20"/>
  <c r="E3290" i="20" s="1"/>
  <c r="A3291" i="20"/>
  <c r="B3291" i="20" l="1"/>
  <c r="D3291" i="20" s="1"/>
  <c r="C3291" i="20"/>
  <c r="E3291" i="20" s="1"/>
  <c r="A3292" i="20"/>
  <c r="B3292" i="20" l="1"/>
  <c r="D3292" i="20" s="1"/>
  <c r="C3292" i="20"/>
  <c r="E3292" i="20" s="1"/>
  <c r="A3293" i="20"/>
  <c r="A3294" i="20" l="1"/>
  <c r="B3293" i="20"/>
  <c r="D3293" i="20" s="1"/>
  <c r="C3293" i="20"/>
  <c r="E3293" i="20" s="1"/>
  <c r="B3294" i="20" l="1"/>
  <c r="D3294" i="20" s="1"/>
  <c r="C3294" i="20"/>
  <c r="E3294" i="20" s="1"/>
  <c r="A3295" i="20"/>
  <c r="B3295" i="20" l="1"/>
  <c r="D3295" i="20" s="1"/>
  <c r="C3295" i="20"/>
  <c r="E3295" i="20" s="1"/>
  <c r="A3296" i="20"/>
  <c r="C3296" i="20" l="1"/>
  <c r="E3296" i="20" s="1"/>
  <c r="A3297" i="20"/>
  <c r="B3296" i="20"/>
  <c r="D3296" i="20" s="1"/>
  <c r="B3297" i="20" l="1"/>
  <c r="D3297" i="20" s="1"/>
  <c r="C3297" i="20"/>
  <c r="E3297" i="20" s="1"/>
  <c r="A3298" i="20"/>
  <c r="B3298" i="20" l="1"/>
  <c r="D3298" i="20" s="1"/>
  <c r="C3298" i="20"/>
  <c r="E3298" i="20" s="1"/>
  <c r="A3299" i="20"/>
  <c r="B3299" i="20" l="1"/>
  <c r="D3299" i="20" s="1"/>
  <c r="C3299" i="20"/>
  <c r="E3299" i="20" s="1"/>
  <c r="A3300" i="20"/>
  <c r="B3300" i="20" l="1"/>
  <c r="D3300" i="20" s="1"/>
  <c r="C3300" i="20"/>
  <c r="E3300" i="20" s="1"/>
  <c r="A3301" i="20"/>
  <c r="A3302" i="20" l="1"/>
  <c r="C3301" i="20"/>
  <c r="E3301" i="20" s="1"/>
  <c r="B3301" i="20"/>
  <c r="D3301" i="20" s="1"/>
  <c r="B3302" i="20" l="1"/>
  <c r="D3302" i="20" s="1"/>
  <c r="C3302" i="20"/>
  <c r="E3302" i="20" s="1"/>
  <c r="A3303" i="20"/>
  <c r="B3303" i="20" l="1"/>
  <c r="D3303" i="20" s="1"/>
  <c r="C3303" i="20"/>
  <c r="E3303" i="20" s="1"/>
  <c r="A3304" i="20"/>
  <c r="C3304" i="20" l="1"/>
  <c r="E3304" i="20" s="1"/>
  <c r="A3305" i="20"/>
  <c r="B3304" i="20"/>
  <c r="D3304" i="20" s="1"/>
  <c r="B3305" i="20" l="1"/>
  <c r="D3305" i="20" s="1"/>
  <c r="C3305" i="20"/>
  <c r="E3305" i="20" s="1"/>
  <c r="A3306" i="20"/>
  <c r="B3306" i="20" l="1"/>
  <c r="D3306" i="20" s="1"/>
  <c r="C3306" i="20"/>
  <c r="E3306" i="20" s="1"/>
  <c r="A3307" i="20"/>
  <c r="B3307" i="20" l="1"/>
  <c r="D3307" i="20" s="1"/>
  <c r="C3307" i="20"/>
  <c r="E3307" i="20" s="1"/>
  <c r="A3308" i="20"/>
  <c r="B3308" i="20" l="1"/>
  <c r="D3308" i="20" s="1"/>
  <c r="C3308" i="20"/>
  <c r="E3308" i="20" s="1"/>
  <c r="A3309" i="20"/>
  <c r="A3310" i="20" l="1"/>
  <c r="B3309" i="20"/>
  <c r="D3309" i="20" s="1"/>
  <c r="C3309" i="20"/>
  <c r="E3309" i="20" s="1"/>
  <c r="B3310" i="20" l="1"/>
  <c r="D3310" i="20" s="1"/>
  <c r="C3310" i="20"/>
  <c r="E3310" i="20" s="1"/>
  <c r="A3311" i="20"/>
  <c r="B3311" i="20" l="1"/>
  <c r="D3311" i="20" s="1"/>
  <c r="C3311" i="20"/>
  <c r="E3311" i="20" s="1"/>
  <c r="A3312" i="20"/>
  <c r="C3312" i="20" l="1"/>
  <c r="E3312" i="20" s="1"/>
  <c r="A3313" i="20"/>
  <c r="B3312" i="20"/>
  <c r="D3312" i="20" s="1"/>
  <c r="B3313" i="20" l="1"/>
  <c r="D3313" i="20" s="1"/>
  <c r="C3313" i="20"/>
  <c r="E3313" i="20" s="1"/>
  <c r="A3314" i="20"/>
  <c r="B3314" i="20" l="1"/>
  <c r="D3314" i="20" s="1"/>
  <c r="C3314" i="20"/>
  <c r="E3314" i="20" s="1"/>
  <c r="A3315" i="20"/>
  <c r="B3315" i="20" l="1"/>
  <c r="D3315" i="20" s="1"/>
  <c r="C3315" i="20"/>
  <c r="E3315" i="20" s="1"/>
  <c r="A3316" i="20"/>
  <c r="B3316" i="20" l="1"/>
  <c r="D3316" i="20" s="1"/>
  <c r="C3316" i="20"/>
  <c r="E3316" i="20" s="1"/>
  <c r="A3317" i="20"/>
  <c r="A3318" i="20" l="1"/>
  <c r="B3317" i="20"/>
  <c r="D3317" i="20" s="1"/>
  <c r="C3317" i="20"/>
  <c r="E3317" i="20" s="1"/>
  <c r="B3318" i="20" l="1"/>
  <c r="D3318" i="20" s="1"/>
  <c r="C3318" i="20"/>
  <c r="E3318" i="20" s="1"/>
  <c r="A3319" i="20"/>
  <c r="B3319" i="20" l="1"/>
  <c r="D3319" i="20" s="1"/>
  <c r="C3319" i="20"/>
  <c r="E3319" i="20" s="1"/>
  <c r="A3320" i="20"/>
  <c r="C3320" i="20" l="1"/>
  <c r="E3320" i="20" s="1"/>
  <c r="A3321" i="20"/>
  <c r="B3320" i="20"/>
  <c r="D3320" i="20" s="1"/>
  <c r="B3321" i="20" l="1"/>
  <c r="D3321" i="20" s="1"/>
  <c r="C3321" i="20"/>
  <c r="E3321" i="20" s="1"/>
  <c r="A3322" i="20"/>
  <c r="B3322" i="20" l="1"/>
  <c r="D3322" i="20" s="1"/>
  <c r="C3322" i="20"/>
  <c r="E3322" i="20" s="1"/>
  <c r="A3323" i="20"/>
  <c r="B3323" i="20" l="1"/>
  <c r="D3323" i="20" s="1"/>
  <c r="C3323" i="20"/>
  <c r="E3323" i="20" s="1"/>
  <c r="A3324" i="20"/>
  <c r="B3324" i="20" l="1"/>
  <c r="D3324" i="20" s="1"/>
  <c r="C3324" i="20"/>
  <c r="E3324" i="20" s="1"/>
  <c r="A3325" i="20"/>
  <c r="A3326" i="20" l="1"/>
  <c r="C3325" i="20"/>
  <c r="E3325" i="20" s="1"/>
  <c r="B3325" i="20"/>
  <c r="D3325" i="20" s="1"/>
  <c r="B3326" i="20" l="1"/>
  <c r="D3326" i="20" s="1"/>
  <c r="C3326" i="20"/>
  <c r="E3326" i="20" s="1"/>
  <c r="A3327" i="20"/>
  <c r="B3327" i="20" l="1"/>
  <c r="D3327" i="20" s="1"/>
  <c r="C3327" i="20"/>
  <c r="E3327" i="20" s="1"/>
  <c r="A3328" i="20"/>
  <c r="C3328" i="20" l="1"/>
  <c r="E3328" i="20" s="1"/>
  <c r="A3329" i="20"/>
  <c r="B3328" i="20"/>
  <c r="D3328" i="20" s="1"/>
  <c r="B3329" i="20" l="1"/>
  <c r="D3329" i="20" s="1"/>
  <c r="C3329" i="20"/>
  <c r="E3329" i="20" s="1"/>
  <c r="A3330" i="20"/>
  <c r="B3330" i="20" l="1"/>
  <c r="D3330" i="20" s="1"/>
  <c r="C3330" i="20"/>
  <c r="E3330" i="20" s="1"/>
  <c r="A3331" i="20"/>
  <c r="B3331" i="20" l="1"/>
  <c r="D3331" i="20" s="1"/>
  <c r="C3331" i="20"/>
  <c r="E3331" i="20" s="1"/>
  <c r="A3332" i="20"/>
  <c r="B3332" i="20" l="1"/>
  <c r="D3332" i="20" s="1"/>
  <c r="C3332" i="20"/>
  <c r="E3332" i="20" s="1"/>
  <c r="A3333" i="20"/>
  <c r="A3334" i="20" l="1"/>
  <c r="B3333" i="20"/>
  <c r="D3333" i="20" s="1"/>
  <c r="C3333" i="20"/>
  <c r="E3333" i="20" s="1"/>
  <c r="B3334" i="20" l="1"/>
  <c r="D3334" i="20" s="1"/>
  <c r="C3334" i="20"/>
  <c r="E3334" i="20" s="1"/>
  <c r="A3335" i="20"/>
  <c r="B3335" i="20" l="1"/>
  <c r="D3335" i="20" s="1"/>
  <c r="A3336" i="20"/>
  <c r="C3335" i="20"/>
  <c r="E3335" i="20" s="1"/>
  <c r="C3336" i="20" l="1"/>
  <c r="E3336" i="20" s="1"/>
  <c r="A3337" i="20"/>
  <c r="B3336" i="20"/>
  <c r="D3336" i="20" s="1"/>
  <c r="B3337" i="20" l="1"/>
  <c r="D3337" i="20" s="1"/>
  <c r="C3337" i="20"/>
  <c r="E3337" i="20" s="1"/>
  <c r="A3338" i="20"/>
  <c r="B3338" i="20" l="1"/>
  <c r="D3338" i="20" s="1"/>
  <c r="C3338" i="20"/>
  <c r="E3338" i="20" s="1"/>
  <c r="A3339" i="20"/>
  <c r="B3339" i="20" l="1"/>
  <c r="D3339" i="20" s="1"/>
  <c r="C3339" i="20"/>
  <c r="E3339" i="20" s="1"/>
  <c r="A3340" i="20"/>
  <c r="B3340" i="20" l="1"/>
  <c r="D3340" i="20" s="1"/>
  <c r="C3340" i="20"/>
  <c r="E3340" i="20" s="1"/>
  <c r="A3341" i="20"/>
  <c r="A3342" i="20" l="1"/>
  <c r="B3341" i="20"/>
  <c r="D3341" i="20" s="1"/>
  <c r="C3341" i="20"/>
  <c r="E3341" i="20" s="1"/>
  <c r="B3342" i="20" l="1"/>
  <c r="D3342" i="20" s="1"/>
  <c r="C3342" i="20"/>
  <c r="E3342" i="20" s="1"/>
  <c r="A3343" i="20"/>
  <c r="B3343" i="20" l="1"/>
  <c r="D3343" i="20" s="1"/>
  <c r="C3343" i="20"/>
  <c r="E3343" i="20" s="1"/>
  <c r="A3344" i="20"/>
  <c r="C3344" i="20" l="1"/>
  <c r="E3344" i="20" s="1"/>
  <c r="A3345" i="20"/>
  <c r="B3344" i="20"/>
  <c r="D3344" i="20" s="1"/>
  <c r="B3345" i="20" l="1"/>
  <c r="D3345" i="20" s="1"/>
  <c r="C3345" i="20"/>
  <c r="E3345" i="20" s="1"/>
  <c r="A3346" i="20"/>
  <c r="B3346" i="20" l="1"/>
  <c r="D3346" i="20" s="1"/>
  <c r="C3346" i="20"/>
  <c r="E3346" i="20" s="1"/>
  <c r="A3347" i="20"/>
  <c r="B3347" i="20" l="1"/>
  <c r="D3347" i="20" s="1"/>
  <c r="C3347" i="20"/>
  <c r="E3347" i="20" s="1"/>
  <c r="A3348" i="20"/>
  <c r="B3348" i="20" l="1"/>
  <c r="D3348" i="20" s="1"/>
  <c r="C3348" i="20"/>
  <c r="E3348" i="20" s="1"/>
  <c r="A3349" i="20"/>
  <c r="A3350" i="20" l="1"/>
  <c r="B3349" i="20"/>
  <c r="D3349" i="20" s="1"/>
  <c r="C3349" i="20"/>
  <c r="E3349" i="20" s="1"/>
  <c r="B3350" i="20" l="1"/>
  <c r="D3350" i="20" s="1"/>
  <c r="C3350" i="20"/>
  <c r="E3350" i="20" s="1"/>
  <c r="A3351" i="20"/>
  <c r="C3351" i="20" l="1"/>
  <c r="E3351" i="20" s="1"/>
  <c r="A3352" i="20"/>
  <c r="B3351" i="20"/>
  <c r="D3351" i="20" s="1"/>
  <c r="C3352" i="20" l="1"/>
  <c r="E3352" i="20" s="1"/>
  <c r="B3352" i="20"/>
  <c r="D3352" i="20" s="1"/>
  <c r="A3353" i="20"/>
  <c r="B3353" i="20" l="1"/>
  <c r="D3353" i="20" s="1"/>
  <c r="C3353" i="20"/>
  <c r="E3353" i="20" s="1"/>
  <c r="A3354" i="20"/>
  <c r="B3354" i="20" l="1"/>
  <c r="D3354" i="20" s="1"/>
  <c r="C3354" i="20"/>
  <c r="E3354" i="20" s="1"/>
  <c r="A3355" i="20"/>
  <c r="B3355" i="20" l="1"/>
  <c r="D3355" i="20" s="1"/>
  <c r="C3355" i="20"/>
  <c r="E3355" i="20" s="1"/>
  <c r="A3356" i="20"/>
  <c r="B3356" i="20" l="1"/>
  <c r="D3356" i="20" s="1"/>
  <c r="C3356" i="20"/>
  <c r="E3356" i="20" s="1"/>
  <c r="A3357" i="20"/>
  <c r="A3358" i="20" l="1"/>
  <c r="B3357" i="20"/>
  <c r="D3357" i="20" s="1"/>
  <c r="C3357" i="20"/>
  <c r="E3357" i="20" s="1"/>
  <c r="B3358" i="20" l="1"/>
  <c r="D3358" i="20" s="1"/>
  <c r="C3358" i="20"/>
  <c r="E3358" i="20" s="1"/>
  <c r="A3359" i="20"/>
  <c r="B3359" i="20" l="1"/>
  <c r="D3359" i="20" s="1"/>
  <c r="C3359" i="20"/>
  <c r="E3359" i="20" s="1"/>
  <c r="A3360" i="20"/>
  <c r="C3360" i="20" l="1"/>
  <c r="E3360" i="20" s="1"/>
  <c r="A3361" i="20"/>
  <c r="B3360" i="20"/>
  <c r="D3360" i="20" s="1"/>
  <c r="B3361" i="20" l="1"/>
  <c r="D3361" i="20" s="1"/>
  <c r="C3361" i="20"/>
  <c r="E3361" i="20" s="1"/>
  <c r="A3362" i="20"/>
  <c r="B3362" i="20" l="1"/>
  <c r="D3362" i="20" s="1"/>
  <c r="C3362" i="20"/>
  <c r="E3362" i="20" s="1"/>
  <c r="A3363" i="20"/>
  <c r="B3363" i="20" l="1"/>
  <c r="D3363" i="20" s="1"/>
  <c r="C3363" i="20"/>
  <c r="E3363" i="20" s="1"/>
  <c r="A3364" i="20"/>
  <c r="B3364" i="20" l="1"/>
  <c r="D3364" i="20" s="1"/>
  <c r="C3364" i="20"/>
  <c r="E3364" i="20" s="1"/>
  <c r="A3365" i="20"/>
  <c r="A3366" i="20" l="1"/>
  <c r="C3365" i="20"/>
  <c r="E3365" i="20" s="1"/>
  <c r="B3365" i="20"/>
  <c r="D3365" i="20" s="1"/>
  <c r="B3366" i="20" l="1"/>
  <c r="D3366" i="20" s="1"/>
  <c r="C3366" i="20"/>
  <c r="E3366" i="20" s="1"/>
  <c r="A3367" i="20"/>
  <c r="B3367" i="20" l="1"/>
  <c r="D3367" i="20" s="1"/>
  <c r="C3367" i="20"/>
  <c r="E3367" i="20" s="1"/>
  <c r="A3368" i="20"/>
  <c r="C3368" i="20" l="1"/>
  <c r="E3368" i="20" s="1"/>
  <c r="A3369" i="20"/>
  <c r="B3368" i="20"/>
  <c r="D3368" i="20" s="1"/>
  <c r="B3369" i="20" l="1"/>
  <c r="D3369" i="20" s="1"/>
  <c r="C3369" i="20"/>
  <c r="E3369" i="20" s="1"/>
  <c r="A3370" i="20"/>
  <c r="B3370" i="20" l="1"/>
  <c r="D3370" i="20" s="1"/>
  <c r="C3370" i="20"/>
  <c r="E3370" i="20" s="1"/>
  <c r="A3371" i="20"/>
  <c r="B3371" i="20" l="1"/>
  <c r="D3371" i="20" s="1"/>
  <c r="C3371" i="20"/>
  <c r="E3371" i="20" s="1"/>
  <c r="A3372" i="20"/>
  <c r="B3372" i="20" l="1"/>
  <c r="D3372" i="20" s="1"/>
  <c r="C3372" i="20"/>
  <c r="E3372" i="20" s="1"/>
  <c r="A3373" i="20"/>
  <c r="A3374" i="20" l="1"/>
  <c r="B3373" i="20"/>
  <c r="D3373" i="20" s="1"/>
  <c r="C3373" i="20"/>
  <c r="E3373" i="20" s="1"/>
  <c r="B3374" i="20" l="1"/>
  <c r="D3374" i="20" s="1"/>
  <c r="C3374" i="20"/>
  <c r="E3374" i="20" s="1"/>
  <c r="A3375" i="20"/>
  <c r="B3375" i="20" l="1"/>
  <c r="D3375" i="20" s="1"/>
  <c r="C3375" i="20"/>
  <c r="E3375" i="20" s="1"/>
  <c r="A3376" i="20"/>
  <c r="C3376" i="20" l="1"/>
  <c r="E3376" i="20" s="1"/>
  <c r="A3377" i="20"/>
  <c r="B3376" i="20"/>
  <c r="D3376" i="20" s="1"/>
  <c r="B3377" i="20" l="1"/>
  <c r="D3377" i="20" s="1"/>
  <c r="C3377" i="20"/>
  <c r="E3377" i="20" s="1"/>
  <c r="A3378" i="20"/>
  <c r="B3378" i="20" l="1"/>
  <c r="D3378" i="20" s="1"/>
  <c r="C3378" i="20"/>
  <c r="E3378" i="20" s="1"/>
  <c r="A3379" i="20"/>
  <c r="B3379" i="20" l="1"/>
  <c r="D3379" i="20" s="1"/>
  <c r="C3379" i="20"/>
  <c r="E3379" i="20" s="1"/>
  <c r="A3380" i="20"/>
  <c r="B3380" i="20" l="1"/>
  <c r="D3380" i="20" s="1"/>
  <c r="C3380" i="20"/>
  <c r="E3380" i="20" s="1"/>
  <c r="A3381" i="20"/>
  <c r="A3382" i="20" l="1"/>
  <c r="B3381" i="20"/>
  <c r="D3381" i="20" s="1"/>
  <c r="C3381" i="20"/>
  <c r="E3381" i="20" s="1"/>
  <c r="B3382" i="20" l="1"/>
  <c r="D3382" i="20" s="1"/>
  <c r="C3382" i="20"/>
  <c r="E3382" i="20" s="1"/>
  <c r="A3383" i="20"/>
  <c r="B3383" i="20" l="1"/>
  <c r="D3383" i="20" s="1"/>
  <c r="C3383" i="20"/>
  <c r="E3383" i="20" s="1"/>
  <c r="A3384" i="20"/>
  <c r="C3384" i="20" l="1"/>
  <c r="E3384" i="20" s="1"/>
  <c r="A3385" i="20"/>
  <c r="B3384" i="20"/>
  <c r="D3384" i="20" s="1"/>
  <c r="B3385" i="20" l="1"/>
  <c r="D3385" i="20" s="1"/>
  <c r="C3385" i="20"/>
  <c r="E3385" i="20" s="1"/>
  <c r="A3386" i="20"/>
  <c r="B3386" i="20" l="1"/>
  <c r="D3386" i="20" s="1"/>
  <c r="C3386" i="20"/>
  <c r="E3386" i="20" s="1"/>
  <c r="A3387" i="20"/>
  <c r="B3387" i="20" l="1"/>
  <c r="D3387" i="20" s="1"/>
  <c r="C3387" i="20"/>
  <c r="E3387" i="20" s="1"/>
  <c r="A3388" i="20"/>
  <c r="B3388" i="20" l="1"/>
  <c r="D3388" i="20" s="1"/>
  <c r="C3388" i="20"/>
  <c r="E3388" i="20" s="1"/>
  <c r="A3389" i="20"/>
  <c r="A3390" i="20" l="1"/>
  <c r="B3389" i="20"/>
  <c r="D3389" i="20" s="1"/>
  <c r="C3389" i="20"/>
  <c r="E3389" i="20" s="1"/>
  <c r="B3390" i="20" l="1"/>
  <c r="D3390" i="20" s="1"/>
  <c r="C3390" i="20"/>
  <c r="E3390" i="20" s="1"/>
  <c r="A3391" i="20"/>
  <c r="B3391" i="20" l="1"/>
  <c r="D3391" i="20" s="1"/>
  <c r="C3391" i="20"/>
  <c r="E3391" i="20" s="1"/>
  <c r="A3392" i="20"/>
  <c r="C3392" i="20" l="1"/>
  <c r="E3392" i="20" s="1"/>
  <c r="A3393" i="20"/>
  <c r="B3392" i="20"/>
  <c r="D3392" i="20" s="1"/>
  <c r="B3393" i="20" l="1"/>
  <c r="D3393" i="20" s="1"/>
  <c r="A3394" i="20"/>
  <c r="C3393" i="20"/>
  <c r="E3393" i="20" s="1"/>
  <c r="B3394" i="20" l="1"/>
  <c r="D3394" i="20" s="1"/>
  <c r="C3394" i="20"/>
  <c r="E3394" i="20" s="1"/>
  <c r="A3395" i="20"/>
  <c r="B3395" i="20" l="1"/>
  <c r="D3395" i="20" s="1"/>
  <c r="C3395" i="20"/>
  <c r="E3395" i="20" s="1"/>
  <c r="A3396" i="20"/>
  <c r="B3396" i="20" l="1"/>
  <c r="D3396" i="20" s="1"/>
  <c r="C3396" i="20"/>
  <c r="E3396" i="20" s="1"/>
  <c r="A3397" i="20"/>
  <c r="A3398" i="20" l="1"/>
  <c r="B3397" i="20"/>
  <c r="D3397" i="20" s="1"/>
  <c r="C3397" i="20"/>
  <c r="E3397" i="20" s="1"/>
  <c r="B3398" i="20" l="1"/>
  <c r="D3398" i="20" s="1"/>
  <c r="C3398" i="20"/>
  <c r="E3398" i="20" s="1"/>
  <c r="A3399" i="20"/>
  <c r="B3399" i="20" l="1"/>
  <c r="D3399" i="20" s="1"/>
  <c r="C3399" i="20"/>
  <c r="E3399" i="20" s="1"/>
  <c r="A3400" i="20"/>
  <c r="C3400" i="20" l="1"/>
  <c r="E3400" i="20" s="1"/>
  <c r="A3401" i="20"/>
  <c r="B3400" i="20"/>
  <c r="D3400" i="20" s="1"/>
  <c r="B3401" i="20" l="1"/>
  <c r="D3401" i="20" s="1"/>
  <c r="C3401" i="20"/>
  <c r="E3401" i="20" s="1"/>
  <c r="A3402" i="20"/>
  <c r="B3402" i="20" l="1"/>
  <c r="D3402" i="20" s="1"/>
  <c r="C3402" i="20"/>
  <c r="E3402" i="20" s="1"/>
  <c r="A3403" i="20"/>
  <c r="B3403" i="20" l="1"/>
  <c r="D3403" i="20" s="1"/>
  <c r="C3403" i="20"/>
  <c r="E3403" i="20" s="1"/>
  <c r="A3404" i="20"/>
  <c r="B3404" i="20" l="1"/>
  <c r="D3404" i="20" s="1"/>
  <c r="C3404" i="20"/>
  <c r="E3404" i="20" s="1"/>
  <c r="A3405" i="20"/>
  <c r="A3406" i="20" l="1"/>
  <c r="B3405" i="20"/>
  <c r="D3405" i="20" s="1"/>
  <c r="C3405" i="20"/>
  <c r="E3405" i="20" s="1"/>
  <c r="B3406" i="20" l="1"/>
  <c r="D3406" i="20" s="1"/>
  <c r="C3406" i="20"/>
  <c r="E3406" i="20" s="1"/>
  <c r="A3407" i="20"/>
  <c r="B3407" i="20" l="1"/>
  <c r="D3407" i="20" s="1"/>
  <c r="C3407" i="20"/>
  <c r="E3407" i="20" s="1"/>
  <c r="A3408" i="20"/>
  <c r="C3408" i="20" l="1"/>
  <c r="E3408" i="20" s="1"/>
  <c r="A3409" i="20"/>
  <c r="B3408" i="20"/>
  <c r="D3408" i="20" s="1"/>
  <c r="B3409" i="20" l="1"/>
  <c r="D3409" i="20" s="1"/>
  <c r="C3409" i="20"/>
  <c r="E3409" i="20" s="1"/>
  <c r="A3410" i="20"/>
  <c r="B3410" i="20" l="1"/>
  <c r="D3410" i="20" s="1"/>
  <c r="C3410" i="20"/>
  <c r="E3410" i="20" s="1"/>
  <c r="A3411" i="20"/>
  <c r="B3411" i="20" l="1"/>
  <c r="D3411" i="20" s="1"/>
  <c r="C3411" i="20"/>
  <c r="E3411" i="20" s="1"/>
  <c r="A3412" i="20"/>
  <c r="B3412" i="20" l="1"/>
  <c r="D3412" i="20" s="1"/>
  <c r="C3412" i="20"/>
  <c r="E3412" i="20" s="1"/>
  <c r="A3413" i="20"/>
  <c r="A3414" i="20" l="1"/>
  <c r="B3413" i="20"/>
  <c r="D3413" i="20" s="1"/>
  <c r="C3413" i="20"/>
  <c r="E3413" i="20" s="1"/>
  <c r="C3414" i="20" l="1"/>
  <c r="E3414" i="20" s="1"/>
  <c r="B3414" i="20"/>
  <c r="D3414" i="20" s="1"/>
  <c r="A3415" i="20"/>
  <c r="B3415" i="20" l="1"/>
  <c r="D3415" i="20" s="1"/>
  <c r="C3415" i="20"/>
  <c r="E3415" i="20" s="1"/>
  <c r="A3416" i="20"/>
  <c r="C3416" i="20" l="1"/>
  <c r="E3416" i="20" s="1"/>
  <c r="A3417" i="20"/>
  <c r="B3416" i="20"/>
  <c r="D3416" i="20" s="1"/>
  <c r="B3417" i="20" l="1"/>
  <c r="D3417" i="20" s="1"/>
  <c r="C3417" i="20"/>
  <c r="E3417" i="20" s="1"/>
  <c r="A3418" i="20"/>
  <c r="B3418" i="20" l="1"/>
  <c r="D3418" i="20" s="1"/>
  <c r="C3418" i="20"/>
  <c r="E3418" i="20" s="1"/>
  <c r="A3419" i="20"/>
  <c r="B3419" i="20" l="1"/>
  <c r="D3419" i="20" s="1"/>
  <c r="C3419" i="20"/>
  <c r="E3419" i="20" s="1"/>
  <c r="A3420" i="20"/>
  <c r="C3420" i="20" l="1"/>
  <c r="E3420" i="20" s="1"/>
  <c r="A3421" i="20"/>
  <c r="B3420" i="20"/>
  <c r="D3420" i="20" s="1"/>
  <c r="A3422" i="20" l="1"/>
  <c r="B3421" i="20"/>
  <c r="D3421" i="20" s="1"/>
  <c r="C3421" i="20"/>
  <c r="E3421" i="20" s="1"/>
  <c r="B3422" i="20" l="1"/>
  <c r="D3422" i="20" s="1"/>
  <c r="A3423" i="20"/>
  <c r="C3422" i="20"/>
  <c r="E3422" i="20" s="1"/>
  <c r="B3423" i="20" l="1"/>
  <c r="D3423" i="20" s="1"/>
  <c r="C3423" i="20"/>
  <c r="E3423" i="20" s="1"/>
  <c r="A3424" i="20"/>
  <c r="C3424" i="20" l="1"/>
  <c r="E3424" i="20" s="1"/>
  <c r="A3425" i="20"/>
  <c r="B3424" i="20"/>
  <c r="D3424" i="20" s="1"/>
  <c r="B3425" i="20" l="1"/>
  <c r="D3425" i="20" s="1"/>
  <c r="A3426" i="20"/>
  <c r="C3425" i="20"/>
  <c r="E3425" i="20" s="1"/>
  <c r="B3426" i="20" l="1"/>
  <c r="D3426" i="20" s="1"/>
  <c r="C3426" i="20"/>
  <c r="E3426" i="20" s="1"/>
  <c r="A3427" i="20"/>
  <c r="B3427" i="20" l="1"/>
  <c r="D3427" i="20" s="1"/>
  <c r="A3428" i="20"/>
  <c r="C3427" i="20"/>
  <c r="E3427" i="20" s="1"/>
  <c r="B3428" i="20" l="1"/>
  <c r="D3428" i="20" s="1"/>
  <c r="C3428" i="20"/>
  <c r="E3428" i="20" s="1"/>
  <c r="A3429" i="20"/>
  <c r="A3430" i="20" l="1"/>
  <c r="B3429" i="20"/>
  <c r="D3429" i="20" s="1"/>
  <c r="C3429" i="20"/>
  <c r="E3429" i="20" s="1"/>
  <c r="B3430" i="20" l="1"/>
  <c r="D3430" i="20" s="1"/>
  <c r="C3430" i="20"/>
  <c r="E3430" i="20" s="1"/>
  <c r="A3431" i="20"/>
  <c r="B3431" i="20" l="1"/>
  <c r="D3431" i="20" s="1"/>
  <c r="C3431" i="20"/>
  <c r="E3431" i="20" s="1"/>
  <c r="A3432" i="20"/>
  <c r="C3432" i="20" l="1"/>
  <c r="E3432" i="20" s="1"/>
  <c r="A3433" i="20"/>
  <c r="B3432" i="20"/>
  <c r="D3432" i="20" s="1"/>
  <c r="B3433" i="20" l="1"/>
  <c r="D3433" i="20" s="1"/>
  <c r="C3433" i="20"/>
  <c r="E3433" i="20" s="1"/>
  <c r="A3434" i="20"/>
  <c r="B3434" i="20" l="1"/>
  <c r="D3434" i="20" s="1"/>
  <c r="A3435" i="20"/>
  <c r="C3434" i="20"/>
  <c r="E3434" i="20" s="1"/>
  <c r="B3435" i="20" l="1"/>
  <c r="D3435" i="20" s="1"/>
  <c r="C3435" i="20"/>
  <c r="E3435" i="20" s="1"/>
  <c r="A3436" i="20"/>
  <c r="B3436" i="20" l="1"/>
  <c r="D3436" i="20" s="1"/>
  <c r="C3436" i="20"/>
  <c r="E3436" i="20" s="1"/>
  <c r="A3437" i="20"/>
  <c r="A3438" i="20" l="1"/>
  <c r="B3437" i="20"/>
  <c r="D3437" i="20" s="1"/>
  <c r="C3437" i="20"/>
  <c r="E3437" i="20" s="1"/>
  <c r="B3438" i="20" l="1"/>
  <c r="D3438" i="20" s="1"/>
  <c r="C3438" i="20"/>
  <c r="E3438" i="20" s="1"/>
  <c r="A3439" i="20"/>
  <c r="B3439" i="20" l="1"/>
  <c r="D3439" i="20" s="1"/>
  <c r="A3440" i="20"/>
  <c r="C3439" i="20"/>
  <c r="E3439" i="20" s="1"/>
  <c r="C3440" i="20" l="1"/>
  <c r="E3440" i="20" s="1"/>
  <c r="A3441" i="20"/>
  <c r="B3440" i="20"/>
  <c r="D3440" i="20" s="1"/>
  <c r="B3441" i="20" l="1"/>
  <c r="D3441" i="20" s="1"/>
  <c r="A3442" i="20"/>
  <c r="C3441" i="20"/>
  <c r="E3441" i="20" s="1"/>
  <c r="B3442" i="20" l="1"/>
  <c r="D3442" i="20" s="1"/>
  <c r="A3443" i="20"/>
  <c r="C3442" i="20"/>
  <c r="E3442" i="20" s="1"/>
  <c r="B3443" i="20" l="1"/>
  <c r="D3443" i="20" s="1"/>
  <c r="C3443" i="20"/>
  <c r="E3443" i="20" s="1"/>
  <c r="A3444" i="20"/>
  <c r="B3444" i="20" l="1"/>
  <c r="D3444" i="20" s="1"/>
  <c r="C3444" i="20"/>
  <c r="E3444" i="20" s="1"/>
  <c r="A3445" i="20"/>
  <c r="A3446" i="20" l="1"/>
  <c r="B3445" i="20"/>
  <c r="D3445" i="20" s="1"/>
  <c r="C3445" i="20"/>
  <c r="E3445" i="20" s="1"/>
  <c r="B3446" i="20" l="1"/>
  <c r="D3446" i="20" s="1"/>
  <c r="A3447" i="20"/>
  <c r="C3446" i="20"/>
  <c r="E3446" i="20" s="1"/>
  <c r="B3447" i="20" l="1"/>
  <c r="D3447" i="20" s="1"/>
  <c r="C3447" i="20"/>
  <c r="E3447" i="20" s="1"/>
  <c r="A3448" i="20"/>
  <c r="C3448" i="20" l="1"/>
  <c r="E3448" i="20" s="1"/>
  <c r="B3448" i="20"/>
  <c r="D3448" i="20" s="1"/>
  <c r="A3449" i="20"/>
  <c r="B3449" i="20" l="1"/>
  <c r="D3449" i="20" s="1"/>
  <c r="C3449" i="20"/>
  <c r="E3449" i="20" s="1"/>
  <c r="A3450" i="20"/>
  <c r="B3450" i="20" l="1"/>
  <c r="D3450" i="20" s="1"/>
  <c r="C3450" i="20"/>
  <c r="E3450" i="20" s="1"/>
  <c r="A3451" i="20"/>
  <c r="B3451" i="20" l="1"/>
  <c r="D3451" i="20" s="1"/>
  <c r="A3452" i="20"/>
  <c r="C3451" i="20"/>
  <c r="E3451" i="20" s="1"/>
  <c r="B3452" i="20" l="1"/>
  <c r="D3452" i="20" s="1"/>
  <c r="C3452" i="20"/>
  <c r="E3452" i="20" s="1"/>
  <c r="A3453" i="20"/>
  <c r="A3454" i="20" l="1"/>
  <c r="C3453" i="20"/>
  <c r="E3453" i="20" s="1"/>
  <c r="B3453" i="20"/>
  <c r="D3453" i="20" s="1"/>
  <c r="B3454" i="20" l="1"/>
  <c r="D3454" i="20" s="1"/>
  <c r="C3454" i="20"/>
  <c r="E3454" i="20" s="1"/>
  <c r="A3455" i="20"/>
  <c r="B3455" i="20" l="1"/>
  <c r="D3455" i="20" s="1"/>
  <c r="C3455" i="20"/>
  <c r="E3455" i="20" s="1"/>
  <c r="A3456" i="20"/>
  <c r="C3456" i="20" l="1"/>
  <c r="E3456" i="20" s="1"/>
  <c r="A3457" i="20"/>
  <c r="B3456" i="20"/>
  <c r="D3456" i="20" s="1"/>
  <c r="B3457" i="20" l="1"/>
  <c r="D3457" i="20" s="1"/>
  <c r="C3457" i="20"/>
  <c r="E3457" i="20" s="1"/>
  <c r="A3458" i="20"/>
  <c r="B3458" i="20" l="1"/>
  <c r="D3458" i="20" s="1"/>
  <c r="A3459" i="20"/>
  <c r="C3458" i="20"/>
  <c r="E3458" i="20" s="1"/>
  <c r="B3459" i="20" l="1"/>
  <c r="D3459" i="20" s="1"/>
  <c r="C3459" i="20"/>
  <c r="E3459" i="20" s="1"/>
  <c r="A3460" i="20"/>
  <c r="B3460" i="20" l="1"/>
  <c r="D3460" i="20" s="1"/>
  <c r="A3461" i="20"/>
  <c r="C3460" i="20"/>
  <c r="E3460" i="20" s="1"/>
  <c r="A3462" i="20" l="1"/>
  <c r="B3461" i="20"/>
  <c r="D3461" i="20" s="1"/>
  <c r="C3461" i="20"/>
  <c r="E3461" i="20" s="1"/>
  <c r="B3462" i="20" l="1"/>
  <c r="D3462" i="20" s="1"/>
  <c r="A3463" i="20"/>
  <c r="C3462" i="20"/>
  <c r="E3462" i="20" s="1"/>
  <c r="B3463" i="20" l="1"/>
  <c r="D3463" i="20" s="1"/>
  <c r="C3463" i="20"/>
  <c r="E3463" i="20" s="1"/>
  <c r="A3464" i="20"/>
  <c r="C3464" i="20" l="1"/>
  <c r="E3464" i="20" s="1"/>
  <c r="A3465" i="20"/>
  <c r="B3464" i="20"/>
  <c r="D3464" i="20" s="1"/>
  <c r="B3465" i="20" l="1"/>
  <c r="D3465" i="20" s="1"/>
  <c r="C3465" i="20"/>
  <c r="E3465" i="20" s="1"/>
  <c r="A3466" i="20"/>
  <c r="B3466" i="20" l="1"/>
  <c r="D3466" i="20" s="1"/>
  <c r="C3466" i="20"/>
  <c r="E3466" i="20" s="1"/>
  <c r="A3467" i="20"/>
  <c r="B3467" i="20" l="1"/>
  <c r="D3467" i="20" s="1"/>
  <c r="C3467" i="20"/>
  <c r="E3467" i="20" s="1"/>
  <c r="A3468" i="20"/>
  <c r="B3468" i="20" l="1"/>
  <c r="D3468" i="20" s="1"/>
  <c r="C3468" i="20"/>
  <c r="E3468" i="20" s="1"/>
  <c r="A3469" i="20"/>
  <c r="A3470" i="20" l="1"/>
  <c r="B3469" i="20"/>
  <c r="D3469" i="20" s="1"/>
  <c r="C3469" i="20"/>
  <c r="E3469" i="20" s="1"/>
  <c r="B3470" i="20" l="1"/>
  <c r="D3470" i="20" s="1"/>
  <c r="C3470" i="20"/>
  <c r="E3470" i="20" s="1"/>
  <c r="A3471" i="20"/>
  <c r="B3471" i="20" l="1"/>
  <c r="D3471" i="20" s="1"/>
  <c r="C3471" i="20"/>
  <c r="E3471" i="20" s="1"/>
  <c r="A3472" i="20"/>
  <c r="C3472" i="20" l="1"/>
  <c r="E3472" i="20" s="1"/>
  <c r="B3472" i="20"/>
  <c r="D3472" i="20" s="1"/>
  <c r="A3473" i="20"/>
  <c r="B3473" i="20" l="1"/>
  <c r="D3473" i="20" s="1"/>
  <c r="A3474" i="20"/>
  <c r="C3473" i="20"/>
  <c r="E3473" i="20" s="1"/>
  <c r="B3474" i="20" l="1"/>
  <c r="D3474" i="20" s="1"/>
  <c r="C3474" i="20"/>
  <c r="E3474" i="20" s="1"/>
  <c r="A3475" i="20"/>
  <c r="B3475" i="20" l="1"/>
  <c r="D3475" i="20" s="1"/>
  <c r="C3475" i="20"/>
  <c r="E3475" i="20" s="1"/>
  <c r="A3476" i="20"/>
  <c r="A3477" i="20" l="1"/>
  <c r="B3476" i="20"/>
  <c r="D3476" i="20" s="1"/>
  <c r="C3476" i="20"/>
  <c r="E3476" i="20" s="1"/>
  <c r="B3477" i="20" l="1"/>
  <c r="D3477" i="20" s="1"/>
  <c r="C3477" i="20"/>
  <c r="E3477" i="20" s="1"/>
  <c r="A3478" i="20"/>
  <c r="B3478" i="20" l="1"/>
  <c r="D3478" i="20" s="1"/>
  <c r="A3479" i="20"/>
  <c r="C3478" i="20"/>
  <c r="E3478" i="20" s="1"/>
  <c r="C3479" i="20" l="1"/>
  <c r="E3479" i="20" s="1"/>
  <c r="A3480" i="20"/>
  <c r="B3479" i="20"/>
  <c r="D3479" i="20" s="1"/>
  <c r="B3480" i="20" l="1"/>
  <c r="D3480" i="20" s="1"/>
  <c r="C3480" i="20"/>
  <c r="E3480" i="20" s="1"/>
  <c r="A3481" i="20"/>
  <c r="B3481" i="20" l="1"/>
  <c r="D3481" i="20" s="1"/>
  <c r="C3481" i="20"/>
  <c r="E3481" i="20" s="1"/>
  <c r="A3482" i="20"/>
  <c r="B3482" i="20" l="1"/>
  <c r="D3482" i="20" s="1"/>
  <c r="A3483" i="20"/>
  <c r="C3482" i="20"/>
  <c r="E3482" i="20" s="1"/>
  <c r="B3483" i="20" l="1"/>
  <c r="D3483" i="20" s="1"/>
  <c r="C3483" i="20"/>
  <c r="E3483" i="20" s="1"/>
  <c r="A3484" i="20"/>
  <c r="A3485" i="20" l="1"/>
  <c r="B3484" i="20"/>
  <c r="D3484" i="20" s="1"/>
  <c r="C3484" i="20"/>
  <c r="E3484" i="20" s="1"/>
  <c r="B3485" i="20" l="1"/>
  <c r="D3485" i="20" s="1"/>
  <c r="C3485" i="20"/>
  <c r="E3485" i="20" s="1"/>
  <c r="A3486" i="20"/>
  <c r="B3486" i="20" l="1"/>
  <c r="D3486" i="20" s="1"/>
  <c r="C3486" i="20"/>
  <c r="E3486" i="20" s="1"/>
  <c r="A3487" i="20"/>
  <c r="C3487" i="20" l="1"/>
  <c r="E3487" i="20" s="1"/>
  <c r="A3488" i="20"/>
  <c r="B3487" i="20"/>
  <c r="D3487" i="20" s="1"/>
  <c r="B3488" i="20" l="1"/>
  <c r="D3488" i="20" s="1"/>
  <c r="C3488" i="20"/>
  <c r="E3488" i="20" s="1"/>
  <c r="A3489" i="20"/>
  <c r="B3489" i="20" l="1"/>
  <c r="D3489" i="20" s="1"/>
  <c r="A3490" i="20"/>
  <c r="C3489" i="20"/>
  <c r="E3489" i="20" s="1"/>
  <c r="B3490" i="20" l="1"/>
  <c r="D3490" i="20" s="1"/>
  <c r="C3490" i="20"/>
  <c r="E3490" i="20" s="1"/>
  <c r="A3491" i="20"/>
  <c r="B3491" i="20" l="1"/>
  <c r="D3491" i="20" s="1"/>
  <c r="A3492" i="20"/>
  <c r="C3491" i="20"/>
  <c r="E3491" i="20" s="1"/>
  <c r="A3493" i="20" l="1"/>
  <c r="B3492" i="20"/>
  <c r="D3492" i="20" s="1"/>
  <c r="C3492" i="20"/>
  <c r="E3492" i="20" s="1"/>
  <c r="B3493" i="20" l="1"/>
  <c r="D3493" i="20" s="1"/>
  <c r="C3493" i="20"/>
  <c r="E3493" i="20" s="1"/>
  <c r="A3494" i="20"/>
  <c r="B3494" i="20" l="1"/>
  <c r="D3494" i="20" s="1"/>
  <c r="C3494" i="20"/>
  <c r="E3494" i="20" s="1"/>
  <c r="A3495" i="20"/>
  <c r="C3495" i="20" l="1"/>
  <c r="E3495" i="20" s="1"/>
  <c r="A3496" i="20"/>
  <c r="B3495" i="20"/>
  <c r="D3495" i="20" s="1"/>
  <c r="B3496" i="20" l="1"/>
  <c r="D3496" i="20" s="1"/>
  <c r="C3496" i="20"/>
  <c r="E3496" i="20" s="1"/>
  <c r="A3497" i="20"/>
  <c r="B3497" i="20" l="1"/>
  <c r="D3497" i="20" s="1"/>
  <c r="A3498" i="20"/>
  <c r="C3497" i="20"/>
  <c r="E3497" i="20" s="1"/>
  <c r="B3498" i="20" l="1"/>
  <c r="D3498" i="20" s="1"/>
  <c r="C3498" i="20"/>
  <c r="E3498" i="20" s="1"/>
  <c r="A3499" i="20"/>
  <c r="B3499" i="20" l="1"/>
  <c r="D3499" i="20" s="1"/>
  <c r="C3499" i="20"/>
  <c r="E3499" i="20" s="1"/>
  <c r="A3500" i="20"/>
  <c r="A3501" i="20" l="1"/>
  <c r="B3500" i="20"/>
  <c r="D3500" i="20" s="1"/>
  <c r="C3500" i="20"/>
  <c r="E3500" i="20" s="1"/>
  <c r="B3501" i="20" l="1"/>
  <c r="D3501" i="20" s="1"/>
  <c r="C3501" i="20"/>
  <c r="E3501" i="20" s="1"/>
  <c r="A3502" i="20"/>
  <c r="B3502" i="20" l="1"/>
  <c r="D3502" i="20" s="1"/>
  <c r="C3502" i="20"/>
  <c r="E3502" i="20" s="1"/>
  <c r="A3503" i="20"/>
  <c r="C3503" i="20" l="1"/>
  <c r="E3503" i="20" s="1"/>
  <c r="A3504" i="20"/>
  <c r="B3503" i="20"/>
  <c r="D3503" i="20" s="1"/>
  <c r="B3504" i="20" l="1"/>
  <c r="D3504" i="20" s="1"/>
  <c r="C3504" i="20"/>
  <c r="E3504" i="20" s="1"/>
  <c r="A3505" i="20"/>
  <c r="B3505" i="20" l="1"/>
  <c r="D3505" i="20" s="1"/>
  <c r="C3505" i="20"/>
  <c r="E3505" i="20" s="1"/>
  <c r="A3506" i="20"/>
  <c r="B3506" i="20" l="1"/>
  <c r="D3506" i="20" s="1"/>
  <c r="C3506" i="20"/>
  <c r="E3506" i="20" s="1"/>
  <c r="A3507" i="20"/>
  <c r="B3507" i="20" l="1"/>
  <c r="D3507" i="20" s="1"/>
  <c r="C3507" i="20"/>
  <c r="E3507" i="20" s="1"/>
  <c r="A3508" i="20"/>
  <c r="A3509" i="20" l="1"/>
  <c r="B3508" i="20"/>
  <c r="D3508" i="20" s="1"/>
  <c r="C3508" i="20"/>
  <c r="E3508" i="20" s="1"/>
  <c r="B3509" i="20" l="1"/>
  <c r="D3509" i="20" s="1"/>
  <c r="C3509" i="20"/>
  <c r="E3509" i="20" s="1"/>
  <c r="A3510" i="20"/>
  <c r="B3510" i="20" l="1"/>
  <c r="D3510" i="20" s="1"/>
  <c r="C3510" i="20"/>
  <c r="E3510" i="20" s="1"/>
  <c r="A3511" i="20"/>
  <c r="C3511" i="20" l="1"/>
  <c r="E3511" i="20" s="1"/>
  <c r="B3511" i="20"/>
  <c r="D3511" i="20" s="1"/>
  <c r="A3512" i="20"/>
  <c r="B3512" i="20" l="1"/>
  <c r="D3512" i="20" s="1"/>
  <c r="C3512" i="20"/>
  <c r="E3512" i="20" s="1"/>
  <c r="A3513" i="20"/>
  <c r="B3513" i="20" l="1"/>
  <c r="D3513" i="20" s="1"/>
  <c r="C3513" i="20"/>
  <c r="E3513" i="20" s="1"/>
  <c r="A3514" i="20"/>
  <c r="B3514" i="20" l="1"/>
  <c r="D3514" i="20" s="1"/>
  <c r="C3514" i="20"/>
  <c r="E3514" i="20" s="1"/>
  <c r="A3515" i="20"/>
  <c r="B3515" i="20" l="1"/>
  <c r="D3515" i="20" s="1"/>
  <c r="C3515" i="20"/>
  <c r="E3515" i="20" s="1"/>
  <c r="A3516" i="20"/>
  <c r="A3517" i="20" l="1"/>
  <c r="B3516" i="20"/>
  <c r="D3516" i="20" s="1"/>
  <c r="C3516" i="20"/>
  <c r="E3516" i="20" s="1"/>
  <c r="B3517" i="20" l="1"/>
  <c r="D3517" i="20" s="1"/>
  <c r="C3517" i="20"/>
  <c r="E3517" i="20" s="1"/>
  <c r="A3518" i="20"/>
  <c r="B3518" i="20" l="1"/>
  <c r="D3518" i="20" s="1"/>
  <c r="C3518" i="20"/>
  <c r="E3518" i="20" s="1"/>
  <c r="A3519" i="20"/>
  <c r="C3519" i="20" l="1"/>
  <c r="E3519" i="20" s="1"/>
  <c r="B3519" i="20"/>
  <c r="D3519" i="20" s="1"/>
  <c r="A3520" i="20"/>
  <c r="B3520" i="20" l="1"/>
  <c r="D3520" i="20" s="1"/>
  <c r="C3520" i="20"/>
  <c r="E3520" i="20" s="1"/>
  <c r="A3521" i="20"/>
  <c r="B3521" i="20" l="1"/>
  <c r="D3521" i="20" s="1"/>
  <c r="C3521" i="20"/>
  <c r="E3521" i="20" s="1"/>
  <c r="A3522" i="20"/>
  <c r="B3522" i="20" l="1"/>
  <c r="D3522" i="20" s="1"/>
  <c r="C3522" i="20"/>
  <c r="E3522" i="20" s="1"/>
  <c r="A3523" i="20"/>
  <c r="B3523" i="20" l="1"/>
  <c r="D3523" i="20" s="1"/>
  <c r="C3523" i="20"/>
  <c r="E3523" i="20" s="1"/>
  <c r="A3524" i="20"/>
  <c r="A3525" i="20" l="1"/>
  <c r="B3524" i="20"/>
  <c r="D3524" i="20" s="1"/>
  <c r="C3524" i="20"/>
  <c r="E3524" i="20" s="1"/>
  <c r="B3525" i="20" l="1"/>
  <c r="D3525" i="20" s="1"/>
  <c r="C3525" i="20"/>
  <c r="E3525" i="20" s="1"/>
  <c r="A3526" i="20"/>
  <c r="B3526" i="20" l="1"/>
  <c r="D3526" i="20" s="1"/>
  <c r="C3526" i="20"/>
  <c r="E3526" i="20" s="1"/>
  <c r="A3527" i="20"/>
  <c r="C3527" i="20" l="1"/>
  <c r="E3527" i="20" s="1"/>
  <c r="A3528" i="20"/>
  <c r="B3527" i="20"/>
  <c r="D3527" i="20" s="1"/>
  <c r="B3528" i="20" l="1"/>
  <c r="D3528" i="20" s="1"/>
  <c r="C3528" i="20"/>
  <c r="E3528" i="20" s="1"/>
  <c r="A3529" i="20"/>
  <c r="B3529" i="20" l="1"/>
  <c r="D3529" i="20" s="1"/>
  <c r="C3529" i="20"/>
  <c r="E3529" i="20" s="1"/>
  <c r="A3530" i="20"/>
  <c r="B3530" i="20" l="1"/>
  <c r="D3530" i="20" s="1"/>
  <c r="C3530" i="20"/>
  <c r="E3530" i="20" s="1"/>
  <c r="A3531" i="20"/>
  <c r="B3531" i="20" l="1"/>
  <c r="D3531" i="20" s="1"/>
  <c r="C3531" i="20"/>
  <c r="E3531" i="20" s="1"/>
  <c r="A3532" i="20"/>
  <c r="B3532" i="20" l="1"/>
  <c r="D3532" i="20" s="1"/>
  <c r="C3532" i="20"/>
  <c r="E3532" i="20" s="1"/>
  <c r="A3533" i="20"/>
  <c r="B3533" i="20" l="1"/>
  <c r="D3533" i="20" s="1"/>
  <c r="C3533" i="20"/>
  <c r="E3533" i="20" s="1"/>
  <c r="A3534" i="20"/>
  <c r="B3534" i="20" l="1"/>
  <c r="D3534" i="20" s="1"/>
  <c r="C3534" i="20"/>
  <c r="E3534" i="20" s="1"/>
  <c r="A3535" i="20"/>
  <c r="C3535" i="20" l="1"/>
  <c r="E3535" i="20" s="1"/>
  <c r="A3536" i="20"/>
  <c r="B3535" i="20"/>
  <c r="D3535" i="20" s="1"/>
  <c r="B3536" i="20" l="1"/>
  <c r="D3536" i="20" s="1"/>
  <c r="C3536" i="20"/>
  <c r="E3536" i="20" s="1"/>
  <c r="A3537" i="20"/>
  <c r="B3537" i="20" l="1"/>
  <c r="D3537" i="20" s="1"/>
  <c r="C3537" i="20"/>
  <c r="E3537" i="20" s="1"/>
  <c r="A3538" i="20"/>
  <c r="B3538" i="20" l="1"/>
  <c r="D3538" i="20" s="1"/>
  <c r="C3538" i="20"/>
  <c r="E3538" i="20" s="1"/>
  <c r="A3539" i="20"/>
  <c r="B3539" i="20" l="1"/>
  <c r="D3539" i="20" s="1"/>
  <c r="C3539" i="20"/>
  <c r="E3539" i="20" s="1"/>
  <c r="A3540" i="20"/>
  <c r="A3541" i="20" l="1"/>
  <c r="B3540" i="20"/>
  <c r="D3540" i="20" s="1"/>
  <c r="C3540" i="20"/>
  <c r="E3540" i="20" s="1"/>
  <c r="B3541" i="20" l="1"/>
  <c r="D3541" i="20" s="1"/>
  <c r="C3541" i="20"/>
  <c r="E3541" i="20" s="1"/>
  <c r="A3542" i="20"/>
  <c r="B3542" i="20" l="1"/>
  <c r="D3542" i="20" s="1"/>
  <c r="C3542" i="20"/>
  <c r="E3542" i="20" s="1"/>
  <c r="A3543" i="20"/>
  <c r="C3543" i="20" l="1"/>
  <c r="E3543" i="20" s="1"/>
  <c r="A3544" i="20"/>
  <c r="B3543" i="20"/>
  <c r="D3543" i="20" s="1"/>
  <c r="B3544" i="20" l="1"/>
  <c r="D3544" i="20" s="1"/>
  <c r="C3544" i="20"/>
  <c r="E3544" i="20" s="1"/>
  <c r="A3545" i="20"/>
  <c r="B3545" i="20" l="1"/>
  <c r="D3545" i="20" s="1"/>
  <c r="C3545" i="20"/>
  <c r="E3545" i="20" s="1"/>
  <c r="A3546" i="20"/>
  <c r="B3546" i="20" l="1"/>
  <c r="D3546" i="20" s="1"/>
  <c r="C3546" i="20"/>
  <c r="E3546" i="20" s="1"/>
  <c r="A3547" i="20"/>
  <c r="B3547" i="20" l="1"/>
  <c r="D3547" i="20" s="1"/>
  <c r="C3547" i="20"/>
  <c r="E3547" i="20" s="1"/>
  <c r="A3548" i="20"/>
  <c r="A3549" i="20" l="1"/>
  <c r="B3548" i="20"/>
  <c r="D3548" i="20" s="1"/>
  <c r="C3548" i="20"/>
  <c r="E3548" i="20" s="1"/>
  <c r="B3549" i="20" l="1"/>
  <c r="D3549" i="20" s="1"/>
  <c r="C3549" i="20"/>
  <c r="E3549" i="20" s="1"/>
  <c r="A3550" i="20"/>
  <c r="B3550" i="20" l="1"/>
  <c r="D3550" i="20" s="1"/>
  <c r="C3550" i="20"/>
  <c r="E3550" i="20" s="1"/>
  <c r="A3551" i="20"/>
  <c r="C3551" i="20" l="1"/>
  <c r="E3551" i="20" s="1"/>
  <c r="A3552" i="20"/>
  <c r="B3551" i="20"/>
  <c r="D3551" i="20" s="1"/>
  <c r="B3552" i="20" l="1"/>
  <c r="D3552" i="20" s="1"/>
  <c r="C3552" i="20"/>
  <c r="E3552" i="20" s="1"/>
  <c r="A3553" i="20"/>
  <c r="B3553" i="20" l="1"/>
  <c r="D3553" i="20" s="1"/>
  <c r="C3553" i="20"/>
  <c r="E3553" i="20" s="1"/>
  <c r="A3554" i="20"/>
  <c r="B3554" i="20" l="1"/>
  <c r="D3554" i="20" s="1"/>
  <c r="C3554" i="20"/>
  <c r="E3554" i="20" s="1"/>
  <c r="A3555" i="20"/>
  <c r="B3555" i="20" l="1"/>
  <c r="D3555" i="20" s="1"/>
  <c r="C3555" i="20"/>
  <c r="E3555" i="20" s="1"/>
  <c r="A3556" i="20"/>
  <c r="A3557" i="20" l="1"/>
  <c r="B3556" i="20"/>
  <c r="D3556" i="20" s="1"/>
  <c r="C3556" i="20"/>
  <c r="E3556" i="20" s="1"/>
  <c r="B3557" i="20" l="1"/>
  <c r="D3557" i="20" s="1"/>
  <c r="C3557" i="20"/>
  <c r="E3557" i="20" s="1"/>
  <c r="A3558" i="20"/>
  <c r="B3558" i="20" l="1"/>
  <c r="D3558" i="20" s="1"/>
  <c r="C3558" i="20"/>
  <c r="E3558" i="20" s="1"/>
  <c r="A3559" i="20"/>
  <c r="C3559" i="20" l="1"/>
  <c r="E3559" i="20" s="1"/>
  <c r="A3560" i="20"/>
  <c r="B3559" i="20"/>
  <c r="D3559" i="20" s="1"/>
  <c r="B3560" i="20" l="1"/>
  <c r="D3560" i="20" s="1"/>
  <c r="C3560" i="20"/>
  <c r="E3560" i="20" s="1"/>
  <c r="A3561" i="20"/>
  <c r="B3561" i="20" l="1"/>
  <c r="D3561" i="20" s="1"/>
  <c r="C3561" i="20"/>
  <c r="E3561" i="20" s="1"/>
  <c r="A3562" i="20"/>
  <c r="B3562" i="20" l="1"/>
  <c r="D3562" i="20" s="1"/>
  <c r="C3562" i="20"/>
  <c r="E3562" i="20" s="1"/>
  <c r="A3563" i="20"/>
  <c r="B3563" i="20" l="1"/>
  <c r="D3563" i="20" s="1"/>
  <c r="C3563" i="20"/>
  <c r="E3563" i="20" s="1"/>
  <c r="A3564" i="20"/>
  <c r="A3565" i="20" l="1"/>
  <c r="B3564" i="20"/>
  <c r="D3564" i="20" s="1"/>
  <c r="C3564" i="20"/>
  <c r="E3564" i="20" s="1"/>
  <c r="B3565" i="20" l="1"/>
  <c r="D3565" i="20" s="1"/>
  <c r="C3565" i="20"/>
  <c r="E3565" i="20" s="1"/>
  <c r="A3566" i="20"/>
  <c r="B3566" i="20" l="1"/>
  <c r="D3566" i="20" s="1"/>
  <c r="C3566" i="20"/>
  <c r="E3566" i="20" s="1"/>
  <c r="A3567" i="20"/>
  <c r="C3567" i="20" l="1"/>
  <c r="E3567" i="20" s="1"/>
  <c r="A3568" i="20"/>
  <c r="B3567" i="20"/>
  <c r="D3567" i="20" s="1"/>
  <c r="B3568" i="20" l="1"/>
  <c r="D3568" i="20" s="1"/>
  <c r="C3568" i="20"/>
  <c r="E3568" i="20" s="1"/>
  <c r="A3569" i="20"/>
  <c r="B3569" i="20" l="1"/>
  <c r="D3569" i="20" s="1"/>
  <c r="A3570" i="20"/>
  <c r="C3569" i="20"/>
  <c r="E3569" i="20" s="1"/>
  <c r="B3570" i="20" l="1"/>
  <c r="D3570" i="20" s="1"/>
  <c r="C3570" i="20"/>
  <c r="E3570" i="20" s="1"/>
  <c r="A3571" i="20"/>
  <c r="B3571" i="20" l="1"/>
  <c r="D3571" i="20" s="1"/>
  <c r="C3571" i="20"/>
  <c r="E3571" i="20" s="1"/>
  <c r="A3572" i="20"/>
  <c r="A3573" i="20" l="1"/>
  <c r="B3572" i="20"/>
  <c r="D3572" i="20" s="1"/>
  <c r="C3572" i="20"/>
  <c r="E3572" i="20" s="1"/>
  <c r="B3573" i="20" l="1"/>
  <c r="D3573" i="20" s="1"/>
  <c r="C3573" i="20"/>
  <c r="E3573" i="20" s="1"/>
  <c r="A3574" i="20"/>
  <c r="B3574" i="20" l="1"/>
  <c r="D3574" i="20" s="1"/>
  <c r="C3574" i="20"/>
  <c r="E3574" i="20" s="1"/>
  <c r="A3575" i="20"/>
  <c r="C3575" i="20" l="1"/>
  <c r="E3575" i="20" s="1"/>
  <c r="A3576" i="20"/>
  <c r="B3575" i="20"/>
  <c r="D3575" i="20" s="1"/>
  <c r="B3576" i="20" l="1"/>
  <c r="D3576" i="20" s="1"/>
  <c r="C3576" i="20"/>
  <c r="E3576" i="20" s="1"/>
  <c r="A3577" i="20"/>
  <c r="B3577" i="20" l="1"/>
  <c r="D3577" i="20" s="1"/>
  <c r="C3577" i="20"/>
  <c r="E3577" i="20" s="1"/>
  <c r="A3578" i="20"/>
  <c r="B3578" i="20" l="1"/>
  <c r="D3578" i="20" s="1"/>
  <c r="C3578" i="20"/>
  <c r="E3578" i="20" s="1"/>
  <c r="A3579" i="20"/>
  <c r="B3579" i="20" l="1"/>
  <c r="D3579" i="20" s="1"/>
  <c r="C3579" i="20"/>
  <c r="E3579" i="20" s="1"/>
  <c r="A3580" i="20"/>
  <c r="A3581" i="20" l="1"/>
  <c r="B3580" i="20"/>
  <c r="D3580" i="20" s="1"/>
  <c r="C3580" i="20"/>
  <c r="E3580" i="20" s="1"/>
  <c r="B3581" i="20" l="1"/>
  <c r="D3581" i="20" s="1"/>
  <c r="C3581" i="20"/>
  <c r="E3581" i="20" s="1"/>
  <c r="A3582" i="20"/>
  <c r="B3582" i="20" l="1"/>
  <c r="D3582" i="20" s="1"/>
  <c r="C3582" i="20"/>
  <c r="E3582" i="20" s="1"/>
  <c r="A3583" i="20"/>
  <c r="C3583" i="20" l="1"/>
  <c r="E3583" i="20" s="1"/>
  <c r="A3584" i="20"/>
  <c r="B3583" i="20"/>
  <c r="D3583" i="20" s="1"/>
  <c r="B3584" i="20" l="1"/>
  <c r="D3584" i="20" s="1"/>
  <c r="C3584" i="20"/>
  <c r="E3584" i="20" s="1"/>
  <c r="A3585" i="20"/>
  <c r="B3585" i="20" l="1"/>
  <c r="D3585" i="20" s="1"/>
  <c r="A3586" i="20"/>
  <c r="C3585" i="20"/>
  <c r="E3585" i="20" s="1"/>
  <c r="B3586" i="20" l="1"/>
  <c r="D3586" i="20" s="1"/>
  <c r="C3586" i="20"/>
  <c r="E3586" i="20" s="1"/>
  <c r="A3587" i="20"/>
  <c r="B3587" i="20" l="1"/>
  <c r="D3587" i="20" s="1"/>
  <c r="C3587" i="20"/>
  <c r="E3587" i="20" s="1"/>
  <c r="A3588" i="20"/>
  <c r="A3589" i="20" l="1"/>
  <c r="B3588" i="20"/>
  <c r="D3588" i="20" s="1"/>
  <c r="C3588" i="20"/>
  <c r="E3588" i="20" s="1"/>
  <c r="B3589" i="20" l="1"/>
  <c r="D3589" i="20" s="1"/>
  <c r="C3589" i="20"/>
  <c r="E3589" i="20" s="1"/>
  <c r="A3590" i="20"/>
  <c r="B3590" i="20" l="1"/>
  <c r="D3590" i="20" s="1"/>
  <c r="C3590" i="20"/>
  <c r="E3590" i="20" s="1"/>
  <c r="A3591" i="20"/>
  <c r="C3591" i="20" l="1"/>
  <c r="E3591" i="20" s="1"/>
  <c r="A3592" i="20"/>
  <c r="B3591" i="20"/>
  <c r="D3591" i="20" s="1"/>
  <c r="B3592" i="20" l="1"/>
  <c r="D3592" i="20" s="1"/>
  <c r="C3592" i="20"/>
  <c r="E3592" i="20" s="1"/>
  <c r="A3593" i="20"/>
  <c r="B3593" i="20" l="1"/>
  <c r="D3593" i="20" s="1"/>
  <c r="C3593" i="20"/>
  <c r="E3593" i="20" s="1"/>
  <c r="A3594" i="20"/>
  <c r="B3594" i="20" l="1"/>
  <c r="D3594" i="20" s="1"/>
  <c r="C3594" i="20"/>
  <c r="E3594" i="20" s="1"/>
  <c r="A3595" i="20"/>
  <c r="B3595" i="20" l="1"/>
  <c r="D3595" i="20" s="1"/>
  <c r="C3595" i="20"/>
  <c r="E3595" i="20" s="1"/>
  <c r="A3596" i="20"/>
  <c r="A3597" i="20" l="1"/>
  <c r="B3596" i="20"/>
  <c r="D3596" i="20" s="1"/>
  <c r="C3596" i="20"/>
  <c r="E3596" i="20" s="1"/>
  <c r="B3597" i="20" l="1"/>
  <c r="D3597" i="20" s="1"/>
  <c r="C3597" i="20"/>
  <c r="E3597" i="20" s="1"/>
  <c r="A3598" i="20"/>
  <c r="B3598" i="20" l="1"/>
  <c r="D3598" i="20" s="1"/>
  <c r="C3598" i="20"/>
  <c r="E3598" i="20" s="1"/>
  <c r="A3599" i="20"/>
  <c r="C3599" i="20" l="1"/>
  <c r="E3599" i="20" s="1"/>
  <c r="A3600" i="20"/>
  <c r="B3599" i="20"/>
  <c r="D3599" i="20" s="1"/>
  <c r="B3600" i="20" l="1"/>
  <c r="D3600" i="20" s="1"/>
  <c r="C3600" i="20"/>
  <c r="E3600" i="20" s="1"/>
  <c r="A3601" i="20"/>
  <c r="B3601" i="20" l="1"/>
  <c r="D3601" i="20" s="1"/>
  <c r="C3601" i="20"/>
  <c r="E3601" i="20" s="1"/>
  <c r="A3602" i="20"/>
  <c r="B3602" i="20" l="1"/>
  <c r="D3602" i="20" s="1"/>
  <c r="C3602" i="20"/>
  <c r="E3602" i="20" s="1"/>
  <c r="A3603" i="20"/>
  <c r="B3603" i="20" l="1"/>
  <c r="D3603" i="20" s="1"/>
  <c r="C3603" i="20"/>
  <c r="E3603" i="20" s="1"/>
  <c r="A3604" i="20"/>
  <c r="A3605" i="20" l="1"/>
  <c r="B3604" i="20"/>
  <c r="D3604" i="20" s="1"/>
  <c r="C3604" i="20"/>
  <c r="E3604" i="20" s="1"/>
  <c r="B3605" i="20" l="1"/>
  <c r="D3605" i="20" s="1"/>
  <c r="C3605" i="20"/>
  <c r="E3605" i="20" s="1"/>
  <c r="A3606" i="20"/>
  <c r="B3606" i="20" l="1"/>
  <c r="D3606" i="20" s="1"/>
  <c r="C3606" i="20"/>
  <c r="E3606" i="20" s="1"/>
  <c r="A3607" i="20"/>
  <c r="C3607" i="20" l="1"/>
  <c r="E3607" i="20" s="1"/>
  <c r="A3608" i="20"/>
  <c r="B3607" i="20"/>
  <c r="D3607" i="20" s="1"/>
  <c r="B3608" i="20" l="1"/>
  <c r="D3608" i="20" s="1"/>
  <c r="C3608" i="20"/>
  <c r="E3608" i="20" s="1"/>
  <c r="A3609" i="20"/>
  <c r="B3609" i="20" l="1"/>
  <c r="D3609" i="20" s="1"/>
  <c r="C3609" i="20"/>
  <c r="E3609" i="20" s="1"/>
  <c r="A3610" i="20"/>
  <c r="B3610" i="20" l="1"/>
  <c r="D3610" i="20" s="1"/>
  <c r="C3610" i="20"/>
  <c r="E3610" i="20" s="1"/>
  <c r="A3611" i="20"/>
  <c r="B3611" i="20" l="1"/>
  <c r="D3611" i="20" s="1"/>
  <c r="A3612" i="20"/>
  <c r="C3611" i="20"/>
  <c r="E3611" i="20" s="1"/>
  <c r="A3613" i="20" l="1"/>
  <c r="B3612" i="20"/>
  <c r="D3612" i="20" s="1"/>
  <c r="C3612" i="20"/>
  <c r="E3612" i="20" s="1"/>
  <c r="B3613" i="20" l="1"/>
  <c r="D3613" i="20" s="1"/>
  <c r="C3613" i="20"/>
  <c r="E3613" i="20" s="1"/>
  <c r="A3614" i="20"/>
  <c r="B3614" i="20" l="1"/>
  <c r="D3614" i="20" s="1"/>
  <c r="C3614" i="20"/>
  <c r="E3614" i="20" s="1"/>
  <c r="A3615" i="20"/>
  <c r="C3615" i="20" l="1"/>
  <c r="E3615" i="20" s="1"/>
  <c r="A3616" i="20"/>
  <c r="B3615" i="20"/>
  <c r="D3615" i="20" s="1"/>
  <c r="B3616" i="20" l="1"/>
  <c r="D3616" i="20" s="1"/>
  <c r="C3616" i="20"/>
  <c r="E3616" i="20" s="1"/>
  <c r="A3617" i="20"/>
  <c r="B3617" i="20" l="1"/>
  <c r="D3617" i="20" s="1"/>
  <c r="C3617" i="20"/>
  <c r="E3617" i="20" s="1"/>
  <c r="A3618" i="20"/>
  <c r="B3618" i="20" l="1"/>
  <c r="D3618" i="20" s="1"/>
  <c r="C3618" i="20"/>
  <c r="E3618" i="20" s="1"/>
  <c r="A3619" i="20"/>
  <c r="B3619" i="20" l="1"/>
  <c r="D3619" i="20" s="1"/>
  <c r="A3620" i="20"/>
  <c r="C3619" i="20"/>
  <c r="E3619" i="20" s="1"/>
  <c r="A3621" i="20" l="1"/>
  <c r="B3620" i="20"/>
  <c r="D3620" i="20" s="1"/>
  <c r="C3620" i="20"/>
  <c r="E3620" i="20" s="1"/>
  <c r="B3621" i="20" l="1"/>
  <c r="D3621" i="20" s="1"/>
  <c r="C3621" i="20"/>
  <c r="E3621" i="20" s="1"/>
  <c r="A3622" i="20"/>
  <c r="B3622" i="20" l="1"/>
  <c r="D3622" i="20" s="1"/>
  <c r="C3622" i="20"/>
  <c r="E3622" i="20" s="1"/>
  <c r="A3623" i="20"/>
  <c r="C3623" i="20" l="1"/>
  <c r="E3623" i="20" s="1"/>
  <c r="A3624" i="20"/>
  <c r="B3623" i="20"/>
  <c r="D3623" i="20" s="1"/>
  <c r="B3624" i="20" l="1"/>
  <c r="D3624" i="20" s="1"/>
  <c r="C3624" i="20"/>
  <c r="E3624" i="20" s="1"/>
  <c r="A3625" i="20"/>
  <c r="B3625" i="20" l="1"/>
  <c r="D3625" i="20" s="1"/>
  <c r="C3625" i="20"/>
  <c r="E3625" i="20" s="1"/>
  <c r="A3626" i="20"/>
  <c r="B3626" i="20" l="1"/>
  <c r="D3626" i="20" s="1"/>
  <c r="C3626" i="20"/>
  <c r="E3626" i="20" s="1"/>
  <c r="A3627" i="20"/>
  <c r="B3627" i="20" l="1"/>
  <c r="D3627" i="20" s="1"/>
  <c r="C3627" i="20"/>
  <c r="E3627" i="20" s="1"/>
  <c r="A3628" i="20"/>
  <c r="A3629" i="20" l="1"/>
  <c r="C3628" i="20"/>
  <c r="E3628" i="20" s="1"/>
  <c r="B3628" i="20"/>
  <c r="D3628" i="20" s="1"/>
  <c r="B3629" i="20" l="1"/>
  <c r="D3629" i="20" s="1"/>
  <c r="C3629" i="20"/>
  <c r="E3629" i="20" s="1"/>
  <c r="A3630" i="20"/>
  <c r="B3630" i="20" l="1"/>
  <c r="D3630" i="20" s="1"/>
  <c r="C3630" i="20"/>
  <c r="E3630" i="20" s="1"/>
  <c r="A3631" i="20"/>
  <c r="C3631" i="20" l="1"/>
  <c r="E3631" i="20" s="1"/>
  <c r="A3632" i="20"/>
  <c r="B3631" i="20"/>
  <c r="D3631" i="20" s="1"/>
  <c r="B3632" i="20" l="1"/>
  <c r="D3632" i="20" s="1"/>
  <c r="C3632" i="20"/>
  <c r="E3632" i="20" s="1"/>
  <c r="A3633" i="20"/>
  <c r="B3633" i="20" l="1"/>
  <c r="D3633" i="20" s="1"/>
  <c r="A3634" i="20"/>
  <c r="C3633" i="20"/>
  <c r="E3633" i="20" s="1"/>
  <c r="B3634" i="20" l="1"/>
  <c r="D3634" i="20" s="1"/>
  <c r="C3634" i="20"/>
  <c r="E3634" i="20" s="1"/>
  <c r="A3635" i="20"/>
  <c r="B3635" i="20" l="1"/>
  <c r="D3635" i="20" s="1"/>
  <c r="C3635" i="20"/>
  <c r="E3635" i="20" s="1"/>
  <c r="A3636" i="20"/>
  <c r="A3637" i="20" l="1"/>
  <c r="B3636" i="20"/>
  <c r="D3636" i="20" s="1"/>
  <c r="C3636" i="20"/>
  <c r="E3636" i="20" s="1"/>
  <c r="B3637" i="20" l="1"/>
  <c r="D3637" i="20" s="1"/>
  <c r="A3638" i="20"/>
  <c r="C3637" i="20"/>
  <c r="E3637" i="20" s="1"/>
  <c r="B3638" i="20" l="1"/>
  <c r="D3638" i="20" s="1"/>
  <c r="A3639" i="20"/>
  <c r="C3638" i="20"/>
  <c r="E3638" i="20" s="1"/>
  <c r="C3639" i="20" l="1"/>
  <c r="E3639" i="20" s="1"/>
  <c r="A3640" i="20"/>
  <c r="B3639" i="20"/>
  <c r="D3639" i="20" s="1"/>
  <c r="B3640" i="20" l="1"/>
  <c r="D3640" i="20" s="1"/>
  <c r="C3640" i="20"/>
  <c r="E3640" i="20" s="1"/>
  <c r="A3641" i="20"/>
  <c r="B3641" i="20" l="1"/>
  <c r="D3641" i="20" s="1"/>
  <c r="A3642" i="20"/>
  <c r="C3641" i="20"/>
  <c r="E3641" i="20" s="1"/>
  <c r="B3642" i="20" l="1"/>
  <c r="D3642" i="20" s="1"/>
  <c r="C3642" i="20"/>
  <c r="E3642" i="20" s="1"/>
  <c r="A3643" i="20"/>
  <c r="B3643" i="20" l="1"/>
  <c r="D3643" i="20" s="1"/>
  <c r="C3643" i="20"/>
  <c r="E3643" i="20" s="1"/>
  <c r="A3644" i="20"/>
  <c r="A3645" i="20" l="1"/>
  <c r="B3644" i="20"/>
  <c r="D3644" i="20" s="1"/>
  <c r="C3644" i="20"/>
  <c r="E3644" i="20" s="1"/>
  <c r="B3645" i="20" l="1"/>
  <c r="D3645" i="20" s="1"/>
  <c r="C3645" i="20"/>
  <c r="E3645" i="20" s="1"/>
  <c r="A3646" i="20"/>
  <c r="B3646" i="20" l="1"/>
  <c r="D3646" i="20" s="1"/>
  <c r="C3646" i="20"/>
  <c r="E3646" i="20" s="1"/>
  <c r="A3647" i="20"/>
  <c r="C3647" i="20" l="1"/>
  <c r="E3647" i="20" s="1"/>
  <c r="B3647" i="20"/>
  <c r="D3647" i="20" s="1"/>
  <c r="A3648" i="20"/>
  <c r="B3648" i="20" l="1"/>
  <c r="D3648" i="20" s="1"/>
  <c r="C3648" i="20"/>
  <c r="E3648" i="20" s="1"/>
  <c r="A3649" i="20"/>
  <c r="B3649" i="20" l="1"/>
  <c r="D3649" i="20" s="1"/>
  <c r="C3649" i="20"/>
  <c r="E3649" i="20" s="1"/>
  <c r="A3650" i="20"/>
  <c r="B3650" i="20" l="1"/>
  <c r="D3650" i="20" s="1"/>
  <c r="C3650" i="20"/>
  <c r="E3650" i="20" s="1"/>
  <c r="A3651" i="20"/>
  <c r="B3651" i="20" l="1"/>
  <c r="D3651" i="20" s="1"/>
  <c r="C3651" i="20"/>
  <c r="E3651" i="20" s="1"/>
  <c r="A3652" i="20"/>
  <c r="A3653" i="20" l="1"/>
  <c r="B3652" i="20"/>
  <c r="D3652" i="20" s="1"/>
  <c r="C3652" i="20"/>
  <c r="E3652" i="20" s="1"/>
  <c r="B3653" i="20" l="1"/>
  <c r="D3653" i="20" s="1"/>
  <c r="C3653" i="20"/>
  <c r="E3653" i="20" s="1"/>
  <c r="A3654" i="20"/>
  <c r="B3654" i="20" l="1"/>
  <c r="D3654" i="20" s="1"/>
  <c r="C3654" i="20"/>
  <c r="E3654" i="20" s="1"/>
  <c r="A3655" i="20"/>
  <c r="C3655" i="20" l="1"/>
  <c r="E3655" i="20" s="1"/>
  <c r="A3656" i="20"/>
  <c r="B3655" i="20"/>
  <c r="D3655" i="20" s="1"/>
  <c r="B3656" i="20" l="1"/>
  <c r="D3656" i="20" s="1"/>
  <c r="C3656" i="20"/>
  <c r="E3656" i="20" s="1"/>
  <c r="A3657" i="20"/>
  <c r="B3657" i="20" l="1"/>
  <c r="D3657" i="20" s="1"/>
  <c r="A3658" i="20"/>
  <c r="C3657" i="20"/>
  <c r="E3657" i="20" s="1"/>
  <c r="B3658" i="20" l="1"/>
  <c r="D3658" i="20" s="1"/>
  <c r="A3659" i="20"/>
  <c r="C3658" i="20"/>
  <c r="E3658" i="20" s="1"/>
  <c r="B3659" i="20" l="1"/>
  <c r="D3659" i="20" s="1"/>
  <c r="C3659" i="20"/>
  <c r="E3659" i="20" s="1"/>
  <c r="A3660" i="20"/>
  <c r="A3661" i="20" l="1"/>
  <c r="B3660" i="20"/>
  <c r="D3660" i="20" s="1"/>
  <c r="C3660" i="20"/>
  <c r="E3660" i="20" s="1"/>
  <c r="B3661" i="20" l="1"/>
  <c r="D3661" i="20" s="1"/>
  <c r="A3662" i="20"/>
  <c r="C3661" i="20"/>
  <c r="E3661" i="20" s="1"/>
  <c r="B3662" i="20" l="1"/>
  <c r="D3662" i="20" s="1"/>
  <c r="A3663" i="20"/>
  <c r="C3662" i="20"/>
  <c r="E3662" i="20" s="1"/>
  <c r="C3663" i="20" l="1"/>
  <c r="E3663" i="20" s="1"/>
  <c r="B3663" i="20"/>
  <c r="D3663" i="20" s="1"/>
  <c r="A3664" i="20"/>
  <c r="B3664" i="20" l="1"/>
  <c r="D3664" i="20" s="1"/>
  <c r="C3664" i="20"/>
  <c r="E3664" i="20" s="1"/>
  <c r="A3665" i="20"/>
  <c r="B3665" i="20" l="1"/>
  <c r="D3665" i="20" s="1"/>
  <c r="C3665" i="20"/>
  <c r="E3665" i="20" s="1"/>
  <c r="A3666" i="20"/>
  <c r="B3666" i="20" l="1"/>
  <c r="D3666" i="20" s="1"/>
  <c r="A3667" i="20"/>
  <c r="C3666" i="20"/>
  <c r="E3666" i="20" s="1"/>
  <c r="B3667" i="20" l="1"/>
  <c r="D3667" i="20" s="1"/>
  <c r="C3667" i="20"/>
  <c r="E3667" i="20" s="1"/>
  <c r="A3668" i="20"/>
  <c r="A3669" i="20" l="1"/>
  <c r="B3668" i="20"/>
  <c r="D3668" i="20" s="1"/>
  <c r="C3668" i="20"/>
  <c r="E3668" i="20" s="1"/>
  <c r="B3669" i="20" l="1"/>
  <c r="D3669" i="20" s="1"/>
  <c r="A3670" i="20"/>
  <c r="C3669" i="20"/>
  <c r="E3669" i="20" s="1"/>
  <c r="B3670" i="20" l="1"/>
  <c r="D3670" i="20" s="1"/>
  <c r="C3670" i="20"/>
  <c r="E3670" i="20" s="1"/>
  <c r="A3671" i="20"/>
  <c r="C3671" i="20" l="1"/>
  <c r="E3671" i="20" s="1"/>
  <c r="B3671" i="20"/>
  <c r="D3671" i="20" s="1"/>
  <c r="A3672" i="20"/>
  <c r="B3672" i="20" l="1"/>
  <c r="D3672" i="20" s="1"/>
  <c r="A3673" i="20"/>
  <c r="C3672" i="20"/>
  <c r="E3672" i="20" s="1"/>
  <c r="B3673" i="20" l="1"/>
  <c r="D3673" i="20" s="1"/>
  <c r="C3673" i="20"/>
  <c r="E3673" i="20" s="1"/>
  <c r="A3674" i="20"/>
  <c r="B3674" i="20" l="1"/>
  <c r="D3674" i="20" s="1"/>
  <c r="C3674" i="20"/>
  <c r="E3674" i="20" s="1"/>
  <c r="A3675" i="20"/>
  <c r="B3675" i="20" l="1"/>
  <c r="D3675" i="20" s="1"/>
  <c r="C3675" i="20"/>
  <c r="E3675" i="20" s="1"/>
  <c r="A3676" i="20"/>
  <c r="A3677" i="20" l="1"/>
  <c r="C3676" i="20"/>
  <c r="E3676" i="20" s="1"/>
  <c r="B3676" i="20"/>
  <c r="D3676" i="20" s="1"/>
  <c r="B3677" i="20" l="1"/>
  <c r="D3677" i="20" s="1"/>
  <c r="C3677" i="20"/>
  <c r="E3677" i="20" s="1"/>
  <c r="A3678" i="20"/>
  <c r="B3678" i="20" l="1"/>
  <c r="D3678" i="20" s="1"/>
  <c r="A3679" i="20"/>
  <c r="C3678" i="20"/>
  <c r="E3678" i="20" s="1"/>
  <c r="C3679" i="20" l="1"/>
  <c r="E3679" i="20" s="1"/>
  <c r="B3679" i="20"/>
  <c r="D3679" i="20" s="1"/>
  <c r="A3680" i="20"/>
  <c r="B3680" i="20" l="1"/>
  <c r="D3680" i="20" s="1"/>
  <c r="A3681" i="20"/>
  <c r="C3680" i="20"/>
  <c r="E3680" i="20" s="1"/>
  <c r="B3681" i="20" l="1"/>
  <c r="D3681" i="20" s="1"/>
  <c r="C3681" i="20"/>
  <c r="E3681" i="20" s="1"/>
  <c r="A3682" i="20"/>
  <c r="B3682" i="20" l="1"/>
  <c r="D3682" i="20" s="1"/>
  <c r="C3682" i="20"/>
  <c r="E3682" i="20" s="1"/>
  <c r="A3683" i="20"/>
  <c r="B3683" i="20" l="1"/>
  <c r="D3683" i="20" s="1"/>
  <c r="C3683" i="20"/>
  <c r="E3683" i="20" s="1"/>
  <c r="A3684" i="20"/>
  <c r="A3685" i="20" l="1"/>
  <c r="C3684" i="20"/>
  <c r="E3684" i="20" s="1"/>
  <c r="B3684" i="20"/>
  <c r="D3684" i="20" s="1"/>
  <c r="B3685" i="20" l="1"/>
  <c r="D3685" i="20" s="1"/>
  <c r="A3686" i="20"/>
  <c r="C3685" i="20"/>
  <c r="E3685" i="20" s="1"/>
  <c r="B3686" i="20" l="1"/>
  <c r="D3686" i="20" s="1"/>
  <c r="C3686" i="20"/>
  <c r="E3686" i="20" s="1"/>
  <c r="A3687" i="20"/>
  <c r="C3687" i="20" l="1"/>
  <c r="E3687" i="20" s="1"/>
  <c r="A3688" i="20"/>
  <c r="B3687" i="20"/>
  <c r="D3687" i="20" s="1"/>
  <c r="B3688" i="20" l="1"/>
  <c r="D3688" i="20" s="1"/>
  <c r="C3688" i="20"/>
  <c r="E3688" i="20" s="1"/>
  <c r="A3689" i="20"/>
  <c r="B3689" i="20" l="1"/>
  <c r="D3689" i="20" s="1"/>
  <c r="C3689" i="20"/>
  <c r="E3689" i="20" s="1"/>
  <c r="A3690" i="20"/>
  <c r="B3690" i="20" l="1"/>
  <c r="D3690" i="20" s="1"/>
  <c r="C3690" i="20"/>
  <c r="E3690" i="20" s="1"/>
  <c r="A3691" i="20"/>
  <c r="B3691" i="20" l="1"/>
  <c r="D3691" i="20" s="1"/>
  <c r="C3691" i="20"/>
  <c r="E3691" i="20" s="1"/>
  <c r="A3692" i="20"/>
  <c r="A3693" i="20" l="1"/>
  <c r="C3692" i="20"/>
  <c r="E3692" i="20" s="1"/>
  <c r="B3692" i="20"/>
  <c r="D3692" i="20" s="1"/>
  <c r="B3693" i="20" l="1"/>
  <c r="D3693" i="20" s="1"/>
  <c r="A3694" i="20"/>
  <c r="C3693" i="20"/>
  <c r="E3693" i="20" s="1"/>
  <c r="B3694" i="20" l="1"/>
  <c r="D3694" i="20" s="1"/>
  <c r="A3695" i="20"/>
  <c r="C3694" i="20"/>
  <c r="E3694" i="20" s="1"/>
  <c r="C3695" i="20" l="1"/>
  <c r="E3695" i="20" s="1"/>
  <c r="A3696" i="20"/>
  <c r="B3695" i="20"/>
  <c r="D3695" i="20" s="1"/>
  <c r="B3696" i="20" l="1"/>
  <c r="D3696" i="20" s="1"/>
  <c r="C3696" i="20"/>
  <c r="E3696" i="20" s="1"/>
  <c r="A3697" i="20"/>
  <c r="B3697" i="20" l="1"/>
  <c r="D3697" i="20" s="1"/>
  <c r="C3697" i="20"/>
  <c r="E3697" i="20" s="1"/>
  <c r="A3698" i="20"/>
  <c r="B3698" i="20" l="1"/>
  <c r="D3698" i="20" s="1"/>
  <c r="A3699" i="20"/>
  <c r="C3698" i="20"/>
  <c r="E3698" i="20" s="1"/>
  <c r="B3699" i="20" l="1"/>
  <c r="D3699" i="20" s="1"/>
  <c r="A3700" i="20"/>
  <c r="C3699" i="20"/>
  <c r="E3699" i="20" s="1"/>
  <c r="A3701" i="20" l="1"/>
  <c r="C3700" i="20"/>
  <c r="E3700" i="20" s="1"/>
  <c r="B3700" i="20"/>
  <c r="D3700" i="20" s="1"/>
  <c r="B3701" i="20" l="1"/>
  <c r="D3701" i="20" s="1"/>
  <c r="C3701" i="20"/>
  <c r="E3701" i="20" s="1"/>
  <c r="A3702" i="20"/>
  <c r="B3702" i="20" l="1"/>
  <c r="D3702" i="20" s="1"/>
  <c r="A3703" i="20"/>
  <c r="C3702" i="20"/>
  <c r="E3702" i="20" s="1"/>
  <c r="C3703" i="20" l="1"/>
  <c r="E3703" i="20" s="1"/>
  <c r="A3704" i="20"/>
  <c r="B3703" i="20"/>
  <c r="D3703" i="20" s="1"/>
  <c r="B3704" i="20" l="1"/>
  <c r="D3704" i="20" s="1"/>
  <c r="A3705" i="20"/>
  <c r="C3704" i="20"/>
  <c r="E3704" i="20" s="1"/>
  <c r="B3705" i="20" l="1"/>
  <c r="D3705" i="20" s="1"/>
  <c r="A3706" i="20"/>
  <c r="C3705" i="20"/>
  <c r="E3705" i="20" s="1"/>
  <c r="B3706" i="20" l="1"/>
  <c r="D3706" i="20" s="1"/>
  <c r="C3706" i="20"/>
  <c r="E3706" i="20" s="1"/>
  <c r="A3707" i="20"/>
  <c r="B3707" i="20" l="1"/>
  <c r="D3707" i="20" s="1"/>
  <c r="A3708" i="20"/>
  <c r="C3707" i="20"/>
  <c r="E3707" i="20" s="1"/>
  <c r="A3709" i="20" l="1"/>
  <c r="C3708" i="20"/>
  <c r="E3708" i="20" s="1"/>
  <c r="B3708" i="20"/>
  <c r="D3708" i="20" s="1"/>
  <c r="B3709" i="20" l="1"/>
  <c r="D3709" i="20" s="1"/>
  <c r="C3709" i="20"/>
  <c r="E3709" i="20" s="1"/>
  <c r="A3710" i="20"/>
  <c r="B3710" i="20" l="1"/>
  <c r="D3710" i="20" s="1"/>
  <c r="C3710" i="20"/>
  <c r="E3710" i="20" s="1"/>
  <c r="A3711" i="20"/>
  <c r="C3711" i="20" l="1"/>
  <c r="E3711" i="20" s="1"/>
  <c r="A3712" i="20"/>
  <c r="B3711" i="20"/>
  <c r="D3711" i="20" s="1"/>
  <c r="B3712" i="20" l="1"/>
  <c r="D3712" i="20" s="1"/>
  <c r="C3712" i="20"/>
  <c r="E3712" i="20" s="1"/>
  <c r="A3713" i="20"/>
  <c r="B3713" i="20" l="1"/>
  <c r="D3713" i="20" s="1"/>
  <c r="C3713" i="20"/>
  <c r="E3713" i="20" s="1"/>
  <c r="A3714" i="20"/>
  <c r="B3714" i="20" l="1"/>
  <c r="D3714" i="20" s="1"/>
  <c r="C3714" i="20"/>
  <c r="E3714" i="20" s="1"/>
  <c r="A3715" i="20"/>
  <c r="C3715" i="20" l="1"/>
  <c r="E3715" i="20" s="1"/>
  <c r="B3715" i="20"/>
  <c r="D3715" i="20" s="1"/>
  <c r="A3716" i="20"/>
  <c r="B3716" i="20" l="1"/>
  <c r="D3716" i="20" s="1"/>
  <c r="A3717" i="20"/>
  <c r="C3716" i="20"/>
  <c r="E3716" i="20" s="1"/>
  <c r="B3717" i="20" l="1"/>
  <c r="D3717" i="20" s="1"/>
  <c r="C3717" i="20"/>
  <c r="E3717" i="20" s="1"/>
  <c r="A3718" i="20"/>
  <c r="B3718" i="20" l="1"/>
  <c r="D3718" i="20" s="1"/>
  <c r="C3718" i="20"/>
  <c r="E3718" i="20" s="1"/>
  <c r="A3719" i="20"/>
  <c r="C3719" i="20" l="1"/>
  <c r="E3719" i="20" s="1"/>
  <c r="A3720" i="20"/>
  <c r="B3719" i="20"/>
  <c r="D3719" i="20" s="1"/>
  <c r="B3720" i="20" l="1"/>
  <c r="D3720" i="20" s="1"/>
  <c r="A3721" i="20"/>
  <c r="C3720" i="20"/>
  <c r="E3720" i="20" s="1"/>
  <c r="B3721" i="20" l="1"/>
  <c r="D3721" i="20" s="1"/>
  <c r="A3722" i="20"/>
  <c r="C3721" i="20"/>
  <c r="E3721" i="20" s="1"/>
  <c r="B3722" i="20" l="1"/>
  <c r="D3722" i="20" s="1"/>
  <c r="A3723" i="20"/>
  <c r="C3722" i="20"/>
  <c r="E3722" i="20" s="1"/>
  <c r="B3723" i="20" l="1"/>
  <c r="D3723" i="20" s="1"/>
  <c r="C3723" i="20"/>
  <c r="E3723" i="20" s="1"/>
  <c r="A3724" i="20"/>
  <c r="A3725" i="20" l="1"/>
  <c r="B3724" i="20"/>
  <c r="D3724" i="20" s="1"/>
  <c r="C3724" i="20"/>
  <c r="E3724" i="20" s="1"/>
  <c r="B3725" i="20" l="1"/>
  <c r="D3725" i="20" s="1"/>
  <c r="C3725" i="20"/>
  <c r="E3725" i="20" s="1"/>
  <c r="A3726" i="20"/>
  <c r="B3726" i="20" l="1"/>
  <c r="D3726" i="20" s="1"/>
  <c r="A3727" i="20"/>
  <c r="C3726" i="20"/>
  <c r="E3726" i="20" s="1"/>
  <c r="C3727" i="20" l="1"/>
  <c r="E3727" i="20" s="1"/>
  <c r="A3728" i="20"/>
  <c r="B3727" i="20"/>
  <c r="D3727" i="20" s="1"/>
  <c r="B3728" i="20" l="1"/>
  <c r="D3728" i="20" s="1"/>
  <c r="C3728" i="20"/>
  <c r="E3728" i="20" s="1"/>
  <c r="A3729" i="20"/>
  <c r="B3729" i="20" l="1"/>
  <c r="D3729" i="20" s="1"/>
  <c r="C3729" i="20"/>
  <c r="E3729" i="20" s="1"/>
  <c r="A3730" i="20"/>
  <c r="B3730" i="20" l="1"/>
  <c r="D3730" i="20" s="1"/>
  <c r="A3731" i="20"/>
  <c r="C3730" i="20"/>
  <c r="E3730" i="20" s="1"/>
  <c r="B3731" i="20" l="1"/>
  <c r="D3731" i="20" s="1"/>
  <c r="A3732" i="20"/>
  <c r="C3731" i="20"/>
  <c r="E3731" i="20" s="1"/>
  <c r="A3733" i="20" l="1"/>
  <c r="B3732" i="20"/>
  <c r="D3732" i="20" s="1"/>
  <c r="C3732" i="20"/>
  <c r="E3732" i="20" s="1"/>
  <c r="B3733" i="20" l="1"/>
  <c r="D3733" i="20" s="1"/>
  <c r="A3734" i="20"/>
  <c r="C3733" i="20"/>
  <c r="E3733" i="20" s="1"/>
  <c r="B3734" i="20" l="1"/>
  <c r="D3734" i="20" s="1"/>
  <c r="A3735" i="20"/>
  <c r="C3734" i="20"/>
  <c r="E3734" i="20" s="1"/>
  <c r="C3735" i="20" l="1"/>
  <c r="E3735" i="20" s="1"/>
  <c r="A3736" i="20"/>
  <c r="B3735" i="20"/>
  <c r="D3735" i="20" s="1"/>
  <c r="B3736" i="20" l="1"/>
  <c r="D3736" i="20" s="1"/>
  <c r="A3737" i="20"/>
  <c r="C3736" i="20"/>
  <c r="E3736" i="20" s="1"/>
  <c r="B3737" i="20" l="1"/>
  <c r="D3737" i="20" s="1"/>
  <c r="C3737" i="20"/>
  <c r="E3737" i="20" s="1"/>
  <c r="A3738" i="20"/>
  <c r="B3738" i="20" l="1"/>
  <c r="D3738" i="20" s="1"/>
  <c r="C3738" i="20"/>
  <c r="E3738" i="20" s="1"/>
  <c r="A3739" i="20"/>
  <c r="B3739" i="20" l="1"/>
  <c r="D3739" i="20" s="1"/>
  <c r="A3740" i="20"/>
  <c r="C3739" i="20"/>
  <c r="E3739" i="20" s="1"/>
  <c r="A3741" i="20" l="1"/>
  <c r="B3740" i="20"/>
  <c r="D3740" i="20" s="1"/>
  <c r="C3740" i="20"/>
  <c r="E3740" i="20" s="1"/>
  <c r="B3741" i="20" l="1"/>
  <c r="D3741" i="20" s="1"/>
  <c r="C3741" i="20"/>
  <c r="E3741" i="20" s="1"/>
  <c r="A3742" i="20"/>
  <c r="B3742" i="20" l="1"/>
  <c r="D3742" i="20" s="1"/>
  <c r="A3743" i="20"/>
  <c r="C3742" i="20"/>
  <c r="E3742" i="20" s="1"/>
  <c r="C3743" i="20" l="1"/>
  <c r="E3743" i="20" s="1"/>
  <c r="A3744" i="20"/>
  <c r="B3743" i="20"/>
  <c r="D3743" i="20" s="1"/>
  <c r="B3744" i="20" l="1"/>
  <c r="D3744" i="20" s="1"/>
  <c r="C3744" i="20"/>
  <c r="E3744" i="20" s="1"/>
  <c r="A3745" i="20"/>
  <c r="B3745" i="20" l="1"/>
  <c r="D3745" i="20" s="1"/>
  <c r="C3745" i="20"/>
  <c r="E3745" i="20" s="1"/>
  <c r="A3746" i="20"/>
  <c r="B3746" i="20" l="1"/>
  <c r="D3746" i="20" s="1"/>
  <c r="C3746" i="20"/>
  <c r="E3746" i="20" s="1"/>
  <c r="A3747" i="20"/>
  <c r="B3747" i="20" l="1"/>
  <c r="D3747" i="20" s="1"/>
  <c r="A3748" i="20"/>
  <c r="C3747" i="20"/>
  <c r="E3747" i="20" s="1"/>
  <c r="A3749" i="20" l="1"/>
  <c r="B3748" i="20"/>
  <c r="D3748" i="20" s="1"/>
  <c r="C3748" i="20"/>
  <c r="E3748" i="20" s="1"/>
  <c r="B3749" i="20" l="1"/>
  <c r="D3749" i="20" s="1"/>
  <c r="C3749" i="20"/>
  <c r="E3749" i="20" s="1"/>
  <c r="A3750" i="20"/>
  <c r="B3750" i="20" l="1"/>
  <c r="D3750" i="20" s="1"/>
  <c r="C3750" i="20"/>
  <c r="E3750" i="20" s="1"/>
  <c r="A3751" i="20"/>
  <c r="C3751" i="20" l="1"/>
  <c r="E3751" i="20" s="1"/>
  <c r="A3752" i="20"/>
  <c r="B3751" i="20"/>
  <c r="D3751" i="20" s="1"/>
  <c r="B3752" i="20" l="1"/>
  <c r="D3752" i="20" s="1"/>
  <c r="C3752" i="20"/>
  <c r="E3752" i="20" s="1"/>
  <c r="A3753" i="20"/>
  <c r="B3753" i="20" l="1"/>
  <c r="D3753" i="20" s="1"/>
  <c r="C3753" i="20"/>
  <c r="E3753" i="20" s="1"/>
  <c r="A3754" i="20"/>
  <c r="B3754" i="20" l="1"/>
  <c r="D3754" i="20" s="1"/>
  <c r="C3754" i="20"/>
  <c r="E3754" i="20" s="1"/>
  <c r="A3755" i="20"/>
  <c r="B3755" i="20" l="1"/>
  <c r="D3755" i="20" s="1"/>
  <c r="C3755" i="20"/>
  <c r="E3755" i="20" s="1"/>
  <c r="A3756" i="20"/>
  <c r="A3757" i="20" l="1"/>
  <c r="C3756" i="20"/>
  <c r="E3756" i="20" s="1"/>
  <c r="B3756" i="20"/>
  <c r="D3756" i="20" s="1"/>
  <c r="B3757" i="20" l="1"/>
  <c r="D3757" i="20" s="1"/>
  <c r="A3758" i="20"/>
  <c r="C3757" i="20"/>
  <c r="E3757" i="20" s="1"/>
  <c r="B3758" i="20" l="1"/>
  <c r="D3758" i="20" s="1"/>
  <c r="C3758" i="20"/>
  <c r="E3758" i="20" s="1"/>
  <c r="A3759" i="20"/>
  <c r="C3759" i="20" l="1"/>
  <c r="E3759" i="20" s="1"/>
  <c r="A3760" i="20"/>
  <c r="B3759" i="20"/>
  <c r="D3759" i="20" s="1"/>
  <c r="B3760" i="20" l="1"/>
  <c r="D3760" i="20" s="1"/>
  <c r="C3760" i="20"/>
  <c r="E3760" i="20" s="1"/>
  <c r="A3761" i="20"/>
  <c r="B3761" i="20" l="1"/>
  <c r="D3761" i="20" s="1"/>
  <c r="C3761" i="20"/>
  <c r="E3761" i="20" s="1"/>
  <c r="A3762" i="20"/>
  <c r="B3762" i="20" l="1"/>
  <c r="D3762" i="20" s="1"/>
  <c r="C3762" i="20"/>
  <c r="E3762" i="20" s="1"/>
  <c r="A3763" i="20"/>
  <c r="B3763" i="20" l="1"/>
  <c r="D3763" i="20" s="1"/>
  <c r="C3763" i="20"/>
  <c r="E3763" i="20" s="1"/>
  <c r="A3764" i="20"/>
  <c r="A3765" i="20" l="1"/>
  <c r="B3764" i="20"/>
  <c r="D3764" i="20" s="1"/>
  <c r="C3764" i="20"/>
  <c r="E3764" i="20" s="1"/>
  <c r="B3765" i="20" l="1"/>
  <c r="D3765" i="20" s="1"/>
  <c r="C3765" i="20"/>
  <c r="E3765" i="20" s="1"/>
  <c r="A3766" i="20"/>
  <c r="B3766" i="20" l="1"/>
  <c r="D3766" i="20" s="1"/>
  <c r="C3766" i="20"/>
  <c r="E3766" i="20" s="1"/>
  <c r="A3767" i="20"/>
  <c r="C3767" i="20" l="1"/>
  <c r="E3767" i="20" s="1"/>
  <c r="A3768" i="20"/>
  <c r="B3767" i="20"/>
  <c r="D3767" i="20" s="1"/>
  <c r="B3768" i="20" l="1"/>
  <c r="D3768" i="20" s="1"/>
  <c r="C3768" i="20"/>
  <c r="E3768" i="20" s="1"/>
  <c r="A3769" i="20"/>
  <c r="B3769" i="20" l="1"/>
  <c r="D3769" i="20" s="1"/>
  <c r="C3769" i="20"/>
  <c r="E3769" i="20" s="1"/>
  <c r="A3770" i="20"/>
  <c r="B3770" i="20" l="1"/>
  <c r="D3770" i="20" s="1"/>
  <c r="A3771" i="20"/>
  <c r="C3770" i="20"/>
  <c r="E3770" i="20" s="1"/>
  <c r="B3771" i="20" l="1"/>
  <c r="D3771" i="20" s="1"/>
  <c r="C3771" i="20"/>
  <c r="E3771" i="20" s="1"/>
  <c r="A3772" i="20"/>
  <c r="A3773" i="20" l="1"/>
  <c r="B3772" i="20"/>
  <c r="D3772" i="20" s="1"/>
  <c r="C3772" i="20"/>
  <c r="E3772" i="20" s="1"/>
  <c r="B3773" i="20" l="1"/>
  <c r="D3773" i="20" s="1"/>
  <c r="A3774" i="20"/>
  <c r="C3773" i="20"/>
  <c r="E3773" i="20" s="1"/>
  <c r="B3774" i="20" l="1"/>
  <c r="D3774" i="20" s="1"/>
  <c r="C3774" i="20"/>
  <c r="E3774" i="20" s="1"/>
  <c r="A3775" i="20"/>
  <c r="C3775" i="20" l="1"/>
  <c r="E3775" i="20" s="1"/>
  <c r="A3776" i="20"/>
  <c r="B3775" i="20"/>
  <c r="D3775" i="20" s="1"/>
  <c r="B3776" i="20" l="1"/>
  <c r="D3776" i="20" s="1"/>
  <c r="C3776" i="20"/>
  <c r="E3776" i="20" s="1"/>
  <c r="A3777" i="20"/>
  <c r="B3777" i="20" l="1"/>
  <c r="D3777" i="20" s="1"/>
  <c r="A3778" i="20"/>
  <c r="C3777" i="20"/>
  <c r="E3777" i="20" s="1"/>
  <c r="B3778" i="20" l="1"/>
  <c r="D3778" i="20" s="1"/>
  <c r="C3778" i="20"/>
  <c r="E3778" i="20" s="1"/>
  <c r="A3779" i="20"/>
  <c r="B3779" i="20" l="1"/>
  <c r="D3779" i="20" s="1"/>
  <c r="C3779" i="20"/>
  <c r="E3779" i="20" s="1"/>
  <c r="A3780" i="20"/>
  <c r="A3781" i="20" l="1"/>
  <c r="B3780" i="20"/>
  <c r="D3780" i="20" s="1"/>
  <c r="C3780" i="20"/>
  <c r="E3780" i="20" s="1"/>
  <c r="B3781" i="20" l="1"/>
  <c r="D3781" i="20" s="1"/>
  <c r="C3781" i="20"/>
  <c r="E3781" i="20" s="1"/>
  <c r="A3782" i="20"/>
  <c r="B3782" i="20" l="1"/>
  <c r="D3782" i="20" s="1"/>
  <c r="C3782" i="20"/>
  <c r="E3782" i="20" s="1"/>
  <c r="A3783" i="20"/>
  <c r="C3783" i="20" l="1"/>
  <c r="E3783" i="20" s="1"/>
  <c r="B3783" i="20"/>
  <c r="D3783" i="20" s="1"/>
  <c r="A3784" i="20"/>
  <c r="B3784" i="20" l="1"/>
  <c r="D3784" i="20" s="1"/>
  <c r="C3784" i="20"/>
  <c r="E3784" i="20" s="1"/>
  <c r="A3785" i="20"/>
  <c r="B3785" i="20" l="1"/>
  <c r="D3785" i="20" s="1"/>
  <c r="C3785" i="20"/>
  <c r="E3785" i="20" s="1"/>
  <c r="A3786" i="20"/>
  <c r="B3786" i="20" l="1"/>
  <c r="D3786" i="20" s="1"/>
  <c r="C3786" i="20"/>
  <c r="E3786" i="20" s="1"/>
  <c r="A3787" i="20"/>
  <c r="B3787" i="20" l="1"/>
  <c r="D3787" i="20" s="1"/>
  <c r="C3787" i="20"/>
  <c r="E3787" i="20" s="1"/>
  <c r="A3788" i="20"/>
  <c r="A3789" i="20" l="1"/>
  <c r="B3788" i="20"/>
  <c r="D3788" i="20" s="1"/>
  <c r="C3788" i="20"/>
  <c r="E3788" i="20" s="1"/>
  <c r="B3789" i="20" l="1"/>
  <c r="D3789" i="20" s="1"/>
  <c r="C3789" i="20"/>
  <c r="E3789" i="20" s="1"/>
  <c r="A3790" i="20"/>
  <c r="B3790" i="20" l="1"/>
  <c r="D3790" i="20" s="1"/>
  <c r="C3790" i="20"/>
  <c r="E3790" i="20" s="1"/>
  <c r="A3791" i="20"/>
  <c r="C3791" i="20" l="1"/>
  <c r="E3791" i="20" s="1"/>
  <c r="A3792" i="20"/>
  <c r="B3791" i="20"/>
  <c r="D3791" i="20" s="1"/>
  <c r="B3792" i="20" l="1"/>
  <c r="D3792" i="20" s="1"/>
  <c r="C3792" i="20"/>
  <c r="E3792" i="20" s="1"/>
  <c r="A3793" i="20"/>
  <c r="B3793" i="20" l="1"/>
  <c r="D3793" i="20" s="1"/>
  <c r="C3793" i="20"/>
  <c r="E3793" i="20" s="1"/>
  <c r="A3794" i="20"/>
  <c r="B3794" i="20" l="1"/>
  <c r="D3794" i="20" s="1"/>
  <c r="C3794" i="20"/>
  <c r="E3794" i="20" s="1"/>
  <c r="A3795" i="20"/>
  <c r="B3795" i="20" l="1"/>
  <c r="D3795" i="20" s="1"/>
  <c r="C3795" i="20"/>
  <c r="E3795" i="20" s="1"/>
  <c r="A3796" i="20"/>
  <c r="A3797" i="20" l="1"/>
  <c r="B3796" i="20"/>
  <c r="D3796" i="20" s="1"/>
  <c r="C3796" i="20"/>
  <c r="E3796" i="20" s="1"/>
  <c r="B3797" i="20" l="1"/>
  <c r="D3797" i="20" s="1"/>
  <c r="C3797" i="20"/>
  <c r="E3797" i="20" s="1"/>
  <c r="A3798" i="20"/>
  <c r="B3798" i="20" l="1"/>
  <c r="D3798" i="20" s="1"/>
  <c r="C3798" i="20"/>
  <c r="E3798" i="20" s="1"/>
  <c r="A3799" i="20"/>
  <c r="C3799" i="20" l="1"/>
  <c r="E3799" i="20" s="1"/>
  <c r="A3800" i="20"/>
  <c r="B3799" i="20"/>
  <c r="D3799" i="20" s="1"/>
  <c r="B3800" i="20" l="1"/>
  <c r="D3800" i="20" s="1"/>
  <c r="C3800" i="20"/>
  <c r="E3800" i="20" s="1"/>
  <c r="A3801" i="20"/>
  <c r="B3801" i="20" l="1"/>
  <c r="D3801" i="20" s="1"/>
  <c r="C3801" i="20"/>
  <c r="E3801" i="20" s="1"/>
  <c r="A3802" i="20"/>
  <c r="B3802" i="20" l="1"/>
  <c r="D3802" i="20" s="1"/>
  <c r="C3802" i="20"/>
  <c r="E3802" i="20" s="1"/>
  <c r="A3803" i="20"/>
  <c r="B3803" i="20" l="1"/>
  <c r="D3803" i="20" s="1"/>
  <c r="C3803" i="20"/>
  <c r="E3803" i="20" s="1"/>
  <c r="A3804" i="20"/>
  <c r="A3805" i="20" l="1"/>
  <c r="B3804" i="20"/>
  <c r="D3804" i="20" s="1"/>
  <c r="C3804" i="20"/>
  <c r="E3804" i="20" s="1"/>
  <c r="B3805" i="20" l="1"/>
  <c r="D3805" i="20" s="1"/>
  <c r="C3805" i="20"/>
  <c r="E3805" i="20" s="1"/>
  <c r="A3806" i="20"/>
  <c r="B3806" i="20" l="1"/>
  <c r="D3806" i="20" s="1"/>
  <c r="C3806" i="20"/>
  <c r="E3806" i="20" s="1"/>
  <c r="A3807" i="20"/>
  <c r="C3807" i="20" l="1"/>
  <c r="E3807" i="20" s="1"/>
  <c r="A3808" i="20"/>
  <c r="B3807" i="20"/>
  <c r="D3807" i="20" s="1"/>
  <c r="B3808" i="20" l="1"/>
  <c r="D3808" i="20" s="1"/>
  <c r="C3808" i="20"/>
  <c r="E3808" i="20" s="1"/>
  <c r="A3809" i="20"/>
  <c r="B3809" i="20" l="1"/>
  <c r="D3809" i="20" s="1"/>
  <c r="A3810" i="20"/>
  <c r="C3809" i="20"/>
  <c r="E3809" i="20" s="1"/>
  <c r="B3810" i="20" l="1"/>
  <c r="D3810" i="20" s="1"/>
  <c r="C3810" i="20"/>
  <c r="E3810" i="20" s="1"/>
  <c r="A3811" i="20"/>
  <c r="B3811" i="20" l="1"/>
  <c r="D3811" i="20" s="1"/>
  <c r="C3811" i="20"/>
  <c r="E3811" i="20" s="1"/>
  <c r="A3812" i="20"/>
  <c r="A3813" i="20" l="1"/>
  <c r="B3812" i="20"/>
  <c r="D3812" i="20" s="1"/>
  <c r="C3812" i="20"/>
  <c r="E3812" i="20" s="1"/>
  <c r="B3813" i="20" l="1"/>
  <c r="D3813" i="20" s="1"/>
  <c r="C3813" i="20"/>
  <c r="E3813" i="20" s="1"/>
  <c r="A3814" i="20"/>
  <c r="B3814" i="20" l="1"/>
  <c r="D3814" i="20" s="1"/>
  <c r="C3814" i="20"/>
  <c r="E3814" i="20" s="1"/>
  <c r="A3815" i="20"/>
  <c r="C3815" i="20" l="1"/>
  <c r="E3815" i="20" s="1"/>
  <c r="A3816" i="20"/>
  <c r="B3815" i="20"/>
  <c r="D3815" i="20" s="1"/>
  <c r="B3816" i="20" l="1"/>
  <c r="D3816" i="20" s="1"/>
  <c r="C3816" i="20"/>
  <c r="E3816" i="20" s="1"/>
  <c r="A3817" i="20"/>
  <c r="B3817" i="20" l="1"/>
  <c r="D3817" i="20" s="1"/>
  <c r="C3817" i="20"/>
  <c r="E3817" i="20" s="1"/>
  <c r="A3818" i="20"/>
  <c r="B3818" i="20" l="1"/>
  <c r="D3818" i="20" s="1"/>
  <c r="C3818" i="20"/>
  <c r="E3818" i="20" s="1"/>
  <c r="A3819" i="20"/>
  <c r="B3819" i="20" l="1"/>
  <c r="D3819" i="20" s="1"/>
  <c r="C3819" i="20"/>
  <c r="E3819" i="20" s="1"/>
  <c r="A3820" i="20"/>
  <c r="A3821" i="20" l="1"/>
  <c r="C3820" i="20"/>
  <c r="E3820" i="20" s="1"/>
  <c r="B3820" i="20"/>
  <c r="D3820" i="20" s="1"/>
  <c r="B3821" i="20" l="1"/>
  <c r="D3821" i="20" s="1"/>
  <c r="C3821" i="20"/>
  <c r="E3821" i="20" s="1"/>
  <c r="A3822" i="20"/>
  <c r="C3822" i="20" l="1"/>
  <c r="E3822" i="20" s="1"/>
  <c r="A3823" i="20"/>
  <c r="B3822" i="20"/>
  <c r="D3822" i="20" s="1"/>
  <c r="C3823" i="20" l="1"/>
  <c r="E3823" i="20" s="1"/>
  <c r="A3824" i="20"/>
  <c r="B3823" i="20"/>
  <c r="D3823" i="20" s="1"/>
  <c r="B3824" i="20" l="1"/>
  <c r="D3824" i="20" s="1"/>
  <c r="C3824" i="20"/>
  <c r="E3824" i="20" s="1"/>
  <c r="A3825" i="20"/>
  <c r="B3825" i="20" l="1"/>
  <c r="D3825" i="20" s="1"/>
  <c r="C3825" i="20"/>
  <c r="E3825" i="20" s="1"/>
  <c r="A3826" i="20"/>
  <c r="B3826" i="20" l="1"/>
  <c r="D3826" i="20" s="1"/>
  <c r="C3826" i="20"/>
  <c r="E3826" i="20" s="1"/>
  <c r="A3827" i="20"/>
  <c r="B3827" i="20" l="1"/>
  <c r="D3827" i="20" s="1"/>
  <c r="C3827" i="20"/>
  <c r="E3827" i="20" s="1"/>
  <c r="A3828" i="20"/>
  <c r="A3829" i="20" l="1"/>
  <c r="B3828" i="20"/>
  <c r="D3828" i="20" s="1"/>
  <c r="C3828" i="20"/>
  <c r="E3828" i="20" s="1"/>
  <c r="B3829" i="20" l="1"/>
  <c r="D3829" i="20" s="1"/>
  <c r="C3829" i="20"/>
  <c r="E3829" i="20" s="1"/>
  <c r="A3830" i="20"/>
  <c r="B3830" i="20" l="1"/>
  <c r="D3830" i="20" s="1"/>
  <c r="A3831" i="20"/>
  <c r="C3830" i="20"/>
  <c r="E3830" i="20" s="1"/>
  <c r="C3831" i="20" l="1"/>
  <c r="E3831" i="20" s="1"/>
  <c r="A3832" i="20"/>
  <c r="B3831" i="20"/>
  <c r="D3831" i="20" s="1"/>
  <c r="B3832" i="20" l="1"/>
  <c r="D3832" i="20" s="1"/>
  <c r="C3832" i="20"/>
  <c r="E3832" i="20" s="1"/>
  <c r="A3833" i="20"/>
  <c r="B3833" i="20" l="1"/>
  <c r="D3833" i="20" s="1"/>
  <c r="C3833" i="20"/>
  <c r="E3833" i="20" s="1"/>
  <c r="A3834" i="20"/>
  <c r="B3834" i="20" l="1"/>
  <c r="D3834" i="20" s="1"/>
  <c r="C3834" i="20"/>
  <c r="E3834" i="20" s="1"/>
  <c r="A3835" i="20"/>
  <c r="B3835" i="20" l="1"/>
  <c r="D3835" i="20" s="1"/>
  <c r="C3835" i="20"/>
  <c r="E3835" i="20" s="1"/>
  <c r="A3836" i="20"/>
  <c r="A3837" i="20" l="1"/>
  <c r="C3836" i="20"/>
  <c r="E3836" i="20" s="1"/>
  <c r="B3836" i="20"/>
  <c r="D3836" i="20" s="1"/>
  <c r="B3837" i="20" l="1"/>
  <c r="D3837" i="20" s="1"/>
  <c r="C3837" i="20"/>
  <c r="E3837" i="20" s="1"/>
  <c r="A3838" i="20"/>
  <c r="B3838" i="20" l="1"/>
  <c r="D3838" i="20" s="1"/>
  <c r="C3838" i="20"/>
  <c r="E3838" i="20" s="1"/>
  <c r="A3839" i="20"/>
  <c r="C3839" i="20" l="1"/>
  <c r="E3839" i="20" s="1"/>
  <c r="A3840" i="20"/>
  <c r="B3839" i="20"/>
  <c r="D3839" i="20" s="1"/>
  <c r="B3840" i="20" l="1"/>
  <c r="D3840" i="20" s="1"/>
  <c r="C3840" i="20"/>
  <c r="E3840" i="20" s="1"/>
  <c r="A3841" i="20"/>
  <c r="B3841" i="20" l="1"/>
  <c r="D3841" i="20" s="1"/>
  <c r="C3841" i="20"/>
  <c r="E3841" i="20" s="1"/>
  <c r="A3842" i="20"/>
  <c r="B3842" i="20" l="1"/>
  <c r="D3842" i="20" s="1"/>
  <c r="C3842" i="20"/>
  <c r="E3842" i="20" s="1"/>
  <c r="A3843" i="20"/>
  <c r="B3843" i="20" l="1"/>
  <c r="D3843" i="20" s="1"/>
  <c r="C3843" i="20"/>
  <c r="E3843" i="20" s="1"/>
  <c r="A3844" i="20"/>
  <c r="A3845" i="20" l="1"/>
  <c r="B3844" i="20"/>
  <c r="D3844" i="20" s="1"/>
  <c r="C3844" i="20"/>
  <c r="E3844" i="20" s="1"/>
  <c r="B3845" i="20" l="1"/>
  <c r="D3845" i="20" s="1"/>
  <c r="A3846" i="20"/>
  <c r="C3845" i="20"/>
  <c r="E3845" i="20" s="1"/>
  <c r="B3846" i="20" l="1"/>
  <c r="D3846" i="20" s="1"/>
  <c r="C3846" i="20"/>
  <c r="E3846" i="20" s="1"/>
  <c r="A3847" i="20"/>
  <c r="C3847" i="20" l="1"/>
  <c r="E3847" i="20" s="1"/>
  <c r="A3848" i="20"/>
  <c r="B3847" i="20"/>
  <c r="D3847" i="20" s="1"/>
  <c r="C3848" i="20" l="1"/>
  <c r="E3848" i="20" s="1"/>
  <c r="A3849" i="20"/>
  <c r="B3848" i="20"/>
  <c r="D3848" i="20" s="1"/>
  <c r="B3849" i="20" l="1"/>
  <c r="D3849" i="20" s="1"/>
  <c r="C3849" i="20"/>
  <c r="E3849" i="20" s="1"/>
  <c r="A3850" i="20"/>
  <c r="B3850" i="20" l="1"/>
  <c r="D3850" i="20" s="1"/>
  <c r="C3850" i="20"/>
  <c r="E3850" i="20" s="1"/>
  <c r="A3851" i="20"/>
  <c r="B3851" i="20" l="1"/>
  <c r="D3851" i="20" s="1"/>
  <c r="C3851" i="20"/>
  <c r="E3851" i="20" s="1"/>
  <c r="A3852" i="20"/>
  <c r="A3853" i="20" l="1"/>
  <c r="C3852" i="20"/>
  <c r="E3852" i="20" s="1"/>
  <c r="B3852" i="20"/>
  <c r="D3852" i="20" s="1"/>
  <c r="B3853" i="20" l="1"/>
  <c r="D3853" i="20" s="1"/>
  <c r="A3854" i="20"/>
  <c r="C3853" i="20"/>
  <c r="E3853" i="20" s="1"/>
  <c r="B3854" i="20" l="1"/>
  <c r="D3854" i="20" s="1"/>
  <c r="C3854" i="20"/>
  <c r="E3854" i="20" s="1"/>
  <c r="A3855" i="20"/>
  <c r="C3855" i="20" l="1"/>
  <c r="E3855" i="20" s="1"/>
  <c r="A3856" i="20"/>
  <c r="B3855" i="20"/>
  <c r="D3855" i="20" s="1"/>
  <c r="C3856" i="20" l="1"/>
  <c r="E3856" i="20" s="1"/>
  <c r="A3857" i="20"/>
  <c r="B3856" i="20"/>
  <c r="D3856" i="20" s="1"/>
  <c r="B3857" i="20" l="1"/>
  <c r="D3857" i="20" s="1"/>
  <c r="C3857" i="20"/>
  <c r="E3857" i="20" s="1"/>
  <c r="A3858" i="20"/>
  <c r="B3858" i="20" l="1"/>
  <c r="D3858" i="20" s="1"/>
  <c r="C3858" i="20"/>
  <c r="E3858" i="20" s="1"/>
  <c r="A3859" i="20"/>
  <c r="B3859" i="20" l="1"/>
  <c r="D3859" i="20" s="1"/>
  <c r="C3859" i="20"/>
  <c r="E3859" i="20" s="1"/>
  <c r="A3860" i="20"/>
  <c r="A3861" i="20" l="1"/>
  <c r="B3860" i="20"/>
  <c r="D3860" i="20" s="1"/>
  <c r="C3860" i="20"/>
  <c r="E3860" i="20" s="1"/>
  <c r="B3861" i="20" l="1"/>
  <c r="D3861" i="20" s="1"/>
  <c r="A3862" i="20"/>
  <c r="C3861" i="20"/>
  <c r="E3861" i="20" s="1"/>
  <c r="B3862" i="20" l="1"/>
  <c r="D3862" i="20" s="1"/>
  <c r="C3862" i="20"/>
  <c r="E3862" i="20" s="1"/>
  <c r="A3863" i="20"/>
  <c r="C3863" i="20" l="1"/>
  <c r="E3863" i="20" s="1"/>
  <c r="A3864" i="20"/>
  <c r="B3863" i="20"/>
  <c r="D3863" i="20" s="1"/>
  <c r="C3864" i="20" l="1"/>
  <c r="E3864" i="20" s="1"/>
  <c r="A3865" i="20"/>
  <c r="B3864" i="20"/>
  <c r="D3864" i="20" s="1"/>
  <c r="B3865" i="20" l="1"/>
  <c r="D3865" i="20" s="1"/>
  <c r="C3865" i="20"/>
  <c r="E3865" i="20" s="1"/>
  <c r="A3866" i="20"/>
  <c r="B3866" i="20" l="1"/>
  <c r="D3866" i="20" s="1"/>
  <c r="C3866" i="20"/>
  <c r="E3866" i="20" s="1"/>
  <c r="A3867" i="20"/>
  <c r="B3867" i="20" l="1"/>
  <c r="D3867" i="20" s="1"/>
  <c r="C3867" i="20"/>
  <c r="E3867" i="20" s="1"/>
  <c r="A3868" i="20"/>
  <c r="A3869" i="20" l="1"/>
  <c r="B3868" i="20"/>
  <c r="D3868" i="20" s="1"/>
  <c r="C3868" i="20"/>
  <c r="E3868" i="20" s="1"/>
  <c r="B3869" i="20" l="1"/>
  <c r="D3869" i="20" s="1"/>
  <c r="A3870" i="20"/>
  <c r="C3869" i="20"/>
  <c r="E3869" i="20" s="1"/>
  <c r="B3870" i="20" l="1"/>
  <c r="D3870" i="20" s="1"/>
  <c r="C3870" i="20"/>
  <c r="E3870" i="20" s="1"/>
  <c r="A3871" i="20"/>
  <c r="A3872" i="20" l="1"/>
  <c r="B3871" i="20"/>
  <c r="D3871" i="20" s="1"/>
  <c r="C3871" i="20"/>
  <c r="E3871" i="20" s="1"/>
  <c r="C3872" i="20" l="1"/>
  <c r="E3872" i="20" s="1"/>
  <c r="A3873" i="20"/>
  <c r="B3872" i="20"/>
  <c r="D3872" i="20" s="1"/>
  <c r="B3873" i="20" l="1"/>
  <c r="D3873" i="20" s="1"/>
  <c r="C3873" i="20"/>
  <c r="E3873" i="20" s="1"/>
  <c r="A3874" i="20"/>
  <c r="C3874" i="20" l="1"/>
  <c r="E3874" i="20" s="1"/>
  <c r="B3874" i="20"/>
  <c r="D3874" i="20" s="1"/>
  <c r="A3875" i="20"/>
  <c r="B3875" i="20" l="1"/>
  <c r="D3875" i="20" s="1"/>
  <c r="C3875" i="20"/>
  <c r="E3875" i="20" s="1"/>
  <c r="A3876" i="20"/>
  <c r="B3876" i="20" l="1"/>
  <c r="D3876" i="20" s="1"/>
  <c r="C3876" i="20"/>
  <c r="E3876" i="20" s="1"/>
  <c r="A3877" i="20"/>
  <c r="B3877" i="20" l="1"/>
  <c r="D3877" i="20" s="1"/>
  <c r="A3878" i="20"/>
  <c r="C3877" i="20"/>
  <c r="E3877" i="20" s="1"/>
  <c r="B3878" i="20" l="1"/>
  <c r="D3878" i="20" s="1"/>
  <c r="C3878" i="20"/>
  <c r="E3878" i="20" s="1"/>
  <c r="A3879" i="20"/>
  <c r="A3880" i="20" l="1"/>
  <c r="B3879" i="20"/>
  <c r="D3879" i="20" s="1"/>
  <c r="C3879" i="20"/>
  <c r="E3879" i="20" s="1"/>
  <c r="C3880" i="20" l="1"/>
  <c r="E3880" i="20" s="1"/>
  <c r="A3881" i="20"/>
  <c r="B3880" i="20"/>
  <c r="D3880" i="20" s="1"/>
  <c r="B3881" i="20" l="1"/>
  <c r="D3881" i="20" s="1"/>
  <c r="C3881" i="20"/>
  <c r="E3881" i="20" s="1"/>
  <c r="A3882" i="20"/>
  <c r="C3882" i="20" l="1"/>
  <c r="E3882" i="20" s="1"/>
  <c r="A3883" i="20"/>
  <c r="B3882" i="20"/>
  <c r="D3882" i="20" s="1"/>
  <c r="B3883" i="20" l="1"/>
  <c r="D3883" i="20" s="1"/>
  <c r="C3883" i="20"/>
  <c r="E3883" i="20" s="1"/>
  <c r="A3884" i="20"/>
  <c r="B3884" i="20" l="1"/>
  <c r="D3884" i="20" s="1"/>
  <c r="C3884" i="20"/>
  <c r="E3884" i="20" s="1"/>
  <c r="A3885" i="20"/>
  <c r="B3885" i="20" l="1"/>
  <c r="D3885" i="20" s="1"/>
  <c r="A3886" i="20"/>
  <c r="C3885" i="20"/>
  <c r="E3885" i="20" s="1"/>
  <c r="B3886" i="20" l="1"/>
  <c r="D3886" i="20" s="1"/>
  <c r="C3886" i="20"/>
  <c r="E3886" i="20" s="1"/>
  <c r="A3887" i="20"/>
  <c r="A3888" i="20" l="1"/>
  <c r="B3887" i="20"/>
  <c r="D3887" i="20" s="1"/>
  <c r="C3887" i="20"/>
  <c r="E3887" i="20" s="1"/>
  <c r="C3888" i="20" l="1"/>
  <c r="E3888" i="20" s="1"/>
  <c r="B3888" i="20"/>
  <c r="D3888" i="20" s="1"/>
  <c r="A3889" i="20"/>
  <c r="B3889" i="20" l="1"/>
  <c r="D3889" i="20" s="1"/>
  <c r="C3889" i="20"/>
  <c r="E3889" i="20" s="1"/>
  <c r="A3890" i="20"/>
  <c r="C3890" i="20" l="1"/>
  <c r="E3890" i="20" s="1"/>
  <c r="B3890" i="20"/>
  <c r="D3890" i="20" s="1"/>
  <c r="A3891" i="20"/>
  <c r="B3891" i="20" l="1"/>
  <c r="D3891" i="20" s="1"/>
  <c r="C3891" i="20"/>
  <c r="E3891" i="20" s="1"/>
  <c r="A3892" i="20"/>
  <c r="B3892" i="20" l="1"/>
  <c r="D3892" i="20" s="1"/>
  <c r="C3892" i="20"/>
  <c r="E3892" i="20" s="1"/>
  <c r="A3893" i="20"/>
  <c r="B3893" i="20" l="1"/>
  <c r="D3893" i="20" s="1"/>
  <c r="A3894" i="20"/>
  <c r="C3893" i="20"/>
  <c r="E3893" i="20" s="1"/>
  <c r="B3894" i="20" l="1"/>
  <c r="D3894" i="20" s="1"/>
  <c r="A3895" i="20"/>
  <c r="C3894" i="20"/>
  <c r="E3894" i="20" s="1"/>
  <c r="A3896" i="20" l="1"/>
  <c r="B3895" i="20"/>
  <c r="D3895" i="20" s="1"/>
  <c r="C3895" i="20"/>
  <c r="E3895" i="20" s="1"/>
  <c r="C3896" i="20" l="1"/>
  <c r="E3896" i="20" s="1"/>
  <c r="A3897" i="20"/>
  <c r="B3896" i="20"/>
  <c r="D3896" i="20" s="1"/>
  <c r="B3897" i="20" l="1"/>
  <c r="D3897" i="20" s="1"/>
  <c r="C3897" i="20"/>
  <c r="E3897" i="20" s="1"/>
  <c r="A3898" i="20"/>
  <c r="C3898" i="20" l="1"/>
  <c r="E3898" i="20" s="1"/>
  <c r="B3898" i="20"/>
  <c r="D3898" i="20" s="1"/>
  <c r="A3899" i="20"/>
  <c r="B3899" i="20" l="1"/>
  <c r="D3899" i="20" s="1"/>
  <c r="C3899" i="20"/>
  <c r="E3899" i="20" s="1"/>
  <c r="A3900" i="20"/>
  <c r="B3900" i="20" l="1"/>
  <c r="D3900" i="20" s="1"/>
  <c r="C3900" i="20"/>
  <c r="E3900" i="20" s="1"/>
  <c r="A3901" i="20"/>
  <c r="B3901" i="20" l="1"/>
  <c r="D3901" i="20" s="1"/>
  <c r="A3902" i="20"/>
  <c r="C3901" i="20"/>
  <c r="E3901" i="20" s="1"/>
  <c r="B3902" i="20" l="1"/>
  <c r="D3902" i="20" s="1"/>
  <c r="C3902" i="20"/>
  <c r="E3902" i="20" s="1"/>
  <c r="A3903" i="20"/>
  <c r="A3904" i="20" l="1"/>
  <c r="B3903" i="20"/>
  <c r="D3903" i="20" s="1"/>
  <c r="C3903" i="20"/>
  <c r="E3903" i="20" s="1"/>
  <c r="C3904" i="20" l="1"/>
  <c r="E3904" i="20" s="1"/>
  <c r="A3905" i="20"/>
  <c r="B3904" i="20"/>
  <c r="D3904" i="20" s="1"/>
  <c r="B3905" i="20" l="1"/>
  <c r="D3905" i="20" s="1"/>
  <c r="A3906" i="20"/>
  <c r="C3905" i="20"/>
  <c r="E3905" i="20" s="1"/>
  <c r="C3906" i="20" l="1"/>
  <c r="E3906" i="20" s="1"/>
  <c r="A3907" i="20"/>
  <c r="B3906" i="20"/>
  <c r="D3906" i="20" s="1"/>
  <c r="B3907" i="20" l="1"/>
  <c r="D3907" i="20" s="1"/>
  <c r="C3907" i="20"/>
  <c r="E3907" i="20" s="1"/>
  <c r="A3908" i="20"/>
  <c r="B3908" i="20" l="1"/>
  <c r="D3908" i="20" s="1"/>
  <c r="C3908" i="20"/>
  <c r="E3908" i="20" s="1"/>
  <c r="A3909" i="20"/>
  <c r="B3909" i="20" l="1"/>
  <c r="D3909" i="20" s="1"/>
  <c r="A3910" i="20"/>
  <c r="C3909" i="20"/>
  <c r="E3909" i="20" s="1"/>
  <c r="B3910" i="20" l="1"/>
  <c r="D3910" i="20" s="1"/>
  <c r="C3910" i="20"/>
  <c r="E3910" i="20" s="1"/>
  <c r="A3911" i="20"/>
  <c r="A3912" i="20" l="1"/>
  <c r="B3911" i="20"/>
  <c r="D3911" i="20" s="1"/>
  <c r="C3911" i="20"/>
  <c r="E3911" i="20" s="1"/>
  <c r="C3912" i="20" l="1"/>
  <c r="E3912" i="20" s="1"/>
  <c r="A3913" i="20"/>
  <c r="B3912" i="20"/>
  <c r="D3912" i="20" s="1"/>
  <c r="B3913" i="20" l="1"/>
  <c r="D3913" i="20" s="1"/>
  <c r="C3913" i="20"/>
  <c r="E3913" i="20" s="1"/>
  <c r="A3914" i="20"/>
  <c r="C3914" i="20" l="1"/>
  <c r="E3914" i="20" s="1"/>
  <c r="B3914" i="20"/>
  <c r="D3914" i="20" s="1"/>
  <c r="A3915" i="20"/>
  <c r="B3915" i="20" l="1"/>
  <c r="D3915" i="20" s="1"/>
  <c r="C3915" i="20"/>
  <c r="E3915" i="20" s="1"/>
  <c r="A3916" i="20"/>
  <c r="B3916" i="20" l="1"/>
  <c r="D3916" i="20" s="1"/>
  <c r="A3917" i="20"/>
  <c r="C3916" i="20"/>
  <c r="E3916" i="20" s="1"/>
  <c r="B3917" i="20" l="1"/>
  <c r="D3917" i="20" s="1"/>
  <c r="C3917" i="20"/>
  <c r="E3917" i="20" s="1"/>
  <c r="A3918" i="20"/>
  <c r="B3918" i="20" l="1"/>
  <c r="D3918" i="20" s="1"/>
  <c r="A3919" i="20"/>
  <c r="C3918" i="20"/>
  <c r="E3918" i="20" s="1"/>
  <c r="A3920" i="20" l="1"/>
  <c r="B3919" i="20"/>
  <c r="D3919" i="20" s="1"/>
  <c r="C3919" i="20"/>
  <c r="E3919" i="20" s="1"/>
  <c r="C3920" i="20" l="1"/>
  <c r="E3920" i="20" s="1"/>
  <c r="A3921" i="20"/>
  <c r="B3920" i="20"/>
  <c r="D3920" i="20" s="1"/>
  <c r="B3921" i="20" l="1"/>
  <c r="D3921" i="20" s="1"/>
  <c r="A3922" i="20"/>
  <c r="C3921" i="20"/>
  <c r="E3921" i="20" s="1"/>
  <c r="C3922" i="20" l="1"/>
  <c r="E3922" i="20" s="1"/>
  <c r="B3922" i="20"/>
  <c r="D3922" i="20" s="1"/>
  <c r="A3923" i="20"/>
  <c r="B3923" i="20" l="1"/>
  <c r="D3923" i="20" s="1"/>
  <c r="C3923" i="20"/>
  <c r="E3923" i="20" s="1"/>
  <c r="A3924" i="20"/>
  <c r="B3924" i="20" l="1"/>
  <c r="D3924" i="20" s="1"/>
  <c r="C3924" i="20"/>
  <c r="E3924" i="20" s="1"/>
  <c r="A3925" i="20"/>
  <c r="B3925" i="20" l="1"/>
  <c r="D3925" i="20" s="1"/>
  <c r="A3926" i="20"/>
  <c r="C3925" i="20"/>
  <c r="E3925" i="20" s="1"/>
  <c r="B3926" i="20" l="1"/>
  <c r="D3926" i="20" s="1"/>
  <c r="C3926" i="20"/>
  <c r="E3926" i="20" s="1"/>
  <c r="A3927" i="20"/>
  <c r="A3928" i="20" l="1"/>
  <c r="B3927" i="20"/>
  <c r="D3927" i="20" s="1"/>
  <c r="C3927" i="20"/>
  <c r="E3927" i="20" s="1"/>
  <c r="C3928" i="20" l="1"/>
  <c r="E3928" i="20" s="1"/>
  <c r="A3929" i="20"/>
  <c r="B3928" i="20"/>
  <c r="D3928" i="20" s="1"/>
  <c r="B3929" i="20" l="1"/>
  <c r="D3929" i="20" s="1"/>
  <c r="C3929" i="20"/>
  <c r="E3929" i="20" s="1"/>
  <c r="A3930" i="20"/>
  <c r="C3930" i="20" l="1"/>
  <c r="E3930" i="20" s="1"/>
  <c r="B3930" i="20"/>
  <c r="D3930" i="20" s="1"/>
  <c r="A3931" i="20"/>
  <c r="B3931" i="20" l="1"/>
  <c r="D3931" i="20" s="1"/>
  <c r="C3931" i="20"/>
  <c r="E3931" i="20" s="1"/>
  <c r="A3932" i="20"/>
  <c r="B3932" i="20" l="1"/>
  <c r="D3932" i="20" s="1"/>
  <c r="C3932" i="20"/>
  <c r="E3932" i="20" s="1"/>
  <c r="A3933" i="20"/>
  <c r="B3933" i="20" l="1"/>
  <c r="D3933" i="20" s="1"/>
  <c r="A3934" i="20"/>
  <c r="C3933" i="20"/>
  <c r="E3933" i="20" s="1"/>
  <c r="B3934" i="20" l="1"/>
  <c r="D3934" i="20" s="1"/>
  <c r="C3934" i="20"/>
  <c r="E3934" i="20" s="1"/>
  <c r="A3935" i="20"/>
  <c r="A3936" i="20" l="1"/>
  <c r="B3935" i="20"/>
  <c r="D3935" i="20" s="1"/>
  <c r="C3935" i="20"/>
  <c r="E3935" i="20" s="1"/>
  <c r="C3936" i="20" l="1"/>
  <c r="E3936" i="20" s="1"/>
  <c r="A3937" i="20"/>
  <c r="B3936" i="20"/>
  <c r="D3936" i="20" s="1"/>
  <c r="B3937" i="20" l="1"/>
  <c r="D3937" i="20" s="1"/>
  <c r="A3938" i="20"/>
  <c r="C3937" i="20"/>
  <c r="E3937" i="20" s="1"/>
  <c r="C3938" i="20" l="1"/>
  <c r="E3938" i="20" s="1"/>
  <c r="B3938" i="20"/>
  <c r="D3938" i="20" s="1"/>
  <c r="A3939" i="20"/>
  <c r="B3939" i="20" l="1"/>
  <c r="D3939" i="20" s="1"/>
  <c r="C3939" i="20"/>
  <c r="E3939" i="20" s="1"/>
  <c r="A3940" i="20"/>
  <c r="B3940" i="20" l="1"/>
  <c r="D3940" i="20" s="1"/>
  <c r="A3941" i="20"/>
  <c r="C3940" i="20"/>
  <c r="E3940" i="20" s="1"/>
  <c r="B3941" i="20" l="1"/>
  <c r="D3941" i="20" s="1"/>
  <c r="A3942" i="20"/>
  <c r="C3941" i="20"/>
  <c r="E3941" i="20" s="1"/>
  <c r="B3942" i="20" l="1"/>
  <c r="D3942" i="20" s="1"/>
  <c r="C3942" i="20"/>
  <c r="E3942" i="20" s="1"/>
  <c r="A3943" i="20"/>
  <c r="A3944" i="20" l="1"/>
  <c r="B3943" i="20"/>
  <c r="D3943" i="20" s="1"/>
  <c r="C3943" i="20"/>
  <c r="E3943" i="20" s="1"/>
  <c r="C3944" i="20" l="1"/>
  <c r="E3944" i="20" s="1"/>
  <c r="A3945" i="20"/>
  <c r="B3944" i="20"/>
  <c r="D3944" i="20" s="1"/>
  <c r="B3945" i="20" l="1"/>
  <c r="D3945" i="20" s="1"/>
  <c r="A3946" i="20"/>
  <c r="C3945" i="20"/>
  <c r="E3945" i="20" s="1"/>
  <c r="C3946" i="20" l="1"/>
  <c r="E3946" i="20" s="1"/>
  <c r="B3946" i="20"/>
  <c r="D3946" i="20" s="1"/>
  <c r="A3947" i="20"/>
  <c r="B3947" i="20" l="1"/>
  <c r="D3947" i="20" s="1"/>
  <c r="C3947" i="20"/>
  <c r="E3947" i="20" s="1"/>
  <c r="A3948" i="20"/>
  <c r="B3948" i="20" l="1"/>
  <c r="D3948" i="20" s="1"/>
  <c r="C3948" i="20"/>
  <c r="E3948" i="20" s="1"/>
  <c r="A3949" i="20"/>
  <c r="B3949" i="20" l="1"/>
  <c r="D3949" i="20" s="1"/>
  <c r="A3950" i="20"/>
  <c r="C3949" i="20"/>
  <c r="E3949" i="20" s="1"/>
  <c r="B3950" i="20" l="1"/>
  <c r="D3950" i="20" s="1"/>
  <c r="C3950" i="20"/>
  <c r="E3950" i="20" s="1"/>
  <c r="A3951" i="20"/>
  <c r="A3952" i="20" l="1"/>
  <c r="B3951" i="20"/>
  <c r="D3951" i="20" s="1"/>
  <c r="C3951" i="20"/>
  <c r="E3951" i="20" s="1"/>
  <c r="C3952" i="20" l="1"/>
  <c r="E3952" i="20" s="1"/>
  <c r="A3953" i="20"/>
  <c r="B3952" i="20"/>
  <c r="D3952" i="20" s="1"/>
  <c r="B3953" i="20" l="1"/>
  <c r="D3953" i="20" s="1"/>
  <c r="C3953" i="20"/>
  <c r="E3953" i="20" s="1"/>
  <c r="A3954" i="20"/>
  <c r="C3954" i="20" l="1"/>
  <c r="E3954" i="20" s="1"/>
  <c r="B3954" i="20"/>
  <c r="D3954" i="20" s="1"/>
  <c r="A3955" i="20"/>
  <c r="B3955" i="20" l="1"/>
  <c r="D3955" i="20" s="1"/>
  <c r="C3955" i="20"/>
  <c r="E3955" i="20" s="1"/>
  <c r="A3956" i="20"/>
  <c r="B3956" i="20" l="1"/>
  <c r="D3956" i="20" s="1"/>
  <c r="C3956" i="20"/>
  <c r="E3956" i="20" s="1"/>
  <c r="A3957" i="20"/>
  <c r="B3957" i="20" l="1"/>
  <c r="D3957" i="20" s="1"/>
  <c r="A3958" i="20"/>
  <c r="C3957" i="20"/>
  <c r="E3957" i="20" s="1"/>
  <c r="B3958" i="20" l="1"/>
  <c r="D3958" i="20" s="1"/>
  <c r="C3958" i="20"/>
  <c r="E3958" i="20" s="1"/>
  <c r="A3959" i="20"/>
  <c r="A3960" i="20" l="1"/>
  <c r="B3959" i="20"/>
  <c r="D3959" i="20" s="1"/>
  <c r="C3959" i="20"/>
  <c r="E3959" i="20" s="1"/>
  <c r="C3960" i="20" l="1"/>
  <c r="E3960" i="20" s="1"/>
  <c r="A3961" i="20"/>
  <c r="B3960" i="20"/>
  <c r="D3960" i="20" s="1"/>
  <c r="B3961" i="20" l="1"/>
  <c r="D3961" i="20" s="1"/>
  <c r="C3961" i="20"/>
  <c r="E3961" i="20" s="1"/>
  <c r="A3962" i="20"/>
  <c r="C3962" i="20" l="1"/>
  <c r="E3962" i="20" s="1"/>
  <c r="B3962" i="20"/>
  <c r="D3962" i="20" s="1"/>
  <c r="A3963" i="20"/>
  <c r="B3963" i="20" l="1"/>
  <c r="D3963" i="20" s="1"/>
  <c r="C3963" i="20"/>
  <c r="E3963" i="20" s="1"/>
  <c r="A3964" i="20"/>
  <c r="B3964" i="20" l="1"/>
  <c r="D3964" i="20" s="1"/>
  <c r="A3965" i="20"/>
  <c r="C3964" i="20"/>
  <c r="E3964" i="20" s="1"/>
  <c r="B3965" i="20" l="1"/>
  <c r="D3965" i="20" s="1"/>
  <c r="A3966" i="20"/>
  <c r="C3965" i="20"/>
  <c r="E3965" i="20" s="1"/>
  <c r="B3966" i="20" l="1"/>
  <c r="D3966" i="20" s="1"/>
  <c r="C3966" i="20"/>
  <c r="E3966" i="20" s="1"/>
  <c r="A3967" i="20"/>
  <c r="A3968" i="20" l="1"/>
  <c r="B3967" i="20"/>
  <c r="D3967" i="20" s="1"/>
  <c r="C3967" i="20"/>
  <c r="E3967" i="20" s="1"/>
  <c r="C3968" i="20" l="1"/>
  <c r="E3968" i="20" s="1"/>
  <c r="A3969" i="20"/>
  <c r="B3968" i="20"/>
  <c r="D3968" i="20" s="1"/>
  <c r="B3969" i="20" l="1"/>
  <c r="D3969" i="20" s="1"/>
  <c r="C3969" i="20"/>
  <c r="E3969" i="20" s="1"/>
  <c r="A3970" i="20"/>
  <c r="C3970" i="20" l="1"/>
  <c r="E3970" i="20" s="1"/>
  <c r="B3970" i="20"/>
  <c r="D3970" i="20" s="1"/>
  <c r="A3971" i="20"/>
  <c r="B3971" i="20" l="1"/>
  <c r="D3971" i="20" s="1"/>
  <c r="C3971" i="20"/>
  <c r="E3971" i="20" s="1"/>
  <c r="A3972" i="20"/>
  <c r="B3972" i="20" l="1"/>
  <c r="D3972" i="20" s="1"/>
  <c r="C3972" i="20"/>
  <c r="E3972" i="20" s="1"/>
  <c r="A3973" i="20"/>
  <c r="B3973" i="20" l="1"/>
  <c r="D3973" i="20" s="1"/>
  <c r="C3973" i="20"/>
  <c r="E3973" i="20" s="1"/>
  <c r="A3974" i="20"/>
  <c r="B3974" i="20" l="1"/>
  <c r="D3974" i="20" s="1"/>
  <c r="C3974" i="20"/>
  <c r="E3974" i="20" s="1"/>
  <c r="A3975" i="20"/>
  <c r="A3976" i="20" l="1"/>
  <c r="B3975" i="20"/>
  <c r="D3975" i="20" s="1"/>
  <c r="C3975" i="20"/>
  <c r="E3975" i="20" s="1"/>
  <c r="C3976" i="20" l="1"/>
  <c r="E3976" i="20" s="1"/>
  <c r="A3977" i="20"/>
  <c r="B3976" i="20"/>
  <c r="D3976" i="20" s="1"/>
  <c r="B3977" i="20" l="1"/>
  <c r="D3977" i="20" s="1"/>
  <c r="C3977" i="20"/>
  <c r="E3977" i="20" s="1"/>
  <c r="A3978" i="20"/>
  <c r="C3978" i="20" l="1"/>
  <c r="E3978" i="20" s="1"/>
  <c r="B3978" i="20"/>
  <c r="D3978" i="20" s="1"/>
  <c r="A3979" i="20"/>
  <c r="B3979" i="20" l="1"/>
  <c r="D3979" i="20" s="1"/>
  <c r="C3979" i="20"/>
  <c r="E3979" i="20" s="1"/>
  <c r="A3980" i="20"/>
  <c r="B3980" i="20" l="1"/>
  <c r="D3980" i="20" s="1"/>
  <c r="C3980" i="20"/>
  <c r="E3980" i="20" s="1"/>
  <c r="A3981" i="20"/>
  <c r="B3981" i="20" l="1"/>
  <c r="D3981" i="20" s="1"/>
  <c r="A3982" i="20"/>
  <c r="C3981" i="20"/>
  <c r="E3981" i="20" s="1"/>
  <c r="B3982" i="20" l="1"/>
  <c r="D3982" i="20" s="1"/>
  <c r="C3982" i="20"/>
  <c r="E3982" i="20" s="1"/>
  <c r="A3983" i="20"/>
  <c r="A3984" i="20" l="1"/>
  <c r="B3983" i="20"/>
  <c r="D3983" i="20" s="1"/>
  <c r="C3983" i="20"/>
  <c r="E3983" i="20" s="1"/>
  <c r="C3984" i="20" l="1"/>
  <c r="E3984" i="20" s="1"/>
  <c r="A3985" i="20"/>
  <c r="B3984" i="20"/>
  <c r="D3984" i="20" s="1"/>
  <c r="B3985" i="20" l="1"/>
  <c r="D3985" i="20" s="1"/>
  <c r="C3985" i="20"/>
  <c r="E3985" i="20" s="1"/>
  <c r="A3986" i="20"/>
  <c r="C3986" i="20" l="1"/>
  <c r="E3986" i="20" s="1"/>
  <c r="B3986" i="20"/>
  <c r="D3986" i="20" s="1"/>
  <c r="A3987" i="20"/>
  <c r="B3987" i="20" l="1"/>
  <c r="D3987" i="20" s="1"/>
  <c r="C3987" i="20"/>
  <c r="E3987" i="20" s="1"/>
  <c r="A3988" i="20"/>
  <c r="B3988" i="20" l="1"/>
  <c r="D3988" i="20" s="1"/>
  <c r="C3988" i="20"/>
  <c r="E3988" i="20" s="1"/>
  <c r="A3989" i="20"/>
  <c r="B3989" i="20" l="1"/>
  <c r="D3989" i="20" s="1"/>
  <c r="A3990" i="20"/>
  <c r="C3989" i="20"/>
  <c r="E3989" i="20" s="1"/>
  <c r="B3990" i="20" l="1"/>
  <c r="D3990" i="20" s="1"/>
  <c r="C3990" i="20"/>
  <c r="E3990" i="20" s="1"/>
  <c r="A3991" i="20"/>
  <c r="A3992" i="20" l="1"/>
  <c r="C3991" i="20"/>
  <c r="E3991" i="20" s="1"/>
  <c r="B3991" i="20"/>
  <c r="D3991" i="20" s="1"/>
  <c r="C3992" i="20" l="1"/>
  <c r="E3992" i="20" s="1"/>
  <c r="A3993" i="20"/>
  <c r="B3992" i="20"/>
  <c r="D3992" i="20" s="1"/>
  <c r="B3993" i="20" l="1"/>
  <c r="D3993" i="20" s="1"/>
  <c r="C3993" i="20"/>
  <c r="E3993" i="20" s="1"/>
  <c r="A3994" i="20"/>
  <c r="C3994" i="20" l="1"/>
  <c r="E3994" i="20" s="1"/>
  <c r="A3995" i="20"/>
  <c r="B3994" i="20"/>
  <c r="D3994" i="20" s="1"/>
  <c r="B3995" i="20" l="1"/>
  <c r="D3995" i="20" s="1"/>
  <c r="C3995" i="20"/>
  <c r="E3995" i="20" s="1"/>
  <c r="A3996" i="20"/>
  <c r="B3996" i="20" l="1"/>
  <c r="D3996" i="20" s="1"/>
  <c r="A3997" i="20"/>
  <c r="C3996" i="20"/>
  <c r="E3996" i="20" s="1"/>
  <c r="B3997" i="20" l="1"/>
  <c r="D3997" i="20" s="1"/>
  <c r="A3998" i="20"/>
  <c r="C3997" i="20"/>
  <c r="E3997" i="20" s="1"/>
  <c r="B3998" i="20" l="1"/>
  <c r="D3998" i="20" s="1"/>
  <c r="C3998" i="20"/>
  <c r="E3998" i="20" s="1"/>
  <c r="A3999" i="20"/>
  <c r="A4000" i="20" l="1"/>
  <c r="B3999" i="20"/>
  <c r="D3999" i="20" s="1"/>
  <c r="C3999" i="20"/>
  <c r="E3999" i="20" s="1"/>
  <c r="C4000" i="20" l="1"/>
  <c r="E4000" i="20" s="1"/>
  <c r="A4001" i="20"/>
  <c r="B4000" i="20"/>
  <c r="D4000" i="20" s="1"/>
  <c r="B4001" i="20" l="1"/>
  <c r="D4001" i="20" s="1"/>
  <c r="A4002" i="20"/>
  <c r="C4001" i="20"/>
  <c r="E4001" i="20" s="1"/>
  <c r="C4002" i="20" l="1"/>
  <c r="E4002" i="20" s="1"/>
  <c r="B4002" i="20"/>
  <c r="D4002" i="20" s="1"/>
  <c r="A4003" i="20"/>
  <c r="B4003" i="20" l="1"/>
  <c r="D4003" i="20" s="1"/>
  <c r="C4003" i="20"/>
  <c r="E4003" i="20" s="1"/>
  <c r="A4004" i="20"/>
  <c r="B4004" i="20" l="1"/>
  <c r="D4004" i="20" s="1"/>
  <c r="C4004" i="20"/>
  <c r="E4004" i="20" s="1"/>
  <c r="A4005" i="20"/>
  <c r="B4005" i="20" l="1"/>
  <c r="D4005" i="20" s="1"/>
  <c r="C4005" i="20"/>
  <c r="E4005" i="20" s="1"/>
  <c r="A4006" i="20"/>
  <c r="B4006" i="20" l="1"/>
  <c r="D4006" i="20" s="1"/>
  <c r="A4007" i="20"/>
  <c r="C4006" i="20"/>
  <c r="E4006" i="20" s="1"/>
  <c r="A4008" i="20" l="1"/>
  <c r="B4007" i="20"/>
  <c r="D4007" i="20" s="1"/>
  <c r="C4007" i="20"/>
  <c r="E4007" i="20" s="1"/>
  <c r="C4008" i="20" l="1"/>
  <c r="E4008" i="20" s="1"/>
  <c r="A4009" i="20"/>
  <c r="B4008" i="20"/>
  <c r="D4008" i="20" s="1"/>
  <c r="B4009" i="20" l="1"/>
  <c r="D4009" i="20" s="1"/>
  <c r="C4009" i="20"/>
  <c r="E4009" i="20" s="1"/>
  <c r="A4010" i="20"/>
  <c r="C4010" i="20" l="1"/>
  <c r="E4010" i="20" s="1"/>
  <c r="B4010" i="20"/>
  <c r="D4010" i="20" s="1"/>
  <c r="A4011" i="20"/>
  <c r="B4011" i="20" l="1"/>
  <c r="D4011" i="20" s="1"/>
  <c r="C4011" i="20"/>
  <c r="E4011" i="20" s="1"/>
  <c r="A4012" i="20"/>
  <c r="B4012" i="20" l="1"/>
  <c r="D4012" i="20" s="1"/>
  <c r="C4012" i="20"/>
  <c r="E4012" i="20" s="1"/>
  <c r="A4013" i="20"/>
  <c r="B4013" i="20" l="1"/>
  <c r="D4013" i="20" s="1"/>
  <c r="A4014" i="20"/>
  <c r="C4013" i="20"/>
  <c r="E4013" i="20" s="1"/>
  <c r="B4014" i="20" l="1"/>
  <c r="D4014" i="20" s="1"/>
  <c r="C4014" i="20"/>
  <c r="E4014" i="20" s="1"/>
  <c r="A4015" i="20"/>
  <c r="A4016" i="20" l="1"/>
  <c r="B4015" i="20"/>
  <c r="D4015" i="20" s="1"/>
  <c r="C4015" i="20"/>
  <c r="E4015" i="20" s="1"/>
  <c r="C4016" i="20" l="1"/>
  <c r="E4016" i="20" s="1"/>
  <c r="A4017" i="20"/>
  <c r="B4016" i="20"/>
  <c r="D4016" i="20" s="1"/>
  <c r="B4017" i="20" l="1"/>
  <c r="D4017" i="20" s="1"/>
  <c r="A4018" i="20"/>
  <c r="C4017" i="20"/>
  <c r="E4017" i="20" s="1"/>
  <c r="C4018" i="20" l="1"/>
  <c r="E4018" i="20" s="1"/>
  <c r="B4018" i="20"/>
  <c r="D4018" i="20" s="1"/>
  <c r="A4019" i="20"/>
  <c r="B4019" i="20" l="1"/>
  <c r="D4019" i="20" s="1"/>
  <c r="C4019" i="20"/>
  <c r="E4019" i="20" s="1"/>
  <c r="A4020" i="20"/>
  <c r="B4020" i="20" l="1"/>
  <c r="D4020" i="20" s="1"/>
  <c r="C4020" i="20"/>
  <c r="E4020" i="20" s="1"/>
  <c r="A4021" i="20"/>
  <c r="B4021" i="20" l="1"/>
  <c r="D4021" i="20" s="1"/>
  <c r="A4022" i="20"/>
  <c r="C4021" i="20"/>
  <c r="E4021" i="20" s="1"/>
  <c r="B4022" i="20" l="1"/>
  <c r="D4022" i="20" s="1"/>
  <c r="C4022" i="20"/>
  <c r="E4022" i="20" s="1"/>
  <c r="A4023" i="20"/>
  <c r="A4024" i="20" l="1"/>
  <c r="B4023" i="20"/>
  <c r="D4023" i="20" s="1"/>
  <c r="C4023" i="20"/>
  <c r="E4023" i="20" s="1"/>
  <c r="C4024" i="20" l="1"/>
  <c r="E4024" i="20" s="1"/>
  <c r="A4025" i="20"/>
  <c r="B4024" i="20"/>
  <c r="D4024" i="20" s="1"/>
  <c r="B4025" i="20" l="1"/>
  <c r="D4025" i="20" s="1"/>
  <c r="C4025" i="20"/>
  <c r="E4025" i="20" s="1"/>
  <c r="A4026" i="20"/>
  <c r="C4026" i="20" l="1"/>
  <c r="E4026" i="20" s="1"/>
  <c r="A4027" i="20"/>
  <c r="B4026" i="20"/>
  <c r="D4026" i="20" s="1"/>
  <c r="B4027" i="20" l="1"/>
  <c r="D4027" i="20" s="1"/>
  <c r="C4027" i="20"/>
  <c r="E4027" i="20" s="1"/>
  <c r="A4028" i="20"/>
  <c r="B4028" i="20" l="1"/>
  <c r="D4028" i="20" s="1"/>
  <c r="C4028" i="20"/>
  <c r="E4028" i="20" s="1"/>
  <c r="A4029" i="20"/>
  <c r="B4029" i="20" l="1"/>
  <c r="D4029" i="20" s="1"/>
  <c r="A4030" i="20"/>
  <c r="C4029" i="20"/>
  <c r="E4029" i="20" s="1"/>
  <c r="B4030" i="20" l="1"/>
  <c r="D4030" i="20" s="1"/>
  <c r="C4030" i="20"/>
  <c r="E4030" i="20" s="1"/>
  <c r="A4031" i="20"/>
  <c r="A4032" i="20" l="1"/>
  <c r="B4031" i="20"/>
  <c r="D4031" i="20" s="1"/>
  <c r="C4031" i="20"/>
  <c r="E4031" i="20" s="1"/>
  <c r="C4032" i="20" l="1"/>
  <c r="E4032" i="20" s="1"/>
  <c r="A4033" i="20"/>
  <c r="B4032" i="20"/>
  <c r="D4032" i="20" s="1"/>
  <c r="B4033" i="20" l="1"/>
  <c r="D4033" i="20" s="1"/>
  <c r="C4033" i="20"/>
  <c r="E4033" i="20" s="1"/>
  <c r="A4034" i="20"/>
  <c r="C4034" i="20" l="1"/>
  <c r="E4034" i="20" s="1"/>
  <c r="B4034" i="20"/>
  <c r="D4034" i="20" s="1"/>
  <c r="A4035" i="20"/>
  <c r="B4035" i="20" l="1"/>
  <c r="D4035" i="20" s="1"/>
  <c r="C4035" i="20"/>
  <c r="E4035" i="20" s="1"/>
  <c r="A4036" i="20"/>
  <c r="B4036" i="20" l="1"/>
  <c r="D4036" i="20" s="1"/>
  <c r="C4036" i="20"/>
  <c r="E4036" i="20" s="1"/>
  <c r="A4037" i="20"/>
  <c r="B4037" i="20" l="1"/>
  <c r="D4037" i="20" s="1"/>
  <c r="A4038" i="20"/>
  <c r="C4037" i="20"/>
  <c r="E4037" i="20" s="1"/>
  <c r="B4038" i="20" l="1"/>
  <c r="D4038" i="20" s="1"/>
  <c r="C4038" i="20"/>
  <c r="E4038" i="20" s="1"/>
  <c r="A4039" i="20"/>
  <c r="A4040" i="20" l="1"/>
  <c r="B4039" i="20"/>
  <c r="D4039" i="20" s="1"/>
  <c r="C4039" i="20"/>
  <c r="E4039" i="20" s="1"/>
  <c r="C4040" i="20" l="1"/>
  <c r="E4040" i="20" s="1"/>
  <c r="A4041" i="20"/>
  <c r="B4040" i="20"/>
  <c r="D4040" i="20" s="1"/>
  <c r="B4041" i="20" l="1"/>
  <c r="D4041" i="20" s="1"/>
  <c r="C4041" i="20"/>
  <c r="E4041" i="20" s="1"/>
  <c r="A4042" i="20"/>
  <c r="C4042" i="20" l="1"/>
  <c r="E4042" i="20" s="1"/>
  <c r="B4042" i="20"/>
  <c r="D4042" i="20" s="1"/>
  <c r="A4043" i="20"/>
  <c r="B4043" i="20" l="1"/>
  <c r="D4043" i="20" s="1"/>
  <c r="A4044" i="20"/>
  <c r="C4043" i="20"/>
  <c r="E4043" i="20" s="1"/>
  <c r="B4044" i="20" l="1"/>
  <c r="D4044" i="20" s="1"/>
  <c r="C4044" i="20"/>
  <c r="E4044" i="20" s="1"/>
  <c r="A4045" i="20"/>
  <c r="B4045" i="20" l="1"/>
  <c r="D4045" i="20" s="1"/>
  <c r="A4046" i="20"/>
  <c r="C4045" i="20"/>
  <c r="E4045" i="20" s="1"/>
  <c r="B4046" i="20" l="1"/>
  <c r="D4046" i="20" s="1"/>
  <c r="C4046" i="20"/>
  <c r="E4046" i="20" s="1"/>
  <c r="A4047" i="20"/>
  <c r="A4048" i="20" l="1"/>
  <c r="B4047" i="20"/>
  <c r="D4047" i="20" s="1"/>
  <c r="C4047" i="20"/>
  <c r="E4047" i="20" s="1"/>
  <c r="C4048" i="20" l="1"/>
  <c r="E4048" i="20" s="1"/>
  <c r="A4049" i="20"/>
  <c r="B4048" i="20"/>
  <c r="D4048" i="20" s="1"/>
  <c r="B4049" i="20" l="1"/>
  <c r="D4049" i="20" s="1"/>
  <c r="C4049" i="20"/>
  <c r="E4049" i="20" s="1"/>
  <c r="A4050" i="20"/>
  <c r="C4050" i="20" l="1"/>
  <c r="E4050" i="20" s="1"/>
  <c r="B4050" i="20"/>
  <c r="D4050" i="20" s="1"/>
  <c r="A4051" i="20"/>
  <c r="B4051" i="20" l="1"/>
  <c r="D4051" i="20" s="1"/>
  <c r="C4051" i="20"/>
  <c r="E4051" i="20" s="1"/>
  <c r="A4052" i="20"/>
  <c r="B4052" i="20" l="1"/>
  <c r="D4052" i="20" s="1"/>
  <c r="C4052" i="20"/>
  <c r="E4052" i="20" s="1"/>
  <c r="A4053" i="20"/>
  <c r="B4053" i="20" l="1"/>
  <c r="D4053" i="20" s="1"/>
  <c r="A4054" i="20"/>
  <c r="C4053" i="20"/>
  <c r="E4053" i="20" s="1"/>
  <c r="B4054" i="20" l="1"/>
  <c r="D4054" i="20" s="1"/>
  <c r="A4055" i="20"/>
  <c r="C4054" i="20"/>
  <c r="E4054" i="20" s="1"/>
  <c r="A4056" i="20" l="1"/>
  <c r="B4055" i="20"/>
  <c r="D4055" i="20" s="1"/>
  <c r="C4055" i="20"/>
  <c r="E4055" i="20" s="1"/>
  <c r="C4056" i="20" l="1"/>
  <c r="E4056" i="20" s="1"/>
  <c r="A4057" i="20"/>
  <c r="B4056" i="20"/>
  <c r="D4056" i="20" s="1"/>
  <c r="B4057" i="20" l="1"/>
  <c r="D4057" i="20" s="1"/>
  <c r="C4057" i="20"/>
  <c r="E4057" i="20" s="1"/>
  <c r="A4058" i="20"/>
  <c r="C4058" i="20" l="1"/>
  <c r="E4058" i="20" s="1"/>
  <c r="B4058" i="20"/>
  <c r="D4058" i="20" s="1"/>
  <c r="A4059" i="20"/>
  <c r="B4059" i="20" l="1"/>
  <c r="D4059" i="20" s="1"/>
  <c r="C4059" i="20"/>
  <c r="E4059" i="20" s="1"/>
  <c r="A4060" i="20"/>
  <c r="B4060" i="20" l="1"/>
  <c r="D4060" i="20" s="1"/>
  <c r="C4060" i="20"/>
  <c r="E4060" i="20" s="1"/>
  <c r="A4061" i="20"/>
  <c r="B4061" i="20" l="1"/>
  <c r="D4061" i="20" s="1"/>
  <c r="A4062" i="20"/>
  <c r="C4061" i="20"/>
  <c r="E4061" i="20" s="1"/>
  <c r="B4062" i="20" l="1"/>
  <c r="D4062" i="20" s="1"/>
  <c r="C4062" i="20"/>
  <c r="E4062" i="20" s="1"/>
  <c r="A4063" i="20"/>
  <c r="A4064" i="20" l="1"/>
  <c r="B4063" i="20"/>
  <c r="D4063" i="20" s="1"/>
  <c r="C4063" i="20"/>
  <c r="E4063" i="20" s="1"/>
  <c r="C4064" i="20" l="1"/>
  <c r="E4064" i="20" s="1"/>
  <c r="B4064" i="20"/>
  <c r="D4064" i="20" s="1"/>
  <c r="A4065" i="20"/>
  <c r="B4065" i="20" l="1"/>
  <c r="D4065" i="20" s="1"/>
  <c r="C4065" i="20"/>
  <c r="E4065" i="20" s="1"/>
  <c r="A4066" i="20"/>
  <c r="C4066" i="20" l="1"/>
  <c r="E4066" i="20" s="1"/>
  <c r="B4066" i="20"/>
  <c r="D4066" i="20" s="1"/>
  <c r="A4067" i="20"/>
  <c r="B4067" i="20" l="1"/>
  <c r="D4067" i="20" s="1"/>
  <c r="C4067" i="20"/>
  <c r="E4067" i="20" s="1"/>
  <c r="A4068" i="20"/>
  <c r="B4068" i="20" l="1"/>
  <c r="D4068" i="20" s="1"/>
  <c r="C4068" i="20"/>
  <c r="E4068" i="20" s="1"/>
  <c r="A4069" i="20"/>
  <c r="B4069" i="20" l="1"/>
  <c r="D4069" i="20" s="1"/>
  <c r="A4070" i="20"/>
  <c r="C4069" i="20"/>
  <c r="E4069" i="20" s="1"/>
  <c r="B4070" i="20" l="1"/>
  <c r="D4070" i="20" s="1"/>
  <c r="C4070" i="20"/>
  <c r="E4070" i="20" s="1"/>
  <c r="A4071" i="20"/>
  <c r="A4072" i="20" l="1"/>
  <c r="B4071" i="20"/>
  <c r="D4071" i="20" s="1"/>
  <c r="C4071" i="20"/>
  <c r="E4071" i="20" s="1"/>
  <c r="C4072" i="20" l="1"/>
  <c r="E4072" i="20" s="1"/>
  <c r="A4073" i="20"/>
  <c r="B4072" i="20"/>
  <c r="D4072" i="20" s="1"/>
  <c r="B4073" i="20" l="1"/>
  <c r="D4073" i="20" s="1"/>
  <c r="C4073" i="20"/>
  <c r="E4073" i="20" s="1"/>
  <c r="A4074" i="20"/>
  <c r="C4074" i="20" l="1"/>
  <c r="E4074" i="20" s="1"/>
  <c r="B4074" i="20"/>
  <c r="D4074" i="20" s="1"/>
  <c r="A4075" i="20"/>
  <c r="B4075" i="20" l="1"/>
  <c r="D4075" i="20" s="1"/>
  <c r="C4075" i="20"/>
  <c r="E4075" i="20" s="1"/>
  <c r="A4076" i="20"/>
  <c r="B4076" i="20" l="1"/>
  <c r="D4076" i="20" s="1"/>
  <c r="C4076" i="20"/>
  <c r="E4076" i="20" s="1"/>
  <c r="A4077" i="20"/>
  <c r="B4077" i="20" l="1"/>
  <c r="D4077" i="20" s="1"/>
  <c r="A4078" i="20"/>
  <c r="C4077" i="20"/>
  <c r="E4077" i="20" s="1"/>
  <c r="B4078" i="20" l="1"/>
  <c r="D4078" i="20" s="1"/>
  <c r="C4078" i="20"/>
  <c r="E4078" i="20" s="1"/>
  <c r="A4079" i="20"/>
  <c r="A4080" i="20" l="1"/>
  <c r="B4079" i="20"/>
  <c r="D4079" i="20" s="1"/>
  <c r="C4079" i="20"/>
  <c r="E4079" i="20" s="1"/>
  <c r="C4080" i="20" l="1"/>
  <c r="E4080" i="20" s="1"/>
  <c r="A4081" i="20"/>
  <c r="B4080" i="20"/>
  <c r="D4080" i="20" s="1"/>
  <c r="B4081" i="20" l="1"/>
  <c r="D4081" i="20" s="1"/>
  <c r="A4082" i="20"/>
  <c r="C4081" i="20"/>
  <c r="E4081" i="20" s="1"/>
  <c r="C4082" i="20" l="1"/>
  <c r="E4082" i="20" s="1"/>
  <c r="B4082" i="20"/>
  <c r="D4082" i="20" s="1"/>
  <c r="A4083" i="20"/>
  <c r="B4083" i="20" l="1"/>
  <c r="D4083" i="20" s="1"/>
  <c r="C4083" i="20"/>
  <c r="E4083" i="20" s="1"/>
  <c r="A4084" i="20"/>
  <c r="B4084" i="20" l="1"/>
  <c r="D4084" i="20" s="1"/>
  <c r="C4084" i="20"/>
  <c r="E4084" i="20" s="1"/>
  <c r="A4085" i="20"/>
  <c r="B4085" i="20" l="1"/>
  <c r="D4085" i="20" s="1"/>
  <c r="A4086" i="20"/>
  <c r="C4085" i="20"/>
  <c r="E4085" i="20" s="1"/>
  <c r="B4086" i="20" l="1"/>
  <c r="D4086" i="20" s="1"/>
  <c r="C4086" i="20"/>
  <c r="E4086" i="20" s="1"/>
  <c r="A4087" i="20"/>
  <c r="A4088" i="20" l="1"/>
  <c r="B4087" i="20"/>
  <c r="D4087" i="20" s="1"/>
  <c r="C4087" i="20"/>
  <c r="E4087" i="20" s="1"/>
  <c r="C4088" i="20" l="1"/>
  <c r="E4088" i="20" s="1"/>
  <c r="A4089" i="20"/>
  <c r="B4088" i="20"/>
  <c r="D4088" i="20" s="1"/>
  <c r="B4089" i="20" l="1"/>
  <c r="D4089" i="20" s="1"/>
  <c r="C4089" i="20"/>
  <c r="E4089" i="20" s="1"/>
  <c r="A4090" i="20"/>
  <c r="C4090" i="20" l="1"/>
  <c r="E4090" i="20" s="1"/>
  <c r="B4090" i="20"/>
  <c r="D4090" i="20" s="1"/>
  <c r="A4091" i="20"/>
  <c r="B4091" i="20" l="1"/>
  <c r="D4091" i="20" s="1"/>
  <c r="C4091" i="20"/>
  <c r="E4091" i="20" s="1"/>
  <c r="A4092" i="20"/>
  <c r="B4092" i="20" l="1"/>
  <c r="D4092" i="20" s="1"/>
  <c r="C4092" i="20"/>
  <c r="E4092" i="20" s="1"/>
  <c r="A4093" i="20"/>
  <c r="B4093" i="20" l="1"/>
  <c r="D4093" i="20" s="1"/>
  <c r="A4094" i="20"/>
  <c r="C4093" i="20"/>
  <c r="E4093" i="20" s="1"/>
  <c r="B4094" i="20" l="1"/>
  <c r="D4094" i="20" s="1"/>
  <c r="C4094" i="20"/>
  <c r="E4094" i="20" s="1"/>
  <c r="A4095" i="20"/>
  <c r="A4096" i="20" l="1"/>
  <c r="B4095" i="20"/>
  <c r="D4095" i="20" s="1"/>
  <c r="C4095" i="20"/>
  <c r="E4095" i="20" s="1"/>
  <c r="C4096" i="20" l="1"/>
  <c r="E4096" i="20" s="1"/>
  <c r="A4097" i="20"/>
  <c r="B4096" i="20"/>
  <c r="D4096" i="20" s="1"/>
  <c r="B4097" i="20" l="1"/>
  <c r="D4097" i="20" s="1"/>
  <c r="A4098" i="20"/>
  <c r="C4097" i="20"/>
  <c r="E4097" i="20" s="1"/>
  <c r="C4098" i="20" l="1"/>
  <c r="E4098" i="20" s="1"/>
  <c r="B4098" i="20"/>
  <c r="D4098" i="20" s="1"/>
  <c r="A4099" i="20"/>
  <c r="B4099" i="20" l="1"/>
  <c r="D4099" i="20" s="1"/>
  <c r="C4099" i="20"/>
  <c r="E4099" i="20" s="1"/>
  <c r="A4100" i="20"/>
  <c r="B4100" i="20" l="1"/>
  <c r="D4100" i="20" s="1"/>
  <c r="A4101" i="20"/>
  <c r="C4100" i="20"/>
  <c r="E4100" i="20" s="1"/>
  <c r="B4101" i="20" l="1"/>
  <c r="D4101" i="20" s="1"/>
  <c r="A4102" i="20"/>
  <c r="C4101" i="20"/>
  <c r="E4101" i="20" s="1"/>
  <c r="B4102" i="20" l="1"/>
  <c r="D4102" i="20" s="1"/>
  <c r="C4102" i="20"/>
  <c r="E4102" i="20" s="1"/>
  <c r="A4103" i="20"/>
  <c r="A4104" i="20" l="1"/>
  <c r="B4103" i="20"/>
  <c r="D4103" i="20" s="1"/>
  <c r="C4103" i="20"/>
  <c r="E4103" i="20" s="1"/>
  <c r="C4104" i="20" l="1"/>
  <c r="E4104" i="20" s="1"/>
  <c r="A4105" i="20"/>
  <c r="B4104" i="20"/>
  <c r="D4104" i="20" s="1"/>
  <c r="B4105" i="20" l="1"/>
  <c r="D4105" i="20" s="1"/>
  <c r="C4105" i="20"/>
  <c r="E4105" i="20" s="1"/>
  <c r="A4106" i="20"/>
  <c r="C4106" i="20" l="1"/>
  <c r="E4106" i="20" s="1"/>
  <c r="B4106" i="20"/>
  <c r="D4106" i="20" s="1"/>
  <c r="A4107" i="20"/>
  <c r="B4107" i="20" l="1"/>
  <c r="D4107" i="20" s="1"/>
  <c r="C4107" i="20"/>
  <c r="E4107" i="20" s="1"/>
  <c r="A4108" i="20"/>
  <c r="B4108" i="20" l="1"/>
  <c r="D4108" i="20" s="1"/>
  <c r="C4108" i="20"/>
  <c r="E4108" i="20" s="1"/>
  <c r="A4109" i="20"/>
  <c r="B4109" i="20" l="1"/>
  <c r="D4109" i="20" s="1"/>
  <c r="C4109" i="20"/>
  <c r="E4109" i="20" s="1"/>
  <c r="A4110" i="20"/>
  <c r="B4110" i="20" l="1"/>
  <c r="D4110" i="20" s="1"/>
  <c r="C4110" i="20"/>
  <c r="E4110" i="20" s="1"/>
  <c r="A4111" i="20"/>
  <c r="A4112" i="20" l="1"/>
  <c r="C4111" i="20"/>
  <c r="E4111" i="20" s="1"/>
  <c r="B4111" i="20"/>
  <c r="D4111" i="20" s="1"/>
  <c r="C4112" i="20" l="1"/>
  <c r="E4112" i="20" s="1"/>
  <c r="A4113" i="20"/>
  <c r="B4112" i="20"/>
  <c r="D4112" i="20" s="1"/>
  <c r="B4113" i="20" l="1"/>
  <c r="D4113" i="20" s="1"/>
  <c r="C4113" i="20"/>
  <c r="E4113" i="20" s="1"/>
  <c r="A4114" i="20"/>
  <c r="C4114" i="20" l="1"/>
  <c r="E4114" i="20" s="1"/>
  <c r="B4114" i="20"/>
  <c r="D4114" i="20" s="1"/>
  <c r="A4115" i="20"/>
  <c r="B4115" i="20" l="1"/>
  <c r="D4115" i="20" s="1"/>
  <c r="C4115" i="20"/>
  <c r="E4115" i="20" s="1"/>
  <c r="A4116" i="20"/>
  <c r="B4116" i="20" l="1"/>
  <c r="D4116" i="20" s="1"/>
  <c r="C4116" i="20"/>
  <c r="E4116" i="20" s="1"/>
  <c r="A4117" i="20"/>
  <c r="B4117" i="20" l="1"/>
  <c r="D4117" i="20" s="1"/>
  <c r="C4117" i="20"/>
  <c r="E4117" i="20" s="1"/>
  <c r="A4118" i="20"/>
  <c r="B4118" i="20" l="1"/>
  <c r="D4118" i="20" s="1"/>
  <c r="C4118" i="20"/>
  <c r="E4118" i="20" s="1"/>
  <c r="A4119" i="20"/>
  <c r="A4120" i="20" l="1"/>
  <c r="B4119" i="20"/>
  <c r="D4119" i="20" s="1"/>
  <c r="C4119" i="20"/>
  <c r="E4119" i="20" s="1"/>
  <c r="C4120" i="20" l="1"/>
  <c r="E4120" i="20" s="1"/>
  <c r="A4121" i="20"/>
  <c r="B4120" i="20"/>
  <c r="D4120" i="20" s="1"/>
  <c r="B4121" i="20" l="1"/>
  <c r="D4121" i="20" s="1"/>
  <c r="C4121" i="20"/>
  <c r="E4121" i="20" s="1"/>
  <c r="A4122" i="20"/>
  <c r="C4122" i="20" l="1"/>
  <c r="E4122" i="20" s="1"/>
  <c r="B4122" i="20"/>
  <c r="D4122" i="20" s="1"/>
  <c r="A4123" i="20"/>
  <c r="B4123" i="20" l="1"/>
  <c r="D4123" i="20" s="1"/>
  <c r="C4123" i="20"/>
  <c r="E4123" i="20" s="1"/>
  <c r="A4124" i="20"/>
  <c r="B4124" i="20" l="1"/>
  <c r="D4124" i="20" s="1"/>
  <c r="C4124" i="20"/>
  <c r="E4124" i="20" s="1"/>
  <c r="A4125" i="20"/>
  <c r="B4125" i="20" l="1"/>
  <c r="D4125" i="20" s="1"/>
  <c r="A4126" i="20"/>
  <c r="C4125" i="20"/>
  <c r="E4125" i="20" s="1"/>
  <c r="B4126" i="20" l="1"/>
  <c r="D4126" i="20" s="1"/>
  <c r="C4126" i="20"/>
  <c r="E4126" i="20" s="1"/>
  <c r="A4127" i="20"/>
  <c r="A4128" i="20" l="1"/>
  <c r="B4127" i="20"/>
  <c r="D4127" i="20" s="1"/>
  <c r="C4127" i="20"/>
  <c r="E4127" i="20" s="1"/>
  <c r="C4128" i="20" l="1"/>
  <c r="E4128" i="20" s="1"/>
  <c r="A4129" i="20"/>
  <c r="B4128" i="20"/>
  <c r="D4128" i="20" s="1"/>
  <c r="B4129" i="20" l="1"/>
  <c r="D4129" i="20" s="1"/>
  <c r="C4129" i="20"/>
  <c r="E4129" i="20" s="1"/>
  <c r="A4130" i="20"/>
  <c r="C4130" i="20" l="1"/>
  <c r="E4130" i="20" s="1"/>
  <c r="B4130" i="20"/>
  <c r="D4130" i="20" s="1"/>
  <c r="A4131" i="20"/>
  <c r="B4131" i="20" l="1"/>
  <c r="D4131" i="20" s="1"/>
  <c r="C4131" i="20"/>
  <c r="E4131" i="20" s="1"/>
  <c r="A4132" i="20"/>
  <c r="B4132" i="20" l="1"/>
  <c r="D4132" i="20" s="1"/>
  <c r="C4132" i="20"/>
  <c r="E4132" i="20" s="1"/>
  <c r="A4133" i="20"/>
  <c r="B4133" i="20" l="1"/>
  <c r="D4133" i="20" s="1"/>
  <c r="A4134" i="20"/>
  <c r="C4133" i="20"/>
  <c r="E4133" i="20" s="1"/>
  <c r="B4134" i="20" l="1"/>
  <c r="D4134" i="20" s="1"/>
  <c r="C4134" i="20"/>
  <c r="E4134" i="20" s="1"/>
  <c r="A4135" i="20"/>
  <c r="A4136" i="20" l="1"/>
  <c r="B4135" i="20"/>
  <c r="D4135" i="20" s="1"/>
  <c r="C4135" i="20"/>
  <c r="E4135" i="20" s="1"/>
  <c r="C4136" i="20" l="1"/>
  <c r="E4136" i="20" s="1"/>
  <c r="B4136" i="20"/>
  <c r="D4136" i="20" s="1"/>
  <c r="A4137" i="20"/>
  <c r="B4137" i="20" l="1"/>
  <c r="D4137" i="20" s="1"/>
  <c r="C4137" i="20"/>
  <c r="E4137" i="20" s="1"/>
  <c r="A4138" i="20"/>
  <c r="C4138" i="20" l="1"/>
  <c r="E4138" i="20" s="1"/>
  <c r="B4138" i="20"/>
  <c r="D4138" i="20" s="1"/>
  <c r="A4139" i="20"/>
  <c r="B4139" i="20" l="1"/>
  <c r="D4139" i="20" s="1"/>
  <c r="C4139" i="20"/>
  <c r="E4139" i="20" s="1"/>
  <c r="A4140" i="20"/>
  <c r="B4140" i="20" l="1"/>
  <c r="D4140" i="20" s="1"/>
  <c r="C4140" i="20"/>
  <c r="E4140" i="20" s="1"/>
  <c r="A4141" i="20"/>
  <c r="B4141" i="20" l="1"/>
  <c r="D4141" i="20" s="1"/>
  <c r="A4142" i="20"/>
  <c r="C4141" i="20"/>
  <c r="E4141" i="20" s="1"/>
  <c r="B4142" i="20" l="1"/>
  <c r="D4142" i="20" s="1"/>
  <c r="A4143" i="20"/>
  <c r="C4142" i="20"/>
  <c r="E4142" i="20" s="1"/>
  <c r="A4144" i="20" l="1"/>
  <c r="B4143" i="20"/>
  <c r="D4143" i="20" s="1"/>
  <c r="C4143" i="20"/>
  <c r="E4143" i="20" s="1"/>
  <c r="C4144" i="20" l="1"/>
  <c r="E4144" i="20" s="1"/>
  <c r="A4145" i="20"/>
  <c r="B4144" i="20"/>
  <c r="D4144" i="20" s="1"/>
  <c r="B4145" i="20" l="1"/>
  <c r="D4145" i="20" s="1"/>
  <c r="C4145" i="20"/>
  <c r="E4145" i="20" s="1"/>
  <c r="A4146" i="20"/>
  <c r="C4146" i="20" l="1"/>
  <c r="E4146" i="20" s="1"/>
  <c r="B4146" i="20"/>
  <c r="D4146" i="20" s="1"/>
  <c r="A4147" i="20"/>
  <c r="B4147" i="20" l="1"/>
  <c r="D4147" i="20" s="1"/>
  <c r="C4147" i="20"/>
  <c r="E4147" i="20" s="1"/>
  <c r="A4148" i="20"/>
  <c r="B4148" i="20" l="1"/>
  <c r="D4148" i="20" s="1"/>
  <c r="C4148" i="20"/>
  <c r="E4148" i="20" s="1"/>
  <c r="A4149" i="20"/>
  <c r="B4149" i="20" l="1"/>
  <c r="D4149" i="20" s="1"/>
  <c r="A4150" i="20"/>
  <c r="C4149" i="20"/>
  <c r="E4149" i="20" s="1"/>
  <c r="B4150" i="20" l="1"/>
  <c r="D4150" i="20" s="1"/>
  <c r="C4150" i="20"/>
  <c r="E4150" i="20" s="1"/>
  <c r="A4151" i="20"/>
  <c r="A4152" i="20" l="1"/>
  <c r="B4151" i="20"/>
  <c r="D4151" i="20" s="1"/>
  <c r="C4151" i="20"/>
  <c r="E4151" i="20" s="1"/>
  <c r="C4152" i="20" l="1"/>
  <c r="E4152" i="20" s="1"/>
  <c r="A4153" i="20"/>
  <c r="B4152" i="20"/>
  <c r="D4152" i="20" s="1"/>
  <c r="B4153" i="20" l="1"/>
  <c r="D4153" i="20" s="1"/>
  <c r="C4153" i="20"/>
  <c r="E4153" i="20" s="1"/>
  <c r="A4154" i="20"/>
  <c r="C4154" i="20" l="1"/>
  <c r="E4154" i="20" s="1"/>
  <c r="A4155" i="20"/>
  <c r="B4154" i="20"/>
  <c r="D4154" i="20" s="1"/>
  <c r="B4155" i="20" l="1"/>
  <c r="D4155" i="20" s="1"/>
  <c r="C4155" i="20"/>
  <c r="E4155" i="20" s="1"/>
  <c r="A4156" i="20"/>
  <c r="B4156" i="20" l="1"/>
  <c r="D4156" i="20" s="1"/>
  <c r="C4156" i="20"/>
  <c r="E4156" i="20" s="1"/>
  <c r="A4157" i="20"/>
  <c r="B4157" i="20" l="1"/>
  <c r="D4157" i="20" s="1"/>
  <c r="A4158" i="20"/>
  <c r="C4157" i="20"/>
  <c r="E4157" i="20" s="1"/>
  <c r="B4158" i="20" l="1"/>
  <c r="D4158" i="20" s="1"/>
  <c r="A4159" i="20"/>
  <c r="C4158" i="20"/>
  <c r="E4158" i="20" s="1"/>
  <c r="A4160" i="20" l="1"/>
  <c r="B4159" i="20"/>
  <c r="D4159" i="20" s="1"/>
  <c r="C4159" i="20"/>
  <c r="E4159" i="20" s="1"/>
  <c r="C4160" i="20" l="1"/>
  <c r="E4160" i="20" s="1"/>
  <c r="A4161" i="20"/>
  <c r="B4160" i="20"/>
  <c r="D4160" i="20" s="1"/>
  <c r="B4161" i="20" l="1"/>
  <c r="D4161" i="20" s="1"/>
  <c r="C4161" i="20"/>
  <c r="E4161" i="20" s="1"/>
  <c r="A4162" i="20"/>
  <c r="C4162" i="20" l="1"/>
  <c r="E4162" i="20" s="1"/>
  <c r="B4162" i="20"/>
  <c r="D4162" i="20" s="1"/>
  <c r="A4163" i="20"/>
  <c r="B4163" i="20" l="1"/>
  <c r="D4163" i="20" s="1"/>
  <c r="C4163" i="20"/>
  <c r="E4163" i="20" s="1"/>
  <c r="A4164" i="20"/>
  <c r="B4164" i="20" l="1"/>
  <c r="D4164" i="20" s="1"/>
  <c r="C4164" i="20"/>
  <c r="E4164" i="20" s="1"/>
  <c r="A4165" i="20"/>
  <c r="B4165" i="20" l="1"/>
  <c r="D4165" i="20" s="1"/>
  <c r="A4166" i="20"/>
  <c r="C4165" i="20"/>
  <c r="E4165" i="20" s="1"/>
  <c r="B4166" i="20" l="1"/>
  <c r="D4166" i="20" s="1"/>
  <c r="C4166" i="20"/>
  <c r="E4166" i="20" s="1"/>
  <c r="A4167" i="20"/>
  <c r="A4168" i="20" l="1"/>
  <c r="B4167" i="20"/>
  <c r="D4167" i="20" s="1"/>
  <c r="C4167" i="20"/>
  <c r="E4167" i="20" s="1"/>
  <c r="C4168" i="20" l="1"/>
  <c r="E4168" i="20" s="1"/>
  <c r="A4169" i="20"/>
  <c r="B4168" i="20"/>
  <c r="D4168" i="20" s="1"/>
  <c r="B4169" i="20" l="1"/>
  <c r="D4169" i="20" s="1"/>
  <c r="C4169" i="20"/>
  <c r="E4169" i="20" s="1"/>
  <c r="A4170" i="20"/>
  <c r="C4170" i="20" l="1"/>
  <c r="E4170" i="20" s="1"/>
  <c r="B4170" i="20"/>
  <c r="D4170" i="20" s="1"/>
  <c r="A4171" i="20"/>
  <c r="B4171" i="20" l="1"/>
  <c r="D4171" i="20" s="1"/>
  <c r="C4171" i="20"/>
  <c r="E4171" i="20" s="1"/>
  <c r="A4172" i="20"/>
  <c r="B4172" i="20" l="1"/>
  <c r="D4172" i="20" s="1"/>
  <c r="C4172" i="20"/>
  <c r="E4172" i="20" s="1"/>
  <c r="A4173" i="20"/>
  <c r="B4173" i="20" l="1"/>
  <c r="D4173" i="20" s="1"/>
  <c r="A4174" i="20"/>
  <c r="C4173" i="20"/>
  <c r="E4173" i="20" s="1"/>
  <c r="B4174" i="20" l="1"/>
  <c r="D4174" i="20" s="1"/>
  <c r="A4175" i="20"/>
  <c r="C4174" i="20"/>
  <c r="E4174" i="20" s="1"/>
  <c r="A4176" i="20" l="1"/>
  <c r="B4175" i="20"/>
  <c r="D4175" i="20" s="1"/>
  <c r="C4175" i="20"/>
  <c r="E4175" i="20" s="1"/>
  <c r="C4176" i="20" l="1"/>
  <c r="E4176" i="20" s="1"/>
  <c r="A4177" i="20"/>
  <c r="B4176" i="20"/>
  <c r="D4176" i="20" s="1"/>
  <c r="B4177" i="20" l="1"/>
  <c r="D4177" i="20" s="1"/>
  <c r="C4177" i="20"/>
  <c r="E4177" i="20" s="1"/>
  <c r="A4178" i="20"/>
  <c r="C4178" i="20" l="1"/>
  <c r="E4178" i="20" s="1"/>
  <c r="B4178" i="20"/>
  <c r="D4178" i="20" s="1"/>
  <c r="A4179" i="20"/>
  <c r="B4179" i="20" l="1"/>
  <c r="D4179" i="20" s="1"/>
  <c r="C4179" i="20"/>
  <c r="E4179" i="20" s="1"/>
  <c r="A4180" i="20"/>
  <c r="B4180" i="20" l="1"/>
  <c r="D4180" i="20" s="1"/>
  <c r="C4180" i="20"/>
  <c r="E4180" i="20" s="1"/>
  <c r="A4181" i="20"/>
  <c r="B4181" i="20" l="1"/>
  <c r="D4181" i="20" s="1"/>
  <c r="A4182" i="20"/>
  <c r="C4181" i="20"/>
  <c r="E4181" i="20" s="1"/>
  <c r="B4182" i="20" l="1"/>
  <c r="D4182" i="20" s="1"/>
  <c r="C4182" i="20"/>
  <c r="E4182" i="20" s="1"/>
  <c r="A4183" i="20"/>
  <c r="A4184" i="20" l="1"/>
  <c r="B4183" i="20"/>
  <c r="D4183" i="20" s="1"/>
  <c r="C4183" i="20"/>
  <c r="E4183" i="20" s="1"/>
  <c r="C4184" i="20" l="1"/>
  <c r="E4184" i="20" s="1"/>
  <c r="A4185" i="20"/>
  <c r="B4184" i="20"/>
  <c r="D4184" i="20" s="1"/>
  <c r="B4185" i="20" l="1"/>
  <c r="D4185" i="20" s="1"/>
  <c r="C4185" i="20"/>
  <c r="E4185" i="20" s="1"/>
  <c r="A4186" i="20"/>
  <c r="C4186" i="20" l="1"/>
  <c r="E4186" i="20" s="1"/>
  <c r="B4186" i="20"/>
  <c r="D4186" i="20" s="1"/>
  <c r="A4187" i="20"/>
  <c r="B4187" i="20" l="1"/>
  <c r="D4187" i="20" s="1"/>
  <c r="C4187" i="20"/>
  <c r="E4187" i="20" s="1"/>
  <c r="A4188" i="20"/>
  <c r="B4188" i="20" l="1"/>
  <c r="D4188" i="20" s="1"/>
  <c r="C4188" i="20"/>
  <c r="E4188" i="20" s="1"/>
  <c r="A4189" i="20"/>
  <c r="B4189" i="20" l="1"/>
  <c r="D4189" i="20" s="1"/>
  <c r="C4189" i="20"/>
  <c r="E4189" i="20" s="1"/>
  <c r="A4190" i="20"/>
  <c r="B4190" i="20" l="1"/>
  <c r="D4190" i="20" s="1"/>
  <c r="C4190" i="20"/>
  <c r="E4190" i="20" s="1"/>
  <c r="A4191" i="20"/>
  <c r="B4191" i="20" l="1"/>
  <c r="D4191" i="20" s="1"/>
  <c r="A4192" i="20"/>
  <c r="C4191" i="20"/>
  <c r="E4191" i="20" s="1"/>
  <c r="A4193" i="20" l="1"/>
  <c r="B4192" i="20"/>
  <c r="D4192" i="20" s="1"/>
  <c r="C4192" i="20"/>
  <c r="E4192" i="20" s="1"/>
  <c r="C4193" i="20" l="1"/>
  <c r="E4193" i="20" s="1"/>
  <c r="A4194" i="20"/>
  <c r="B4193" i="20"/>
  <c r="D4193" i="20" s="1"/>
  <c r="B4194" i="20" l="1"/>
  <c r="D4194" i="20" s="1"/>
  <c r="C4194" i="20"/>
  <c r="E4194" i="20" s="1"/>
  <c r="A4195" i="20"/>
  <c r="C4195" i="20" l="1"/>
  <c r="E4195" i="20" s="1"/>
  <c r="A4196" i="20"/>
  <c r="B4195" i="20"/>
  <c r="D4195" i="20" s="1"/>
  <c r="B4196" i="20" l="1"/>
  <c r="D4196" i="20" s="1"/>
  <c r="C4196" i="20"/>
  <c r="E4196" i="20" s="1"/>
  <c r="A4197" i="20"/>
  <c r="B4197" i="20" l="1"/>
  <c r="D4197" i="20" s="1"/>
  <c r="C4197" i="20"/>
  <c r="E4197" i="20" s="1"/>
  <c r="A4198" i="20"/>
  <c r="B4198" i="20" l="1"/>
  <c r="D4198" i="20" s="1"/>
  <c r="A4199" i="20"/>
  <c r="C4198" i="20"/>
  <c r="E4198" i="20" s="1"/>
  <c r="B4199" i="20" l="1"/>
  <c r="D4199" i="20" s="1"/>
  <c r="C4199" i="20"/>
  <c r="E4199" i="20" s="1"/>
  <c r="A4200" i="20"/>
  <c r="A4201" i="20" l="1"/>
  <c r="B4200" i="20"/>
  <c r="D4200" i="20" s="1"/>
  <c r="C4200" i="20"/>
  <c r="E4200" i="20" s="1"/>
  <c r="C4201" i="20" l="1"/>
  <c r="E4201" i="20" s="1"/>
  <c r="A4202" i="20"/>
  <c r="B4201" i="20"/>
  <c r="D4201" i="20" s="1"/>
  <c r="B4202" i="20" l="1"/>
  <c r="D4202" i="20" s="1"/>
  <c r="C4202" i="20"/>
  <c r="E4202" i="20" s="1"/>
  <c r="A4203" i="20"/>
  <c r="C4203" i="20" l="1"/>
  <c r="E4203" i="20" s="1"/>
  <c r="B4203" i="20"/>
  <c r="D4203" i="20" s="1"/>
  <c r="A4204" i="20"/>
  <c r="B4204" i="20" l="1"/>
  <c r="D4204" i="20" s="1"/>
  <c r="C4204" i="20"/>
  <c r="E4204" i="20" s="1"/>
  <c r="A4205" i="20"/>
  <c r="B4205" i="20" l="1"/>
  <c r="D4205" i="20" s="1"/>
  <c r="C4205" i="20"/>
  <c r="E4205" i="20" s="1"/>
  <c r="A4206" i="20"/>
  <c r="A4207" i="20" l="1"/>
  <c r="C4206" i="20"/>
  <c r="E4206" i="20" s="1"/>
  <c r="B4206" i="20"/>
  <c r="D4206" i="20" s="1"/>
  <c r="B4207" i="20" l="1"/>
  <c r="D4207" i="20" s="1"/>
  <c r="C4207" i="20"/>
  <c r="E4207" i="20" s="1"/>
  <c r="A4208" i="20"/>
  <c r="A4209" i="20" l="1"/>
  <c r="C4208" i="20"/>
  <c r="E4208" i="20" s="1"/>
  <c r="B4208" i="20"/>
  <c r="D4208" i="20" s="1"/>
  <c r="C4209" i="20" l="1"/>
  <c r="E4209" i="20" s="1"/>
  <c r="A4210" i="20"/>
  <c r="B4209" i="20"/>
  <c r="D4209" i="20" s="1"/>
  <c r="B4210" i="20" l="1"/>
  <c r="D4210" i="20" s="1"/>
  <c r="C4210" i="20"/>
  <c r="E4210" i="20" s="1"/>
  <c r="A4211" i="20"/>
  <c r="C4211" i="20" l="1"/>
  <c r="E4211" i="20" s="1"/>
  <c r="B4211" i="20"/>
  <c r="D4211" i="20" s="1"/>
  <c r="A4212" i="20"/>
  <c r="B4212" i="20" l="1"/>
  <c r="D4212" i="20" s="1"/>
  <c r="C4212" i="20"/>
  <c r="E4212" i="20" s="1"/>
  <c r="A4213" i="20"/>
  <c r="B4213" i="20" l="1"/>
  <c r="D4213" i="20" s="1"/>
  <c r="C4213" i="20"/>
  <c r="E4213" i="20" s="1"/>
  <c r="A4214" i="20"/>
  <c r="B4214" i="20" l="1"/>
  <c r="D4214" i="20" s="1"/>
  <c r="A4215" i="20"/>
  <c r="C4214" i="20"/>
  <c r="E4214" i="20" s="1"/>
  <c r="B4215" i="20" l="1"/>
  <c r="D4215" i="20" s="1"/>
  <c r="A4216" i="20"/>
  <c r="C4215" i="20"/>
  <c r="E4215" i="20" s="1"/>
  <c r="A4217" i="20" l="1"/>
  <c r="B4216" i="20"/>
  <c r="D4216" i="20" s="1"/>
  <c r="C4216" i="20"/>
  <c r="E4216" i="20" s="1"/>
  <c r="C4217" i="20" l="1"/>
  <c r="E4217" i="20" s="1"/>
  <c r="A4218" i="20"/>
  <c r="B4217" i="20"/>
  <c r="D4217" i="20" s="1"/>
  <c r="B4218" i="20" l="1"/>
  <c r="D4218" i="20" s="1"/>
  <c r="C4218" i="20"/>
  <c r="E4218" i="20" s="1"/>
  <c r="A4219" i="20"/>
  <c r="B4219" i="20" l="1"/>
  <c r="D4219" i="20" s="1"/>
  <c r="A4220" i="20"/>
  <c r="C4219" i="20"/>
  <c r="E4219" i="20" s="1"/>
  <c r="B4220" i="20" l="1"/>
  <c r="D4220" i="20" s="1"/>
  <c r="C4220" i="20"/>
  <c r="E4220" i="20" s="1"/>
  <c r="A4221" i="20"/>
  <c r="C4221" i="20" l="1"/>
  <c r="E4221" i="20" s="1"/>
  <c r="A4222" i="20"/>
  <c r="B4221" i="20"/>
  <c r="D4221" i="20" s="1"/>
  <c r="B4222" i="20" l="1"/>
  <c r="D4222" i="20" s="1"/>
  <c r="A4223" i="20"/>
  <c r="C4222" i="20"/>
  <c r="E4222" i="20" s="1"/>
  <c r="B4223" i="20" l="1"/>
  <c r="D4223" i="20" s="1"/>
  <c r="A4224" i="20"/>
  <c r="C4223" i="20"/>
  <c r="E4223" i="20" s="1"/>
  <c r="A4225" i="20" l="1"/>
  <c r="B4224" i="20"/>
  <c r="D4224" i="20" s="1"/>
  <c r="C4224" i="20"/>
  <c r="E4224" i="20" s="1"/>
  <c r="C4225" i="20" l="1"/>
  <c r="E4225" i="20" s="1"/>
  <c r="A4226" i="20"/>
  <c r="B4225" i="20"/>
  <c r="D4225" i="20" s="1"/>
  <c r="B4226" i="20" l="1"/>
  <c r="D4226" i="20" s="1"/>
  <c r="C4226" i="20"/>
  <c r="E4226" i="20" s="1"/>
  <c r="A4227" i="20"/>
  <c r="C4227" i="20" l="1"/>
  <c r="E4227" i="20" s="1"/>
  <c r="A4228" i="20"/>
  <c r="B4227" i="20"/>
  <c r="D4227" i="20" s="1"/>
  <c r="B4228" i="20" l="1"/>
  <c r="D4228" i="20" s="1"/>
  <c r="A4229" i="20"/>
  <c r="C4228" i="20"/>
  <c r="E4228" i="20" s="1"/>
  <c r="A4230" i="20" l="1"/>
  <c r="B4229" i="20"/>
  <c r="D4229" i="20" s="1"/>
  <c r="C4229" i="20"/>
  <c r="E4229" i="20" s="1"/>
  <c r="B4230" i="20" l="1"/>
  <c r="D4230" i="20" s="1"/>
  <c r="A4231" i="20"/>
  <c r="C4230" i="20"/>
  <c r="E4230" i="20" s="1"/>
  <c r="B4231" i="20" l="1"/>
  <c r="D4231" i="20" s="1"/>
  <c r="A4232" i="20"/>
  <c r="C4231" i="20"/>
  <c r="E4231" i="20" s="1"/>
  <c r="A4233" i="20" l="1"/>
  <c r="C4232" i="20"/>
  <c r="E4232" i="20" s="1"/>
  <c r="B4232" i="20"/>
  <c r="D4232" i="20" s="1"/>
  <c r="C4233" i="20" l="1"/>
  <c r="E4233" i="20" s="1"/>
  <c r="A4234" i="20"/>
  <c r="B4233" i="20"/>
  <c r="D4233" i="20" s="1"/>
  <c r="C4234" i="20" l="1"/>
  <c r="E4234" i="20" s="1"/>
  <c r="B4234" i="20"/>
  <c r="D4234" i="20" s="1"/>
  <c r="A4235" i="20"/>
  <c r="C4235" i="20" l="1"/>
  <c r="E4235" i="20" s="1"/>
  <c r="B4235" i="20"/>
  <c r="D4235" i="20" s="1"/>
  <c r="A4236" i="20"/>
  <c r="B4236" i="20" l="1"/>
  <c r="D4236" i="20" s="1"/>
  <c r="C4236" i="20"/>
  <c r="E4236" i="20" s="1"/>
  <c r="A4237" i="20"/>
  <c r="B4237" i="20" l="1"/>
  <c r="D4237" i="20" s="1"/>
  <c r="C4237" i="20"/>
  <c r="E4237" i="20" s="1"/>
  <c r="A4238" i="20"/>
  <c r="B4238" i="20" l="1"/>
  <c r="D4238" i="20" s="1"/>
  <c r="C4238" i="20"/>
  <c r="E4238" i="20" s="1"/>
  <c r="A4239" i="20"/>
  <c r="B4239" i="20" l="1"/>
  <c r="D4239" i="20" s="1"/>
  <c r="C4239" i="20"/>
  <c r="E4239" i="20" s="1"/>
  <c r="A4240" i="20"/>
  <c r="A4241" i="20" l="1"/>
  <c r="C4240" i="20"/>
  <c r="E4240" i="20" s="1"/>
  <c r="B4240" i="20"/>
  <c r="D4240" i="20" s="1"/>
  <c r="C4241" i="20" l="1"/>
  <c r="E4241" i="20" s="1"/>
  <c r="A4242" i="20"/>
  <c r="B4241" i="20"/>
  <c r="D4241" i="20" s="1"/>
  <c r="A4243" i="20" l="1"/>
  <c r="B4242" i="20"/>
  <c r="D4242" i="20" s="1"/>
  <c r="C4242" i="20"/>
  <c r="E4242" i="20" s="1"/>
  <c r="C4243" i="20" l="1"/>
  <c r="E4243" i="20" s="1"/>
  <c r="B4243" i="20"/>
  <c r="D4243" i="20" s="1"/>
  <c r="A4244" i="20"/>
  <c r="B4244" i="20" l="1"/>
  <c r="D4244" i="20" s="1"/>
  <c r="C4244" i="20"/>
  <c r="E4244" i="20" s="1"/>
  <c r="A4245" i="20"/>
  <c r="B4245" i="20" l="1"/>
  <c r="D4245" i="20" s="1"/>
  <c r="A4246" i="20"/>
  <c r="C4245" i="20"/>
  <c r="E4245" i="20" s="1"/>
  <c r="B4246" i="20" l="1"/>
  <c r="D4246" i="20" s="1"/>
  <c r="C4246" i="20"/>
  <c r="E4246" i="20" s="1"/>
  <c r="A4247" i="20"/>
  <c r="B4247" i="20" l="1"/>
  <c r="D4247" i="20" s="1"/>
  <c r="C4247" i="20"/>
  <c r="E4247" i="20" s="1"/>
  <c r="A4248" i="20"/>
  <c r="A4249" i="20" l="1"/>
  <c r="B4248" i="20"/>
  <c r="D4248" i="20" s="1"/>
  <c r="C4248" i="20"/>
  <c r="E4248" i="20" s="1"/>
  <c r="C4249" i="20" l="1"/>
  <c r="E4249" i="20" s="1"/>
  <c r="A4250" i="20"/>
  <c r="B4249" i="20"/>
  <c r="D4249" i="20" s="1"/>
  <c r="B4250" i="20" l="1"/>
  <c r="D4250" i="20" s="1"/>
  <c r="C4250" i="20"/>
  <c r="E4250" i="20" s="1"/>
  <c r="A4251" i="20"/>
  <c r="C4251" i="20" l="1"/>
  <c r="E4251" i="20" s="1"/>
  <c r="B4251" i="20"/>
  <c r="D4251" i="20" s="1"/>
  <c r="A4252" i="20"/>
  <c r="B4252" i="20" l="1"/>
  <c r="D4252" i="20" s="1"/>
  <c r="C4252" i="20"/>
  <c r="E4252" i="20" s="1"/>
  <c r="A4253" i="20"/>
  <c r="B4253" i="20" l="1"/>
  <c r="D4253" i="20" s="1"/>
  <c r="C4253" i="20"/>
  <c r="E4253" i="20" s="1"/>
  <c r="A4254" i="20"/>
  <c r="B4254" i="20" l="1"/>
  <c r="D4254" i="20" s="1"/>
  <c r="A4255" i="20"/>
  <c r="C4254" i="20"/>
  <c r="E4254" i="20" s="1"/>
  <c r="B4255" i="20" l="1"/>
  <c r="D4255" i="20" s="1"/>
  <c r="C4255" i="20"/>
  <c r="E4255" i="20" s="1"/>
  <c r="A4256" i="20"/>
  <c r="B4256" i="20" l="1"/>
  <c r="D4256" i="20" s="1"/>
  <c r="C4256" i="20"/>
  <c r="E4256" i="20" s="1"/>
  <c r="A4257" i="20"/>
  <c r="C4257" i="20" l="1"/>
  <c r="E4257" i="20" s="1"/>
  <c r="B4257" i="20"/>
  <c r="D4257" i="20" s="1"/>
  <c r="A4258" i="20"/>
  <c r="B4258" i="20" l="1"/>
  <c r="D4258" i="20" s="1"/>
  <c r="C4258" i="20"/>
  <c r="E4258" i="20" s="1"/>
  <c r="A4259" i="20"/>
  <c r="C4259" i="20" l="1"/>
  <c r="E4259" i="20" s="1"/>
  <c r="A4260" i="20"/>
  <c r="B4259" i="20"/>
  <c r="D4259" i="20" s="1"/>
  <c r="B4260" i="20" l="1"/>
  <c r="D4260" i="20" s="1"/>
  <c r="C4260" i="20"/>
  <c r="E4260" i="20" s="1"/>
  <c r="A4261" i="20"/>
  <c r="B4261" i="20" l="1"/>
  <c r="D4261" i="20" s="1"/>
  <c r="A4262" i="20"/>
  <c r="C4261" i="20"/>
  <c r="E4261" i="20" s="1"/>
  <c r="B4262" i="20" l="1"/>
  <c r="D4262" i="20" s="1"/>
  <c r="C4262" i="20"/>
  <c r="E4262" i="20" s="1"/>
  <c r="A4263" i="20"/>
  <c r="B4263" i="20" l="1"/>
  <c r="D4263" i="20" s="1"/>
  <c r="C4263" i="20"/>
  <c r="E4263" i="20" s="1"/>
  <c r="A4264" i="20"/>
  <c r="A4265" i="20" l="1"/>
  <c r="B4264" i="20"/>
  <c r="D4264" i="20" s="1"/>
  <c r="C4264" i="20"/>
  <c r="E4264" i="20" s="1"/>
  <c r="C4265" i="20" l="1"/>
  <c r="E4265" i="20" s="1"/>
  <c r="A4266" i="20"/>
  <c r="B4265" i="20"/>
  <c r="D4265" i="20" s="1"/>
  <c r="B4266" i="20" l="1"/>
  <c r="D4266" i="20" s="1"/>
  <c r="C4266" i="20"/>
  <c r="E4266" i="20" s="1"/>
  <c r="A4267" i="20"/>
  <c r="C4267" i="20" l="1"/>
  <c r="E4267" i="20" s="1"/>
  <c r="A4268" i="20"/>
  <c r="B4267" i="20"/>
  <c r="D4267" i="20" s="1"/>
  <c r="B4268" i="20" l="1"/>
  <c r="D4268" i="20" s="1"/>
  <c r="C4268" i="20"/>
  <c r="E4268" i="20" s="1"/>
  <c r="A4269" i="20"/>
  <c r="B4269" i="20" l="1"/>
  <c r="D4269" i="20" s="1"/>
  <c r="C4269" i="20"/>
  <c r="E4269" i="20" s="1"/>
  <c r="A4270" i="20"/>
  <c r="B4270" i="20" l="1"/>
  <c r="D4270" i="20" s="1"/>
  <c r="A4271" i="20"/>
  <c r="C4270" i="20"/>
  <c r="E4270" i="20" s="1"/>
  <c r="B4271" i="20" l="1"/>
  <c r="D4271" i="20" s="1"/>
  <c r="C4271" i="20"/>
  <c r="E4271" i="20" s="1"/>
  <c r="A4272" i="20"/>
  <c r="A4273" i="20" l="1"/>
  <c r="C4272" i="20"/>
  <c r="E4272" i="20" s="1"/>
  <c r="B4272" i="20"/>
  <c r="D4272" i="20" s="1"/>
  <c r="C4273" i="20" l="1"/>
  <c r="E4273" i="20" s="1"/>
  <c r="B4273" i="20"/>
  <c r="D4273" i="20" s="1"/>
  <c r="A4274" i="20"/>
  <c r="B4274" i="20" l="1"/>
  <c r="D4274" i="20" s="1"/>
  <c r="C4274" i="20"/>
  <c r="E4274" i="20" s="1"/>
  <c r="A4275" i="20"/>
  <c r="C4275" i="20" l="1"/>
  <c r="E4275" i="20" s="1"/>
  <c r="B4275" i="20"/>
  <c r="D4275" i="20" s="1"/>
  <c r="A4276" i="20"/>
  <c r="B4276" i="20" l="1"/>
  <c r="D4276" i="20" s="1"/>
  <c r="C4276" i="20"/>
  <c r="E4276" i="20" s="1"/>
  <c r="A4277" i="20"/>
  <c r="B4277" i="20" l="1"/>
  <c r="D4277" i="20" s="1"/>
  <c r="A4278" i="20"/>
  <c r="C4277" i="20"/>
  <c r="E4277" i="20" s="1"/>
  <c r="B4278" i="20" l="1"/>
  <c r="D4278" i="20" s="1"/>
  <c r="A4279" i="20"/>
  <c r="C4278" i="20"/>
  <c r="E4278" i="20" s="1"/>
  <c r="B4279" i="20" l="1"/>
  <c r="D4279" i="20" s="1"/>
  <c r="C4279" i="20"/>
  <c r="E4279" i="20" s="1"/>
  <c r="A4280" i="20"/>
  <c r="A4281" i="20" l="1"/>
  <c r="B4280" i="20"/>
  <c r="D4280" i="20" s="1"/>
  <c r="C4280" i="20"/>
  <c r="E4280" i="20" s="1"/>
  <c r="C4281" i="20" l="1"/>
  <c r="E4281" i="20" s="1"/>
  <c r="A4282" i="20"/>
  <c r="B4281" i="20"/>
  <c r="D4281" i="20" s="1"/>
  <c r="B4282" i="20" l="1"/>
  <c r="D4282" i="20" s="1"/>
  <c r="C4282" i="20"/>
  <c r="E4282" i="20" s="1"/>
  <c r="A4283" i="20"/>
  <c r="C4283" i="20" l="1"/>
  <c r="E4283" i="20" s="1"/>
  <c r="B4283" i="20"/>
  <c r="D4283" i="20" s="1"/>
  <c r="A4284" i="20"/>
  <c r="B4284" i="20" l="1"/>
  <c r="D4284" i="20" s="1"/>
  <c r="A4285" i="20"/>
  <c r="C4284" i="20"/>
  <c r="E4284" i="20" s="1"/>
  <c r="C4285" i="20" l="1"/>
  <c r="E4285" i="20" s="1"/>
  <c r="A4286" i="20"/>
  <c r="B4285" i="20"/>
  <c r="D4285" i="20" s="1"/>
  <c r="B4286" i="20" l="1"/>
  <c r="D4286" i="20" s="1"/>
  <c r="A4287" i="20"/>
  <c r="C4286" i="20"/>
  <c r="E4286" i="20" s="1"/>
  <c r="B4287" i="20" l="1"/>
  <c r="D4287" i="20" s="1"/>
  <c r="A4288" i="20"/>
  <c r="C4287" i="20"/>
  <c r="E4287" i="20" s="1"/>
  <c r="A4289" i="20" l="1"/>
  <c r="B4288" i="20"/>
  <c r="D4288" i="20" s="1"/>
  <c r="C4288" i="20"/>
  <c r="E4288" i="20" s="1"/>
  <c r="C4289" i="20" l="1"/>
  <c r="E4289" i="20" s="1"/>
  <c r="A4290" i="20"/>
  <c r="B4289" i="20"/>
  <c r="D4289" i="20" s="1"/>
  <c r="B4290" i="20" l="1"/>
  <c r="D4290" i="20" s="1"/>
  <c r="A4291" i="20"/>
  <c r="C4290" i="20"/>
  <c r="E4290" i="20" s="1"/>
  <c r="C4291" i="20" l="1"/>
  <c r="E4291" i="20" s="1"/>
  <c r="B4291" i="20"/>
  <c r="D4291" i="20" s="1"/>
  <c r="A4292" i="20"/>
  <c r="B4292" i="20" l="1"/>
  <c r="D4292" i="20" s="1"/>
  <c r="C4292" i="20"/>
  <c r="E4292" i="20" s="1"/>
  <c r="A4293" i="20"/>
  <c r="A4294" i="20" l="1"/>
  <c r="C4293" i="20"/>
  <c r="E4293" i="20" s="1"/>
  <c r="B4293" i="20"/>
  <c r="D4293" i="20" s="1"/>
  <c r="B4294" i="20" l="1"/>
  <c r="D4294" i="20" s="1"/>
  <c r="C4294" i="20"/>
  <c r="E4294" i="20" s="1"/>
  <c r="A4295" i="20"/>
  <c r="B4295" i="20" l="1"/>
  <c r="D4295" i="20" s="1"/>
  <c r="C4295" i="20"/>
  <c r="E4295" i="20" s="1"/>
  <c r="A4296" i="20"/>
  <c r="A4297" i="20" l="1"/>
  <c r="C4296" i="20"/>
  <c r="E4296" i="20" s="1"/>
  <c r="B4296" i="20"/>
  <c r="D4296" i="20" s="1"/>
  <c r="C4297" i="20" l="1"/>
  <c r="E4297" i="20" s="1"/>
  <c r="A4298" i="20"/>
  <c r="B4297" i="20"/>
  <c r="D4297" i="20" s="1"/>
  <c r="C4298" i="20" l="1"/>
  <c r="E4298" i="20" s="1"/>
  <c r="A4299" i="20"/>
  <c r="B4298" i="20"/>
  <c r="D4298" i="20" s="1"/>
  <c r="C4299" i="20" l="1"/>
  <c r="E4299" i="20" s="1"/>
  <c r="A4300" i="20"/>
  <c r="B4299" i="20"/>
  <c r="D4299" i="20" s="1"/>
  <c r="B4300" i="20" l="1"/>
  <c r="D4300" i="20" s="1"/>
  <c r="C4300" i="20"/>
  <c r="E4300" i="20" s="1"/>
  <c r="A4301" i="20"/>
  <c r="B4301" i="20" l="1"/>
  <c r="D4301" i="20" s="1"/>
  <c r="C4301" i="20"/>
  <c r="E4301" i="20" s="1"/>
  <c r="A4302" i="20"/>
  <c r="B4302" i="20" l="1"/>
  <c r="D4302" i="20" s="1"/>
  <c r="A4303" i="20"/>
  <c r="C4302" i="20"/>
  <c r="E4302" i="20" s="1"/>
  <c r="B4303" i="20" l="1"/>
  <c r="D4303" i="20" s="1"/>
  <c r="C4303" i="20"/>
  <c r="E4303" i="20" s="1"/>
  <c r="A4304" i="20"/>
  <c r="A4305" i="20" l="1"/>
  <c r="B4304" i="20"/>
  <c r="D4304" i="20" s="1"/>
  <c r="C4304" i="20"/>
  <c r="E4304" i="20" s="1"/>
  <c r="C4305" i="20" l="1"/>
  <c r="E4305" i="20" s="1"/>
  <c r="A4306" i="20"/>
  <c r="B4305" i="20"/>
  <c r="D4305" i="20" s="1"/>
  <c r="B4306" i="20" l="1"/>
  <c r="D4306" i="20" s="1"/>
  <c r="C4306" i="20"/>
  <c r="E4306" i="20" s="1"/>
  <c r="A4307" i="20"/>
  <c r="C4307" i="20" l="1"/>
  <c r="E4307" i="20" s="1"/>
  <c r="B4307" i="20"/>
  <c r="D4307" i="20" s="1"/>
  <c r="A4308" i="20"/>
  <c r="B4308" i="20" l="1"/>
  <c r="D4308" i="20" s="1"/>
  <c r="A4309" i="20"/>
  <c r="C4308" i="20"/>
  <c r="E4308" i="20" s="1"/>
  <c r="C4309" i="20" l="1"/>
  <c r="E4309" i="20" s="1"/>
  <c r="A4310" i="20"/>
  <c r="B4309" i="20"/>
  <c r="D4309" i="20" s="1"/>
  <c r="B4310" i="20" l="1"/>
  <c r="D4310" i="20" s="1"/>
  <c r="C4310" i="20"/>
  <c r="E4310" i="20" s="1"/>
  <c r="A4311" i="20"/>
  <c r="B4311" i="20" l="1"/>
  <c r="D4311" i="20" s="1"/>
  <c r="A4312" i="20"/>
  <c r="C4311" i="20"/>
  <c r="E4311" i="20" s="1"/>
  <c r="A4313" i="20" l="1"/>
  <c r="B4312" i="20"/>
  <c r="D4312" i="20" s="1"/>
  <c r="C4312" i="20"/>
  <c r="E4312" i="20" s="1"/>
  <c r="C4313" i="20" l="1"/>
  <c r="E4313" i="20" s="1"/>
  <c r="A4314" i="20"/>
  <c r="B4313" i="20"/>
  <c r="D4313" i="20" s="1"/>
  <c r="B4314" i="20" l="1"/>
  <c r="D4314" i="20" s="1"/>
  <c r="C4314" i="20"/>
  <c r="E4314" i="20" s="1"/>
  <c r="A4315" i="20"/>
  <c r="C4315" i="20" l="1"/>
  <c r="E4315" i="20" s="1"/>
  <c r="B4315" i="20"/>
  <c r="D4315" i="20" s="1"/>
  <c r="A4316" i="20"/>
  <c r="B4316" i="20" l="1"/>
  <c r="D4316" i="20" s="1"/>
  <c r="A4317" i="20"/>
  <c r="C4316" i="20"/>
  <c r="E4316" i="20" s="1"/>
  <c r="B4317" i="20" l="1"/>
  <c r="D4317" i="20" s="1"/>
  <c r="A4318" i="20"/>
  <c r="C4317" i="20"/>
  <c r="E4317" i="20" s="1"/>
  <c r="B4318" i="20" l="1"/>
  <c r="D4318" i="20" s="1"/>
  <c r="A4319" i="20"/>
  <c r="C4318" i="20"/>
  <c r="E4318" i="20" s="1"/>
  <c r="B4319" i="20" l="1"/>
  <c r="D4319" i="20" s="1"/>
  <c r="C4319" i="20"/>
  <c r="E4319" i="20" s="1"/>
  <c r="A4320" i="20"/>
  <c r="A4321" i="20" l="1"/>
  <c r="C4320" i="20"/>
  <c r="E4320" i="20" s="1"/>
  <c r="B4320" i="20"/>
  <c r="D4320" i="20" s="1"/>
  <c r="C4321" i="20" l="1"/>
  <c r="E4321" i="20" s="1"/>
  <c r="A4322" i="20"/>
  <c r="B4321" i="20"/>
  <c r="D4321" i="20" s="1"/>
  <c r="B4322" i="20" l="1"/>
  <c r="D4322" i="20" s="1"/>
  <c r="C4322" i="20"/>
  <c r="E4322" i="20" s="1"/>
  <c r="A4323" i="20"/>
  <c r="C4323" i="20" l="1"/>
  <c r="E4323" i="20" s="1"/>
  <c r="B4323" i="20"/>
  <c r="D4323" i="20" s="1"/>
  <c r="A4324" i="20"/>
  <c r="B4324" i="20" l="1"/>
  <c r="D4324" i="20" s="1"/>
  <c r="A4325" i="20"/>
  <c r="C4324" i="20"/>
  <c r="E4324" i="20" s="1"/>
  <c r="B4325" i="20" l="1"/>
  <c r="D4325" i="20" s="1"/>
  <c r="C4325" i="20"/>
  <c r="E4325" i="20" s="1"/>
  <c r="A4326" i="20"/>
  <c r="B4326" i="20" l="1"/>
  <c r="D4326" i="20" s="1"/>
  <c r="C4326" i="20"/>
  <c r="E4326" i="20" s="1"/>
  <c r="A4327" i="20"/>
  <c r="C4327" i="20" l="1"/>
  <c r="E4327" i="20" s="1"/>
  <c r="B4327" i="20"/>
  <c r="D4327" i="20" s="1"/>
  <c r="A4328" i="20"/>
  <c r="A4329" i="20" l="1"/>
  <c r="B4328" i="20"/>
  <c r="D4328" i="20" s="1"/>
  <c r="C4328" i="20"/>
  <c r="E4328" i="20" s="1"/>
  <c r="C4329" i="20" l="1"/>
  <c r="E4329" i="20" s="1"/>
  <c r="A4330" i="20"/>
  <c r="B4329" i="20"/>
  <c r="D4329" i="20" s="1"/>
  <c r="A4331" i="20" l="1"/>
  <c r="B4330" i="20"/>
  <c r="D4330" i="20" s="1"/>
  <c r="C4330" i="20"/>
  <c r="E4330" i="20" s="1"/>
  <c r="C4331" i="20" l="1"/>
  <c r="E4331" i="20" s="1"/>
  <c r="A4332" i="20"/>
  <c r="B4331" i="20"/>
  <c r="D4331" i="20" s="1"/>
  <c r="B4332" i="20" l="1"/>
  <c r="D4332" i="20" s="1"/>
  <c r="C4332" i="20"/>
  <c r="E4332" i="20" s="1"/>
  <c r="A4333" i="20"/>
  <c r="B4333" i="20" l="1"/>
  <c r="D4333" i="20" s="1"/>
  <c r="A4334" i="20"/>
  <c r="C4333" i="20"/>
  <c r="E4333" i="20" s="1"/>
  <c r="B4334" i="20" l="1"/>
  <c r="D4334" i="20" s="1"/>
  <c r="A4335" i="20"/>
  <c r="C4334" i="20"/>
  <c r="E4334" i="20" s="1"/>
  <c r="B4335" i="20" l="1"/>
  <c r="D4335" i="20" s="1"/>
  <c r="C4335" i="20"/>
  <c r="E4335" i="20" s="1"/>
  <c r="A4336" i="20"/>
  <c r="A4337" i="20" l="1"/>
  <c r="C4336" i="20"/>
  <c r="E4336" i="20" s="1"/>
  <c r="B4336" i="20"/>
  <c r="D4336" i="20" s="1"/>
  <c r="C4337" i="20" l="1"/>
  <c r="E4337" i="20" s="1"/>
  <c r="A4338" i="20"/>
  <c r="B4337" i="20"/>
  <c r="D4337" i="20" s="1"/>
  <c r="B4338" i="20" l="1"/>
  <c r="D4338" i="20" s="1"/>
  <c r="A4339" i="20"/>
  <c r="C4338" i="20"/>
  <c r="E4338" i="20" s="1"/>
  <c r="C4339" i="20" l="1"/>
  <c r="E4339" i="20" s="1"/>
  <c r="B4339" i="20"/>
  <c r="D4339" i="20" s="1"/>
  <c r="A4340" i="20"/>
  <c r="B4340" i="20" l="1"/>
  <c r="D4340" i="20" s="1"/>
  <c r="A4341" i="20"/>
  <c r="C4340" i="20"/>
  <c r="E4340" i="20" s="1"/>
  <c r="C4341" i="20" l="1"/>
  <c r="E4341" i="20" s="1"/>
  <c r="A4342" i="20"/>
  <c r="B4341" i="20"/>
  <c r="D4341" i="20" s="1"/>
  <c r="B4342" i="20" l="1"/>
  <c r="D4342" i="20" s="1"/>
  <c r="A4343" i="20"/>
  <c r="C4342" i="20"/>
  <c r="E4342" i="20" s="1"/>
  <c r="B4343" i="20" l="1"/>
  <c r="D4343" i="20" s="1"/>
  <c r="C4343" i="20"/>
  <c r="E4343" i="20" s="1"/>
  <c r="A4344" i="20"/>
  <c r="B4344" i="20" l="1"/>
  <c r="D4344" i="20" s="1"/>
  <c r="A4345" i="20"/>
  <c r="C4344" i="20"/>
  <c r="E4344" i="20" s="1"/>
  <c r="B4345" i="20" l="1"/>
  <c r="D4345" i="20" s="1"/>
  <c r="C4345" i="20"/>
  <c r="E4345" i="20" s="1"/>
  <c r="A4346" i="20"/>
  <c r="A4347" i="20" l="1"/>
  <c r="B4346" i="20"/>
  <c r="D4346" i="20" s="1"/>
  <c r="C4346" i="20"/>
  <c r="E4346" i="20" s="1"/>
  <c r="B4347" i="20" l="1"/>
  <c r="D4347" i="20" s="1"/>
  <c r="A4348" i="20"/>
  <c r="C4347" i="20"/>
  <c r="E4347" i="20" s="1"/>
  <c r="C4348" i="20" l="1"/>
  <c r="E4348" i="20" s="1"/>
  <c r="A4349" i="20"/>
  <c r="B4348" i="20"/>
  <c r="D4348" i="20" s="1"/>
  <c r="C4349" i="20" l="1"/>
  <c r="E4349" i="20" s="1"/>
  <c r="A4350" i="20"/>
  <c r="B4349" i="20"/>
  <c r="D4349" i="20" s="1"/>
  <c r="B4350" i="20" l="1"/>
  <c r="D4350" i="20" s="1"/>
  <c r="C4350" i="20"/>
  <c r="E4350" i="20" s="1"/>
  <c r="A4351" i="20"/>
  <c r="B4351" i="20" l="1"/>
  <c r="D4351" i="20" s="1"/>
  <c r="C4351" i="20"/>
  <c r="E4351" i="20" s="1"/>
  <c r="A4352" i="20"/>
  <c r="B4352" i="20" l="1"/>
  <c r="D4352" i="20" s="1"/>
  <c r="C4352" i="20"/>
  <c r="E4352" i="20" s="1"/>
  <c r="A4353" i="20"/>
  <c r="B4353" i="20" l="1"/>
  <c r="D4353" i="20" s="1"/>
  <c r="A4354" i="20"/>
  <c r="C4353" i="20"/>
  <c r="E4353" i="20" s="1"/>
  <c r="A4355" i="20" l="1"/>
  <c r="C4354" i="20"/>
  <c r="E4354" i="20" s="1"/>
  <c r="B4354" i="20"/>
  <c r="D4354" i="20" s="1"/>
  <c r="B4355" i="20" l="1"/>
  <c r="D4355" i="20" s="1"/>
  <c r="A4356" i="20"/>
  <c r="C4355" i="20"/>
  <c r="E4355" i="20" s="1"/>
  <c r="B4356" i="20" l="1"/>
  <c r="D4356" i="20" s="1"/>
  <c r="A4357" i="20"/>
  <c r="C4356" i="20"/>
  <c r="E4356" i="20" s="1"/>
  <c r="C4357" i="20" l="1"/>
  <c r="E4357" i="20" s="1"/>
  <c r="A4358" i="20"/>
  <c r="B4357" i="20"/>
  <c r="D4357" i="20" s="1"/>
  <c r="B4358" i="20" l="1"/>
  <c r="D4358" i="20" s="1"/>
  <c r="C4358" i="20"/>
  <c r="E4358" i="20" s="1"/>
  <c r="A4359" i="20"/>
  <c r="B4359" i="20" l="1"/>
  <c r="D4359" i="20" s="1"/>
  <c r="A4360" i="20"/>
  <c r="C4359" i="20"/>
  <c r="E4359" i="20" s="1"/>
  <c r="B4360" i="20" l="1"/>
  <c r="D4360" i="20" s="1"/>
  <c r="C4360" i="20"/>
  <c r="E4360" i="20" s="1"/>
  <c r="A4361" i="20"/>
  <c r="C4361" i="20" l="1"/>
  <c r="E4361" i="20" s="1"/>
  <c r="A4362" i="20"/>
  <c r="B4361" i="20"/>
  <c r="D4361" i="20" s="1"/>
  <c r="A4363" i="20" l="1"/>
  <c r="B4362" i="20"/>
  <c r="D4362" i="20" s="1"/>
  <c r="C4362" i="20"/>
  <c r="E4362" i="20" s="1"/>
  <c r="B4363" i="20" l="1"/>
  <c r="D4363" i="20" s="1"/>
  <c r="A4364" i="20"/>
  <c r="C4363" i="20"/>
  <c r="E4363" i="20" s="1"/>
  <c r="B4364" i="20" l="1"/>
  <c r="D4364" i="20" s="1"/>
  <c r="C4364" i="20"/>
  <c r="E4364" i="20" s="1"/>
  <c r="A4365" i="20"/>
  <c r="C4365" i="20" l="1"/>
  <c r="E4365" i="20" s="1"/>
  <c r="A4366" i="20"/>
  <c r="B4365" i="20"/>
  <c r="D4365" i="20" s="1"/>
  <c r="B4366" i="20" l="1"/>
  <c r="D4366" i="20" s="1"/>
  <c r="A4367" i="20"/>
  <c r="C4366" i="20"/>
  <c r="E4366" i="20" s="1"/>
  <c r="B4367" i="20" l="1"/>
  <c r="D4367" i="20" s="1"/>
  <c r="C4367" i="20"/>
  <c r="E4367" i="20" s="1"/>
  <c r="A4368" i="20"/>
  <c r="B4368" i="20" l="1"/>
  <c r="D4368" i="20" s="1"/>
  <c r="C4368" i="20"/>
  <c r="E4368" i="20" s="1"/>
  <c r="A4369" i="20"/>
  <c r="B4369" i="20" l="1"/>
  <c r="D4369" i="20" s="1"/>
  <c r="C4369" i="20"/>
  <c r="E4369" i="20" s="1"/>
  <c r="A4370" i="20"/>
  <c r="A4371" i="20" l="1"/>
  <c r="B4370" i="20"/>
  <c r="D4370" i="20" s="1"/>
  <c r="C4370" i="20"/>
  <c r="E4370" i="20" s="1"/>
  <c r="B4371" i="20" l="1"/>
  <c r="D4371" i="20" s="1"/>
  <c r="C4371" i="20"/>
  <c r="E4371" i="20" s="1"/>
  <c r="A4372" i="20"/>
  <c r="B4372" i="20" l="1"/>
  <c r="D4372" i="20" s="1"/>
  <c r="C4372" i="20"/>
  <c r="E4372" i="20" s="1"/>
  <c r="A4373" i="20"/>
  <c r="C4373" i="20" l="1"/>
  <c r="E4373" i="20" s="1"/>
  <c r="A4374" i="20"/>
  <c r="B4373" i="20"/>
  <c r="D4373" i="20" s="1"/>
  <c r="B4374" i="20" l="1"/>
  <c r="D4374" i="20" s="1"/>
  <c r="C4374" i="20"/>
  <c r="E4374" i="20" s="1"/>
  <c r="A4375" i="20"/>
  <c r="B4375" i="20" l="1"/>
  <c r="D4375" i="20" s="1"/>
  <c r="C4375" i="20"/>
  <c r="E4375" i="20" s="1"/>
  <c r="A4376" i="20"/>
  <c r="B4376" i="20" l="1"/>
  <c r="D4376" i="20" s="1"/>
  <c r="C4376" i="20"/>
  <c r="E4376" i="20" s="1"/>
  <c r="A4377" i="20"/>
  <c r="B4377" i="20" l="1"/>
  <c r="D4377" i="20" s="1"/>
  <c r="A4378" i="20"/>
  <c r="C4377" i="20"/>
  <c r="E4377" i="20" s="1"/>
  <c r="B4378" i="20" l="1"/>
  <c r="D4378" i="20" s="1"/>
  <c r="C4378" i="20"/>
  <c r="E4378" i="20" s="1"/>
  <c r="A4379" i="20"/>
  <c r="B4379" i="20" l="1"/>
  <c r="D4379" i="20" s="1"/>
  <c r="A4380" i="20"/>
  <c r="C4379" i="20"/>
  <c r="E4379" i="20" s="1"/>
  <c r="B4380" i="20" l="1"/>
  <c r="D4380" i="20" s="1"/>
  <c r="A4381" i="20"/>
  <c r="C4380" i="20"/>
  <c r="E4380" i="20" s="1"/>
  <c r="C4381" i="20" l="1"/>
  <c r="E4381" i="20" s="1"/>
  <c r="B4381" i="20"/>
  <c r="D4381" i="20" s="1"/>
  <c r="A4382" i="20"/>
  <c r="B4382" i="20" l="1"/>
  <c r="D4382" i="20" s="1"/>
  <c r="A4383" i="20"/>
  <c r="C4382" i="20"/>
  <c r="E4382" i="20" s="1"/>
  <c r="B4383" i="20" l="1"/>
  <c r="D4383" i="20" s="1"/>
  <c r="C4383" i="20"/>
  <c r="E4383" i="20" s="1"/>
  <c r="A4384" i="20"/>
  <c r="B4384" i="20" l="1"/>
  <c r="D4384" i="20" s="1"/>
  <c r="C4384" i="20"/>
  <c r="E4384" i="20" s="1"/>
  <c r="A4385" i="20"/>
  <c r="B4385" i="20" l="1"/>
  <c r="D4385" i="20" s="1"/>
  <c r="A4386" i="20"/>
  <c r="C4385" i="20"/>
  <c r="E4385" i="20" s="1"/>
  <c r="A4387" i="20" l="1"/>
  <c r="C4386" i="20"/>
  <c r="E4386" i="20" s="1"/>
  <c r="B4386" i="20"/>
  <c r="D4386" i="20" s="1"/>
  <c r="B4387" i="20" l="1"/>
  <c r="D4387" i="20" s="1"/>
  <c r="A4388" i="20"/>
  <c r="C4387" i="20"/>
  <c r="E4387" i="20" s="1"/>
  <c r="B4388" i="20" l="1"/>
  <c r="D4388" i="20" s="1"/>
  <c r="C4388" i="20"/>
  <c r="E4388" i="20" s="1"/>
  <c r="A4389" i="20"/>
  <c r="C4389" i="20" l="1"/>
  <c r="E4389" i="20" s="1"/>
  <c r="A4390" i="20"/>
  <c r="B4389" i="20"/>
  <c r="D4389" i="20" s="1"/>
  <c r="B4390" i="20" l="1"/>
  <c r="D4390" i="20" s="1"/>
  <c r="C4390" i="20"/>
  <c r="E4390" i="20" s="1"/>
  <c r="A4391" i="20"/>
  <c r="B4391" i="20" l="1"/>
  <c r="D4391" i="20" s="1"/>
  <c r="A4392" i="20"/>
  <c r="C4391" i="20"/>
  <c r="E4391" i="20" s="1"/>
  <c r="B4392" i="20" l="1"/>
  <c r="D4392" i="20" s="1"/>
  <c r="C4392" i="20"/>
  <c r="E4392" i="20" s="1"/>
  <c r="A4393" i="20"/>
  <c r="B4393" i="20" l="1"/>
  <c r="D4393" i="20" s="1"/>
  <c r="C4393" i="20"/>
  <c r="E4393" i="20" s="1"/>
  <c r="A4394" i="20"/>
  <c r="A4395" i="20" l="1"/>
  <c r="B4394" i="20"/>
  <c r="D4394" i="20" s="1"/>
  <c r="C4394" i="20"/>
  <c r="E4394" i="20" s="1"/>
  <c r="B4395" i="20" l="1"/>
  <c r="D4395" i="20" s="1"/>
  <c r="C4395" i="20"/>
  <c r="E4395" i="20" s="1"/>
  <c r="A4396" i="20"/>
  <c r="B4396" i="20" l="1"/>
  <c r="D4396" i="20" s="1"/>
  <c r="C4396" i="20"/>
  <c r="E4396" i="20" s="1"/>
  <c r="A4397" i="20"/>
  <c r="C4397" i="20" l="1"/>
  <c r="E4397" i="20" s="1"/>
  <c r="A4398" i="20"/>
  <c r="B4397" i="20"/>
  <c r="D4397" i="20" s="1"/>
  <c r="B4398" i="20" l="1"/>
  <c r="D4398" i="20" s="1"/>
  <c r="C4398" i="20"/>
  <c r="E4398" i="20" s="1"/>
  <c r="A4399" i="20"/>
  <c r="B4399" i="20" l="1"/>
  <c r="D4399" i="20" s="1"/>
  <c r="C4399" i="20"/>
  <c r="E4399" i="20" s="1"/>
  <c r="A4400" i="20"/>
  <c r="B4400" i="20" l="1"/>
  <c r="D4400" i="20" s="1"/>
  <c r="C4400" i="20"/>
  <c r="E4400" i="20" s="1"/>
  <c r="A4401" i="20"/>
  <c r="B4401" i="20" l="1"/>
  <c r="D4401" i="20" s="1"/>
  <c r="A4402" i="20"/>
  <c r="C4401" i="20"/>
  <c r="E4401" i="20" s="1"/>
  <c r="A4403" i="20" l="1"/>
  <c r="C4402" i="20"/>
  <c r="E4402" i="20" s="1"/>
  <c r="B4402" i="20"/>
  <c r="D4402" i="20" s="1"/>
  <c r="B4403" i="20" l="1"/>
  <c r="D4403" i="20" s="1"/>
  <c r="A4404" i="20"/>
  <c r="C4403" i="20"/>
  <c r="E4403" i="20" s="1"/>
  <c r="B4404" i="20" l="1"/>
  <c r="D4404" i="20" s="1"/>
  <c r="A4405" i="20"/>
  <c r="C4404" i="20"/>
  <c r="E4404" i="20" s="1"/>
  <c r="C4405" i="20" l="1"/>
  <c r="E4405" i="20" s="1"/>
  <c r="B4405" i="20"/>
  <c r="D4405" i="20" s="1"/>
  <c r="A4406" i="20"/>
  <c r="B4406" i="20" l="1"/>
  <c r="D4406" i="20" s="1"/>
  <c r="C4406" i="20"/>
  <c r="E4406" i="20" s="1"/>
  <c r="A4407" i="20"/>
  <c r="B4407" i="20" l="1"/>
  <c r="D4407" i="20" s="1"/>
  <c r="C4407" i="20"/>
  <c r="E4407" i="20" s="1"/>
  <c r="A4408" i="20"/>
  <c r="B4408" i="20" l="1"/>
  <c r="D4408" i="20" s="1"/>
  <c r="C4408" i="20"/>
  <c r="E4408" i="20" s="1"/>
  <c r="A4409" i="20"/>
  <c r="B4409" i="20" l="1"/>
  <c r="D4409" i="20" s="1"/>
  <c r="C4409" i="20"/>
  <c r="E4409" i="20" s="1"/>
  <c r="A4410" i="20"/>
  <c r="A4411" i="20" l="1"/>
  <c r="C4410" i="20"/>
  <c r="E4410" i="20" s="1"/>
  <c r="B4410" i="20"/>
  <c r="D4410" i="20" s="1"/>
  <c r="B4411" i="20" l="1"/>
  <c r="D4411" i="20" s="1"/>
  <c r="C4411" i="20"/>
  <c r="E4411" i="20" s="1"/>
  <c r="A4412" i="20"/>
  <c r="B4412" i="20" l="1"/>
  <c r="D4412" i="20" s="1"/>
  <c r="C4412" i="20"/>
  <c r="E4412" i="20" s="1"/>
  <c r="A4413" i="20"/>
  <c r="C4413" i="20" l="1"/>
  <c r="E4413" i="20" s="1"/>
  <c r="A4414" i="20"/>
  <c r="B4413" i="20"/>
  <c r="D4413" i="20" s="1"/>
  <c r="B4414" i="20" l="1"/>
  <c r="D4414" i="20" s="1"/>
  <c r="C4414" i="20"/>
  <c r="E4414" i="20" s="1"/>
  <c r="A4415" i="20"/>
  <c r="B4415" i="20" l="1"/>
  <c r="D4415" i="20" s="1"/>
  <c r="A4416" i="20"/>
  <c r="C4415" i="20"/>
  <c r="E4415" i="20" s="1"/>
  <c r="B4416" i="20" l="1"/>
  <c r="D4416" i="20" s="1"/>
  <c r="A4417" i="20"/>
  <c r="C4416" i="20"/>
  <c r="E4416" i="20" s="1"/>
  <c r="B4417" i="20" l="1"/>
  <c r="D4417" i="20" s="1"/>
  <c r="A4418" i="20"/>
  <c r="C4417" i="20"/>
  <c r="E4417" i="20" s="1"/>
  <c r="A4419" i="20" l="1"/>
  <c r="B4418" i="20"/>
  <c r="D4418" i="20" s="1"/>
  <c r="C4418" i="20"/>
  <c r="E4418" i="20" s="1"/>
  <c r="B4419" i="20" l="1"/>
  <c r="D4419" i="20" s="1"/>
  <c r="C4419" i="20"/>
  <c r="E4419" i="20" s="1"/>
  <c r="A4420" i="20"/>
  <c r="B4420" i="20" l="1"/>
  <c r="D4420" i="20" s="1"/>
  <c r="A4421" i="20"/>
  <c r="C4420" i="20"/>
  <c r="E4420" i="20" s="1"/>
  <c r="C4421" i="20" l="1"/>
  <c r="E4421" i="20" s="1"/>
  <c r="A4422" i="20"/>
  <c r="B4421" i="20"/>
  <c r="D4421" i="20" s="1"/>
  <c r="B4422" i="20" l="1"/>
  <c r="D4422" i="20" s="1"/>
  <c r="C4422" i="20"/>
  <c r="E4422" i="20" s="1"/>
  <c r="A4423" i="20"/>
  <c r="B4423" i="20" l="1"/>
  <c r="D4423" i="20" s="1"/>
  <c r="C4423" i="20"/>
  <c r="E4423" i="20" s="1"/>
  <c r="A4424" i="20"/>
  <c r="B4424" i="20" l="1"/>
  <c r="D4424" i="20" s="1"/>
  <c r="A4425" i="20"/>
  <c r="C4424" i="20"/>
  <c r="E4424" i="20" s="1"/>
  <c r="B4425" i="20" l="1"/>
  <c r="D4425" i="20" s="1"/>
  <c r="A4426" i="20"/>
  <c r="C4425" i="20"/>
  <c r="E4425" i="20" s="1"/>
  <c r="A4427" i="20" l="1"/>
  <c r="B4426" i="20"/>
  <c r="D4426" i="20" s="1"/>
  <c r="C4426" i="20"/>
  <c r="E4426" i="20" s="1"/>
  <c r="B4427" i="20" l="1"/>
  <c r="D4427" i="20" s="1"/>
  <c r="A4428" i="20"/>
  <c r="C4427" i="20"/>
  <c r="E4427" i="20" s="1"/>
  <c r="B4428" i="20" l="1"/>
  <c r="D4428" i="20" s="1"/>
  <c r="C4428" i="20"/>
  <c r="E4428" i="20" s="1"/>
  <c r="A4429" i="20"/>
  <c r="C4429" i="20" l="1"/>
  <c r="E4429" i="20" s="1"/>
  <c r="A4430" i="20"/>
  <c r="B4429" i="20"/>
  <c r="D4429" i="20" s="1"/>
  <c r="B4430" i="20" l="1"/>
  <c r="D4430" i="20" s="1"/>
  <c r="C4430" i="20"/>
  <c r="E4430" i="20" s="1"/>
  <c r="A4431" i="20"/>
  <c r="B4431" i="20" l="1"/>
  <c r="D4431" i="20" s="1"/>
  <c r="C4431" i="20"/>
  <c r="E4431" i="20" s="1"/>
  <c r="A4432" i="20"/>
  <c r="B4432" i="20" l="1"/>
  <c r="D4432" i="20" s="1"/>
  <c r="A4433" i="20"/>
  <c r="C4432" i="20"/>
  <c r="E4432" i="20" s="1"/>
  <c r="B4433" i="20" l="1"/>
  <c r="D4433" i="20" s="1"/>
  <c r="A4434" i="20"/>
  <c r="C4433" i="20"/>
  <c r="E4433" i="20" s="1"/>
  <c r="A4435" i="20" l="1"/>
  <c r="B4434" i="20"/>
  <c r="D4434" i="20" s="1"/>
  <c r="C4434" i="20"/>
  <c r="E4434" i="20" s="1"/>
  <c r="B4435" i="20" l="1"/>
  <c r="D4435" i="20" s="1"/>
  <c r="A4436" i="20"/>
  <c r="C4435" i="20"/>
  <c r="E4435" i="20" s="1"/>
  <c r="B4436" i="20" l="1"/>
  <c r="D4436" i="20" s="1"/>
  <c r="C4436" i="20"/>
  <c r="E4436" i="20" s="1"/>
  <c r="A4437" i="20"/>
  <c r="C4437" i="20" l="1"/>
  <c r="E4437" i="20" s="1"/>
  <c r="A4438" i="20"/>
  <c r="B4437" i="20"/>
  <c r="D4437" i="20" s="1"/>
  <c r="B4438" i="20" l="1"/>
  <c r="D4438" i="20" s="1"/>
  <c r="C4438" i="20"/>
  <c r="E4438" i="20" s="1"/>
  <c r="A4439" i="20"/>
  <c r="B4439" i="20" l="1"/>
  <c r="D4439" i="20" s="1"/>
  <c r="C4439" i="20"/>
  <c r="E4439" i="20" s="1"/>
  <c r="A4440" i="20"/>
  <c r="B4440" i="20" l="1"/>
  <c r="D4440" i="20" s="1"/>
  <c r="C4440" i="20"/>
  <c r="E4440" i="20" s="1"/>
  <c r="A4441" i="20"/>
  <c r="B4441" i="20" l="1"/>
  <c r="D4441" i="20" s="1"/>
  <c r="A4442" i="20"/>
  <c r="C4441" i="20"/>
  <c r="E4441" i="20" s="1"/>
  <c r="A4443" i="20" l="1"/>
  <c r="C4442" i="20"/>
  <c r="E4442" i="20" s="1"/>
  <c r="B4442" i="20"/>
  <c r="D4442" i="20" s="1"/>
  <c r="B4443" i="20" l="1"/>
  <c r="D4443" i="20" s="1"/>
  <c r="C4443" i="20"/>
  <c r="E4443" i="20" s="1"/>
  <c r="A4444" i="20"/>
  <c r="B4444" i="20" l="1"/>
  <c r="D4444" i="20" s="1"/>
  <c r="C4444" i="20"/>
  <c r="E4444" i="20" s="1"/>
  <c r="A4445" i="20"/>
  <c r="C4445" i="20" l="1"/>
  <c r="E4445" i="20" s="1"/>
  <c r="A4446" i="20"/>
  <c r="B4445" i="20"/>
  <c r="D4445" i="20" s="1"/>
  <c r="B4446" i="20" l="1"/>
  <c r="D4446" i="20" s="1"/>
  <c r="C4446" i="20"/>
  <c r="E4446" i="20" s="1"/>
  <c r="A4447" i="20"/>
  <c r="B4447" i="20" l="1"/>
  <c r="D4447" i="20" s="1"/>
  <c r="A4448" i="20"/>
  <c r="C4447" i="20"/>
  <c r="E4447" i="20" s="1"/>
  <c r="B4448" i="20" l="1"/>
  <c r="D4448" i="20" s="1"/>
  <c r="A4449" i="20"/>
  <c r="C4448" i="20"/>
  <c r="E4448" i="20" s="1"/>
  <c r="B4449" i="20" l="1"/>
  <c r="D4449" i="20" s="1"/>
  <c r="C4449" i="20"/>
  <c r="E4449" i="20" s="1"/>
  <c r="A4450" i="20"/>
  <c r="A4451" i="20" l="1"/>
  <c r="B4450" i="20"/>
  <c r="D4450" i="20" s="1"/>
  <c r="C4450" i="20"/>
  <c r="E4450" i="20" s="1"/>
  <c r="B4451" i="20" l="1"/>
  <c r="D4451" i="20" s="1"/>
  <c r="A4452" i="20"/>
  <c r="C4451" i="20"/>
  <c r="E4451" i="20" s="1"/>
  <c r="B4452" i="20" l="1"/>
  <c r="D4452" i="20" s="1"/>
  <c r="C4452" i="20"/>
  <c r="E4452" i="20" s="1"/>
  <c r="A4453" i="20"/>
  <c r="C4453" i="20" l="1"/>
  <c r="E4453" i="20" s="1"/>
  <c r="A4454" i="20"/>
  <c r="B4453" i="20"/>
  <c r="D4453" i="20" s="1"/>
  <c r="B4454" i="20" l="1"/>
  <c r="D4454" i="20" s="1"/>
  <c r="A4455" i="20"/>
  <c r="C4454" i="20"/>
  <c r="E4454" i="20" s="1"/>
  <c r="B4455" i="20" l="1"/>
  <c r="D4455" i="20" s="1"/>
  <c r="C4455" i="20"/>
  <c r="E4455" i="20" s="1"/>
  <c r="A4456" i="20"/>
  <c r="B4456" i="20" l="1"/>
  <c r="D4456" i="20" s="1"/>
  <c r="C4456" i="20"/>
  <c r="E4456" i="20" s="1"/>
  <c r="A4457" i="20"/>
  <c r="B4457" i="20" l="1"/>
  <c r="D4457" i="20" s="1"/>
  <c r="C4457" i="20"/>
  <c r="E4457" i="20" s="1"/>
  <c r="A4458" i="20"/>
  <c r="A4459" i="20" l="1"/>
  <c r="B4458" i="20"/>
  <c r="D4458" i="20" s="1"/>
  <c r="C4458" i="20"/>
  <c r="E4458" i="20" s="1"/>
  <c r="B4459" i="20" l="1"/>
  <c r="D4459" i="20" s="1"/>
  <c r="C4459" i="20"/>
  <c r="E4459" i="20" s="1"/>
  <c r="A4460" i="20"/>
  <c r="B4460" i="20" l="1"/>
  <c r="D4460" i="20" s="1"/>
  <c r="C4460" i="20"/>
  <c r="E4460" i="20" s="1"/>
  <c r="A4461" i="20"/>
  <c r="C4461" i="20" l="1"/>
  <c r="E4461" i="20" s="1"/>
  <c r="A4462" i="20"/>
  <c r="B4461" i="20"/>
  <c r="D4461" i="20" s="1"/>
  <c r="B4462" i="20" l="1"/>
  <c r="D4462" i="20" s="1"/>
  <c r="C4462" i="20"/>
  <c r="E4462" i="20" s="1"/>
  <c r="A4463" i="20"/>
  <c r="B4463" i="20" l="1"/>
  <c r="D4463" i="20" s="1"/>
  <c r="C4463" i="20"/>
  <c r="E4463" i="20" s="1"/>
  <c r="A4464" i="20"/>
  <c r="B4464" i="20" l="1"/>
  <c r="D4464" i="20" s="1"/>
  <c r="C4464" i="20"/>
  <c r="E4464" i="20" s="1"/>
  <c r="A4465" i="20"/>
  <c r="B4465" i="20" l="1"/>
  <c r="D4465" i="20" s="1"/>
  <c r="C4465" i="20"/>
  <c r="E4465" i="20" s="1"/>
  <c r="A4466" i="20"/>
  <c r="A4467" i="20" l="1"/>
  <c r="B4466" i="20"/>
  <c r="D4466" i="20" s="1"/>
  <c r="C4466" i="20"/>
  <c r="E4466" i="20" s="1"/>
  <c r="B4467" i="20" l="1"/>
  <c r="D4467" i="20" s="1"/>
  <c r="C4467" i="20"/>
  <c r="E4467" i="20" s="1"/>
  <c r="A4468" i="20"/>
  <c r="B4468" i="20" l="1"/>
  <c r="D4468" i="20" s="1"/>
  <c r="C4468" i="20"/>
  <c r="E4468" i="20" s="1"/>
  <c r="A4469" i="20"/>
  <c r="C4469" i="20" l="1"/>
  <c r="E4469" i="20" s="1"/>
  <c r="A4470" i="20"/>
  <c r="B4469" i="20"/>
  <c r="D4469" i="20" s="1"/>
  <c r="B4470" i="20" l="1"/>
  <c r="D4470" i="20" s="1"/>
  <c r="A4471" i="20"/>
  <c r="C4470" i="20"/>
  <c r="E4470" i="20" s="1"/>
  <c r="B4471" i="20" l="1"/>
  <c r="D4471" i="20" s="1"/>
  <c r="C4471" i="20"/>
  <c r="E4471" i="20" s="1"/>
  <c r="A4472" i="20"/>
  <c r="B4472" i="20" l="1"/>
  <c r="D4472" i="20" s="1"/>
  <c r="C4472" i="20"/>
  <c r="E4472" i="20" s="1"/>
  <c r="A4473" i="20"/>
  <c r="B4473" i="20" l="1"/>
  <c r="D4473" i="20" s="1"/>
  <c r="C4473" i="20"/>
  <c r="E4473" i="20" s="1"/>
  <c r="A4474" i="20"/>
  <c r="A4475" i="20" l="1"/>
  <c r="B4474" i="20"/>
  <c r="D4474" i="20" s="1"/>
  <c r="C4474" i="20"/>
  <c r="E4474" i="20" s="1"/>
  <c r="B4475" i="20" l="1"/>
  <c r="D4475" i="20" s="1"/>
  <c r="C4475" i="20"/>
  <c r="E4475" i="20" s="1"/>
  <c r="A4476" i="20"/>
  <c r="B4476" i="20" l="1"/>
  <c r="D4476" i="20" s="1"/>
  <c r="C4476" i="20"/>
  <c r="E4476" i="20" s="1"/>
  <c r="A4477" i="20"/>
  <c r="C4477" i="20" l="1"/>
  <c r="E4477" i="20" s="1"/>
  <c r="A4478" i="20"/>
  <c r="B4477" i="20"/>
  <c r="D4477" i="20" s="1"/>
  <c r="B4478" i="20" l="1"/>
  <c r="D4478" i="20" s="1"/>
  <c r="C4478" i="20"/>
  <c r="E4478" i="20" s="1"/>
  <c r="A4479" i="20"/>
  <c r="B4479" i="20" l="1"/>
  <c r="D4479" i="20" s="1"/>
  <c r="C4479" i="20"/>
  <c r="E4479" i="20" s="1"/>
  <c r="A4480" i="20"/>
  <c r="B4480" i="20" l="1"/>
  <c r="D4480" i="20" s="1"/>
  <c r="C4480" i="20"/>
  <c r="E4480" i="20" s="1"/>
  <c r="A4481" i="20"/>
  <c r="B4481" i="20" l="1"/>
  <c r="D4481" i="20" s="1"/>
  <c r="C4481" i="20"/>
  <c r="E4481" i="20" s="1"/>
  <c r="A4482" i="20"/>
  <c r="A4483" i="20" l="1"/>
  <c r="B4482" i="20"/>
  <c r="D4482" i="20" s="1"/>
  <c r="C4482" i="20"/>
  <c r="E4482" i="20" s="1"/>
  <c r="B4483" i="20" l="1"/>
  <c r="D4483" i="20" s="1"/>
  <c r="C4483" i="20"/>
  <c r="E4483" i="20" s="1"/>
  <c r="A4484" i="20"/>
  <c r="B4484" i="20" l="1"/>
  <c r="D4484" i="20" s="1"/>
  <c r="C4484" i="20"/>
  <c r="E4484" i="20" s="1"/>
  <c r="A4485" i="20"/>
  <c r="C4485" i="20" l="1"/>
  <c r="E4485" i="20" s="1"/>
  <c r="A4486" i="20"/>
  <c r="B4485" i="20"/>
  <c r="D4485" i="20" s="1"/>
  <c r="B4486" i="20" l="1"/>
  <c r="D4486" i="20" s="1"/>
  <c r="C4486" i="20"/>
  <c r="E4486" i="20" s="1"/>
  <c r="A4487" i="20"/>
  <c r="B4487" i="20" l="1"/>
  <c r="D4487" i="20" s="1"/>
  <c r="C4487" i="20"/>
  <c r="E4487" i="20" s="1"/>
  <c r="A4488" i="20"/>
  <c r="B4488" i="20" l="1"/>
  <c r="D4488" i="20" s="1"/>
  <c r="C4488" i="20"/>
  <c r="E4488" i="20" s="1"/>
  <c r="A4489" i="20"/>
  <c r="B4489" i="20" l="1"/>
  <c r="D4489" i="20" s="1"/>
  <c r="C4489" i="20"/>
  <c r="E4489" i="20" s="1"/>
  <c r="A4490" i="20"/>
  <c r="A4491" i="20" l="1"/>
  <c r="B4490" i="20"/>
  <c r="D4490" i="20" s="1"/>
  <c r="C4490" i="20"/>
  <c r="E4490" i="20" s="1"/>
  <c r="B4491" i="20" l="1"/>
  <c r="D4491" i="20" s="1"/>
  <c r="C4491" i="20"/>
  <c r="E4491" i="20" s="1"/>
  <c r="A4492" i="20"/>
  <c r="B4492" i="20" l="1"/>
  <c r="D4492" i="20" s="1"/>
  <c r="C4492" i="20"/>
  <c r="E4492" i="20" s="1"/>
  <c r="A4493" i="20"/>
  <c r="C4493" i="20" l="1"/>
  <c r="E4493" i="20" s="1"/>
  <c r="B4493" i="20"/>
  <c r="D4493" i="20" s="1"/>
  <c r="A4494" i="20"/>
  <c r="B4494" i="20" l="1"/>
  <c r="D4494" i="20" s="1"/>
  <c r="C4494" i="20"/>
  <c r="E4494" i="20" s="1"/>
  <c r="A4495" i="20"/>
  <c r="B4495" i="20" l="1"/>
  <c r="D4495" i="20" s="1"/>
  <c r="C4495" i="20"/>
  <c r="E4495" i="20" s="1"/>
  <c r="A4496" i="20"/>
  <c r="B4496" i="20" l="1"/>
  <c r="D4496" i="20" s="1"/>
  <c r="C4496" i="20"/>
  <c r="E4496" i="20" s="1"/>
  <c r="A4497" i="20"/>
  <c r="B4497" i="20" l="1"/>
  <c r="D4497" i="20" s="1"/>
  <c r="A4498" i="20"/>
  <c r="C4497" i="20"/>
  <c r="E4497" i="20" s="1"/>
  <c r="A4499" i="20" l="1"/>
  <c r="B4498" i="20"/>
  <c r="D4498" i="20" s="1"/>
  <c r="C4498" i="20"/>
  <c r="E4498" i="20" s="1"/>
  <c r="B4499" i="20" l="1"/>
  <c r="D4499" i="20" s="1"/>
  <c r="C4499" i="20"/>
  <c r="E4499" i="20" s="1"/>
  <c r="A4500" i="20"/>
  <c r="B4500" i="20" l="1"/>
  <c r="D4500" i="20" s="1"/>
  <c r="C4500" i="20"/>
  <c r="E4500" i="20" s="1"/>
  <c r="A4501" i="20"/>
  <c r="C4501" i="20" l="1"/>
  <c r="E4501" i="20" s="1"/>
  <c r="A4502" i="20"/>
  <c r="B4501" i="20"/>
  <c r="D4501" i="20" s="1"/>
  <c r="B4502" i="20" l="1"/>
  <c r="D4502" i="20" s="1"/>
  <c r="C4502" i="20"/>
  <c r="E4502" i="20" s="1"/>
  <c r="A4503" i="20"/>
  <c r="B4503" i="20" l="1"/>
  <c r="D4503" i="20" s="1"/>
  <c r="A4504" i="20"/>
  <c r="C4503" i="20"/>
  <c r="E4503" i="20" s="1"/>
  <c r="B4504" i="20" l="1"/>
  <c r="D4504" i="20" s="1"/>
  <c r="C4504" i="20"/>
  <c r="E4504" i="20" s="1"/>
  <c r="A4505" i="20"/>
  <c r="B4505" i="20" l="1"/>
  <c r="D4505" i="20" s="1"/>
  <c r="C4505" i="20"/>
  <c r="E4505" i="20" s="1"/>
  <c r="A4506" i="20"/>
  <c r="A4507" i="20" l="1"/>
  <c r="B4506" i="20"/>
  <c r="D4506" i="20" s="1"/>
  <c r="C4506" i="20"/>
  <c r="E4506" i="20" s="1"/>
  <c r="B4507" i="20" l="1"/>
  <c r="D4507" i="20" s="1"/>
  <c r="C4507" i="20"/>
  <c r="E4507" i="20" s="1"/>
  <c r="A4508" i="20"/>
  <c r="B4508" i="20" l="1"/>
  <c r="D4508" i="20" s="1"/>
  <c r="C4508" i="20"/>
  <c r="E4508" i="20" s="1"/>
  <c r="A4509" i="20"/>
  <c r="C4509" i="20" l="1"/>
  <c r="E4509" i="20" s="1"/>
  <c r="A4510" i="20"/>
  <c r="B4509" i="20"/>
  <c r="D4509" i="20" s="1"/>
  <c r="B4510" i="20" l="1"/>
  <c r="D4510" i="20" s="1"/>
  <c r="C4510" i="20"/>
  <c r="E4510" i="20" s="1"/>
  <c r="A4511" i="20"/>
  <c r="B4511" i="20" l="1"/>
  <c r="D4511" i="20" s="1"/>
  <c r="C4511" i="20"/>
  <c r="E4511" i="20" s="1"/>
  <c r="A4512" i="20"/>
  <c r="B4512" i="20" l="1"/>
  <c r="D4512" i="20" s="1"/>
  <c r="A4513" i="20"/>
  <c r="C4512" i="20"/>
  <c r="E4512" i="20" s="1"/>
  <c r="B4513" i="20" l="1"/>
  <c r="D4513" i="20" s="1"/>
  <c r="C4513" i="20"/>
  <c r="E4513" i="20" s="1"/>
  <c r="A4514" i="20"/>
  <c r="A4515" i="20" l="1"/>
  <c r="C4514" i="20"/>
  <c r="E4514" i="20" s="1"/>
  <c r="B4514" i="20"/>
  <c r="D4514" i="20" s="1"/>
  <c r="B4515" i="20" l="1"/>
  <c r="D4515" i="20" s="1"/>
  <c r="C4515" i="20"/>
  <c r="E4515" i="20" s="1"/>
  <c r="A4516" i="20"/>
  <c r="B4516" i="20" l="1"/>
  <c r="D4516" i="20" s="1"/>
  <c r="C4516" i="20"/>
  <c r="E4516" i="20" s="1"/>
  <c r="A4517" i="20"/>
  <c r="C4517" i="20" l="1"/>
  <c r="E4517" i="20" s="1"/>
  <c r="A4518" i="20"/>
  <c r="B4517" i="20"/>
  <c r="D4517" i="20" s="1"/>
  <c r="B4518" i="20" l="1"/>
  <c r="D4518" i="20" s="1"/>
  <c r="C4518" i="20"/>
  <c r="E4518" i="20" s="1"/>
  <c r="A4519" i="20"/>
  <c r="B4519" i="20" l="1"/>
  <c r="D4519" i="20" s="1"/>
  <c r="C4519" i="20"/>
  <c r="E4519" i="20" s="1"/>
  <c r="A4520" i="20"/>
  <c r="B4520" i="20" l="1"/>
  <c r="D4520" i="20" s="1"/>
  <c r="C4520" i="20"/>
  <c r="E4520" i="20" s="1"/>
  <c r="A4521" i="20"/>
  <c r="B4521" i="20" l="1"/>
  <c r="D4521" i="20" s="1"/>
  <c r="C4521" i="20"/>
  <c r="E4521" i="20" s="1"/>
  <c r="A4522" i="20"/>
  <c r="A4523" i="20" l="1"/>
  <c r="B4522" i="20"/>
  <c r="D4522" i="20" s="1"/>
  <c r="C4522" i="20"/>
  <c r="E4522" i="20" s="1"/>
  <c r="B4523" i="20" l="1"/>
  <c r="D4523" i="20" s="1"/>
  <c r="C4523" i="20"/>
  <c r="E4523" i="20" s="1"/>
  <c r="A4524" i="20"/>
  <c r="B4524" i="20" l="1"/>
  <c r="D4524" i="20" s="1"/>
  <c r="C4524" i="20"/>
  <c r="E4524" i="20" s="1"/>
  <c r="A4525" i="20"/>
  <c r="C4525" i="20" l="1"/>
  <c r="E4525" i="20" s="1"/>
  <c r="A4526" i="20"/>
  <c r="B4525" i="20"/>
  <c r="D4525" i="20" s="1"/>
  <c r="B4526" i="20" l="1"/>
  <c r="D4526" i="20" s="1"/>
  <c r="C4526" i="20"/>
  <c r="E4526" i="20" s="1"/>
  <c r="A4527" i="20"/>
  <c r="B4527" i="20" l="1"/>
  <c r="D4527" i="20" s="1"/>
  <c r="C4527" i="20"/>
  <c r="E4527" i="20" s="1"/>
  <c r="A4528" i="20"/>
  <c r="B4528" i="20" l="1"/>
  <c r="D4528" i="20" s="1"/>
  <c r="C4528" i="20"/>
  <c r="E4528" i="20" s="1"/>
  <c r="A4529" i="20"/>
  <c r="B4529" i="20" l="1"/>
  <c r="D4529" i="20" s="1"/>
  <c r="C4529" i="20"/>
  <c r="E4529" i="20" s="1"/>
  <c r="A4530" i="20"/>
  <c r="A4531" i="20" l="1"/>
  <c r="B4530" i="20"/>
  <c r="D4530" i="20" s="1"/>
  <c r="C4530" i="20"/>
  <c r="E4530" i="20" s="1"/>
  <c r="B4531" i="20" l="1"/>
  <c r="D4531" i="20" s="1"/>
  <c r="C4531" i="20"/>
  <c r="E4531" i="20" s="1"/>
  <c r="A4532" i="20"/>
  <c r="B4532" i="20" l="1"/>
  <c r="D4532" i="20" s="1"/>
  <c r="C4532" i="20"/>
  <c r="E4532" i="20" s="1"/>
  <c r="A4533" i="20"/>
  <c r="C4533" i="20" l="1"/>
  <c r="E4533" i="20" s="1"/>
  <c r="A4534" i="20"/>
  <c r="B4533" i="20"/>
  <c r="D4533" i="20" s="1"/>
  <c r="B4534" i="20" l="1"/>
  <c r="D4534" i="20" s="1"/>
  <c r="C4534" i="20"/>
  <c r="E4534" i="20" s="1"/>
  <c r="A4535" i="20"/>
  <c r="B4535" i="20" l="1"/>
  <c r="D4535" i="20" s="1"/>
  <c r="C4535" i="20"/>
  <c r="E4535" i="20" s="1"/>
  <c r="A4536" i="20"/>
  <c r="B4536" i="20" l="1"/>
  <c r="D4536" i="20" s="1"/>
  <c r="C4536" i="20"/>
  <c r="E4536" i="20" s="1"/>
  <c r="A4537" i="20"/>
  <c r="B4537" i="20" l="1"/>
  <c r="D4537" i="20" s="1"/>
  <c r="C4537" i="20"/>
  <c r="E4537" i="20" s="1"/>
  <c r="A4538" i="20"/>
  <c r="A4539" i="20" l="1"/>
  <c r="B4538" i="20"/>
  <c r="D4538" i="20" s="1"/>
  <c r="C4538" i="20"/>
  <c r="E4538" i="20" s="1"/>
  <c r="B4539" i="20" l="1"/>
  <c r="D4539" i="20" s="1"/>
  <c r="C4539" i="20"/>
  <c r="E4539" i="20" s="1"/>
  <c r="A4540" i="20"/>
  <c r="B4540" i="20" l="1"/>
  <c r="D4540" i="20" s="1"/>
  <c r="C4540" i="20"/>
  <c r="E4540" i="20" s="1"/>
  <c r="A4541" i="20"/>
  <c r="C4541" i="20" l="1"/>
  <c r="E4541" i="20" s="1"/>
  <c r="A4542" i="20"/>
  <c r="B4541" i="20"/>
  <c r="D4541" i="20" s="1"/>
  <c r="B4542" i="20" l="1"/>
  <c r="D4542" i="20" s="1"/>
  <c r="C4542" i="20"/>
  <c r="E4542" i="20" s="1"/>
  <c r="A4543" i="20"/>
  <c r="B4543" i="20" l="1"/>
  <c r="D4543" i="20" s="1"/>
  <c r="C4543" i="20"/>
  <c r="E4543" i="20" s="1"/>
  <c r="A4544" i="20"/>
  <c r="B4544" i="20" l="1"/>
  <c r="D4544" i="20" s="1"/>
  <c r="C4544" i="20"/>
  <c r="E4544" i="20" s="1"/>
  <c r="A4545" i="20"/>
  <c r="B4545" i="20" l="1"/>
  <c r="D4545" i="20" s="1"/>
  <c r="A4546" i="20"/>
  <c r="C4545" i="20"/>
  <c r="E4545" i="20" s="1"/>
  <c r="A4547" i="20" l="1"/>
  <c r="B4546" i="20"/>
  <c r="D4546" i="20" s="1"/>
  <c r="C4546" i="20"/>
  <c r="E4546" i="20" s="1"/>
  <c r="B4547" i="20" l="1"/>
  <c r="D4547" i="20" s="1"/>
  <c r="A4548" i="20"/>
  <c r="C4547" i="20"/>
  <c r="E4547" i="20" s="1"/>
  <c r="B4548" i="20" l="1"/>
  <c r="D4548" i="20" s="1"/>
  <c r="C4548" i="20"/>
  <c r="E4548" i="20" s="1"/>
  <c r="A4549" i="20"/>
  <c r="C4549" i="20" l="1"/>
  <c r="E4549" i="20" s="1"/>
  <c r="B4549" i="20"/>
  <c r="D4549" i="20" s="1"/>
  <c r="A4550" i="20"/>
  <c r="B4550" i="20" l="1"/>
  <c r="D4550" i="20" s="1"/>
  <c r="A4551" i="20"/>
  <c r="C4550" i="20"/>
  <c r="E4550" i="20" s="1"/>
  <c r="B4551" i="20" l="1"/>
  <c r="D4551" i="20" s="1"/>
  <c r="C4551" i="20"/>
  <c r="E4551" i="20" s="1"/>
  <c r="A4552" i="20"/>
  <c r="B4552" i="20" l="1"/>
  <c r="D4552" i="20" s="1"/>
  <c r="C4552" i="20"/>
  <c r="E4552" i="20" s="1"/>
  <c r="A4553" i="20"/>
  <c r="B4553" i="20" l="1"/>
  <c r="D4553" i="20" s="1"/>
  <c r="C4553" i="20"/>
  <c r="E4553" i="20" s="1"/>
  <c r="A4554" i="20"/>
  <c r="A4555" i="20" l="1"/>
  <c r="B4554" i="20"/>
  <c r="D4554" i="20" s="1"/>
  <c r="C4554" i="20"/>
  <c r="E4554" i="20" s="1"/>
  <c r="B4555" i="20" l="1"/>
  <c r="D4555" i="20" s="1"/>
  <c r="C4555" i="20"/>
  <c r="E4555" i="20" s="1"/>
  <c r="A4556" i="20"/>
  <c r="B4556" i="20" l="1"/>
  <c r="D4556" i="20" s="1"/>
  <c r="C4556" i="20"/>
  <c r="E4556" i="20" s="1"/>
  <c r="A4557" i="20"/>
  <c r="C4557" i="20" l="1"/>
  <c r="E4557" i="20" s="1"/>
  <c r="A4558" i="20"/>
  <c r="B4557" i="20"/>
  <c r="D4557" i="20" s="1"/>
  <c r="B4558" i="20" l="1"/>
  <c r="D4558" i="20" s="1"/>
  <c r="A4559" i="20"/>
  <c r="C4558" i="20"/>
  <c r="E4558" i="20" s="1"/>
  <c r="B4559" i="20" l="1"/>
  <c r="D4559" i="20" s="1"/>
  <c r="C4559" i="20"/>
  <c r="E4559" i="20" s="1"/>
  <c r="A4560" i="20"/>
  <c r="B4560" i="20" l="1"/>
  <c r="D4560" i="20" s="1"/>
  <c r="A4561" i="20"/>
  <c r="C4560" i="20"/>
  <c r="E4560" i="20" s="1"/>
  <c r="B4561" i="20" l="1"/>
  <c r="D4561" i="20" s="1"/>
  <c r="C4561" i="20"/>
  <c r="E4561" i="20" s="1"/>
  <c r="A4562" i="20"/>
  <c r="A4563" i="20" l="1"/>
  <c r="B4562" i="20"/>
  <c r="D4562" i="20" s="1"/>
  <c r="C4562" i="20"/>
  <c r="E4562" i="20" s="1"/>
  <c r="B4563" i="20" l="1"/>
  <c r="D4563" i="20" s="1"/>
  <c r="C4563" i="20"/>
  <c r="E4563" i="20" s="1"/>
  <c r="A4564" i="20"/>
  <c r="B4564" i="20" l="1"/>
  <c r="D4564" i="20" s="1"/>
  <c r="C4564" i="20"/>
  <c r="E4564" i="20" s="1"/>
  <c r="A4565" i="20"/>
  <c r="C4565" i="20" l="1"/>
  <c r="E4565" i="20" s="1"/>
  <c r="A4566" i="20"/>
  <c r="B4565" i="20"/>
  <c r="D4565" i="20" s="1"/>
  <c r="B4566" i="20" l="1"/>
  <c r="D4566" i="20" s="1"/>
  <c r="C4566" i="20"/>
  <c r="E4566" i="20" s="1"/>
  <c r="A4567" i="20"/>
  <c r="B4567" i="20" l="1"/>
  <c r="D4567" i="20" s="1"/>
  <c r="C4567" i="20"/>
  <c r="E4567" i="20" s="1"/>
  <c r="A4568" i="20"/>
  <c r="B4568" i="20" l="1"/>
  <c r="D4568" i="20" s="1"/>
  <c r="C4568" i="20"/>
  <c r="E4568" i="20" s="1"/>
  <c r="A4569" i="20"/>
  <c r="B4569" i="20" l="1"/>
  <c r="D4569" i="20" s="1"/>
  <c r="A4570" i="20"/>
  <c r="C4569" i="20"/>
  <c r="E4569" i="20" s="1"/>
  <c r="A4571" i="20" l="1"/>
  <c r="B4570" i="20"/>
  <c r="D4570" i="20" s="1"/>
  <c r="C4570" i="20"/>
  <c r="E4570" i="20" s="1"/>
  <c r="B4571" i="20" l="1"/>
  <c r="D4571" i="20" s="1"/>
  <c r="C4571" i="20"/>
  <c r="E4571" i="20" s="1"/>
  <c r="A4572" i="20"/>
  <c r="B4572" i="20" l="1"/>
  <c r="D4572" i="20" s="1"/>
  <c r="C4572" i="20"/>
  <c r="E4572" i="20" s="1"/>
  <c r="A4573" i="20"/>
  <c r="C4573" i="20" l="1"/>
  <c r="E4573" i="20" s="1"/>
  <c r="A4574" i="20"/>
  <c r="B4573" i="20"/>
  <c r="D4573" i="20" s="1"/>
  <c r="B4574" i="20" l="1"/>
  <c r="D4574" i="20" s="1"/>
  <c r="C4574" i="20"/>
  <c r="E4574" i="20" s="1"/>
  <c r="A4575" i="20"/>
  <c r="B4575" i="20" l="1"/>
  <c r="D4575" i="20" s="1"/>
  <c r="C4575" i="20"/>
  <c r="E4575" i="20" s="1"/>
  <c r="A4576" i="20"/>
  <c r="B4576" i="20" l="1"/>
  <c r="D4576" i="20" s="1"/>
  <c r="C4576" i="20"/>
  <c r="E4576" i="20" s="1"/>
  <c r="A4577" i="20"/>
  <c r="B4577" i="20" l="1"/>
  <c r="D4577" i="20" s="1"/>
  <c r="A4578" i="20"/>
  <c r="C4577" i="20"/>
  <c r="E4577" i="20" s="1"/>
  <c r="A4579" i="20" l="1"/>
  <c r="B4578" i="20"/>
  <c r="D4578" i="20" s="1"/>
  <c r="C4578" i="20"/>
  <c r="E4578" i="20" s="1"/>
  <c r="B4579" i="20" l="1"/>
  <c r="D4579" i="20" s="1"/>
  <c r="C4579" i="20"/>
  <c r="E4579" i="20" s="1"/>
  <c r="A4580" i="20"/>
  <c r="B4580" i="20" l="1"/>
  <c r="D4580" i="20" s="1"/>
  <c r="C4580" i="20"/>
  <c r="E4580" i="20" s="1"/>
  <c r="A4581" i="20"/>
  <c r="C4581" i="20" l="1"/>
  <c r="E4581" i="20" s="1"/>
  <c r="A4582" i="20"/>
  <c r="B4581" i="20"/>
  <c r="D4581" i="20" s="1"/>
  <c r="B4582" i="20" l="1"/>
  <c r="D4582" i="20" s="1"/>
  <c r="C4582" i="20"/>
  <c r="E4582" i="20" s="1"/>
  <c r="A4583" i="20"/>
  <c r="B4583" i="20" l="1"/>
  <c r="D4583" i="20" s="1"/>
  <c r="C4583" i="20"/>
  <c r="E4583" i="20" s="1"/>
  <c r="A4584" i="20"/>
  <c r="B4584" i="20" l="1"/>
  <c r="D4584" i="20" s="1"/>
  <c r="C4584" i="20"/>
  <c r="E4584" i="20" s="1"/>
  <c r="A4585" i="20"/>
  <c r="B4585" i="20" l="1"/>
  <c r="D4585" i="20" s="1"/>
  <c r="C4585" i="20"/>
  <c r="E4585" i="20" s="1"/>
  <c r="A4586" i="20"/>
  <c r="A4587" i="20" l="1"/>
  <c r="C4586" i="20"/>
  <c r="E4586" i="20" s="1"/>
  <c r="B4586" i="20"/>
  <c r="D4586" i="20" s="1"/>
  <c r="B4587" i="20" l="1"/>
  <c r="D4587" i="20" s="1"/>
  <c r="C4587" i="20"/>
  <c r="E4587" i="20" s="1"/>
  <c r="A4588" i="20"/>
  <c r="B4588" i="20" l="1"/>
  <c r="D4588" i="20" s="1"/>
  <c r="C4588" i="20"/>
  <c r="E4588" i="20" s="1"/>
  <c r="A4589" i="20"/>
  <c r="C4589" i="20" l="1"/>
  <c r="E4589" i="20" s="1"/>
  <c r="A4590" i="20"/>
  <c r="B4589" i="20"/>
  <c r="D4589" i="20" s="1"/>
  <c r="B4590" i="20" l="1"/>
  <c r="D4590" i="20" s="1"/>
  <c r="C4590" i="20"/>
  <c r="E4590" i="20" s="1"/>
  <c r="A4591" i="20"/>
  <c r="B4591" i="20" l="1"/>
  <c r="D4591" i="20" s="1"/>
  <c r="C4591" i="20"/>
  <c r="E4591" i="20" s="1"/>
  <c r="A4592" i="20"/>
  <c r="B4592" i="20" l="1"/>
  <c r="D4592" i="20" s="1"/>
  <c r="C4592" i="20"/>
  <c r="E4592" i="20" s="1"/>
  <c r="A4593" i="20"/>
  <c r="B4593" i="20" l="1"/>
  <c r="D4593" i="20" s="1"/>
  <c r="C4593" i="20"/>
  <c r="E4593" i="20" s="1"/>
  <c r="A4594" i="20"/>
  <c r="A4595" i="20" l="1"/>
  <c r="B4594" i="20"/>
  <c r="D4594" i="20" s="1"/>
  <c r="C4594" i="20"/>
  <c r="E4594" i="20" s="1"/>
  <c r="B4595" i="20" l="1"/>
  <c r="D4595" i="20" s="1"/>
  <c r="C4595" i="20"/>
  <c r="E4595" i="20" s="1"/>
  <c r="A4596" i="20"/>
  <c r="B4596" i="20" l="1"/>
  <c r="D4596" i="20" s="1"/>
  <c r="C4596" i="20"/>
  <c r="E4596" i="20" s="1"/>
  <c r="A4597" i="20"/>
  <c r="C4597" i="20" l="1"/>
  <c r="E4597" i="20" s="1"/>
  <c r="A4598" i="20"/>
  <c r="B4597" i="20"/>
  <c r="D4597" i="20" s="1"/>
  <c r="B4598" i="20" l="1"/>
  <c r="D4598" i="20" s="1"/>
  <c r="C4598" i="20"/>
  <c r="E4598" i="20" s="1"/>
  <c r="A4599" i="20"/>
  <c r="B4599" i="20" l="1"/>
  <c r="D4599" i="20" s="1"/>
  <c r="C4599" i="20"/>
  <c r="E4599" i="20" s="1"/>
  <c r="A4600" i="20"/>
  <c r="B4600" i="20" l="1"/>
  <c r="D4600" i="20" s="1"/>
  <c r="C4600" i="20"/>
  <c r="E4600" i="20" s="1"/>
  <c r="A4601" i="20"/>
  <c r="B4601" i="20" l="1"/>
  <c r="D4601" i="20" s="1"/>
  <c r="C4601" i="20"/>
  <c r="E4601" i="20" s="1"/>
  <c r="A4602" i="20"/>
  <c r="A4603" i="20" l="1"/>
  <c r="B4602" i="20"/>
  <c r="D4602" i="20" s="1"/>
  <c r="C4602" i="20"/>
  <c r="E4602" i="20" s="1"/>
  <c r="B4603" i="20" l="1"/>
  <c r="D4603" i="20" s="1"/>
  <c r="C4603" i="20"/>
  <c r="E4603" i="20" s="1"/>
  <c r="A4604" i="20"/>
  <c r="B4604" i="20" l="1"/>
  <c r="D4604" i="20" s="1"/>
  <c r="C4604" i="20"/>
  <c r="E4604" i="20" s="1"/>
  <c r="A4605" i="20"/>
  <c r="C4605" i="20" l="1"/>
  <c r="E4605" i="20" s="1"/>
  <c r="A4606" i="20"/>
  <c r="B4605" i="20"/>
  <c r="D4605" i="20" s="1"/>
  <c r="B4606" i="20" l="1"/>
  <c r="D4606" i="20" s="1"/>
  <c r="C4606" i="20"/>
  <c r="E4606" i="20" s="1"/>
  <c r="A4607" i="20"/>
  <c r="B4607" i="20" l="1"/>
  <c r="D4607" i="20" s="1"/>
  <c r="C4607" i="20"/>
  <c r="E4607" i="20" s="1"/>
  <c r="A4608" i="20"/>
  <c r="B4608" i="20" l="1"/>
  <c r="D4608" i="20" s="1"/>
  <c r="C4608" i="20"/>
  <c r="E4608" i="20" s="1"/>
  <c r="A4609" i="20"/>
  <c r="B4609" i="20" l="1"/>
  <c r="D4609" i="20" s="1"/>
  <c r="C4609" i="20"/>
  <c r="E4609" i="20" s="1"/>
  <c r="A4610" i="20"/>
  <c r="A4611" i="20" l="1"/>
  <c r="B4610" i="20"/>
  <c r="D4610" i="20" s="1"/>
  <c r="C4610" i="20"/>
  <c r="E4610" i="20" s="1"/>
  <c r="B4611" i="20" l="1"/>
  <c r="D4611" i="20" s="1"/>
  <c r="C4611" i="20"/>
  <c r="E4611" i="20" s="1"/>
  <c r="A4612" i="20"/>
  <c r="B4612" i="20" l="1"/>
  <c r="D4612" i="20" s="1"/>
  <c r="C4612" i="20"/>
  <c r="E4612" i="20" s="1"/>
  <c r="A4613" i="20"/>
  <c r="C4613" i="20" l="1"/>
  <c r="E4613" i="20" s="1"/>
  <c r="A4614" i="20"/>
  <c r="B4613" i="20"/>
  <c r="D4613" i="20" s="1"/>
  <c r="B4614" i="20" l="1"/>
  <c r="D4614" i="20" s="1"/>
  <c r="C4614" i="20"/>
  <c r="E4614" i="20" s="1"/>
  <c r="A4615" i="20"/>
  <c r="B4615" i="20" l="1"/>
  <c r="D4615" i="20" s="1"/>
  <c r="C4615" i="20"/>
  <c r="E4615" i="20" s="1"/>
  <c r="A4616" i="20"/>
  <c r="B4616" i="20" l="1"/>
  <c r="D4616" i="20" s="1"/>
  <c r="C4616" i="20"/>
  <c r="E4616" i="20" s="1"/>
  <c r="A4617" i="20"/>
  <c r="B4617" i="20" l="1"/>
  <c r="D4617" i="20" s="1"/>
  <c r="A4618" i="20"/>
  <c r="C4617" i="20"/>
  <c r="E4617" i="20" s="1"/>
  <c r="A4619" i="20" l="1"/>
  <c r="B4618" i="20"/>
  <c r="D4618" i="20" s="1"/>
  <c r="C4618" i="20"/>
  <c r="E4618" i="20" s="1"/>
  <c r="B4619" i="20" l="1"/>
  <c r="D4619" i="20" s="1"/>
  <c r="C4619" i="20"/>
  <c r="E4619" i="20" s="1"/>
  <c r="A4620" i="20"/>
  <c r="B4620" i="20" l="1"/>
  <c r="D4620" i="20" s="1"/>
  <c r="C4620" i="20"/>
  <c r="E4620" i="20" s="1"/>
  <c r="A4621" i="20"/>
  <c r="C4621" i="20" l="1"/>
  <c r="E4621" i="20" s="1"/>
  <c r="A4622" i="20"/>
  <c r="B4621" i="20"/>
  <c r="D4621" i="20" s="1"/>
  <c r="B4622" i="20" l="1"/>
  <c r="D4622" i="20" s="1"/>
  <c r="C4622" i="20"/>
  <c r="E4622" i="20" s="1"/>
  <c r="A4623" i="20"/>
  <c r="B4623" i="20" l="1"/>
  <c r="D4623" i="20" s="1"/>
  <c r="C4623" i="20"/>
  <c r="E4623" i="20" s="1"/>
  <c r="A4624" i="20"/>
  <c r="B4624" i="20" l="1"/>
  <c r="D4624" i="20" s="1"/>
  <c r="A4625" i="20"/>
  <c r="C4624" i="20"/>
  <c r="E4624" i="20" s="1"/>
  <c r="B4625" i="20" l="1"/>
  <c r="D4625" i="20" s="1"/>
  <c r="C4625" i="20"/>
  <c r="E4625" i="20" s="1"/>
  <c r="A4626" i="20"/>
  <c r="A4627" i="20" l="1"/>
  <c r="C4626" i="20"/>
  <c r="E4626" i="20" s="1"/>
  <c r="B4626" i="20"/>
  <c r="D4626" i="20" s="1"/>
  <c r="B4627" i="20" l="1"/>
  <c r="D4627" i="20" s="1"/>
  <c r="C4627" i="20"/>
  <c r="E4627" i="20" s="1"/>
  <c r="A4628" i="20"/>
  <c r="B4628" i="20" l="1"/>
  <c r="D4628" i="20" s="1"/>
  <c r="C4628" i="20"/>
  <c r="E4628" i="20" s="1"/>
  <c r="A4629" i="20"/>
  <c r="C4629" i="20" l="1"/>
  <c r="E4629" i="20" s="1"/>
  <c r="A4630" i="20"/>
  <c r="B4629" i="20"/>
  <c r="D4629" i="20" s="1"/>
  <c r="B4630" i="20" l="1"/>
  <c r="D4630" i="20" s="1"/>
  <c r="C4630" i="20"/>
  <c r="E4630" i="20" s="1"/>
  <c r="A4631" i="20"/>
  <c r="B4631" i="20" l="1"/>
  <c r="D4631" i="20" s="1"/>
  <c r="C4631" i="20"/>
  <c r="E4631" i="20" s="1"/>
  <c r="A4632" i="20"/>
  <c r="B4632" i="20" l="1"/>
  <c r="D4632" i="20" s="1"/>
  <c r="C4632" i="20"/>
  <c r="E4632" i="20" s="1"/>
  <c r="A4633" i="20"/>
  <c r="B4633" i="20" l="1"/>
  <c r="D4633" i="20" s="1"/>
  <c r="A4634" i="20"/>
  <c r="C4633" i="20"/>
  <c r="E4633" i="20" s="1"/>
  <c r="A4635" i="20" l="1"/>
  <c r="B4634" i="20"/>
  <c r="D4634" i="20" s="1"/>
  <c r="C4634" i="20"/>
  <c r="E4634" i="20" s="1"/>
  <c r="B4635" i="20" l="1"/>
  <c r="D4635" i="20" s="1"/>
  <c r="C4635" i="20"/>
  <c r="E4635" i="20" s="1"/>
  <c r="A4636" i="20"/>
  <c r="B4636" i="20" l="1"/>
  <c r="D4636" i="20" s="1"/>
  <c r="C4636" i="20"/>
  <c r="E4636" i="20" s="1"/>
  <c r="A4637" i="20"/>
  <c r="C4637" i="20" l="1"/>
  <c r="E4637" i="20" s="1"/>
  <c r="A4638" i="20"/>
  <c r="B4637" i="20"/>
  <c r="D4637" i="20" s="1"/>
  <c r="B4638" i="20" l="1"/>
  <c r="D4638" i="20" s="1"/>
  <c r="C4638" i="20"/>
  <c r="E4638" i="20" s="1"/>
  <c r="A4639" i="20"/>
  <c r="B4639" i="20" l="1"/>
  <c r="D4639" i="20" s="1"/>
  <c r="C4639" i="20"/>
  <c r="E4639" i="20" s="1"/>
  <c r="A4640" i="20"/>
  <c r="B4640" i="20" l="1"/>
  <c r="D4640" i="20" s="1"/>
  <c r="C4640" i="20"/>
  <c r="E4640" i="20" s="1"/>
  <c r="A4641" i="20"/>
  <c r="B4641" i="20" l="1"/>
  <c r="D4641" i="20" s="1"/>
  <c r="C4641" i="20"/>
  <c r="E4641" i="20" s="1"/>
  <c r="A4642" i="20"/>
  <c r="A4643" i="20" l="1"/>
  <c r="B4642" i="20"/>
  <c r="D4642" i="20" s="1"/>
  <c r="C4642" i="20"/>
  <c r="E4642" i="20" s="1"/>
  <c r="B4643" i="20" l="1"/>
  <c r="D4643" i="20" s="1"/>
  <c r="C4643" i="20"/>
  <c r="E4643" i="20" s="1"/>
  <c r="A4644" i="20"/>
  <c r="B4644" i="20" l="1"/>
  <c r="D4644" i="20" s="1"/>
  <c r="C4644" i="20"/>
  <c r="E4644" i="20" s="1"/>
  <c r="A4645" i="20"/>
  <c r="C4645" i="20" l="1"/>
  <c r="E4645" i="20" s="1"/>
  <c r="A4646" i="20"/>
  <c r="B4645" i="20"/>
  <c r="D4645" i="20" s="1"/>
  <c r="B4646" i="20" l="1"/>
  <c r="D4646" i="20" s="1"/>
  <c r="C4646" i="20"/>
  <c r="E4646" i="20" s="1"/>
  <c r="A4647" i="20"/>
  <c r="B4647" i="20" l="1"/>
  <c r="D4647" i="20" s="1"/>
  <c r="A4648" i="20"/>
  <c r="C4647" i="20"/>
  <c r="E4647" i="20" s="1"/>
  <c r="B4648" i="20" l="1"/>
  <c r="D4648" i="20" s="1"/>
  <c r="C4648" i="20"/>
  <c r="E4648" i="20" s="1"/>
  <c r="A4649" i="20"/>
  <c r="B4649" i="20" l="1"/>
  <c r="D4649" i="20" s="1"/>
  <c r="C4649" i="20"/>
  <c r="E4649" i="20" s="1"/>
  <c r="A4650" i="20"/>
  <c r="A4651" i="20" l="1"/>
  <c r="B4650" i="20"/>
  <c r="D4650" i="20" s="1"/>
  <c r="C4650" i="20"/>
  <c r="E4650" i="20" s="1"/>
  <c r="B4651" i="20" l="1"/>
  <c r="D4651" i="20" s="1"/>
  <c r="C4651" i="20"/>
  <c r="E4651" i="20" s="1"/>
  <c r="A4652" i="20"/>
  <c r="B4652" i="20" l="1"/>
  <c r="D4652" i="20" s="1"/>
  <c r="C4652" i="20"/>
  <c r="E4652" i="20" s="1"/>
  <c r="A4653" i="20"/>
  <c r="C4653" i="20" l="1"/>
  <c r="E4653" i="20" s="1"/>
  <c r="A4654" i="20"/>
  <c r="B4653" i="20"/>
  <c r="D4653" i="20" s="1"/>
  <c r="B4654" i="20" l="1"/>
  <c r="D4654" i="20" s="1"/>
  <c r="C4654" i="20"/>
  <c r="E4654" i="20" s="1"/>
  <c r="A4655" i="20"/>
  <c r="B4655" i="20" l="1"/>
  <c r="D4655" i="20" s="1"/>
  <c r="C4655" i="20"/>
  <c r="E4655" i="20" s="1"/>
  <c r="A4656" i="20"/>
  <c r="B4656" i="20" l="1"/>
  <c r="D4656" i="20" s="1"/>
  <c r="C4656" i="20"/>
  <c r="E4656" i="20" s="1"/>
  <c r="A4657" i="20"/>
  <c r="B4657" i="20" l="1"/>
  <c r="D4657" i="20" s="1"/>
  <c r="C4657" i="20"/>
  <c r="E4657" i="20" s="1"/>
  <c r="A4658" i="20"/>
  <c r="A4659" i="20" l="1"/>
  <c r="B4658" i="20"/>
  <c r="D4658" i="20" s="1"/>
  <c r="C4658" i="20"/>
  <c r="E4658" i="20" s="1"/>
  <c r="B4659" i="20" l="1"/>
  <c r="D4659" i="20" s="1"/>
  <c r="C4659" i="20"/>
  <c r="E4659" i="20" s="1"/>
  <c r="A4660" i="20"/>
  <c r="B4660" i="20" l="1"/>
  <c r="D4660" i="20" s="1"/>
  <c r="C4660" i="20"/>
  <c r="E4660" i="20" s="1"/>
  <c r="A4661" i="20"/>
  <c r="C4661" i="20" l="1"/>
  <c r="E4661" i="20" s="1"/>
  <c r="A4662" i="20"/>
  <c r="B4661" i="20"/>
  <c r="D4661" i="20" s="1"/>
  <c r="B4662" i="20" l="1"/>
  <c r="D4662" i="20" s="1"/>
  <c r="C4662" i="20"/>
  <c r="E4662" i="20" s="1"/>
  <c r="A4663" i="20"/>
  <c r="B4663" i="20" l="1"/>
  <c r="D4663" i="20" s="1"/>
  <c r="C4663" i="20"/>
  <c r="E4663" i="20" s="1"/>
  <c r="A4664" i="20"/>
  <c r="B4664" i="20" l="1"/>
  <c r="D4664" i="20" s="1"/>
  <c r="C4664" i="20"/>
  <c r="E4664" i="20" s="1"/>
  <c r="A4665" i="20"/>
  <c r="B4665" i="20" l="1"/>
  <c r="D4665" i="20" s="1"/>
  <c r="C4665" i="20"/>
  <c r="E4665" i="20" s="1"/>
  <c r="A4666" i="20"/>
  <c r="A4667" i="20" l="1"/>
  <c r="B4666" i="20"/>
  <c r="D4666" i="20" s="1"/>
  <c r="C4666" i="20"/>
  <c r="E4666" i="20" s="1"/>
  <c r="B4667" i="20" l="1"/>
  <c r="D4667" i="20" s="1"/>
  <c r="C4667" i="20"/>
  <c r="E4667" i="20" s="1"/>
  <c r="A4668" i="20"/>
  <c r="B4668" i="20" l="1"/>
  <c r="D4668" i="20" s="1"/>
  <c r="C4668" i="20"/>
  <c r="E4668" i="20" s="1"/>
  <c r="A4669" i="20"/>
  <c r="C4669" i="20" l="1"/>
  <c r="E4669" i="20" s="1"/>
  <c r="A4670" i="20"/>
  <c r="B4669" i="20"/>
  <c r="D4669" i="20" s="1"/>
  <c r="B4670" i="20" l="1"/>
  <c r="D4670" i="20" s="1"/>
  <c r="C4670" i="20"/>
  <c r="E4670" i="20" s="1"/>
  <c r="A4671" i="20"/>
  <c r="B4671" i="20" l="1"/>
  <c r="D4671" i="20" s="1"/>
  <c r="C4671" i="20"/>
  <c r="E4671" i="20" s="1"/>
  <c r="A4672" i="20"/>
  <c r="B4672" i="20" l="1"/>
  <c r="D4672" i="20" s="1"/>
  <c r="C4672" i="20"/>
  <c r="E4672" i="20" s="1"/>
  <c r="A4673" i="20"/>
  <c r="B4673" i="20" l="1"/>
  <c r="D4673" i="20" s="1"/>
  <c r="C4673" i="20"/>
  <c r="E4673" i="20" s="1"/>
  <c r="A4674" i="20"/>
  <c r="A4675" i="20" l="1"/>
  <c r="B4674" i="20"/>
  <c r="D4674" i="20" s="1"/>
  <c r="C4674" i="20"/>
  <c r="E4674" i="20" s="1"/>
  <c r="C4675" i="20" l="1"/>
  <c r="E4675" i="20" s="1"/>
  <c r="A4676" i="20"/>
  <c r="B4675" i="20"/>
  <c r="D4675" i="20" s="1"/>
  <c r="B4676" i="20" l="1"/>
  <c r="D4676" i="20" s="1"/>
  <c r="C4676" i="20"/>
  <c r="E4676" i="20" s="1"/>
  <c r="A4677" i="20"/>
  <c r="C4677" i="20" l="1"/>
  <c r="E4677" i="20" s="1"/>
  <c r="B4677" i="20"/>
  <c r="D4677" i="20" s="1"/>
  <c r="A4678" i="20"/>
  <c r="B4678" i="20" l="1"/>
  <c r="D4678" i="20" s="1"/>
  <c r="C4678" i="20"/>
  <c r="E4678" i="20" s="1"/>
  <c r="A4679" i="20"/>
  <c r="B4679" i="20" l="1"/>
  <c r="D4679" i="20" s="1"/>
  <c r="C4679" i="20"/>
  <c r="E4679" i="20" s="1"/>
  <c r="A4680" i="20"/>
  <c r="B4680" i="20" l="1"/>
  <c r="D4680" i="20" s="1"/>
  <c r="A4681" i="20"/>
  <c r="C4680" i="20"/>
  <c r="E4680" i="20" s="1"/>
  <c r="B4681" i="20" l="1"/>
  <c r="D4681" i="20" s="1"/>
  <c r="C4681" i="20"/>
  <c r="E4681" i="20" s="1"/>
  <c r="A4682" i="20"/>
  <c r="A4683" i="20" l="1"/>
  <c r="B4682" i="20"/>
  <c r="D4682" i="20" s="1"/>
  <c r="C4682" i="20"/>
  <c r="E4682" i="20" s="1"/>
  <c r="C4683" i="20" l="1"/>
  <c r="E4683" i="20" s="1"/>
  <c r="A4684" i="20"/>
  <c r="B4683" i="20"/>
  <c r="D4683" i="20" s="1"/>
  <c r="B4684" i="20" l="1"/>
  <c r="D4684" i="20" s="1"/>
  <c r="C4684" i="20"/>
  <c r="E4684" i="20" s="1"/>
  <c r="A4685" i="20"/>
  <c r="C4685" i="20" l="1"/>
  <c r="E4685" i="20" s="1"/>
  <c r="B4685" i="20"/>
  <c r="D4685" i="20" s="1"/>
  <c r="A4686" i="20"/>
  <c r="B4686" i="20" l="1"/>
  <c r="D4686" i="20" s="1"/>
  <c r="A4687" i="20"/>
  <c r="C4686" i="20"/>
  <c r="E4686" i="20" s="1"/>
  <c r="B4687" i="20" l="1"/>
  <c r="D4687" i="20" s="1"/>
  <c r="C4687" i="20"/>
  <c r="E4687" i="20" s="1"/>
  <c r="A4688" i="20"/>
  <c r="B4688" i="20" l="1"/>
  <c r="D4688" i="20" s="1"/>
  <c r="A4689" i="20"/>
  <c r="C4688" i="20"/>
  <c r="E4688" i="20" s="1"/>
  <c r="C4689" i="20" l="1"/>
  <c r="E4689" i="20" s="1"/>
  <c r="B4689" i="20"/>
  <c r="D4689" i="20" s="1"/>
  <c r="A4690" i="20"/>
  <c r="A4691" i="20" l="1"/>
  <c r="B4690" i="20"/>
  <c r="D4690" i="20" s="1"/>
  <c r="C4690" i="20"/>
  <c r="E4690" i="20" s="1"/>
  <c r="C4691" i="20" l="1"/>
  <c r="E4691" i="20" s="1"/>
  <c r="B4691" i="20"/>
  <c r="D4691" i="20" s="1"/>
  <c r="A4692" i="20"/>
  <c r="B4692" i="20" l="1"/>
  <c r="D4692" i="20" s="1"/>
  <c r="C4692" i="20"/>
  <c r="E4692" i="20" s="1"/>
  <c r="A4693" i="20"/>
  <c r="B4693" i="20" l="1"/>
  <c r="D4693" i="20" s="1"/>
  <c r="C4693" i="20"/>
  <c r="E4693" i="20" s="1"/>
  <c r="A4694" i="20"/>
  <c r="B4694" i="20" l="1"/>
  <c r="D4694" i="20" s="1"/>
  <c r="C4694" i="20"/>
  <c r="E4694" i="20" s="1"/>
  <c r="A4695" i="20"/>
  <c r="B4695" i="20" l="1"/>
  <c r="D4695" i="20" s="1"/>
  <c r="C4695" i="20"/>
  <c r="E4695" i="20" s="1"/>
  <c r="A4696" i="20"/>
  <c r="A4697" i="20" l="1"/>
  <c r="B4696" i="20"/>
  <c r="D4696" i="20" s="1"/>
  <c r="C4696" i="20"/>
  <c r="E4696" i="20" s="1"/>
  <c r="A4698" i="20" l="1"/>
  <c r="B4697" i="20"/>
  <c r="D4697" i="20" s="1"/>
  <c r="C4697" i="20"/>
  <c r="E4697" i="20" s="1"/>
  <c r="B4698" i="20" l="1"/>
  <c r="D4698" i="20" s="1"/>
  <c r="C4698" i="20"/>
  <c r="E4698" i="20" s="1"/>
  <c r="A4699" i="20"/>
  <c r="C4699" i="20" l="1"/>
  <c r="E4699" i="20" s="1"/>
  <c r="B4699" i="20"/>
  <c r="D4699" i="20" s="1"/>
  <c r="A4700" i="20"/>
  <c r="C4700" i="20" l="1"/>
  <c r="E4700" i="20" s="1"/>
  <c r="A4701" i="20"/>
  <c r="B4700" i="20"/>
  <c r="D4700" i="20" s="1"/>
  <c r="B4701" i="20" l="1"/>
  <c r="D4701" i="20" s="1"/>
  <c r="C4701" i="20"/>
  <c r="E4701" i="20" s="1"/>
  <c r="A4702" i="20"/>
  <c r="B4702" i="20" l="1"/>
  <c r="D4702" i="20" s="1"/>
  <c r="C4702" i="20"/>
  <c r="E4702" i="20" s="1"/>
  <c r="A4703" i="20"/>
  <c r="B4703" i="20" l="1"/>
  <c r="D4703" i="20" s="1"/>
  <c r="A4704" i="20"/>
  <c r="C4703" i="20"/>
  <c r="E4703" i="20" s="1"/>
  <c r="A4705" i="20" l="1"/>
  <c r="B4704" i="20"/>
  <c r="D4704" i="20" s="1"/>
  <c r="C4704" i="20"/>
  <c r="E4704" i="20" s="1"/>
  <c r="A4706" i="20" l="1"/>
  <c r="B4705" i="20"/>
  <c r="D4705" i="20" s="1"/>
  <c r="C4705" i="20"/>
  <c r="E4705" i="20" s="1"/>
  <c r="C4706" i="20" l="1"/>
  <c r="E4706" i="20" s="1"/>
  <c r="A4707" i="20"/>
  <c r="B4706" i="20"/>
  <c r="D4706" i="20" s="1"/>
  <c r="C4707" i="20" l="1"/>
  <c r="E4707" i="20" s="1"/>
  <c r="B4707" i="20"/>
  <c r="D4707" i="20" s="1"/>
  <c r="A4708" i="20"/>
  <c r="C4708" i="20" l="1"/>
  <c r="E4708" i="20" s="1"/>
  <c r="A4709" i="20"/>
  <c r="B4708" i="20"/>
  <c r="D4708" i="20" s="1"/>
  <c r="B4709" i="20" l="1"/>
  <c r="D4709" i="20" s="1"/>
  <c r="C4709" i="20"/>
  <c r="E4709" i="20" s="1"/>
  <c r="A4710" i="20"/>
  <c r="B4710" i="20" l="1"/>
  <c r="D4710" i="20" s="1"/>
  <c r="C4710" i="20"/>
  <c r="E4710" i="20" s="1"/>
  <c r="A4711" i="20"/>
  <c r="B4711" i="20" l="1"/>
  <c r="D4711" i="20" s="1"/>
  <c r="C4711" i="20"/>
  <c r="E4711" i="20" s="1"/>
  <c r="A4712" i="20"/>
  <c r="A4713" i="20" l="1"/>
  <c r="B4712" i="20"/>
  <c r="D4712" i="20" s="1"/>
  <c r="C4712" i="20"/>
  <c r="E4712" i="20" s="1"/>
  <c r="A4714" i="20" l="1"/>
  <c r="B4713" i="20"/>
  <c r="D4713" i="20" s="1"/>
  <c r="C4713" i="20"/>
  <c r="E4713" i="20" s="1"/>
  <c r="C4714" i="20" l="1"/>
  <c r="E4714" i="20" s="1"/>
  <c r="B4714" i="20"/>
  <c r="D4714" i="20" s="1"/>
  <c r="A4715" i="20"/>
  <c r="C4715" i="20" l="1"/>
  <c r="E4715" i="20" s="1"/>
  <c r="B4715" i="20"/>
  <c r="D4715" i="20" s="1"/>
  <c r="A4716" i="20"/>
  <c r="C4716" i="20" l="1"/>
  <c r="E4716" i="20" s="1"/>
  <c r="A4717" i="20"/>
  <c r="B4716" i="20"/>
  <c r="D4716" i="20" s="1"/>
  <c r="B4717" i="20" l="1"/>
  <c r="D4717" i="20" s="1"/>
  <c r="C4717" i="20"/>
  <c r="E4717" i="20" s="1"/>
  <c r="A4718" i="20"/>
  <c r="B4718" i="20" l="1"/>
  <c r="D4718" i="20" s="1"/>
  <c r="A4719" i="20"/>
  <c r="C4718" i="20"/>
  <c r="E4718" i="20" s="1"/>
  <c r="B4719" i="20" l="1"/>
  <c r="D4719" i="20" s="1"/>
  <c r="C4719" i="20"/>
  <c r="E4719" i="20" s="1"/>
  <c r="A4720" i="20"/>
  <c r="A4721" i="20" l="1"/>
  <c r="B4720" i="20"/>
  <c r="D4720" i="20" s="1"/>
  <c r="C4720" i="20"/>
  <c r="E4720" i="20" s="1"/>
  <c r="A4722" i="20" l="1"/>
  <c r="C4721" i="20"/>
  <c r="E4721" i="20" s="1"/>
  <c r="B4721" i="20"/>
  <c r="D4721" i="20" s="1"/>
  <c r="B4722" i="20" l="1"/>
  <c r="D4722" i="20" s="1"/>
  <c r="C4722" i="20"/>
  <c r="E4722" i="20" s="1"/>
  <c r="A4723" i="20"/>
  <c r="C4723" i="20" l="1"/>
  <c r="E4723" i="20" s="1"/>
  <c r="B4723" i="20"/>
  <c r="D4723" i="20" s="1"/>
  <c r="A4724" i="20"/>
  <c r="C4724" i="20" l="1"/>
  <c r="E4724" i="20" s="1"/>
  <c r="A4725" i="20"/>
  <c r="B4724" i="20"/>
  <c r="D4724" i="20" s="1"/>
  <c r="B4725" i="20" l="1"/>
  <c r="D4725" i="20" s="1"/>
  <c r="C4725" i="20"/>
  <c r="E4725" i="20" s="1"/>
  <c r="A4726" i="20"/>
  <c r="B4726" i="20" l="1"/>
  <c r="D4726" i="20" s="1"/>
  <c r="C4726" i="20"/>
  <c r="E4726" i="20" s="1"/>
  <c r="A4727" i="20"/>
  <c r="B4727" i="20" l="1"/>
  <c r="D4727" i="20" s="1"/>
  <c r="C4727" i="20"/>
  <c r="E4727" i="20" s="1"/>
  <c r="A4728" i="20"/>
  <c r="A4729" i="20" l="1"/>
  <c r="B4728" i="20"/>
  <c r="D4728" i="20" s="1"/>
  <c r="C4728" i="20"/>
  <c r="E4728" i="20" s="1"/>
  <c r="A4730" i="20" l="1"/>
  <c r="B4729" i="20"/>
  <c r="D4729" i="20" s="1"/>
  <c r="C4729" i="20"/>
  <c r="E4729" i="20" s="1"/>
  <c r="B4730" i="20" l="1"/>
  <c r="D4730" i="20" s="1"/>
  <c r="C4730" i="20"/>
  <c r="E4730" i="20" s="1"/>
  <c r="A4731" i="20"/>
  <c r="C4731" i="20" l="1"/>
  <c r="E4731" i="20" s="1"/>
  <c r="B4731" i="20"/>
  <c r="D4731" i="20" s="1"/>
  <c r="A4732" i="20"/>
  <c r="C4732" i="20" l="1"/>
  <c r="E4732" i="20" s="1"/>
  <c r="A4733" i="20"/>
  <c r="B4732" i="20"/>
  <c r="D4732" i="20" s="1"/>
  <c r="B4733" i="20" l="1"/>
  <c r="D4733" i="20" s="1"/>
  <c r="C4733" i="20"/>
  <c r="E4733" i="20" s="1"/>
  <c r="A4734" i="20"/>
  <c r="B4734" i="20" l="1"/>
  <c r="D4734" i="20" s="1"/>
  <c r="C4734" i="20"/>
  <c r="E4734" i="20" s="1"/>
  <c r="A4735" i="20"/>
  <c r="B4735" i="20" l="1"/>
  <c r="D4735" i="20" s="1"/>
  <c r="C4735" i="20"/>
  <c r="E4735" i="20" s="1"/>
  <c r="A4736" i="20"/>
  <c r="A4737" i="20" l="1"/>
  <c r="B4736" i="20"/>
  <c r="D4736" i="20" s="1"/>
  <c r="C4736" i="20"/>
  <c r="E4736" i="20" s="1"/>
  <c r="A4738" i="20" l="1"/>
  <c r="B4737" i="20"/>
  <c r="D4737" i="20" s="1"/>
  <c r="C4737" i="20"/>
  <c r="E4737" i="20" s="1"/>
  <c r="B4738" i="20" l="1"/>
  <c r="D4738" i="20" s="1"/>
  <c r="C4738" i="20"/>
  <c r="E4738" i="20" s="1"/>
  <c r="A4739" i="20"/>
  <c r="C4739" i="20" l="1"/>
  <c r="E4739" i="20" s="1"/>
  <c r="B4739" i="20"/>
  <c r="D4739" i="20" s="1"/>
  <c r="A4740" i="20"/>
  <c r="C4740" i="20" l="1"/>
  <c r="E4740" i="20" s="1"/>
  <c r="A4741" i="20"/>
  <c r="B4740" i="20"/>
  <c r="D4740" i="20" s="1"/>
  <c r="B4741" i="20" l="1"/>
  <c r="D4741" i="20" s="1"/>
  <c r="C4741" i="20"/>
  <c r="E4741" i="20" s="1"/>
  <c r="A4742" i="20"/>
  <c r="B4742" i="20" l="1"/>
  <c r="D4742" i="20" s="1"/>
  <c r="C4742" i="20"/>
  <c r="E4742" i="20" s="1"/>
  <c r="A4743" i="20"/>
  <c r="B4743" i="20" l="1"/>
  <c r="D4743" i="20" s="1"/>
  <c r="C4743" i="20"/>
  <c r="E4743" i="20" s="1"/>
  <c r="A4744" i="20"/>
  <c r="A4745" i="20" l="1"/>
  <c r="C4744" i="20"/>
  <c r="E4744" i="20" s="1"/>
  <c r="B4744" i="20"/>
  <c r="D4744" i="20" s="1"/>
  <c r="A4746" i="20" l="1"/>
  <c r="C4745" i="20"/>
  <c r="E4745" i="20" s="1"/>
  <c r="B4745" i="20"/>
  <c r="D4745" i="20" s="1"/>
  <c r="B4746" i="20" l="1"/>
  <c r="D4746" i="20" s="1"/>
  <c r="C4746" i="20"/>
  <c r="E4746" i="20" s="1"/>
  <c r="A4747" i="20"/>
  <c r="C4747" i="20" l="1"/>
  <c r="E4747" i="20" s="1"/>
  <c r="A4748" i="20"/>
  <c r="B4747" i="20"/>
  <c r="D4747" i="20" s="1"/>
  <c r="C4748" i="20" l="1"/>
  <c r="E4748" i="20" s="1"/>
  <c r="A4749" i="20"/>
  <c r="B4748" i="20"/>
  <c r="D4748" i="20" s="1"/>
  <c r="B4749" i="20" l="1"/>
  <c r="D4749" i="20" s="1"/>
  <c r="C4749" i="20"/>
  <c r="E4749" i="20" s="1"/>
  <c r="A4750" i="20"/>
  <c r="B4750" i="20" l="1"/>
  <c r="D4750" i="20" s="1"/>
  <c r="A4751" i="20"/>
  <c r="C4750" i="20"/>
  <c r="E4750" i="20" s="1"/>
  <c r="B4751" i="20" l="1"/>
  <c r="D4751" i="20" s="1"/>
  <c r="A4752" i="20"/>
  <c r="C4751" i="20"/>
  <c r="E4751" i="20" s="1"/>
  <c r="A4753" i="20" l="1"/>
  <c r="C4752" i="20"/>
  <c r="E4752" i="20" s="1"/>
  <c r="B4752" i="20"/>
  <c r="D4752" i="20" s="1"/>
  <c r="A4754" i="20" l="1"/>
  <c r="C4753" i="20"/>
  <c r="E4753" i="20" s="1"/>
  <c r="B4753" i="20"/>
  <c r="D4753" i="20" s="1"/>
  <c r="B4754" i="20" l="1"/>
  <c r="D4754" i="20" s="1"/>
  <c r="C4754" i="20"/>
  <c r="E4754" i="20" s="1"/>
  <c r="A4755" i="20"/>
  <c r="C4755" i="20" l="1"/>
  <c r="E4755" i="20" s="1"/>
  <c r="B4755" i="20"/>
  <c r="D4755" i="20" s="1"/>
  <c r="A4756" i="20"/>
  <c r="C4756" i="20" l="1"/>
  <c r="E4756" i="20" s="1"/>
  <c r="A4757" i="20"/>
  <c r="B4756" i="20"/>
  <c r="D4756" i="20" s="1"/>
  <c r="B4757" i="20" l="1"/>
  <c r="D4757" i="20" s="1"/>
  <c r="C4757" i="20"/>
  <c r="E4757" i="20" s="1"/>
  <c r="A4758" i="20"/>
  <c r="B4758" i="20" l="1"/>
  <c r="D4758" i="20" s="1"/>
  <c r="C4758" i="20"/>
  <c r="E4758" i="20" s="1"/>
  <c r="A4759" i="20"/>
  <c r="B4759" i="20" l="1"/>
  <c r="D4759" i="20" s="1"/>
  <c r="C4759" i="20"/>
  <c r="E4759" i="20" s="1"/>
  <c r="A4760" i="20"/>
  <c r="A4761" i="20" l="1"/>
  <c r="B4760" i="20"/>
  <c r="D4760" i="20" s="1"/>
  <c r="C4760" i="20"/>
  <c r="E4760" i="20" s="1"/>
  <c r="A4762" i="20" l="1"/>
  <c r="C4761" i="20"/>
  <c r="E4761" i="20" s="1"/>
  <c r="B4761" i="20"/>
  <c r="D4761" i="20" s="1"/>
  <c r="B4762" i="20" l="1"/>
  <c r="D4762" i="20" s="1"/>
  <c r="A4763" i="20"/>
  <c r="C4762" i="20"/>
  <c r="E4762" i="20" s="1"/>
  <c r="C4763" i="20" l="1"/>
  <c r="E4763" i="20" s="1"/>
  <c r="B4763" i="20"/>
  <c r="D4763" i="20" s="1"/>
  <c r="A4764" i="20"/>
  <c r="C4764" i="20" l="1"/>
  <c r="E4764" i="20" s="1"/>
  <c r="A4765" i="20"/>
  <c r="B4764" i="20"/>
  <c r="D4764" i="20" s="1"/>
  <c r="B4765" i="20" l="1"/>
  <c r="D4765" i="20" s="1"/>
  <c r="A4766" i="20"/>
  <c r="C4765" i="20"/>
  <c r="E4765" i="20" s="1"/>
  <c r="B4766" i="20" l="1"/>
  <c r="D4766" i="20" s="1"/>
  <c r="C4766" i="20"/>
  <c r="E4766" i="20" s="1"/>
  <c r="A4767" i="20"/>
  <c r="C4767" i="20" l="1"/>
  <c r="E4767" i="20" s="1"/>
  <c r="A4768" i="20"/>
  <c r="B4767" i="20"/>
  <c r="D4767" i="20" s="1"/>
  <c r="A4769" i="20" l="1"/>
  <c r="C4768" i="20"/>
  <c r="E4768" i="20" s="1"/>
  <c r="B4768" i="20"/>
  <c r="D4768" i="20" s="1"/>
  <c r="A4770" i="20" l="1"/>
  <c r="C4769" i="20"/>
  <c r="E4769" i="20" s="1"/>
  <c r="B4769" i="20"/>
  <c r="D4769" i="20" s="1"/>
  <c r="B4770" i="20" l="1"/>
  <c r="D4770" i="20" s="1"/>
  <c r="C4770" i="20"/>
  <c r="E4770" i="20" s="1"/>
  <c r="A4771" i="20"/>
  <c r="C4771" i="20" l="1"/>
  <c r="E4771" i="20" s="1"/>
  <c r="A4772" i="20"/>
  <c r="B4771" i="20"/>
  <c r="D4771" i="20" s="1"/>
  <c r="C4772" i="20" l="1"/>
  <c r="E4772" i="20" s="1"/>
  <c r="B4772" i="20"/>
  <c r="D4772" i="20" s="1"/>
  <c r="A4773" i="20"/>
  <c r="B4773" i="20" l="1"/>
  <c r="D4773" i="20" s="1"/>
  <c r="C4773" i="20"/>
  <c r="E4773" i="20" s="1"/>
  <c r="A4774" i="20"/>
  <c r="B4774" i="20" l="1"/>
  <c r="D4774" i="20" s="1"/>
  <c r="A4775" i="20"/>
  <c r="C4774" i="20"/>
  <c r="E4774" i="20" s="1"/>
  <c r="B4775" i="20" l="1"/>
  <c r="D4775" i="20" s="1"/>
  <c r="C4775" i="20"/>
  <c r="E4775" i="20" s="1"/>
  <c r="A4776" i="20"/>
  <c r="A4777" i="20" l="1"/>
  <c r="B4776" i="20"/>
  <c r="D4776" i="20" s="1"/>
  <c r="C4776" i="20"/>
  <c r="E4776" i="20" s="1"/>
  <c r="A4778" i="20" l="1"/>
  <c r="C4777" i="20"/>
  <c r="E4777" i="20" s="1"/>
  <c r="B4777" i="20"/>
  <c r="D4777" i="20" s="1"/>
  <c r="B4778" i="20" l="1"/>
  <c r="D4778" i="20" s="1"/>
  <c r="A4779" i="20"/>
  <c r="C4778" i="20"/>
  <c r="E4778" i="20" s="1"/>
  <c r="C4779" i="20" l="1"/>
  <c r="E4779" i="20" s="1"/>
  <c r="B4779" i="20"/>
  <c r="D4779" i="20" s="1"/>
  <c r="A4780" i="20"/>
  <c r="C4780" i="20" l="1"/>
  <c r="E4780" i="20" s="1"/>
  <c r="A4781" i="20"/>
  <c r="B4780" i="20"/>
  <c r="D4780" i="20" s="1"/>
  <c r="B4781" i="20" l="1"/>
  <c r="D4781" i="20" s="1"/>
  <c r="C4781" i="20"/>
  <c r="E4781" i="20" s="1"/>
  <c r="A4782" i="20"/>
  <c r="B4782" i="20" l="1"/>
  <c r="D4782" i="20" s="1"/>
  <c r="A4783" i="20"/>
  <c r="C4782" i="20"/>
  <c r="E4782" i="20" s="1"/>
  <c r="B4783" i="20" l="1"/>
  <c r="D4783" i="20" s="1"/>
  <c r="C4783" i="20"/>
  <c r="E4783" i="20" s="1"/>
  <c r="A4784" i="20"/>
  <c r="B4784" i="20" l="1"/>
  <c r="D4784" i="20" s="1"/>
  <c r="C4784" i="20"/>
  <c r="E4784" i="20" s="1"/>
  <c r="A4785" i="20"/>
  <c r="A4786" i="20" l="1"/>
  <c r="B4785" i="20"/>
  <c r="D4785" i="20" s="1"/>
  <c r="C4785" i="20"/>
  <c r="E4785" i="20" s="1"/>
  <c r="B4786" i="20" l="1"/>
  <c r="D4786" i="20" s="1"/>
  <c r="C4786" i="20"/>
  <c r="E4786" i="20" s="1"/>
  <c r="A4787" i="20"/>
  <c r="C4787" i="20" l="1"/>
  <c r="E4787" i="20" s="1"/>
  <c r="A4788" i="20"/>
  <c r="B4787" i="20"/>
  <c r="D4787" i="20" s="1"/>
  <c r="C4788" i="20" l="1"/>
  <c r="E4788" i="20" s="1"/>
  <c r="A4789" i="20"/>
  <c r="B4788" i="20"/>
  <c r="D4788" i="20" s="1"/>
  <c r="B4789" i="20" l="1"/>
  <c r="D4789" i="20" s="1"/>
  <c r="C4789" i="20"/>
  <c r="E4789" i="20" s="1"/>
  <c r="A4790" i="20"/>
  <c r="B4790" i="20" l="1"/>
  <c r="D4790" i="20" s="1"/>
  <c r="C4790" i="20"/>
  <c r="E4790" i="20" s="1"/>
  <c r="A4791" i="20"/>
  <c r="B4791" i="20" l="1"/>
  <c r="D4791" i="20" s="1"/>
  <c r="C4791" i="20"/>
  <c r="E4791" i="20" s="1"/>
  <c r="A4792" i="20"/>
  <c r="A4793" i="20" l="1"/>
  <c r="C4792" i="20"/>
  <c r="E4792" i="20" s="1"/>
  <c r="B4792" i="20"/>
  <c r="D4792" i="20" s="1"/>
  <c r="A4794" i="20" l="1"/>
  <c r="C4793" i="20"/>
  <c r="E4793" i="20" s="1"/>
  <c r="B4793" i="20"/>
  <c r="D4793" i="20" s="1"/>
  <c r="C4794" i="20" l="1"/>
  <c r="E4794" i="20" s="1"/>
  <c r="B4794" i="20"/>
  <c r="D4794" i="20" s="1"/>
  <c r="A4795" i="20"/>
  <c r="C4795" i="20" l="1"/>
  <c r="E4795" i="20" s="1"/>
  <c r="B4795" i="20"/>
  <c r="D4795" i="20" s="1"/>
  <c r="A4796" i="20"/>
  <c r="C4796" i="20" l="1"/>
  <c r="E4796" i="20" s="1"/>
  <c r="A4797" i="20"/>
  <c r="B4796" i="20"/>
  <c r="D4796" i="20" s="1"/>
  <c r="B4797" i="20" l="1"/>
  <c r="D4797" i="20" s="1"/>
  <c r="C4797" i="20"/>
  <c r="E4797" i="20" s="1"/>
  <c r="A4798" i="20"/>
  <c r="B4798" i="20" l="1"/>
  <c r="D4798" i="20" s="1"/>
  <c r="A4799" i="20"/>
  <c r="C4798" i="20"/>
  <c r="E4798" i="20" s="1"/>
  <c r="B4799" i="20" l="1"/>
  <c r="D4799" i="20" s="1"/>
  <c r="C4799" i="20"/>
  <c r="E4799" i="20" s="1"/>
  <c r="A4800" i="20"/>
  <c r="A4801" i="20" l="1"/>
  <c r="C4800" i="20"/>
  <c r="E4800" i="20" s="1"/>
  <c r="B4800" i="20"/>
  <c r="D4800" i="20" s="1"/>
  <c r="A4802" i="20" l="1"/>
  <c r="C4801" i="20"/>
  <c r="E4801" i="20" s="1"/>
  <c r="B4801" i="20"/>
  <c r="D4801" i="20" s="1"/>
  <c r="C4802" i="20" l="1"/>
  <c r="E4802" i="20" s="1"/>
  <c r="B4802" i="20"/>
  <c r="D4802" i="20" s="1"/>
  <c r="A4803" i="20"/>
  <c r="C4803" i="20" l="1"/>
  <c r="E4803" i="20" s="1"/>
  <c r="A4804" i="20"/>
  <c r="B4803" i="20"/>
  <c r="D4803" i="20" s="1"/>
  <c r="C4804" i="20" l="1"/>
  <c r="E4804" i="20" s="1"/>
  <c r="B4804" i="20"/>
  <c r="D4804" i="20" s="1"/>
  <c r="A4805" i="20"/>
  <c r="B4805" i="20" l="1"/>
  <c r="D4805" i="20" s="1"/>
  <c r="C4805" i="20"/>
  <c r="E4805" i="20" s="1"/>
  <c r="A4806" i="20"/>
  <c r="B4806" i="20" l="1"/>
  <c r="D4806" i="20" s="1"/>
  <c r="C4806" i="20"/>
  <c r="E4806" i="20" s="1"/>
  <c r="A4807" i="20"/>
  <c r="B4807" i="20" l="1"/>
  <c r="D4807" i="20" s="1"/>
  <c r="A4808" i="20"/>
  <c r="C4807" i="20"/>
  <c r="E4807" i="20" s="1"/>
  <c r="A4809" i="20" l="1"/>
  <c r="C4808" i="20"/>
  <c r="E4808" i="20" s="1"/>
  <c r="B4808" i="20"/>
  <c r="D4808" i="20" s="1"/>
  <c r="A4810" i="20" l="1"/>
  <c r="B4809" i="20"/>
  <c r="D4809" i="20" s="1"/>
  <c r="C4809" i="20"/>
  <c r="E4809" i="20" s="1"/>
  <c r="C4810" i="20" l="1"/>
  <c r="E4810" i="20" s="1"/>
  <c r="A4811" i="20"/>
  <c r="B4810" i="20"/>
  <c r="D4810" i="20" s="1"/>
  <c r="C4811" i="20" l="1"/>
  <c r="E4811" i="20" s="1"/>
  <c r="B4811" i="20"/>
  <c r="D4811" i="20" s="1"/>
  <c r="A4812" i="20"/>
  <c r="C4812" i="20" l="1"/>
  <c r="E4812" i="20" s="1"/>
  <c r="A4813" i="20"/>
  <c r="B4812" i="20"/>
  <c r="D4812" i="20" s="1"/>
  <c r="B4813" i="20" l="1"/>
  <c r="D4813" i="20" s="1"/>
  <c r="A4814" i="20"/>
  <c r="C4813" i="20"/>
  <c r="E4813" i="20" s="1"/>
  <c r="B4814" i="20" l="1"/>
  <c r="D4814" i="20" s="1"/>
  <c r="A4815" i="20"/>
  <c r="C4814" i="20"/>
  <c r="E4814" i="20" s="1"/>
  <c r="B4815" i="20" l="1"/>
  <c r="D4815" i="20" s="1"/>
  <c r="A4816" i="20"/>
  <c r="C4815" i="20"/>
  <c r="E4815" i="20" s="1"/>
  <c r="A4817" i="20" l="1"/>
  <c r="B4816" i="20"/>
  <c r="D4816" i="20" s="1"/>
  <c r="C4816" i="20"/>
  <c r="E4816" i="20" s="1"/>
  <c r="A4818" i="20" l="1"/>
  <c r="C4817" i="20"/>
  <c r="E4817" i="20" s="1"/>
  <c r="B4817" i="20"/>
  <c r="D4817" i="20" s="1"/>
  <c r="C4818" i="20" l="1"/>
  <c r="E4818" i="20" s="1"/>
  <c r="A4819" i="20"/>
  <c r="B4818" i="20"/>
  <c r="D4818" i="20" s="1"/>
  <c r="C4819" i="20" l="1"/>
  <c r="E4819" i="20" s="1"/>
  <c r="B4819" i="20"/>
  <c r="D4819" i="20" s="1"/>
  <c r="A4820" i="20"/>
  <c r="C4820" i="20" l="1"/>
  <c r="E4820" i="20" s="1"/>
  <c r="A4821" i="20"/>
  <c r="B4820" i="20"/>
  <c r="D4820" i="20" s="1"/>
  <c r="B4821" i="20" l="1"/>
  <c r="D4821" i="20" s="1"/>
  <c r="C4821" i="20"/>
  <c r="E4821" i="20" s="1"/>
  <c r="A4822" i="20"/>
  <c r="B4822" i="20" l="1"/>
  <c r="D4822" i="20" s="1"/>
  <c r="C4822" i="20"/>
  <c r="E4822" i="20" s="1"/>
  <c r="A4823" i="20"/>
  <c r="B4823" i="20" l="1"/>
  <c r="D4823" i="20" s="1"/>
  <c r="A4824" i="20"/>
  <c r="C4823" i="20"/>
  <c r="E4823" i="20" s="1"/>
  <c r="A4825" i="20" l="1"/>
  <c r="C4824" i="20"/>
  <c r="E4824" i="20" s="1"/>
  <c r="B4824" i="20"/>
  <c r="D4824" i="20" s="1"/>
  <c r="A4826" i="20" l="1"/>
  <c r="B4825" i="20"/>
  <c r="D4825" i="20" s="1"/>
  <c r="C4825" i="20"/>
  <c r="E4825" i="20" s="1"/>
  <c r="B4826" i="20" l="1"/>
  <c r="D4826" i="20" s="1"/>
  <c r="C4826" i="20"/>
  <c r="E4826" i="20" s="1"/>
  <c r="A4827" i="20"/>
  <c r="C4827" i="20" l="1"/>
  <c r="E4827" i="20" s="1"/>
  <c r="B4827" i="20"/>
  <c r="D4827" i="20" s="1"/>
  <c r="A4828" i="20"/>
  <c r="C4828" i="20" l="1"/>
  <c r="E4828" i="20" s="1"/>
  <c r="A4829" i="20"/>
  <c r="B4828" i="20"/>
  <c r="D4828" i="20" s="1"/>
  <c r="B4829" i="20" l="1"/>
  <c r="D4829" i="20" s="1"/>
  <c r="C4829" i="20"/>
  <c r="E4829" i="20" s="1"/>
  <c r="A4830" i="20"/>
  <c r="B4830" i="20" l="1"/>
  <c r="D4830" i="20" s="1"/>
  <c r="C4830" i="20"/>
  <c r="E4830" i="20" s="1"/>
  <c r="A4831" i="20"/>
  <c r="B4831" i="20" l="1"/>
  <c r="D4831" i="20" s="1"/>
  <c r="C4831" i="20"/>
  <c r="E4831" i="20" s="1"/>
  <c r="A4832" i="20"/>
  <c r="A4833" i="20" l="1"/>
  <c r="C4832" i="20"/>
  <c r="E4832" i="20" s="1"/>
  <c r="B4832" i="20"/>
  <c r="D4832" i="20" s="1"/>
  <c r="A4834" i="20" l="1"/>
  <c r="C4833" i="20"/>
  <c r="E4833" i="20" s="1"/>
  <c r="B4833" i="20"/>
  <c r="D4833" i="20" s="1"/>
  <c r="B4834" i="20" l="1"/>
  <c r="D4834" i="20" s="1"/>
  <c r="C4834" i="20"/>
  <c r="E4834" i="20" s="1"/>
  <c r="A4835" i="20"/>
  <c r="C4835" i="20" l="1"/>
  <c r="E4835" i="20" s="1"/>
  <c r="B4835" i="20"/>
  <c r="D4835" i="20" s="1"/>
  <c r="A4836" i="20"/>
  <c r="C4836" i="20" l="1"/>
  <c r="E4836" i="20" s="1"/>
  <c r="A4837" i="20"/>
  <c r="B4836" i="20"/>
  <c r="D4836" i="20" s="1"/>
  <c r="B4837" i="20" l="1"/>
  <c r="D4837" i="20" s="1"/>
  <c r="C4837" i="20"/>
  <c r="E4837" i="20" s="1"/>
  <c r="A4838" i="20"/>
  <c r="B4838" i="20" l="1"/>
  <c r="D4838" i="20" s="1"/>
  <c r="C4838" i="20"/>
  <c r="E4838" i="20" s="1"/>
  <c r="A4839" i="20"/>
  <c r="B4839" i="20" l="1"/>
  <c r="D4839" i="20" s="1"/>
  <c r="A4840" i="20"/>
  <c r="C4839" i="20"/>
  <c r="E4839" i="20" s="1"/>
  <c r="A4841" i="20" l="1"/>
  <c r="B4840" i="20"/>
  <c r="D4840" i="20" s="1"/>
  <c r="C4840" i="20"/>
  <c r="E4840" i="20" s="1"/>
  <c r="A4842" i="20" l="1"/>
  <c r="C4841" i="20"/>
  <c r="E4841" i="20" s="1"/>
  <c r="B4841" i="20"/>
  <c r="D4841" i="20" s="1"/>
  <c r="B4842" i="20" l="1"/>
  <c r="D4842" i="20" s="1"/>
  <c r="C4842" i="20"/>
  <c r="E4842" i="20" s="1"/>
  <c r="A4843" i="20"/>
  <c r="C4843" i="20" l="1"/>
  <c r="E4843" i="20" s="1"/>
  <c r="A4844" i="20"/>
  <c r="B4843" i="20"/>
  <c r="D4843" i="20" s="1"/>
  <c r="C4844" i="20" l="1"/>
  <c r="E4844" i="20" s="1"/>
  <c r="A4845" i="20"/>
  <c r="B4844" i="20"/>
  <c r="D4844" i="20" s="1"/>
  <c r="B4845" i="20" l="1"/>
  <c r="D4845" i="20" s="1"/>
  <c r="C4845" i="20"/>
  <c r="E4845" i="20" s="1"/>
  <c r="A4846" i="20"/>
  <c r="B4846" i="20" l="1"/>
  <c r="D4846" i="20" s="1"/>
  <c r="C4846" i="20"/>
  <c r="E4846" i="20" s="1"/>
  <c r="A4847" i="20"/>
  <c r="B4847" i="20" l="1"/>
  <c r="D4847" i="20" s="1"/>
  <c r="C4847" i="20"/>
  <c r="E4847" i="20" s="1"/>
  <c r="A4848" i="20"/>
  <c r="A4849" i="20" l="1"/>
  <c r="B4848" i="20"/>
  <c r="D4848" i="20" s="1"/>
  <c r="C4848" i="20"/>
  <c r="E4848" i="20" s="1"/>
  <c r="A4850" i="20" l="1"/>
  <c r="C4849" i="20"/>
  <c r="E4849" i="20" s="1"/>
  <c r="B4849" i="20"/>
  <c r="D4849" i="20" s="1"/>
  <c r="B4850" i="20" l="1"/>
  <c r="D4850" i="20" s="1"/>
  <c r="C4850" i="20"/>
  <c r="E4850" i="20" s="1"/>
  <c r="A4851" i="20"/>
  <c r="C4851" i="20" l="1"/>
  <c r="E4851" i="20" s="1"/>
  <c r="B4851" i="20"/>
  <c r="D4851" i="20" s="1"/>
  <c r="A4852" i="20"/>
  <c r="C4852" i="20" l="1"/>
  <c r="E4852" i="20" s="1"/>
  <c r="A4853" i="20"/>
  <c r="B4852" i="20"/>
  <c r="D4852" i="20" s="1"/>
  <c r="B4853" i="20" l="1"/>
  <c r="D4853" i="20" s="1"/>
  <c r="C4853" i="20"/>
  <c r="E4853" i="20" s="1"/>
  <c r="A4854" i="20"/>
  <c r="B4854" i="20" l="1"/>
  <c r="D4854" i="20" s="1"/>
  <c r="C4854" i="20"/>
  <c r="E4854" i="20" s="1"/>
  <c r="A4855" i="20"/>
  <c r="B4855" i="20" l="1"/>
  <c r="D4855" i="20" s="1"/>
  <c r="A4856" i="20"/>
  <c r="C4855" i="20"/>
  <c r="E4855" i="20" s="1"/>
  <c r="A4857" i="20" l="1"/>
  <c r="B4856" i="20"/>
  <c r="D4856" i="20" s="1"/>
  <c r="C4856" i="20"/>
  <c r="E4856" i="20" s="1"/>
  <c r="A4858" i="20" l="1"/>
  <c r="B4857" i="20"/>
  <c r="D4857" i="20" s="1"/>
  <c r="C4857" i="20"/>
  <c r="E4857" i="20" s="1"/>
  <c r="B4858" i="20" l="1"/>
  <c r="D4858" i="20" s="1"/>
  <c r="C4858" i="20"/>
  <c r="E4858" i="20" s="1"/>
  <c r="A4859" i="20"/>
  <c r="C4859" i="20" l="1"/>
  <c r="E4859" i="20" s="1"/>
  <c r="B4859" i="20"/>
  <c r="D4859" i="20" s="1"/>
  <c r="A4860" i="20"/>
  <c r="C4860" i="20" l="1"/>
  <c r="E4860" i="20" s="1"/>
  <c r="A4861" i="20"/>
  <c r="B4860" i="20"/>
  <c r="D4860" i="20" s="1"/>
  <c r="B4861" i="20" l="1"/>
  <c r="D4861" i="20" s="1"/>
  <c r="C4861" i="20"/>
  <c r="E4861" i="20" s="1"/>
  <c r="A4862" i="20"/>
  <c r="B4862" i="20" l="1"/>
  <c r="D4862" i="20" s="1"/>
  <c r="C4862" i="20"/>
  <c r="E4862" i="20" s="1"/>
  <c r="A4863" i="20"/>
  <c r="B4863" i="20" l="1"/>
  <c r="D4863" i="20" s="1"/>
  <c r="A4864" i="20"/>
  <c r="C4863" i="20"/>
  <c r="E4863" i="20" s="1"/>
  <c r="A4865" i="20" l="1"/>
  <c r="B4864" i="20"/>
  <c r="D4864" i="20" s="1"/>
  <c r="C4864" i="20"/>
  <c r="E4864" i="20" s="1"/>
  <c r="A4866" i="20" l="1"/>
  <c r="C4865" i="20"/>
  <c r="E4865" i="20" s="1"/>
  <c r="B4865" i="20"/>
  <c r="D4865" i="20" s="1"/>
  <c r="B4866" i="20" l="1"/>
  <c r="D4866" i="20" s="1"/>
  <c r="A4867" i="20"/>
  <c r="C4866" i="20"/>
  <c r="E4866" i="20" s="1"/>
  <c r="C4867" i="20" l="1"/>
  <c r="E4867" i="20" s="1"/>
  <c r="A4868" i="20"/>
  <c r="B4867" i="20"/>
  <c r="D4867" i="20" s="1"/>
  <c r="C4868" i="20" l="1"/>
  <c r="E4868" i="20" s="1"/>
  <c r="A4869" i="20"/>
  <c r="B4868" i="20"/>
  <c r="D4868" i="20" s="1"/>
  <c r="B4869" i="20" l="1"/>
  <c r="D4869" i="20" s="1"/>
  <c r="C4869" i="20"/>
  <c r="E4869" i="20" s="1"/>
  <c r="A4870" i="20"/>
  <c r="B4870" i="20" l="1"/>
  <c r="D4870" i="20" s="1"/>
  <c r="C4870" i="20"/>
  <c r="E4870" i="20" s="1"/>
  <c r="A4871" i="20"/>
  <c r="B4871" i="20" l="1"/>
  <c r="D4871" i="20" s="1"/>
  <c r="C4871" i="20"/>
  <c r="E4871" i="20" s="1"/>
  <c r="A4872" i="20"/>
  <c r="A4873" i="20" l="1"/>
  <c r="B4872" i="20"/>
  <c r="D4872" i="20" s="1"/>
  <c r="C4872" i="20"/>
  <c r="E4872" i="20" s="1"/>
  <c r="A4874" i="20" l="1"/>
  <c r="B4873" i="20"/>
  <c r="D4873" i="20" s="1"/>
  <c r="C4873" i="20"/>
  <c r="E4873" i="20" s="1"/>
  <c r="B4874" i="20" l="1"/>
  <c r="D4874" i="20" s="1"/>
  <c r="C4874" i="20"/>
  <c r="E4874" i="20" s="1"/>
  <c r="A4875" i="20"/>
  <c r="C4875" i="20" l="1"/>
  <c r="E4875" i="20" s="1"/>
  <c r="B4875" i="20"/>
  <c r="D4875" i="20" s="1"/>
  <c r="A4876" i="20"/>
  <c r="C4876" i="20" l="1"/>
  <c r="E4876" i="20" s="1"/>
  <c r="A4877" i="20"/>
  <c r="B4876" i="20"/>
  <c r="D4876" i="20" s="1"/>
  <c r="B4877" i="20" l="1"/>
  <c r="D4877" i="20" s="1"/>
  <c r="A4878" i="20"/>
  <c r="C4877" i="20"/>
  <c r="E4877" i="20" s="1"/>
  <c r="B4878" i="20" l="1"/>
  <c r="D4878" i="20" s="1"/>
  <c r="C4878" i="20"/>
  <c r="E4878" i="20" s="1"/>
  <c r="A4879" i="20"/>
  <c r="B4879" i="20" l="1"/>
  <c r="D4879" i="20" s="1"/>
  <c r="C4879" i="20"/>
  <c r="E4879" i="20" s="1"/>
  <c r="A4880" i="20"/>
  <c r="A4881" i="20" l="1"/>
  <c r="B4880" i="20"/>
  <c r="D4880" i="20" s="1"/>
  <c r="C4880" i="20"/>
  <c r="E4880" i="20" s="1"/>
  <c r="A4882" i="20" l="1"/>
  <c r="C4881" i="20"/>
  <c r="E4881" i="20" s="1"/>
  <c r="B4881" i="20"/>
  <c r="D4881" i="20" s="1"/>
  <c r="C4882" i="20" l="1"/>
  <c r="E4882" i="20" s="1"/>
  <c r="B4882" i="20"/>
  <c r="D4882" i="20" s="1"/>
  <c r="A4883" i="20"/>
  <c r="C4883" i="20" l="1"/>
  <c r="E4883" i="20" s="1"/>
  <c r="B4883" i="20"/>
  <c r="D4883" i="20" s="1"/>
  <c r="A4884" i="20"/>
  <c r="C4884" i="20" l="1"/>
  <c r="E4884" i="20" s="1"/>
  <c r="A4885" i="20"/>
  <c r="B4884" i="20"/>
  <c r="D4884" i="20" s="1"/>
  <c r="B4885" i="20" l="1"/>
  <c r="D4885" i="20" s="1"/>
  <c r="C4885" i="20"/>
  <c r="E4885" i="20" s="1"/>
  <c r="A4886" i="20"/>
  <c r="B4886" i="20" l="1"/>
  <c r="D4886" i="20" s="1"/>
  <c r="C4886" i="20"/>
  <c r="E4886" i="20" s="1"/>
  <c r="A4887" i="20"/>
  <c r="C4887" i="20" l="1"/>
  <c r="E4887" i="20" s="1"/>
  <c r="A4888" i="20"/>
  <c r="B4887" i="20"/>
  <c r="D4887" i="20" s="1"/>
  <c r="A4889" i="20" l="1"/>
  <c r="B4888" i="20"/>
  <c r="D4888" i="20" s="1"/>
  <c r="C4888" i="20"/>
  <c r="E4888" i="20" s="1"/>
  <c r="A4890" i="20" l="1"/>
  <c r="B4889" i="20"/>
  <c r="D4889" i="20" s="1"/>
  <c r="C4889" i="20"/>
  <c r="E4889" i="20" s="1"/>
  <c r="C4890" i="20" l="1"/>
  <c r="E4890" i="20" s="1"/>
  <c r="A4891" i="20"/>
  <c r="B4890" i="20"/>
  <c r="D4890" i="20" s="1"/>
  <c r="C4891" i="20" l="1"/>
  <c r="E4891" i="20" s="1"/>
  <c r="B4891" i="20"/>
  <c r="D4891" i="20" s="1"/>
  <c r="A4892" i="20"/>
  <c r="C4892" i="20" l="1"/>
  <c r="E4892" i="20" s="1"/>
  <c r="A4893" i="20"/>
  <c r="B4892" i="20"/>
  <c r="D4892" i="20" s="1"/>
  <c r="B4893" i="20" l="1"/>
  <c r="D4893" i="20" s="1"/>
  <c r="C4893" i="20"/>
  <c r="E4893" i="20" s="1"/>
  <c r="A4894" i="20"/>
  <c r="B4894" i="20" l="1"/>
  <c r="D4894" i="20" s="1"/>
  <c r="C4894" i="20"/>
  <c r="E4894" i="20" s="1"/>
  <c r="A4895" i="20"/>
  <c r="B4895" i="20" l="1"/>
  <c r="D4895" i="20" s="1"/>
  <c r="C4895" i="20"/>
  <c r="E4895" i="20" s="1"/>
  <c r="A4896" i="20"/>
  <c r="A4897" i="20" l="1"/>
  <c r="B4896" i="20"/>
  <c r="D4896" i="20" s="1"/>
  <c r="C4896" i="20"/>
  <c r="E4896" i="20" s="1"/>
  <c r="A4898" i="20" l="1"/>
  <c r="B4897" i="20"/>
  <c r="D4897" i="20" s="1"/>
  <c r="C4897" i="20"/>
  <c r="E4897" i="20" s="1"/>
  <c r="B4898" i="20" l="1"/>
  <c r="D4898" i="20" s="1"/>
  <c r="C4898" i="20"/>
  <c r="E4898" i="20" s="1"/>
  <c r="A4899" i="20"/>
  <c r="C4899" i="20" l="1"/>
  <c r="E4899" i="20" s="1"/>
  <c r="B4899" i="20"/>
  <c r="D4899" i="20" s="1"/>
  <c r="A4900" i="20"/>
  <c r="C4900" i="20" l="1"/>
  <c r="E4900" i="20" s="1"/>
  <c r="A4901" i="20"/>
  <c r="B4900" i="20"/>
  <c r="D4900" i="20" s="1"/>
  <c r="A4902" i="20" l="1"/>
  <c r="B4901" i="20"/>
  <c r="D4901" i="20" s="1"/>
  <c r="C4901" i="20"/>
  <c r="E4901" i="20" s="1"/>
  <c r="B4902" i="20" l="1"/>
  <c r="D4902" i="20" s="1"/>
  <c r="C4902" i="20"/>
  <c r="E4902" i="20" s="1"/>
  <c r="A4903" i="20"/>
  <c r="B4903" i="20" l="1"/>
  <c r="D4903" i="20" s="1"/>
  <c r="C4903" i="20"/>
  <c r="E4903" i="20" s="1"/>
  <c r="A4904" i="20"/>
  <c r="A4905" i="20" l="1"/>
  <c r="B4904" i="20"/>
  <c r="D4904" i="20" s="1"/>
  <c r="C4904" i="20"/>
  <c r="E4904" i="20" s="1"/>
  <c r="A4906" i="20" l="1"/>
  <c r="B4905" i="20"/>
  <c r="D4905" i="20" s="1"/>
  <c r="C4905" i="20"/>
  <c r="E4905" i="20" s="1"/>
  <c r="B4906" i="20" l="1"/>
  <c r="D4906" i="20" s="1"/>
  <c r="A4907" i="20"/>
  <c r="C4906" i="20"/>
  <c r="E4906" i="20" s="1"/>
  <c r="C4907" i="20" l="1"/>
  <c r="E4907" i="20" s="1"/>
  <c r="B4907" i="20"/>
  <c r="D4907" i="20" s="1"/>
  <c r="A4908" i="20"/>
  <c r="C4908" i="20" l="1"/>
  <c r="E4908" i="20" s="1"/>
  <c r="A4909" i="20"/>
  <c r="B4908" i="20"/>
  <c r="D4908" i="20" s="1"/>
  <c r="B4909" i="20" l="1"/>
  <c r="D4909" i="20" s="1"/>
  <c r="C4909" i="20"/>
  <c r="E4909" i="20" s="1"/>
  <c r="A4910" i="20"/>
  <c r="B4910" i="20" l="1"/>
  <c r="D4910" i="20" s="1"/>
  <c r="C4910" i="20"/>
  <c r="E4910" i="20" s="1"/>
  <c r="A4911" i="20"/>
  <c r="B4911" i="20" l="1"/>
  <c r="D4911" i="20" s="1"/>
  <c r="C4911" i="20"/>
  <c r="E4911" i="20" s="1"/>
  <c r="A4912" i="20"/>
  <c r="A4913" i="20" l="1"/>
  <c r="B4912" i="20"/>
  <c r="D4912" i="20" s="1"/>
  <c r="C4912" i="20"/>
  <c r="E4912" i="20" s="1"/>
  <c r="A4914" i="20" l="1"/>
  <c r="C4913" i="20"/>
  <c r="E4913" i="20" s="1"/>
  <c r="B4913" i="20"/>
  <c r="D4913" i="20" s="1"/>
  <c r="B4914" i="20" l="1"/>
  <c r="D4914" i="20" s="1"/>
  <c r="C4914" i="20"/>
  <c r="E4914" i="20" s="1"/>
  <c r="A4915" i="20"/>
  <c r="C4915" i="20" l="1"/>
  <c r="E4915" i="20" s="1"/>
  <c r="B4915" i="20"/>
  <c r="D4915" i="20" s="1"/>
  <c r="A4916" i="20"/>
  <c r="C4916" i="20" l="1"/>
  <c r="E4916" i="20" s="1"/>
  <c r="A4917" i="20"/>
  <c r="B4916" i="20"/>
  <c r="D4916" i="20" s="1"/>
  <c r="B4917" i="20" l="1"/>
  <c r="D4917" i="20" s="1"/>
  <c r="C4917" i="20"/>
  <c r="E4917" i="20" s="1"/>
  <c r="A4918" i="20"/>
  <c r="B4918" i="20" l="1"/>
  <c r="D4918" i="20" s="1"/>
  <c r="A4919" i="20"/>
  <c r="C4918" i="20"/>
  <c r="E4918" i="20" s="1"/>
  <c r="B4919" i="20" l="1"/>
  <c r="D4919" i="20" s="1"/>
  <c r="C4919" i="20"/>
  <c r="E4919" i="20" s="1"/>
  <c r="A4920" i="20"/>
  <c r="A4921" i="20" l="1"/>
  <c r="B4920" i="20"/>
  <c r="D4920" i="20" s="1"/>
  <c r="C4920" i="20"/>
  <c r="E4920" i="20" s="1"/>
  <c r="A4922" i="20" l="1"/>
  <c r="B4921" i="20"/>
  <c r="D4921" i="20" s="1"/>
  <c r="C4921" i="20"/>
  <c r="E4921" i="20" s="1"/>
  <c r="B4922" i="20" l="1"/>
  <c r="D4922" i="20" s="1"/>
  <c r="C4922" i="20"/>
  <c r="E4922" i="20" s="1"/>
  <c r="A4923" i="20"/>
  <c r="C4923" i="20" l="1"/>
  <c r="E4923" i="20" s="1"/>
  <c r="B4923" i="20"/>
  <c r="D4923" i="20" s="1"/>
  <c r="A4924" i="20"/>
  <c r="C4924" i="20" l="1"/>
  <c r="E4924" i="20" s="1"/>
  <c r="A4925" i="20"/>
  <c r="B4924" i="20"/>
  <c r="D4924" i="20" s="1"/>
  <c r="B4925" i="20" l="1"/>
  <c r="D4925" i="20" s="1"/>
  <c r="C4925" i="20"/>
  <c r="E4925" i="20" s="1"/>
  <c r="A4926" i="20"/>
  <c r="B4926" i="20" l="1"/>
  <c r="D4926" i="20" s="1"/>
  <c r="C4926" i="20"/>
  <c r="E4926" i="20" s="1"/>
  <c r="A4927" i="20"/>
  <c r="B4927" i="20" l="1"/>
  <c r="D4927" i="20" s="1"/>
  <c r="A4928" i="20"/>
  <c r="C4927" i="20"/>
  <c r="E4927" i="20" s="1"/>
  <c r="A4929" i="20" l="1"/>
  <c r="B4928" i="20"/>
  <c r="D4928" i="20" s="1"/>
  <c r="C4928" i="20"/>
  <c r="E4928" i="20" s="1"/>
  <c r="A4930" i="20" l="1"/>
  <c r="C4929" i="20"/>
  <c r="E4929" i="20" s="1"/>
  <c r="B4929" i="20"/>
  <c r="D4929" i="20" s="1"/>
  <c r="B4930" i="20" l="1"/>
  <c r="D4930" i="20" s="1"/>
  <c r="C4930" i="20"/>
  <c r="E4930" i="20" s="1"/>
  <c r="A4931" i="20"/>
  <c r="C4931" i="20" l="1"/>
  <c r="E4931" i="20" s="1"/>
  <c r="A4932" i="20"/>
  <c r="B4931" i="20"/>
  <c r="D4931" i="20" s="1"/>
  <c r="C4932" i="20" l="1"/>
  <c r="E4932" i="20" s="1"/>
  <c r="A4933" i="20"/>
  <c r="B4932" i="20"/>
  <c r="D4932" i="20" s="1"/>
  <c r="B4933" i="20" l="1"/>
  <c r="D4933" i="20" s="1"/>
  <c r="C4933" i="20"/>
  <c r="E4933" i="20" s="1"/>
  <c r="A4934" i="20"/>
  <c r="B4934" i="20" l="1"/>
  <c r="D4934" i="20" s="1"/>
  <c r="C4934" i="20"/>
  <c r="E4934" i="20" s="1"/>
  <c r="A4935" i="20"/>
  <c r="B4935" i="20" l="1"/>
  <c r="D4935" i="20" s="1"/>
  <c r="C4935" i="20"/>
  <c r="E4935" i="20" s="1"/>
  <c r="A4936" i="20"/>
  <c r="A4937" i="20" l="1"/>
  <c r="B4936" i="20"/>
  <c r="D4936" i="20" s="1"/>
  <c r="C4936" i="20"/>
  <c r="E4936" i="20" s="1"/>
  <c r="A4938" i="20" l="1"/>
  <c r="B4937" i="20"/>
  <c r="D4937" i="20" s="1"/>
  <c r="C4937" i="20"/>
  <c r="E4937" i="20" s="1"/>
  <c r="B4938" i="20" l="1"/>
  <c r="D4938" i="20" s="1"/>
  <c r="C4938" i="20"/>
  <c r="E4938" i="20" s="1"/>
  <c r="A4939" i="20"/>
  <c r="C4939" i="20" l="1"/>
  <c r="E4939" i="20" s="1"/>
  <c r="B4939" i="20"/>
  <c r="D4939" i="20" s="1"/>
  <c r="A4940" i="20"/>
  <c r="C4940" i="20" l="1"/>
  <c r="E4940" i="20" s="1"/>
  <c r="B4940" i="20"/>
  <c r="D4940" i="20" s="1"/>
  <c r="A4941" i="20"/>
  <c r="C4941" i="20" l="1"/>
  <c r="E4941" i="20" s="1"/>
  <c r="A4942" i="20"/>
  <c r="B4941" i="20"/>
  <c r="D4941" i="20" s="1"/>
  <c r="B4942" i="20" l="1"/>
  <c r="D4942" i="20" s="1"/>
  <c r="C4942" i="20"/>
  <c r="E4942" i="20" s="1"/>
  <c r="A4943" i="20"/>
  <c r="B4943" i="20" l="1"/>
  <c r="D4943" i="20" s="1"/>
  <c r="C4943" i="20"/>
  <c r="E4943" i="20" s="1"/>
  <c r="A4944" i="20"/>
  <c r="A4945" i="20" l="1"/>
  <c r="C4944" i="20"/>
  <c r="E4944" i="20" s="1"/>
  <c r="B4944" i="20"/>
  <c r="D4944" i="20" s="1"/>
  <c r="A4946" i="20" l="1"/>
  <c r="C4945" i="20"/>
  <c r="E4945" i="20" s="1"/>
  <c r="B4945" i="20"/>
  <c r="D4945" i="20" s="1"/>
  <c r="B4946" i="20" l="1"/>
  <c r="D4946" i="20" s="1"/>
  <c r="C4946" i="20"/>
  <c r="E4946" i="20" s="1"/>
  <c r="A4947" i="20"/>
  <c r="C4947" i="20" l="1"/>
  <c r="E4947" i="20" s="1"/>
  <c r="B4947" i="20"/>
  <c r="D4947" i="20" s="1"/>
  <c r="A4948" i="20"/>
  <c r="C4948" i="20" l="1"/>
  <c r="E4948" i="20" s="1"/>
  <c r="A4949" i="20"/>
  <c r="B4948" i="20"/>
  <c r="D4948" i="20" s="1"/>
  <c r="B4949" i="20" l="1"/>
  <c r="D4949" i="20" s="1"/>
  <c r="C4949" i="20"/>
  <c r="E4949" i="20" s="1"/>
  <c r="A4950" i="20"/>
  <c r="B4950" i="20" l="1"/>
  <c r="D4950" i="20" s="1"/>
  <c r="C4950" i="20"/>
  <c r="E4950" i="20" s="1"/>
  <c r="A4951" i="20"/>
  <c r="B4951" i="20" l="1"/>
  <c r="D4951" i="20" s="1"/>
  <c r="C4951" i="20"/>
  <c r="E4951" i="20" s="1"/>
  <c r="A4952" i="20"/>
  <c r="A4953" i="20" l="1"/>
  <c r="C4952" i="20"/>
  <c r="E4952" i="20" s="1"/>
  <c r="B4952" i="20"/>
  <c r="D4952" i="20" s="1"/>
  <c r="A4954" i="20" l="1"/>
  <c r="B4953" i="20"/>
  <c r="D4953" i="20" s="1"/>
  <c r="C4953" i="20"/>
  <c r="E4953" i="20" s="1"/>
  <c r="B4954" i="20" l="1"/>
  <c r="D4954" i="20" s="1"/>
  <c r="C4954" i="20"/>
  <c r="E4954" i="20" s="1"/>
  <c r="A4955" i="20"/>
  <c r="C4955" i="20" l="1"/>
  <c r="E4955" i="20" s="1"/>
  <c r="B4955" i="20"/>
  <c r="D4955" i="20" s="1"/>
  <c r="A4956" i="20"/>
  <c r="C4956" i="20" l="1"/>
  <c r="E4956" i="20" s="1"/>
  <c r="A4957" i="20"/>
  <c r="B4956" i="20"/>
  <c r="D4956" i="20" s="1"/>
  <c r="C4957" i="20" l="1"/>
  <c r="E4957" i="20" s="1"/>
  <c r="A4958" i="20"/>
  <c r="B4957" i="20"/>
  <c r="D4957" i="20" s="1"/>
  <c r="B4958" i="20" l="1"/>
  <c r="D4958" i="20" s="1"/>
  <c r="C4958" i="20"/>
  <c r="E4958" i="20" s="1"/>
  <c r="A4959" i="20"/>
  <c r="B4959" i="20" l="1"/>
  <c r="D4959" i="20" s="1"/>
  <c r="C4959" i="20"/>
  <c r="E4959" i="20" s="1"/>
  <c r="A4960" i="20"/>
  <c r="A4961" i="20" l="1"/>
  <c r="B4960" i="20"/>
  <c r="D4960" i="20" s="1"/>
  <c r="C4960" i="20"/>
  <c r="E4960" i="20" s="1"/>
  <c r="A4962" i="20" l="1"/>
  <c r="C4961" i="20"/>
  <c r="E4961" i="20" s="1"/>
  <c r="B4961" i="20"/>
  <c r="D4961" i="20" s="1"/>
  <c r="C4962" i="20" l="1"/>
  <c r="E4962" i="20" s="1"/>
  <c r="B4962" i="20"/>
  <c r="D4962" i="20" s="1"/>
  <c r="A4963" i="20"/>
  <c r="C4963" i="20" l="1"/>
  <c r="E4963" i="20" s="1"/>
  <c r="B4963" i="20"/>
  <c r="D4963" i="20" s="1"/>
  <c r="A4964" i="20"/>
  <c r="C4964" i="20" l="1"/>
  <c r="E4964" i="20" s="1"/>
  <c r="A4965" i="20"/>
  <c r="B4964" i="20"/>
  <c r="D4964" i="20" s="1"/>
  <c r="A4966" i="20" l="1"/>
  <c r="B4965" i="20"/>
  <c r="D4965" i="20" s="1"/>
  <c r="C4965" i="20"/>
  <c r="E4965" i="20" s="1"/>
  <c r="B4966" i="20" l="1"/>
  <c r="D4966" i="20" s="1"/>
  <c r="C4966" i="20"/>
  <c r="E4966" i="20" s="1"/>
  <c r="A4967" i="20"/>
  <c r="B4967" i="20" l="1"/>
  <c r="D4967" i="20" s="1"/>
  <c r="A4968" i="20"/>
  <c r="C4967" i="20"/>
  <c r="E4967" i="20" s="1"/>
  <c r="A4969" i="20" l="1"/>
  <c r="B4968" i="20"/>
  <c r="D4968" i="20" s="1"/>
  <c r="C4968" i="20"/>
  <c r="E4968" i="20" s="1"/>
  <c r="A4970" i="20" l="1"/>
  <c r="C4969" i="20"/>
  <c r="E4969" i="20" s="1"/>
  <c r="B4969" i="20"/>
  <c r="D4969" i="20" s="1"/>
  <c r="B4970" i="20" l="1"/>
  <c r="D4970" i="20" s="1"/>
  <c r="C4970" i="20"/>
  <c r="E4970" i="20" s="1"/>
  <c r="A4971" i="20"/>
  <c r="C4971" i="20" l="1"/>
  <c r="E4971" i="20" s="1"/>
  <c r="B4971" i="20"/>
  <c r="D4971" i="20" s="1"/>
  <c r="A4972" i="20"/>
  <c r="C4972" i="20" l="1"/>
  <c r="E4972" i="20" s="1"/>
  <c r="A4973" i="20"/>
  <c r="B4972" i="20"/>
  <c r="D4972" i="20" s="1"/>
  <c r="B4973" i="20" l="1"/>
  <c r="D4973" i="20" s="1"/>
  <c r="C4973" i="20"/>
  <c r="E4973" i="20" s="1"/>
  <c r="A4974" i="20"/>
  <c r="B4974" i="20" l="1"/>
  <c r="D4974" i="20" s="1"/>
  <c r="C4974" i="20"/>
  <c r="E4974" i="20" s="1"/>
  <c r="A4975" i="20"/>
  <c r="B4975" i="20" l="1"/>
  <c r="D4975" i="20" s="1"/>
  <c r="C4975" i="20"/>
  <c r="E4975" i="20" s="1"/>
  <c r="A4976" i="20"/>
  <c r="A4977" i="20" l="1"/>
  <c r="B4976" i="20"/>
  <c r="D4976" i="20" s="1"/>
  <c r="C4976" i="20"/>
  <c r="E4976" i="20" s="1"/>
  <c r="A4978" i="20" l="1"/>
  <c r="B4977" i="20"/>
  <c r="D4977" i="20" s="1"/>
  <c r="C4977" i="20"/>
  <c r="E4977" i="20" s="1"/>
  <c r="B4978" i="20" l="1"/>
  <c r="D4978" i="20" s="1"/>
  <c r="A4979" i="20"/>
  <c r="C4978" i="20"/>
  <c r="E4978" i="20" s="1"/>
  <c r="C4979" i="20" l="1"/>
  <c r="E4979" i="20" s="1"/>
  <c r="B4979" i="20"/>
  <c r="D4979" i="20" s="1"/>
  <c r="A4980" i="20"/>
  <c r="C4980" i="20" l="1"/>
  <c r="E4980" i="20" s="1"/>
  <c r="A4981" i="20"/>
  <c r="B4980" i="20"/>
  <c r="D4980" i="20" s="1"/>
  <c r="B4981" i="20" l="1"/>
  <c r="D4981" i="20" s="1"/>
  <c r="C4981" i="20"/>
  <c r="E4981" i="20" s="1"/>
  <c r="A4982" i="20"/>
  <c r="B4982" i="20" l="1"/>
  <c r="D4982" i="20" s="1"/>
  <c r="A4983" i="20"/>
  <c r="C4982" i="20"/>
  <c r="E4982" i="20" s="1"/>
  <c r="B4983" i="20" l="1"/>
  <c r="D4983" i="20" s="1"/>
  <c r="C4983" i="20"/>
  <c r="E4983" i="20" s="1"/>
  <c r="A4984" i="20"/>
  <c r="A4985" i="20" l="1"/>
  <c r="B4984" i="20"/>
  <c r="D4984" i="20" s="1"/>
  <c r="C4984" i="20"/>
  <c r="E4984" i="20" s="1"/>
  <c r="A4986" i="20" l="1"/>
  <c r="B4985" i="20"/>
  <c r="D4985" i="20" s="1"/>
  <c r="C4985" i="20"/>
  <c r="E4985" i="20" s="1"/>
  <c r="B4986" i="20" l="1"/>
  <c r="D4986" i="20" s="1"/>
  <c r="C4986" i="20"/>
  <c r="E4986" i="20" s="1"/>
  <c r="A4987" i="20"/>
  <c r="C4987" i="20" l="1"/>
  <c r="E4987" i="20" s="1"/>
  <c r="B4987" i="20"/>
  <c r="D4987" i="20" s="1"/>
  <c r="A4988" i="20"/>
  <c r="C4988" i="20" l="1"/>
  <c r="E4988" i="20" s="1"/>
  <c r="A4989" i="20"/>
  <c r="B4988" i="20"/>
  <c r="D4988" i="20" s="1"/>
  <c r="B4989" i="20" l="1"/>
  <c r="D4989" i="20" s="1"/>
  <c r="C4989" i="20"/>
  <c r="E4989" i="20" s="1"/>
  <c r="A4990" i="20"/>
  <c r="B4990" i="20" l="1"/>
  <c r="D4990" i="20" s="1"/>
  <c r="C4990" i="20"/>
  <c r="E4990" i="20" s="1"/>
  <c r="A4991" i="20"/>
  <c r="B4991" i="20" l="1"/>
  <c r="D4991" i="20" s="1"/>
  <c r="C4991" i="20"/>
  <c r="E4991" i="20" s="1"/>
  <c r="A4992" i="20"/>
  <c r="A4993" i="20" l="1"/>
  <c r="B4992" i="20"/>
  <c r="D4992" i="20" s="1"/>
  <c r="C4992" i="20"/>
  <c r="E4992" i="20" s="1"/>
  <c r="A4994" i="20" l="1"/>
  <c r="B4993" i="20"/>
  <c r="D4993" i="20" s="1"/>
  <c r="C4993" i="20"/>
  <c r="E4993" i="20" s="1"/>
  <c r="B4994" i="20" l="1"/>
  <c r="D4994" i="20" s="1"/>
  <c r="C4994" i="20"/>
  <c r="E4994" i="20" s="1"/>
  <c r="A4995" i="20"/>
  <c r="C4995" i="20" l="1"/>
  <c r="E4995" i="20" s="1"/>
  <c r="A4996" i="20"/>
  <c r="B4995" i="20"/>
  <c r="D4995" i="20" s="1"/>
  <c r="C4996" i="20" l="1"/>
  <c r="E4996" i="20" s="1"/>
  <c r="A4997" i="20"/>
  <c r="B4996" i="20"/>
  <c r="D4996" i="20" s="1"/>
  <c r="B4997" i="20" l="1"/>
  <c r="D4997" i="20" s="1"/>
  <c r="C4997" i="20"/>
  <c r="E4997" i="20" s="1"/>
  <c r="A4998" i="20"/>
  <c r="B4998" i="20" l="1"/>
  <c r="D4998" i="20" s="1"/>
  <c r="C4998" i="20"/>
  <c r="E4998" i="20" s="1"/>
  <c r="A4999" i="20"/>
  <c r="B4999" i="20" l="1"/>
  <c r="D4999" i="20" s="1"/>
  <c r="C4999" i="20"/>
  <c r="E4999" i="20" s="1"/>
  <c r="A5000" i="20"/>
  <c r="A5001" i="20" l="1"/>
  <c r="B5000" i="20"/>
  <c r="D5000" i="20" s="1"/>
  <c r="C5000" i="20"/>
  <c r="E5000" i="20" s="1"/>
  <c r="A5002" i="20" l="1"/>
  <c r="B5001" i="20"/>
  <c r="D5001" i="20" s="1"/>
  <c r="C5001" i="20"/>
  <c r="E5001" i="20" s="1"/>
  <c r="B5002" i="20" l="1"/>
  <c r="D5002" i="20" s="1"/>
  <c r="C5002" i="20"/>
  <c r="E5002" i="20" s="1"/>
  <c r="A5003" i="20"/>
  <c r="C5003" i="20" l="1"/>
  <c r="E5003" i="20" s="1"/>
  <c r="B5003" i="20"/>
  <c r="D5003" i="20" s="1"/>
  <c r="A5004" i="20"/>
  <c r="C5004" i="20" l="1"/>
  <c r="E5004" i="20" s="1"/>
  <c r="A5005" i="20"/>
  <c r="B5004" i="20"/>
  <c r="D5004" i="20" s="1"/>
  <c r="B5005" i="20" l="1"/>
  <c r="D5005" i="20" s="1"/>
  <c r="C5005" i="20"/>
  <c r="E5005" i="20" s="1"/>
  <c r="A5006" i="20"/>
  <c r="B5006" i="20" l="1"/>
  <c r="D5006" i="20" s="1"/>
  <c r="C5006" i="20"/>
  <c r="E5006" i="20" s="1"/>
  <c r="A5007" i="20"/>
  <c r="B5007" i="20" l="1"/>
  <c r="D5007" i="20" s="1"/>
  <c r="C5007" i="20"/>
  <c r="E5007" i="20" s="1"/>
  <c r="A5008" i="20"/>
  <c r="A5009" i="20" l="1"/>
  <c r="C5008" i="20"/>
  <c r="E5008" i="20" s="1"/>
  <c r="B5008" i="20"/>
  <c r="D5008" i="20" s="1"/>
  <c r="A5010" i="20" l="1"/>
  <c r="C5009" i="20"/>
  <c r="E5009" i="20" s="1"/>
  <c r="B5009" i="20"/>
  <c r="D5009" i="20" s="1"/>
  <c r="B5010" i="20" l="1"/>
  <c r="D5010" i="20" s="1"/>
  <c r="C5010" i="20"/>
  <c r="E5010" i="20" s="1"/>
  <c r="A5011" i="20"/>
  <c r="C5011" i="20" l="1"/>
  <c r="E5011" i="20" s="1"/>
  <c r="B5011" i="20"/>
  <c r="D5011" i="20" s="1"/>
  <c r="A5012" i="20"/>
  <c r="C5012" i="20" l="1"/>
  <c r="E5012" i="20" s="1"/>
  <c r="A5013" i="20"/>
  <c r="B5012" i="20"/>
  <c r="D5012" i="20" s="1"/>
  <c r="B5013" i="20" l="1"/>
  <c r="D5013" i="20" s="1"/>
  <c r="C5013" i="20"/>
  <c r="E5013" i="20" s="1"/>
  <c r="A5014" i="20"/>
  <c r="B5014" i="20" l="1"/>
  <c r="D5014" i="20" s="1"/>
  <c r="C5014" i="20"/>
  <c r="E5014" i="20" s="1"/>
  <c r="A5015" i="20"/>
  <c r="B5015" i="20" l="1"/>
  <c r="D5015" i="20" s="1"/>
  <c r="C5015" i="20"/>
  <c r="E5015" i="20" s="1"/>
  <c r="A5016" i="20"/>
  <c r="A5017" i="20" l="1"/>
  <c r="B5016" i="20"/>
  <c r="D5016" i="20" s="1"/>
  <c r="C5016" i="20"/>
  <c r="E5016" i="20" s="1"/>
  <c r="A5018" i="20" l="1"/>
  <c r="B5017" i="20"/>
  <c r="D5017" i="20" s="1"/>
  <c r="C5017" i="20"/>
  <c r="E5017" i="20" s="1"/>
  <c r="B5018" i="20" l="1"/>
  <c r="D5018" i="20" s="1"/>
  <c r="C5018" i="20"/>
  <c r="E5018" i="20" s="1"/>
  <c r="A5019" i="20"/>
  <c r="C5019" i="20" l="1"/>
  <c r="E5019" i="20" s="1"/>
  <c r="B5019" i="20"/>
  <c r="D5019" i="20" s="1"/>
  <c r="A5020" i="20"/>
  <c r="C5020" i="20" l="1"/>
  <c r="E5020" i="20" s="1"/>
  <c r="A5021" i="20"/>
  <c r="B5020" i="20"/>
  <c r="D5020" i="20" s="1"/>
  <c r="C5021" i="20" l="1"/>
  <c r="E5021" i="20" s="1"/>
  <c r="A5022" i="20"/>
  <c r="B5021" i="20"/>
  <c r="D5021" i="20" s="1"/>
  <c r="B5022" i="20" l="1"/>
  <c r="D5022" i="20" s="1"/>
  <c r="C5022" i="20"/>
  <c r="E5022" i="20" s="1"/>
  <c r="A5023" i="20"/>
  <c r="B5023" i="20" l="1"/>
  <c r="D5023" i="20" s="1"/>
  <c r="C5023" i="20"/>
  <c r="E5023" i="20" s="1"/>
  <c r="A5024" i="20"/>
  <c r="A5025" i="20" l="1"/>
  <c r="B5024" i="20"/>
  <c r="D5024" i="20" s="1"/>
  <c r="C5024" i="20"/>
  <c r="E5024" i="20" s="1"/>
  <c r="B5025" i="20" l="1"/>
  <c r="D5025" i="20" s="1"/>
  <c r="A5026" i="20"/>
  <c r="C5025" i="20"/>
  <c r="E5025" i="20" s="1"/>
  <c r="B5026" i="20" l="1"/>
  <c r="D5026" i="20" s="1"/>
  <c r="C5026" i="20"/>
  <c r="E5026" i="20" s="1"/>
  <c r="A5027" i="20"/>
  <c r="B5027" i="20" l="1"/>
  <c r="D5027" i="20" s="1"/>
  <c r="A5028" i="20"/>
  <c r="C5027" i="20"/>
  <c r="E5027" i="20" s="1"/>
  <c r="A5029" i="20" l="1"/>
  <c r="B5028" i="20"/>
  <c r="D5028" i="20" s="1"/>
  <c r="C5028" i="20"/>
  <c r="E5028" i="20" s="1"/>
  <c r="A5030" i="20" l="1"/>
  <c r="B5029" i="20"/>
  <c r="D5029" i="20" s="1"/>
  <c r="C5029" i="20"/>
  <c r="E5029" i="20" s="1"/>
  <c r="B5030" i="20" l="1"/>
  <c r="D5030" i="20" s="1"/>
  <c r="C5030" i="20"/>
  <c r="E5030" i="20" s="1"/>
  <c r="A5031" i="20"/>
  <c r="A5032" i="20" l="1"/>
  <c r="C5031" i="20"/>
  <c r="E5031" i="20" s="1"/>
  <c r="B5031" i="20"/>
  <c r="D5031" i="20" s="1"/>
  <c r="C5032" i="20" l="1"/>
  <c r="E5032" i="20" s="1"/>
  <c r="A5033" i="20"/>
  <c r="B5032" i="20"/>
  <c r="D5032" i="20" s="1"/>
  <c r="C5033" i="20" l="1"/>
  <c r="E5033" i="20" s="1"/>
  <c r="A5034" i="20"/>
  <c r="B5033" i="20"/>
  <c r="D5033" i="20" s="1"/>
  <c r="B5034" i="20" l="1"/>
  <c r="D5034" i="20" s="1"/>
  <c r="C5034" i="20"/>
  <c r="E5034" i="20" s="1"/>
  <c r="A5035" i="20"/>
  <c r="A5036" i="20" l="1"/>
  <c r="B5035" i="20"/>
  <c r="D5035" i="20" s="1"/>
  <c r="C5035" i="20"/>
  <c r="E5035" i="20" s="1"/>
  <c r="B5036" i="20" l="1"/>
  <c r="D5036" i="20" s="1"/>
  <c r="C5036" i="20"/>
  <c r="E5036" i="20" s="1"/>
  <c r="A5037" i="20"/>
  <c r="B5037" i="20" l="1"/>
  <c r="D5037" i="20" s="1"/>
  <c r="C5037" i="20"/>
  <c r="E5037" i="20" s="1"/>
  <c r="A5038" i="20"/>
  <c r="B5038" i="20" l="1"/>
  <c r="D5038" i="20" s="1"/>
  <c r="C5038" i="20"/>
  <c r="E5038" i="20" s="1"/>
  <c r="A5039" i="20"/>
  <c r="C5039" i="20" l="1"/>
  <c r="E5039" i="20" s="1"/>
  <c r="A5040" i="20"/>
  <c r="B5039" i="20"/>
  <c r="D5039" i="20" s="1"/>
  <c r="A5041" i="20" l="1"/>
  <c r="B5040" i="20"/>
  <c r="D5040" i="20" s="1"/>
  <c r="C5040" i="20"/>
  <c r="E5040" i="20" s="1"/>
  <c r="B5041" i="20" l="1"/>
  <c r="D5041" i="20" s="1"/>
  <c r="C5041" i="20"/>
  <c r="E5041" i="20" s="1"/>
  <c r="A5042" i="20"/>
  <c r="B5042" i="20" l="1"/>
  <c r="D5042" i="20" s="1"/>
  <c r="C5042" i="20"/>
  <c r="E5042" i="20" s="1"/>
  <c r="A5043" i="20"/>
  <c r="C5043" i="20" l="1"/>
  <c r="E5043" i="20" s="1"/>
  <c r="A5044" i="20"/>
  <c r="B5043" i="20"/>
  <c r="D5043" i="20" s="1"/>
  <c r="B5044" i="20" l="1"/>
  <c r="D5044" i="20" s="1"/>
  <c r="C5044" i="20"/>
  <c r="E5044" i="20" s="1"/>
  <c r="A5045" i="20"/>
  <c r="B5045" i="20" l="1"/>
  <c r="D5045" i="20" s="1"/>
  <c r="C5045" i="20"/>
  <c r="E5045" i="20" s="1"/>
  <c r="A5046" i="20"/>
  <c r="B5046" i="20" l="1"/>
  <c r="D5046" i="20" s="1"/>
  <c r="C5046" i="20"/>
  <c r="E5046" i="20" s="1"/>
  <c r="A5047" i="20"/>
  <c r="B5047" i="20" l="1"/>
  <c r="D5047" i="20" s="1"/>
  <c r="C5047" i="20"/>
  <c r="E5047" i="20" s="1"/>
  <c r="A5048" i="20"/>
  <c r="A5049" i="20" l="1"/>
  <c r="B5048" i="20"/>
  <c r="D5048" i="20" s="1"/>
  <c r="C5048" i="20"/>
  <c r="E5048" i="20" s="1"/>
  <c r="B5049" i="20" l="1"/>
  <c r="D5049" i="20" s="1"/>
  <c r="C5049" i="20"/>
  <c r="E5049" i="20" s="1"/>
  <c r="A5050" i="20"/>
  <c r="B5050" i="20" l="1"/>
  <c r="D5050" i="20" s="1"/>
  <c r="C5050" i="20"/>
  <c r="E5050" i="20" s="1"/>
  <c r="A5051" i="20"/>
  <c r="C5051" i="20" l="1"/>
  <c r="E5051" i="20" s="1"/>
  <c r="A5052" i="20"/>
  <c r="B5051" i="20"/>
  <c r="D5051" i="20" s="1"/>
  <c r="B5052" i="20" l="1"/>
  <c r="D5052" i="20" s="1"/>
  <c r="C5052" i="20"/>
  <c r="E5052" i="20" s="1"/>
  <c r="A5053" i="20"/>
  <c r="B5053" i="20" l="1"/>
  <c r="D5053" i="20" s="1"/>
  <c r="C5053" i="20"/>
  <c r="E5053" i="20" s="1"/>
  <c r="A5054" i="20"/>
  <c r="B5054" i="20" l="1"/>
  <c r="D5054" i="20" s="1"/>
  <c r="C5054" i="20"/>
  <c r="E5054" i="20" s="1"/>
  <c r="A5055" i="20"/>
  <c r="B5055" i="20" l="1"/>
  <c r="D5055" i="20" s="1"/>
  <c r="C5055" i="20"/>
  <c r="E5055" i="20" s="1"/>
  <c r="A5056" i="20"/>
  <c r="A5057" i="20" l="1"/>
  <c r="B5056" i="20"/>
  <c r="D5056" i="20" s="1"/>
  <c r="C5056" i="20"/>
  <c r="E5056" i="20" s="1"/>
  <c r="B5057" i="20" l="1"/>
  <c r="D5057" i="20" s="1"/>
  <c r="C5057" i="20"/>
  <c r="E5057" i="20" s="1"/>
  <c r="A5058" i="20"/>
  <c r="B5058" i="20" l="1"/>
  <c r="D5058" i="20" s="1"/>
  <c r="C5058" i="20"/>
  <c r="E5058" i="20" s="1"/>
  <c r="A5059" i="20"/>
  <c r="C5059" i="20" l="1"/>
  <c r="E5059" i="20" s="1"/>
  <c r="A5060" i="20"/>
  <c r="B5059" i="20"/>
  <c r="D5059" i="20" s="1"/>
  <c r="B5060" i="20" l="1"/>
  <c r="D5060" i="20" s="1"/>
  <c r="C5060" i="20"/>
  <c r="E5060" i="20" s="1"/>
  <c r="A5061" i="20"/>
  <c r="B5061" i="20" l="1"/>
  <c r="D5061" i="20" s="1"/>
  <c r="C5061" i="20"/>
  <c r="E5061" i="20" s="1"/>
  <c r="A5062" i="20"/>
  <c r="B5062" i="20" l="1"/>
  <c r="D5062" i="20" s="1"/>
  <c r="C5062" i="20"/>
  <c r="E5062" i="20" s="1"/>
  <c r="A5063" i="20"/>
  <c r="B5063" i="20" l="1"/>
  <c r="D5063" i="20" s="1"/>
  <c r="C5063" i="20"/>
  <c r="E5063" i="20" s="1"/>
  <c r="A5064" i="20"/>
  <c r="B5064" i="20" l="1"/>
  <c r="D5064" i="20" s="1"/>
  <c r="C5064" i="20"/>
  <c r="E5064" i="20" s="1"/>
  <c r="A5065" i="20"/>
  <c r="C5065" i="20" l="1"/>
  <c r="E5065" i="20" s="1"/>
  <c r="B5065" i="20"/>
  <c r="D5065" i="20" s="1"/>
  <c r="A5066" i="20"/>
  <c r="C5066" i="20" l="1"/>
  <c r="E5066" i="20" s="1"/>
  <c r="B5066" i="20"/>
  <c r="D5066" i="20" s="1"/>
  <c r="A5067" i="20"/>
  <c r="C5067" i="20" l="1"/>
  <c r="E5067" i="20" s="1"/>
  <c r="A5068" i="20"/>
  <c r="B5067" i="20"/>
  <c r="D5067" i="20" s="1"/>
  <c r="B5068" i="20" l="1"/>
  <c r="D5068" i="20" s="1"/>
  <c r="C5068" i="20"/>
  <c r="E5068" i="20" s="1"/>
  <c r="A5069" i="20"/>
  <c r="A5070" i="20" l="1"/>
  <c r="B5069" i="20"/>
  <c r="D5069" i="20" s="1"/>
  <c r="C5069" i="20"/>
  <c r="E5069" i="20" s="1"/>
  <c r="C5070" i="20" l="1"/>
  <c r="E5070" i="20" s="1"/>
  <c r="A5071" i="20"/>
  <c r="B5070" i="20"/>
  <c r="D5070" i="20" s="1"/>
  <c r="B5071" i="20" l="1"/>
  <c r="D5071" i="20" s="1"/>
  <c r="C5071" i="20"/>
  <c r="E5071" i="20" s="1"/>
  <c r="A5072" i="20"/>
  <c r="A5073" i="20" l="1"/>
  <c r="B5072" i="20"/>
  <c r="D5072" i="20" s="1"/>
  <c r="C5072" i="20"/>
  <c r="E5072" i="20" s="1"/>
  <c r="B5073" i="20" l="1"/>
  <c r="D5073" i="20" s="1"/>
  <c r="C5073" i="20"/>
  <c r="E5073" i="20" s="1"/>
  <c r="A5074" i="20"/>
  <c r="C5074" i="20" l="1"/>
  <c r="E5074" i="20" s="1"/>
  <c r="A5075" i="20"/>
  <c r="B5074" i="20"/>
  <c r="D5074" i="20" s="1"/>
  <c r="C5075" i="20" l="1"/>
  <c r="E5075" i="20" s="1"/>
  <c r="A5076" i="20"/>
  <c r="B5075" i="20"/>
  <c r="D5075" i="20" s="1"/>
  <c r="B5076" i="20" l="1"/>
  <c r="D5076" i="20" s="1"/>
  <c r="C5076" i="20"/>
  <c r="E5076" i="20" s="1"/>
  <c r="A5077" i="20"/>
  <c r="B5077" i="20" l="1"/>
  <c r="D5077" i="20" s="1"/>
  <c r="C5077" i="20"/>
  <c r="E5077" i="20" s="1"/>
  <c r="A5078" i="20"/>
  <c r="B5078" i="20" l="1"/>
  <c r="D5078" i="20" s="1"/>
  <c r="C5078" i="20"/>
  <c r="E5078" i="20" s="1"/>
  <c r="A5079" i="20"/>
  <c r="B5079" i="20" l="1"/>
  <c r="D5079" i="20" s="1"/>
  <c r="C5079" i="20"/>
  <c r="E5079" i="20" s="1"/>
  <c r="A5080" i="20"/>
  <c r="B5080" i="20" l="1"/>
  <c r="D5080" i="20" s="1"/>
  <c r="C5080" i="20"/>
  <c r="E5080" i="20" s="1"/>
  <c r="A5081" i="20"/>
  <c r="B5081" i="20" l="1"/>
  <c r="D5081" i="20" s="1"/>
  <c r="C5081" i="20"/>
  <c r="E5081" i="20" s="1"/>
  <c r="A5082" i="20"/>
  <c r="A5083" i="20" l="1"/>
  <c r="B5082" i="20"/>
  <c r="D5082" i="20" s="1"/>
  <c r="C5082" i="20"/>
  <c r="E5082" i="20" s="1"/>
  <c r="C5083" i="20" l="1"/>
  <c r="E5083" i="20" s="1"/>
  <c r="A5084" i="20"/>
  <c r="B5083" i="20"/>
  <c r="D5083" i="20" s="1"/>
  <c r="B5084" i="20" l="1"/>
  <c r="D5084" i="20" s="1"/>
  <c r="C5084" i="20"/>
  <c r="E5084" i="20" s="1"/>
  <c r="A5085" i="20"/>
  <c r="C5085" i="20" l="1"/>
  <c r="E5085" i="20" s="1"/>
  <c r="A5086" i="20"/>
  <c r="B5085" i="20"/>
  <c r="D5085" i="20" s="1"/>
  <c r="B5086" i="20" l="1"/>
  <c r="D5086" i="20" s="1"/>
  <c r="A5087" i="20"/>
  <c r="C5086" i="20"/>
  <c r="E5086" i="20" s="1"/>
  <c r="C5087" i="20" l="1"/>
  <c r="E5087" i="20" s="1"/>
  <c r="A5088" i="20"/>
  <c r="B5087" i="20"/>
  <c r="D5087" i="20" s="1"/>
  <c r="B5088" i="20" l="1"/>
  <c r="D5088" i="20" s="1"/>
  <c r="C5088" i="20"/>
  <c r="E5088" i="20" s="1"/>
  <c r="A5089" i="20"/>
  <c r="B5089" i="20" l="1"/>
  <c r="D5089" i="20" s="1"/>
  <c r="C5089" i="20"/>
  <c r="E5089" i="20" s="1"/>
  <c r="A5090" i="20"/>
  <c r="C5090" i="20" l="1"/>
  <c r="E5090" i="20" s="1"/>
  <c r="B5090" i="20"/>
  <c r="D5090" i="20" s="1"/>
  <c r="A5091" i="20"/>
  <c r="C5091" i="20" l="1"/>
  <c r="E5091" i="20" s="1"/>
  <c r="A5092" i="20"/>
  <c r="B5091" i="20"/>
  <c r="D5091" i="20" s="1"/>
  <c r="B5092" i="20" l="1"/>
  <c r="D5092" i="20" s="1"/>
  <c r="C5092" i="20"/>
  <c r="E5092" i="20" s="1"/>
  <c r="A5093" i="20"/>
  <c r="C5093" i="20" l="1"/>
  <c r="E5093" i="20" s="1"/>
  <c r="B5093" i="20"/>
  <c r="D5093" i="20" s="1"/>
  <c r="A5094" i="20"/>
  <c r="C5094" i="20" l="1"/>
  <c r="E5094" i="20" s="1"/>
  <c r="A5095" i="20"/>
  <c r="B5094" i="20"/>
  <c r="D5094" i="20" s="1"/>
  <c r="B5095" i="20" l="1"/>
  <c r="D5095" i="20" s="1"/>
  <c r="C5095" i="20"/>
  <c r="E5095" i="20" s="1"/>
  <c r="A5096" i="20"/>
  <c r="A5097" i="20" l="1"/>
  <c r="B5096" i="20"/>
  <c r="D5096" i="20" s="1"/>
  <c r="C5096" i="20"/>
  <c r="E5096" i="20" s="1"/>
  <c r="B5097" i="20" l="1"/>
  <c r="D5097" i="20" s="1"/>
  <c r="C5097" i="20"/>
  <c r="E5097" i="20" s="1"/>
  <c r="A5098" i="20"/>
  <c r="B5098" i="20" l="1"/>
  <c r="D5098" i="20" s="1"/>
  <c r="C5098" i="20"/>
  <c r="E5098" i="20" s="1"/>
  <c r="A5099" i="20"/>
  <c r="C5099" i="20" l="1"/>
  <c r="E5099" i="20" s="1"/>
  <c r="A5100" i="20"/>
  <c r="B5099" i="20"/>
  <c r="D5099" i="20" s="1"/>
  <c r="C5100" i="20" l="1"/>
  <c r="E5100" i="20" s="1"/>
  <c r="A5101" i="20"/>
  <c r="B5100" i="20"/>
  <c r="D5100" i="20" s="1"/>
  <c r="C5101" i="20" l="1"/>
  <c r="E5101" i="20" s="1"/>
  <c r="A5102" i="20"/>
  <c r="B5101" i="20"/>
  <c r="D5101" i="20" s="1"/>
  <c r="A5103" i="20" l="1"/>
  <c r="B5102" i="20"/>
  <c r="D5102" i="20" s="1"/>
  <c r="C5102" i="20"/>
  <c r="E5102" i="20" s="1"/>
  <c r="B5103" i="20" l="1"/>
  <c r="D5103" i="20" s="1"/>
  <c r="C5103" i="20"/>
  <c r="E5103" i="20" s="1"/>
  <c r="A5104" i="20"/>
  <c r="A5105" i="20" l="1"/>
  <c r="B5104" i="20"/>
  <c r="D5104" i="20" s="1"/>
  <c r="C5104" i="20"/>
  <c r="E5104" i="20" s="1"/>
  <c r="C5105" i="20" l="1"/>
  <c r="E5105" i="20" s="1"/>
  <c r="B5105" i="20"/>
  <c r="D5105" i="20" s="1"/>
  <c r="A5106" i="20"/>
  <c r="B5106" i="20" l="1"/>
  <c r="D5106" i="20" s="1"/>
  <c r="C5106" i="20"/>
  <c r="E5106" i="20" s="1"/>
  <c r="A5107" i="20"/>
  <c r="A5108" i="20" l="1"/>
  <c r="B5107" i="20"/>
  <c r="D5107" i="20" s="1"/>
  <c r="C5107" i="20"/>
  <c r="E5107" i="20" s="1"/>
  <c r="B5108" i="20" l="1"/>
  <c r="D5108" i="20" s="1"/>
  <c r="C5108" i="20"/>
  <c r="E5108" i="20" s="1"/>
  <c r="A5109" i="20"/>
  <c r="B5109" i="20" l="1"/>
  <c r="D5109" i="20" s="1"/>
  <c r="A5110" i="20"/>
  <c r="C5109" i="20"/>
  <c r="E5109" i="20" s="1"/>
  <c r="C5110" i="20" l="1"/>
  <c r="E5110" i="20" s="1"/>
  <c r="A5111" i="20"/>
  <c r="B5110" i="20"/>
  <c r="D5110" i="20" s="1"/>
  <c r="C5111" i="20" l="1"/>
  <c r="E5111" i="20" s="1"/>
  <c r="B5111" i="20"/>
  <c r="D5111" i="20" s="1"/>
  <c r="A5112" i="20"/>
  <c r="B5112" i="20" l="1"/>
  <c r="D5112" i="20" s="1"/>
  <c r="A5113" i="20"/>
  <c r="C5112" i="20"/>
  <c r="E5112" i="20" s="1"/>
  <c r="B5113" i="20" l="1"/>
  <c r="D5113" i="20" s="1"/>
  <c r="C5113" i="20"/>
  <c r="E5113" i="20" s="1"/>
  <c r="A5114" i="20"/>
  <c r="B5114" i="20" l="1"/>
  <c r="D5114" i="20" s="1"/>
  <c r="C5114" i="20"/>
  <c r="E5114" i="20" s="1"/>
  <c r="A5115" i="20"/>
  <c r="C5115" i="20" l="1"/>
  <c r="E5115" i="20" s="1"/>
  <c r="A5116" i="20"/>
  <c r="B5115" i="20"/>
  <c r="D5115" i="20" s="1"/>
  <c r="C5116" i="20" l="1"/>
  <c r="E5116" i="20" s="1"/>
  <c r="A5117" i="20"/>
  <c r="B5116" i="20"/>
  <c r="D5116" i="20" s="1"/>
  <c r="B5117" i="20" l="1"/>
  <c r="D5117" i="20" s="1"/>
  <c r="C5117" i="20"/>
  <c r="E5117" i="20" s="1"/>
  <c r="A5118" i="20"/>
  <c r="C5118" i="20" l="1"/>
  <c r="E5118" i="20" s="1"/>
  <c r="A5119" i="20"/>
  <c r="B5118" i="20"/>
  <c r="D5118" i="20" s="1"/>
  <c r="C5119" i="20" l="1"/>
  <c r="E5119" i="20" s="1"/>
  <c r="A5120" i="20"/>
  <c r="B5119" i="20"/>
  <c r="D5119" i="20" s="1"/>
  <c r="A5121" i="20" l="1"/>
  <c r="B5120" i="20"/>
  <c r="D5120" i="20" s="1"/>
  <c r="C5120" i="20"/>
  <c r="E5120" i="20" s="1"/>
  <c r="C5121" i="20" l="1"/>
  <c r="E5121" i="20" s="1"/>
  <c r="A5122" i="20"/>
  <c r="B5121" i="20"/>
  <c r="D5121" i="20" s="1"/>
  <c r="C5122" i="20" l="1"/>
  <c r="E5122" i="20" s="1"/>
  <c r="B5122" i="20"/>
  <c r="D5122" i="20" s="1"/>
  <c r="A5123" i="20"/>
  <c r="A5124" i="20" l="1"/>
  <c r="B5123" i="20"/>
  <c r="D5123" i="20" s="1"/>
  <c r="C5123" i="20"/>
  <c r="E5123" i="20" s="1"/>
  <c r="C5124" i="20" l="1"/>
  <c r="E5124" i="20" s="1"/>
  <c r="B5124" i="20"/>
  <c r="D5124" i="20" s="1"/>
  <c r="A5125" i="20"/>
  <c r="C5125" i="20" l="1"/>
  <c r="E5125" i="20" s="1"/>
  <c r="B5125" i="20"/>
  <c r="D5125" i="20" s="1"/>
  <c r="A5126" i="20"/>
  <c r="C5126" i="20" l="1"/>
  <c r="E5126" i="20" s="1"/>
  <c r="B5126" i="20"/>
  <c r="D5126" i="20" s="1"/>
  <c r="A5127" i="20"/>
  <c r="C5127" i="20" l="1"/>
  <c r="E5127" i="20" s="1"/>
  <c r="A5128" i="20"/>
  <c r="B5127" i="20"/>
  <c r="D5127" i="20" s="1"/>
  <c r="C5128" i="20" l="1"/>
  <c r="E5128" i="20" s="1"/>
  <c r="A5129" i="20"/>
  <c r="B5128" i="20"/>
  <c r="D5128" i="20" s="1"/>
  <c r="C5129" i="20" l="1"/>
  <c r="E5129" i="20" s="1"/>
  <c r="B5129" i="20"/>
  <c r="D5129" i="20" s="1"/>
  <c r="A5130" i="20"/>
  <c r="C5130" i="20" l="1"/>
  <c r="E5130" i="20" s="1"/>
  <c r="A5131" i="20"/>
  <c r="B5130" i="20"/>
  <c r="D5130" i="20" s="1"/>
  <c r="C5131" i="20" l="1"/>
  <c r="E5131" i="20" s="1"/>
  <c r="A5132" i="20"/>
  <c r="B5131" i="20"/>
  <c r="D5131" i="20" s="1"/>
  <c r="C5132" i="20" l="1"/>
  <c r="E5132" i="20" s="1"/>
  <c r="A5133" i="20"/>
  <c r="B5132" i="20"/>
  <c r="D5132" i="20" s="1"/>
  <c r="B5133" i="20" l="1"/>
  <c r="D5133" i="20" s="1"/>
  <c r="C5133" i="20"/>
  <c r="E5133" i="20" s="1"/>
  <c r="A5134" i="20"/>
  <c r="B5134" i="20" l="1"/>
  <c r="D5134" i="20" s="1"/>
  <c r="C5134" i="20"/>
  <c r="E5134" i="20" s="1"/>
  <c r="A5135" i="20"/>
  <c r="B5135" i="20" l="1"/>
  <c r="D5135" i="20" s="1"/>
  <c r="C5135" i="20"/>
  <c r="E5135" i="20" s="1"/>
  <c r="A5136" i="20"/>
  <c r="A5137" i="20" l="1"/>
  <c r="B5136" i="20"/>
  <c r="D5136" i="20" s="1"/>
  <c r="C5136" i="20"/>
  <c r="E5136" i="20" s="1"/>
  <c r="C5137" i="20" l="1"/>
  <c r="E5137" i="20" s="1"/>
  <c r="A5138" i="20"/>
  <c r="B5137" i="20"/>
  <c r="D5137" i="20" s="1"/>
  <c r="B5138" i="20" l="1"/>
  <c r="D5138" i="20" s="1"/>
  <c r="C5138" i="20"/>
  <c r="E5138" i="20" s="1"/>
  <c r="A5139" i="20"/>
  <c r="B5139" i="20" l="1"/>
  <c r="D5139" i="20" s="1"/>
  <c r="C5139" i="20"/>
  <c r="E5139" i="20" s="1"/>
  <c r="A5140" i="20"/>
  <c r="B5140" i="20" l="1"/>
  <c r="D5140" i="20" s="1"/>
  <c r="C5140" i="20"/>
  <c r="E5140" i="20" s="1"/>
  <c r="A5141" i="20"/>
  <c r="B5141" i="20" l="1"/>
  <c r="D5141" i="20" s="1"/>
  <c r="C5141" i="20"/>
  <c r="E5141" i="20" s="1"/>
  <c r="A5142" i="20"/>
  <c r="C5142" i="20" l="1"/>
  <c r="E5142" i="20" s="1"/>
  <c r="B5142" i="20"/>
  <c r="D5142" i="20" s="1"/>
  <c r="A5143" i="20"/>
  <c r="B5143" i="20" l="1"/>
  <c r="D5143" i="20" s="1"/>
  <c r="C5143" i="20"/>
  <c r="E5143" i="20" s="1"/>
  <c r="A5144" i="20"/>
  <c r="B5144" i="20" l="1"/>
  <c r="D5144" i="20" s="1"/>
  <c r="A5145" i="20"/>
  <c r="C5144" i="20"/>
  <c r="E5144" i="20" s="1"/>
  <c r="B5145" i="20" l="1"/>
  <c r="D5145" i="20" s="1"/>
  <c r="C5145" i="20"/>
  <c r="E5145" i="20" s="1"/>
  <c r="A5146" i="20"/>
  <c r="A5147" i="20" l="1"/>
  <c r="B5146" i="20"/>
  <c r="D5146" i="20" s="1"/>
  <c r="C5146" i="20"/>
  <c r="E5146" i="20" s="1"/>
  <c r="A5148" i="20" l="1"/>
  <c r="B5147" i="20"/>
  <c r="D5147" i="20" s="1"/>
  <c r="C5147" i="20"/>
  <c r="E5147" i="20" s="1"/>
  <c r="B5148" i="20" l="1"/>
  <c r="D5148" i="20" s="1"/>
  <c r="C5148" i="20"/>
  <c r="E5148" i="20" s="1"/>
  <c r="A5149" i="20"/>
  <c r="C5149" i="20" l="1"/>
  <c r="E5149" i="20" s="1"/>
  <c r="B5149" i="20"/>
  <c r="D5149" i="20" s="1"/>
  <c r="A5150" i="20"/>
  <c r="A5151" i="20" l="1"/>
  <c r="B5150" i="20"/>
  <c r="D5150" i="20" s="1"/>
  <c r="C5150" i="20"/>
  <c r="E5150" i="20" s="1"/>
  <c r="B5151" i="20" l="1"/>
  <c r="D5151" i="20" s="1"/>
  <c r="C5151" i="20"/>
  <c r="E5151" i="20" s="1"/>
  <c r="A5152" i="20"/>
  <c r="B5152" i="20" l="1"/>
  <c r="D5152" i="20" s="1"/>
  <c r="A5153" i="20"/>
  <c r="C5152" i="20"/>
  <c r="E5152" i="20" s="1"/>
  <c r="C5153" i="20" l="1"/>
  <c r="E5153" i="20" s="1"/>
  <c r="A5154" i="20"/>
  <c r="B5153" i="20"/>
  <c r="D5153" i="20" s="1"/>
  <c r="A5155" i="20" l="1"/>
  <c r="B5154" i="20"/>
  <c r="D5154" i="20" s="1"/>
  <c r="C5154" i="20"/>
  <c r="E5154" i="20" s="1"/>
  <c r="C5155" i="20" l="1"/>
  <c r="E5155" i="20" s="1"/>
  <c r="A5156" i="20"/>
  <c r="B5155" i="20"/>
  <c r="D5155" i="20" s="1"/>
  <c r="B5156" i="20" l="1"/>
  <c r="D5156" i="20" s="1"/>
  <c r="C5156" i="20"/>
  <c r="E5156" i="20" s="1"/>
  <c r="A5157" i="20"/>
  <c r="B5157" i="20" l="1"/>
  <c r="D5157" i="20" s="1"/>
  <c r="C5157" i="20"/>
  <c r="E5157" i="20" s="1"/>
  <c r="A5158" i="20"/>
  <c r="A5159" i="20" l="1"/>
  <c r="B5158" i="20"/>
  <c r="D5158" i="20" s="1"/>
  <c r="C5158" i="20"/>
  <c r="E5158" i="20" s="1"/>
  <c r="C5159" i="20" l="1"/>
  <c r="E5159" i="20" s="1"/>
  <c r="B5159" i="20"/>
  <c r="D5159" i="20" s="1"/>
  <c r="A5160" i="20"/>
  <c r="A5161" i="20" l="1"/>
  <c r="B5160" i="20"/>
  <c r="D5160" i="20" s="1"/>
  <c r="C5160" i="20"/>
  <c r="E5160" i="20" s="1"/>
  <c r="B5161" i="20" l="1"/>
  <c r="D5161" i="20" s="1"/>
  <c r="C5161" i="20"/>
  <c r="E5161" i="20" s="1"/>
  <c r="A5162" i="20"/>
  <c r="B5162" i="20" l="1"/>
  <c r="D5162" i="20" s="1"/>
  <c r="C5162" i="20"/>
  <c r="E5162" i="20" s="1"/>
  <c r="A5163" i="20"/>
  <c r="C5163" i="20" l="1"/>
  <c r="E5163" i="20" s="1"/>
  <c r="A5164" i="20"/>
  <c r="B5163" i="20"/>
  <c r="D5163" i="20" s="1"/>
  <c r="A5165" i="20" l="1"/>
  <c r="B5164" i="20"/>
  <c r="D5164" i="20" s="1"/>
  <c r="C5164" i="20"/>
  <c r="E5164" i="20" s="1"/>
  <c r="B5165" i="20" l="1"/>
  <c r="D5165" i="20" s="1"/>
  <c r="C5165" i="20"/>
  <c r="E5165" i="20" s="1"/>
  <c r="A5166" i="20"/>
  <c r="B5166" i="20" l="1"/>
  <c r="D5166" i="20" s="1"/>
  <c r="C5166" i="20"/>
  <c r="E5166" i="20" s="1"/>
  <c r="A5167" i="20"/>
  <c r="C5167" i="20" l="1"/>
  <c r="E5167" i="20" s="1"/>
  <c r="B5167" i="20"/>
  <c r="D5167" i="20" s="1"/>
  <c r="A5168" i="20"/>
  <c r="B5168" i="20" l="1"/>
  <c r="D5168" i="20" s="1"/>
  <c r="C5168" i="20"/>
  <c r="E5168" i="20" s="1"/>
  <c r="A5169" i="20"/>
  <c r="A5170" i="20" l="1"/>
  <c r="B5169" i="20"/>
  <c r="D5169" i="20" s="1"/>
  <c r="C5169" i="20"/>
  <c r="E5169" i="20" s="1"/>
  <c r="B5170" i="20" l="1"/>
  <c r="D5170" i="20" s="1"/>
  <c r="C5170" i="20"/>
  <c r="E5170" i="20" s="1"/>
  <c r="A5171" i="20"/>
  <c r="A5172" i="20" l="1"/>
  <c r="C5171" i="20"/>
  <c r="E5171" i="20" s="1"/>
  <c r="B5171" i="20"/>
  <c r="D5171" i="20" s="1"/>
  <c r="B5172" i="20" l="1"/>
  <c r="D5172" i="20" s="1"/>
  <c r="C5172" i="20"/>
  <c r="E5172" i="20" s="1"/>
  <c r="A5173" i="20"/>
  <c r="A5174" i="20" l="1"/>
  <c r="B5173" i="20"/>
  <c r="D5173" i="20" s="1"/>
  <c r="C5173" i="20"/>
  <c r="E5173" i="20" s="1"/>
  <c r="C5174" i="20" l="1"/>
  <c r="E5174" i="20" s="1"/>
  <c r="B5174" i="20"/>
  <c r="D5174" i="20" s="1"/>
  <c r="A5175" i="20"/>
  <c r="B5175" i="20" l="1"/>
  <c r="D5175" i="20" s="1"/>
  <c r="C5175" i="20"/>
  <c r="E5175" i="20" s="1"/>
  <c r="A5176" i="20"/>
  <c r="B5176" i="20" l="1"/>
  <c r="D5176" i="20" s="1"/>
  <c r="C5176" i="20"/>
  <c r="E5176" i="20" s="1"/>
  <c r="A5177" i="20"/>
  <c r="B5177" i="20" l="1"/>
  <c r="D5177" i="20" s="1"/>
  <c r="C5177" i="20"/>
  <c r="E5177" i="20" s="1"/>
  <c r="A5178" i="20"/>
  <c r="C5178" i="20" l="1"/>
  <c r="E5178" i="20" s="1"/>
  <c r="B5178" i="20"/>
  <c r="D5178" i="20" s="1"/>
  <c r="A5179" i="20"/>
  <c r="C5179" i="20" l="1"/>
  <c r="E5179" i="20" s="1"/>
  <c r="A5180" i="20"/>
  <c r="B5179" i="20"/>
  <c r="D5179" i="20" s="1"/>
  <c r="B5180" i="20" l="1"/>
  <c r="D5180" i="20" s="1"/>
  <c r="C5180" i="20"/>
  <c r="E5180" i="20" s="1"/>
  <c r="A5181" i="20"/>
  <c r="C5181" i="20" l="1"/>
  <c r="E5181" i="20" s="1"/>
  <c r="A5182" i="20"/>
  <c r="B5181" i="20"/>
  <c r="D5181" i="20" s="1"/>
  <c r="C5182" i="20" l="1"/>
  <c r="E5182" i="20" s="1"/>
  <c r="A5183" i="20"/>
  <c r="B5182" i="20"/>
  <c r="D5182" i="20" s="1"/>
  <c r="A5184" i="20" l="1"/>
  <c r="B5183" i="20"/>
  <c r="D5183" i="20" s="1"/>
  <c r="C5183" i="20"/>
  <c r="E5183" i="20" s="1"/>
  <c r="A5185" i="20" l="1"/>
  <c r="B5184" i="20"/>
  <c r="D5184" i="20" s="1"/>
  <c r="C5184" i="20"/>
  <c r="E5184" i="20" s="1"/>
  <c r="C5185" i="20" l="1"/>
  <c r="E5185" i="20" s="1"/>
  <c r="A5186" i="20"/>
  <c r="B5185" i="20"/>
  <c r="D5185" i="20" s="1"/>
  <c r="B5186" i="20" l="1"/>
  <c r="D5186" i="20" s="1"/>
  <c r="C5186" i="20"/>
  <c r="E5186" i="20" s="1"/>
  <c r="A5187" i="20"/>
  <c r="B5187" i="20" l="1"/>
  <c r="D5187" i="20" s="1"/>
  <c r="C5187" i="20"/>
  <c r="E5187" i="20" s="1"/>
  <c r="A5188" i="20"/>
  <c r="A5189" i="20" l="1"/>
  <c r="B5188" i="20"/>
  <c r="D5188" i="20" s="1"/>
  <c r="C5188" i="20"/>
  <c r="E5188" i="20" s="1"/>
  <c r="B5189" i="20" l="1"/>
  <c r="D5189" i="20" s="1"/>
  <c r="C5189" i="20"/>
  <c r="E5189" i="20" s="1"/>
  <c r="A5190" i="20"/>
  <c r="B5190" i="20" l="1"/>
  <c r="D5190" i="20" s="1"/>
  <c r="C5190" i="20"/>
  <c r="E5190" i="20" s="1"/>
  <c r="A5191" i="20"/>
  <c r="B5191" i="20" l="1"/>
  <c r="D5191" i="20" s="1"/>
  <c r="A5192" i="20"/>
  <c r="C5191" i="20"/>
  <c r="E5191" i="20" s="1"/>
  <c r="A5193" i="20" l="1"/>
  <c r="B5192" i="20"/>
  <c r="D5192" i="20" s="1"/>
  <c r="C5192" i="20"/>
  <c r="E5192" i="20" s="1"/>
  <c r="B5193" i="20" l="1"/>
  <c r="D5193" i="20" s="1"/>
  <c r="C5193" i="20"/>
  <c r="E5193" i="20" s="1"/>
  <c r="A5194" i="20"/>
  <c r="B5194" i="20" l="1"/>
  <c r="D5194" i="20" s="1"/>
  <c r="C5194" i="20"/>
  <c r="E5194" i="20" s="1"/>
  <c r="A5195" i="20"/>
  <c r="C5195" i="20" l="1"/>
  <c r="E5195" i="20" s="1"/>
  <c r="A5196" i="20"/>
  <c r="B5195" i="20"/>
  <c r="D5195" i="20" s="1"/>
  <c r="B5196" i="20" l="1"/>
  <c r="D5196" i="20" s="1"/>
  <c r="C5196" i="20"/>
  <c r="E5196" i="20" s="1"/>
  <c r="A5197" i="20"/>
  <c r="B5197" i="20" l="1"/>
  <c r="D5197" i="20" s="1"/>
  <c r="C5197" i="20"/>
  <c r="E5197" i="20" s="1"/>
  <c r="A5198" i="20"/>
  <c r="C5198" i="20" l="1"/>
  <c r="E5198" i="20" s="1"/>
  <c r="A5199" i="20"/>
  <c r="B5198" i="20"/>
  <c r="D5198" i="20" s="1"/>
  <c r="C5199" i="20" l="1"/>
  <c r="E5199" i="20" s="1"/>
  <c r="A5200" i="20"/>
  <c r="B5199" i="20"/>
  <c r="D5199" i="20" s="1"/>
  <c r="A5201" i="20" l="1"/>
  <c r="B5200" i="20"/>
  <c r="D5200" i="20" s="1"/>
  <c r="C5200" i="20"/>
  <c r="E5200" i="20" s="1"/>
  <c r="C5201" i="20" l="1"/>
  <c r="E5201" i="20" s="1"/>
  <c r="A5202" i="20"/>
  <c r="B5201" i="20"/>
  <c r="D5201" i="20" s="1"/>
  <c r="C5202" i="20" l="1"/>
  <c r="E5202" i="20" s="1"/>
  <c r="A5203" i="20"/>
  <c r="B5202" i="20"/>
  <c r="D5202" i="20" s="1"/>
  <c r="C5203" i="20" l="1"/>
  <c r="E5203" i="20" s="1"/>
  <c r="A5204" i="20"/>
  <c r="B5203" i="20"/>
  <c r="D5203" i="20" s="1"/>
  <c r="B5204" i="20" l="1"/>
  <c r="D5204" i="20" s="1"/>
  <c r="C5204" i="20"/>
  <c r="E5204" i="20" s="1"/>
  <c r="A5205" i="20"/>
  <c r="B5205" i="20" l="1"/>
  <c r="D5205" i="20" s="1"/>
  <c r="C5205" i="20"/>
  <c r="E5205" i="20" s="1"/>
  <c r="A5206" i="20"/>
  <c r="B5206" i="20" l="1"/>
  <c r="D5206" i="20" s="1"/>
  <c r="C5206" i="20"/>
  <c r="E5206" i="20" s="1"/>
  <c r="A5207" i="20"/>
  <c r="B5207" i="20" l="1"/>
  <c r="D5207" i="20" s="1"/>
  <c r="C5207" i="20"/>
  <c r="E5207" i="20" s="1"/>
  <c r="A5208" i="20"/>
  <c r="B5208" i="20" l="1"/>
  <c r="D5208" i="20" s="1"/>
  <c r="A5209" i="20"/>
  <c r="C5208" i="20"/>
  <c r="E5208" i="20" s="1"/>
  <c r="B5209" i="20" l="1"/>
  <c r="D5209" i="20" s="1"/>
  <c r="A5210" i="20"/>
  <c r="C5209" i="20"/>
  <c r="E5209" i="20" s="1"/>
  <c r="B5210" i="20" l="1"/>
  <c r="D5210" i="20" s="1"/>
  <c r="C5210" i="20"/>
  <c r="E5210" i="20" s="1"/>
  <c r="A5211" i="20"/>
  <c r="A5212" i="20" l="1"/>
  <c r="B5211" i="20"/>
  <c r="D5211" i="20" s="1"/>
  <c r="C5211" i="20"/>
  <c r="E5211" i="20" s="1"/>
  <c r="B5212" i="20" l="1"/>
  <c r="D5212" i="20" s="1"/>
  <c r="A5213" i="20"/>
  <c r="C5212" i="20"/>
  <c r="E5212" i="20" s="1"/>
  <c r="C5213" i="20" l="1"/>
  <c r="E5213" i="20" s="1"/>
  <c r="B5213" i="20"/>
  <c r="D5213" i="20" s="1"/>
  <c r="A5214" i="20"/>
  <c r="B5214" i="20" l="1"/>
  <c r="D5214" i="20" s="1"/>
  <c r="C5214" i="20"/>
  <c r="E5214" i="20" s="1"/>
  <c r="A5215" i="20"/>
  <c r="B5215" i="20" l="1"/>
  <c r="D5215" i="20" s="1"/>
  <c r="C5215" i="20"/>
  <c r="E5215" i="20" s="1"/>
  <c r="A5216" i="20"/>
  <c r="A5217" i="20" l="1"/>
  <c r="B5216" i="20"/>
  <c r="D5216" i="20" s="1"/>
  <c r="C5216" i="20"/>
  <c r="E5216" i="20" s="1"/>
  <c r="B5217" i="20" l="1"/>
  <c r="D5217" i="20" s="1"/>
  <c r="C5217" i="20"/>
  <c r="E5217" i="20" s="1"/>
  <c r="A5218" i="20"/>
  <c r="B5218" i="20" l="1"/>
  <c r="D5218" i="20" s="1"/>
  <c r="C5218" i="20"/>
  <c r="E5218" i="20" s="1"/>
  <c r="A5219" i="20"/>
  <c r="C5219" i="20" l="1"/>
  <c r="E5219" i="20" s="1"/>
  <c r="A5220" i="20"/>
  <c r="B5219" i="20"/>
  <c r="D5219" i="20" s="1"/>
  <c r="A5221" i="20" l="1"/>
  <c r="B5220" i="20"/>
  <c r="D5220" i="20" s="1"/>
  <c r="C5220" i="20"/>
  <c r="E5220" i="20" s="1"/>
  <c r="B5221" i="20" l="1"/>
  <c r="D5221" i="20" s="1"/>
  <c r="C5221" i="20"/>
  <c r="E5221" i="20" s="1"/>
  <c r="A5222" i="20"/>
  <c r="B5222" i="20" l="1"/>
  <c r="D5222" i="20" s="1"/>
  <c r="C5222" i="20"/>
  <c r="E5222" i="20" s="1"/>
  <c r="A5223" i="20"/>
  <c r="B5223" i="20" l="1"/>
  <c r="D5223" i="20" s="1"/>
  <c r="C5223" i="20"/>
  <c r="E5223" i="20" s="1"/>
  <c r="A5224" i="20"/>
  <c r="A5225" i="20" l="1"/>
  <c r="B5224" i="20"/>
  <c r="D5224" i="20" s="1"/>
  <c r="C5224" i="20"/>
  <c r="E5224" i="20" s="1"/>
  <c r="C5225" i="20" l="1"/>
  <c r="E5225" i="20" s="1"/>
  <c r="A5226" i="20"/>
  <c r="B5225" i="20"/>
  <c r="D5225" i="20" s="1"/>
  <c r="B5226" i="20" l="1"/>
  <c r="D5226" i="20" s="1"/>
  <c r="C5226" i="20"/>
  <c r="E5226" i="20" s="1"/>
  <c r="A5227" i="20"/>
  <c r="A5228" i="20" l="1"/>
  <c r="C5227" i="20"/>
  <c r="E5227" i="20" s="1"/>
  <c r="B5227" i="20"/>
  <c r="D5227" i="20" s="1"/>
  <c r="B5228" i="20" l="1"/>
  <c r="D5228" i="20" s="1"/>
  <c r="C5228" i="20"/>
  <c r="E5228" i="20" s="1"/>
  <c r="A5229" i="20"/>
  <c r="B5229" i="20" l="1"/>
  <c r="D5229" i="20" s="1"/>
  <c r="C5229" i="20"/>
  <c r="E5229" i="20" s="1"/>
  <c r="A5230" i="20"/>
  <c r="B5230" i="20" l="1"/>
  <c r="D5230" i="20" s="1"/>
  <c r="C5230" i="20"/>
  <c r="E5230" i="20" s="1"/>
  <c r="A5231" i="20"/>
  <c r="C5231" i="20" l="1"/>
  <c r="E5231" i="20" s="1"/>
  <c r="A5232" i="20"/>
  <c r="B5231" i="20"/>
  <c r="D5231" i="20" s="1"/>
  <c r="A5233" i="20" l="1"/>
  <c r="B5232" i="20"/>
  <c r="D5232" i="20" s="1"/>
  <c r="C5232" i="20"/>
  <c r="E5232" i="20" s="1"/>
  <c r="C5233" i="20" l="1"/>
  <c r="E5233" i="20" s="1"/>
  <c r="B5233" i="20"/>
  <c r="D5233" i="20" s="1"/>
  <c r="A5234" i="20"/>
  <c r="C5234" i="20" l="1"/>
  <c r="E5234" i="20" s="1"/>
  <c r="B5234" i="20"/>
  <c r="D5234" i="20" s="1"/>
  <c r="A5235" i="20"/>
  <c r="C5235" i="20" l="1"/>
  <c r="E5235" i="20" s="1"/>
  <c r="A5236" i="20"/>
  <c r="B5235" i="20"/>
  <c r="D5235" i="20" s="1"/>
  <c r="C5236" i="20" l="1"/>
  <c r="E5236" i="20" s="1"/>
  <c r="A5237" i="20"/>
  <c r="B5236" i="20"/>
  <c r="D5236" i="20" s="1"/>
  <c r="B5237" i="20" l="1"/>
  <c r="D5237" i="20" s="1"/>
  <c r="C5237" i="20"/>
  <c r="E5237" i="20" s="1"/>
  <c r="A5238" i="20"/>
  <c r="B5238" i="20" l="1"/>
  <c r="D5238" i="20" s="1"/>
  <c r="C5238" i="20"/>
  <c r="E5238" i="20" s="1"/>
  <c r="A5239" i="20"/>
  <c r="B5239" i="20" l="1"/>
  <c r="D5239" i="20" s="1"/>
  <c r="C5239" i="20"/>
  <c r="E5239" i="20" s="1"/>
  <c r="A5240" i="20"/>
  <c r="C5240" i="20" l="1"/>
  <c r="E5240" i="20" s="1"/>
  <c r="A5241" i="20"/>
  <c r="B5240" i="20"/>
  <c r="D5240" i="20" s="1"/>
  <c r="C5241" i="20" l="1"/>
  <c r="E5241" i="20" s="1"/>
  <c r="A5242" i="20"/>
  <c r="B5241" i="20"/>
  <c r="D5241" i="20" s="1"/>
  <c r="C5242" i="20" l="1"/>
  <c r="E5242" i="20" s="1"/>
  <c r="B5242" i="20"/>
  <c r="D5242" i="20" s="1"/>
  <c r="A5243" i="20"/>
  <c r="A5244" i="20" l="1"/>
  <c r="B5243" i="20"/>
  <c r="D5243" i="20" s="1"/>
  <c r="C5243" i="20"/>
  <c r="E5243" i="20" s="1"/>
  <c r="B5244" i="20" l="1"/>
  <c r="D5244" i="20" s="1"/>
  <c r="C5244" i="20"/>
  <c r="E5244" i="20" s="1"/>
  <c r="A5245" i="20"/>
  <c r="C5245" i="20" l="1"/>
  <c r="E5245" i="20" s="1"/>
  <c r="A5246" i="20"/>
  <c r="B5245" i="20"/>
  <c r="D5245" i="20" s="1"/>
  <c r="B5246" i="20" l="1"/>
  <c r="D5246" i="20" s="1"/>
  <c r="C5246" i="20"/>
  <c r="E5246" i="20" s="1"/>
  <c r="A5247" i="20"/>
  <c r="B5247" i="20" l="1"/>
  <c r="D5247" i="20" s="1"/>
  <c r="C5247" i="20"/>
  <c r="E5247" i="20" s="1"/>
  <c r="A5248" i="20"/>
  <c r="A5249" i="20" l="1"/>
  <c r="B5248" i="20"/>
  <c r="D5248" i="20" s="1"/>
  <c r="C5248" i="20"/>
  <c r="E5248" i="20" s="1"/>
  <c r="B5249" i="20" l="1"/>
  <c r="D5249" i="20" s="1"/>
  <c r="C5249" i="20"/>
  <c r="E5249" i="20" s="1"/>
  <c r="A5250" i="20"/>
  <c r="B5250" i="20" l="1"/>
  <c r="D5250" i="20" s="1"/>
  <c r="C5250" i="20"/>
  <c r="E5250" i="20" s="1"/>
  <c r="A5251" i="20"/>
  <c r="C5251" i="20" l="1"/>
  <c r="E5251" i="20" s="1"/>
  <c r="B5251" i="20"/>
  <c r="D5251" i="20" s="1"/>
  <c r="A5252" i="20"/>
  <c r="C5252" i="20" l="1"/>
  <c r="E5252" i="20" s="1"/>
  <c r="A5253" i="20"/>
  <c r="B5252" i="20"/>
  <c r="D5252" i="20" s="1"/>
  <c r="B5253" i="20" l="1"/>
  <c r="D5253" i="20" s="1"/>
  <c r="C5253" i="20"/>
  <c r="E5253" i="20" s="1"/>
  <c r="A5254" i="20"/>
  <c r="B5254" i="20" l="1"/>
  <c r="D5254" i="20" s="1"/>
  <c r="C5254" i="20"/>
  <c r="E5254" i="20" s="1"/>
  <c r="A5255" i="20"/>
  <c r="B5255" i="20" l="1"/>
  <c r="D5255" i="20" s="1"/>
  <c r="C5255" i="20"/>
  <c r="E5255" i="20" s="1"/>
  <c r="A5256" i="20"/>
  <c r="B5256" i="20" l="1"/>
  <c r="D5256" i="20" s="1"/>
  <c r="C5256" i="20"/>
  <c r="E5256" i="20" s="1"/>
  <c r="A5257" i="20"/>
  <c r="A5258" i="20" l="1"/>
  <c r="B5257" i="20"/>
  <c r="D5257" i="20" s="1"/>
  <c r="C5257" i="20"/>
  <c r="E5257" i="20" s="1"/>
  <c r="B5258" i="20" l="1"/>
  <c r="D5258" i="20" s="1"/>
  <c r="C5258" i="20"/>
  <c r="E5258" i="20" s="1"/>
  <c r="A5259" i="20"/>
  <c r="B5259" i="20" l="1"/>
  <c r="D5259" i="20" s="1"/>
  <c r="C5259" i="20"/>
  <c r="E5259" i="20" s="1"/>
  <c r="A5260" i="20"/>
  <c r="A5261" i="20" l="1"/>
  <c r="B5260" i="20"/>
  <c r="D5260" i="20" s="1"/>
  <c r="C5260" i="20"/>
  <c r="E5260" i="20" s="1"/>
  <c r="B5261" i="20" l="1"/>
  <c r="D5261" i="20" s="1"/>
  <c r="C5261" i="20"/>
  <c r="E5261" i="20" s="1"/>
  <c r="A5262" i="20"/>
  <c r="C5262" i="20" l="1"/>
  <c r="E5262" i="20" s="1"/>
  <c r="A5263" i="20"/>
  <c r="B5262" i="20"/>
  <c r="D5262" i="20" s="1"/>
  <c r="B5263" i="20" l="1"/>
  <c r="D5263" i="20" s="1"/>
  <c r="C5263" i="20"/>
  <c r="E5263" i="20" s="1"/>
  <c r="A5264" i="20"/>
  <c r="B5264" i="20" l="1"/>
  <c r="D5264" i="20" s="1"/>
  <c r="C5264" i="20"/>
  <c r="E5264" i="20" s="1"/>
  <c r="A5265" i="20"/>
  <c r="A5266" i="20" l="1"/>
  <c r="B5265" i="20"/>
  <c r="D5265" i="20" s="1"/>
  <c r="C5265" i="20"/>
  <c r="E5265" i="20" s="1"/>
  <c r="B5266" i="20" l="1"/>
  <c r="D5266" i="20" s="1"/>
  <c r="C5266" i="20"/>
  <c r="E5266" i="20" s="1"/>
  <c r="A5267" i="20"/>
  <c r="B5267" i="20" l="1"/>
  <c r="D5267" i="20" s="1"/>
  <c r="C5267" i="20"/>
  <c r="E5267" i="20" s="1"/>
  <c r="A5268" i="20"/>
  <c r="C5268" i="20" l="1"/>
  <c r="E5268" i="20" s="1"/>
  <c r="A5269" i="20"/>
  <c r="B5268" i="20"/>
  <c r="D5268" i="20" s="1"/>
  <c r="B5269" i="20" l="1"/>
  <c r="D5269" i="20" s="1"/>
  <c r="C5269" i="20"/>
  <c r="E5269" i="20" s="1"/>
  <c r="A5270" i="20"/>
  <c r="C5270" i="20" l="1"/>
  <c r="E5270" i="20" s="1"/>
  <c r="A5271" i="20"/>
  <c r="B5270" i="20"/>
  <c r="D5270" i="20" s="1"/>
  <c r="C5271" i="20" l="1"/>
  <c r="E5271" i="20" s="1"/>
  <c r="B5271" i="20"/>
  <c r="D5271" i="20" s="1"/>
  <c r="A5272" i="20"/>
  <c r="C5272" i="20" l="1"/>
  <c r="E5272" i="20" s="1"/>
  <c r="A5273" i="20"/>
  <c r="B5272" i="20"/>
  <c r="D5272" i="20" s="1"/>
  <c r="A5274" i="20" l="1"/>
  <c r="B5273" i="20"/>
  <c r="D5273" i="20" s="1"/>
  <c r="C5273" i="20"/>
  <c r="E5273" i="20" s="1"/>
  <c r="B5274" i="20" l="1"/>
  <c r="D5274" i="20" s="1"/>
  <c r="C5274" i="20"/>
  <c r="E5274" i="20" s="1"/>
  <c r="A5275" i="20"/>
  <c r="B5275" i="20" l="1"/>
  <c r="D5275" i="20" s="1"/>
  <c r="C5275" i="20"/>
  <c r="E5275" i="20" s="1"/>
  <c r="A5276" i="20"/>
  <c r="C5276" i="20" l="1"/>
  <c r="E5276" i="20" s="1"/>
  <c r="A5277" i="20"/>
  <c r="B5276" i="20"/>
  <c r="D5276" i="20" s="1"/>
  <c r="C5277" i="20" l="1"/>
  <c r="E5277" i="20" s="1"/>
  <c r="A5278" i="20"/>
  <c r="B5277" i="20"/>
  <c r="D5277" i="20" s="1"/>
  <c r="C5278" i="20" l="1"/>
  <c r="E5278" i="20" s="1"/>
  <c r="A5279" i="20"/>
  <c r="B5278" i="20"/>
  <c r="D5278" i="20" s="1"/>
  <c r="C5279" i="20" l="1"/>
  <c r="E5279" i="20" s="1"/>
  <c r="B5279" i="20"/>
  <c r="D5279" i="20" s="1"/>
  <c r="A5280" i="20"/>
  <c r="C5280" i="20" l="1"/>
  <c r="E5280" i="20" s="1"/>
  <c r="B5280" i="20"/>
  <c r="D5280" i="20" s="1"/>
  <c r="A5281" i="20"/>
  <c r="A5282" i="20" l="1"/>
  <c r="B5281" i="20"/>
  <c r="D5281" i="20" s="1"/>
  <c r="C5281" i="20"/>
  <c r="E5281" i="20" s="1"/>
  <c r="B5282" i="20" l="1"/>
  <c r="D5282" i="20" s="1"/>
  <c r="C5282" i="20"/>
  <c r="E5282" i="20" s="1"/>
  <c r="A5283" i="20"/>
  <c r="A5284" i="20" l="1"/>
  <c r="C5283" i="20"/>
  <c r="E5283" i="20" s="1"/>
  <c r="B5283" i="20"/>
  <c r="D5283" i="20" s="1"/>
  <c r="B5284" i="20" l="1"/>
  <c r="D5284" i="20" s="1"/>
  <c r="C5284" i="20"/>
  <c r="E5284" i="20" s="1"/>
  <c r="A5285" i="20"/>
  <c r="C5285" i="20" l="1"/>
  <c r="E5285" i="20" s="1"/>
  <c r="B5285" i="20"/>
  <c r="D5285" i="20" s="1"/>
  <c r="A5286" i="20"/>
  <c r="C5286" i="20" l="1"/>
  <c r="E5286" i="20" s="1"/>
  <c r="A5287" i="20"/>
  <c r="B5286" i="20"/>
  <c r="D5286" i="20" s="1"/>
  <c r="A5288" i="20" l="1"/>
  <c r="B5287" i="20"/>
  <c r="D5287" i="20" s="1"/>
  <c r="C5287" i="20"/>
  <c r="E5287" i="20" s="1"/>
  <c r="C5288" i="20" l="1"/>
  <c r="E5288" i="20" s="1"/>
  <c r="A5289" i="20"/>
  <c r="B5288" i="20"/>
  <c r="D5288" i="20" s="1"/>
  <c r="A5290" i="20" l="1"/>
  <c r="B5289" i="20"/>
  <c r="D5289" i="20" s="1"/>
  <c r="C5289" i="20"/>
  <c r="E5289" i="20" s="1"/>
  <c r="B5290" i="20" l="1"/>
  <c r="D5290" i="20" s="1"/>
  <c r="C5290" i="20"/>
  <c r="E5290" i="20" s="1"/>
  <c r="A5291" i="20"/>
  <c r="A5292" i="20" l="1"/>
  <c r="B5291" i="20"/>
  <c r="D5291" i="20" s="1"/>
  <c r="C5291" i="20"/>
  <c r="E5291" i="20" s="1"/>
  <c r="A5293" i="20" l="1"/>
  <c r="B5292" i="20"/>
  <c r="D5292" i="20" s="1"/>
  <c r="C5292" i="20"/>
  <c r="E5292" i="20" s="1"/>
  <c r="B5293" i="20" l="1"/>
  <c r="D5293" i="20" s="1"/>
  <c r="A5294" i="20"/>
  <c r="C5293" i="20"/>
  <c r="E5293" i="20" s="1"/>
  <c r="A5295" i="20" l="1"/>
  <c r="C5294" i="20"/>
  <c r="E5294" i="20" s="1"/>
  <c r="B5294" i="20"/>
  <c r="D5294" i="20" s="1"/>
  <c r="C5295" i="20" l="1"/>
  <c r="E5295" i="20" s="1"/>
  <c r="A5296" i="20"/>
  <c r="B5295" i="20"/>
  <c r="D5295" i="20" s="1"/>
  <c r="B5296" i="20" l="1"/>
  <c r="D5296" i="20" s="1"/>
  <c r="C5296" i="20"/>
  <c r="E5296" i="20" s="1"/>
  <c r="A5297" i="20"/>
  <c r="A5298" i="20" l="1"/>
  <c r="B5297" i="20"/>
  <c r="D5297" i="20" s="1"/>
  <c r="C5297" i="20"/>
  <c r="E5297" i="20" s="1"/>
  <c r="B5298" i="20" l="1"/>
  <c r="D5298" i="20" s="1"/>
  <c r="C5298" i="20"/>
  <c r="E5298" i="20" s="1"/>
  <c r="A5299" i="20"/>
  <c r="C5299" i="20" l="1"/>
  <c r="E5299" i="20" s="1"/>
  <c r="A5300" i="20"/>
  <c r="B5299" i="20"/>
  <c r="D5299" i="20" s="1"/>
  <c r="A5301" i="20" l="1"/>
  <c r="B5300" i="20"/>
  <c r="D5300" i="20" s="1"/>
  <c r="C5300" i="20"/>
  <c r="E5300" i="20" s="1"/>
  <c r="C5301" i="20" l="1"/>
  <c r="E5301" i="20" s="1"/>
  <c r="A5302" i="20"/>
  <c r="B5301" i="20"/>
  <c r="D5301" i="20" s="1"/>
  <c r="B5302" i="20" l="1"/>
  <c r="D5302" i="20" s="1"/>
  <c r="A5303" i="20"/>
  <c r="C5302" i="20"/>
  <c r="E5302" i="20" s="1"/>
  <c r="A5304" i="20" l="1"/>
  <c r="C5303" i="20"/>
  <c r="E5303" i="20" s="1"/>
  <c r="B5303" i="20"/>
  <c r="D5303" i="20" s="1"/>
  <c r="A5305" i="20" l="1"/>
  <c r="B5304" i="20"/>
  <c r="D5304" i="20" s="1"/>
  <c r="C5304" i="20"/>
  <c r="E5304" i="20" s="1"/>
  <c r="A5306" i="20" l="1"/>
  <c r="B5305" i="20"/>
  <c r="D5305" i="20" s="1"/>
  <c r="C5305" i="20"/>
  <c r="E5305" i="20" s="1"/>
  <c r="C5306" i="20" l="1"/>
  <c r="E5306" i="20" s="1"/>
  <c r="B5306" i="20"/>
  <c r="D5306" i="20" s="1"/>
  <c r="A5307" i="20"/>
  <c r="A5308" i="20" l="1"/>
  <c r="B5307" i="20"/>
  <c r="D5307" i="20" s="1"/>
  <c r="C5307" i="20"/>
  <c r="E5307" i="20" s="1"/>
  <c r="B5308" i="20" l="1"/>
  <c r="D5308" i="20" s="1"/>
  <c r="A5309" i="20"/>
  <c r="C5308" i="20"/>
  <c r="E5308" i="20" s="1"/>
  <c r="B5309" i="20" l="1"/>
  <c r="D5309" i="20" s="1"/>
  <c r="A5310" i="20"/>
  <c r="C5309" i="20"/>
  <c r="E5309" i="20" s="1"/>
  <c r="A5311" i="20" l="1"/>
  <c r="B5310" i="20"/>
  <c r="D5310" i="20" s="1"/>
  <c r="C5310" i="20"/>
  <c r="E5310" i="20" s="1"/>
  <c r="B5311" i="20" l="1"/>
  <c r="D5311" i="20" s="1"/>
  <c r="C5311" i="20"/>
  <c r="E5311" i="20" s="1"/>
  <c r="A5312" i="20"/>
  <c r="B5312" i="20" l="1"/>
  <c r="D5312" i="20" s="1"/>
  <c r="C5312" i="20"/>
  <c r="E5312" i="20" s="1"/>
  <c r="A5313" i="20"/>
  <c r="B5313" i="20" l="1"/>
  <c r="D5313" i="20" s="1"/>
  <c r="C5313" i="20"/>
  <c r="E5313" i="20" s="1"/>
  <c r="A5314" i="20"/>
  <c r="C5314" i="20" l="1"/>
  <c r="E5314" i="20" s="1"/>
  <c r="B5314" i="20"/>
  <c r="D5314" i="20" s="1"/>
  <c r="A5315" i="20"/>
  <c r="B5315" i="20" l="1"/>
  <c r="D5315" i="20" s="1"/>
  <c r="C5315" i="20"/>
  <c r="E5315" i="20" s="1"/>
  <c r="A5316" i="20"/>
  <c r="B5316" i="20" l="1"/>
  <c r="D5316" i="20" s="1"/>
  <c r="A5317" i="20"/>
  <c r="C5316" i="20"/>
  <c r="E5316" i="20" s="1"/>
  <c r="B5317" i="20" l="1"/>
  <c r="D5317" i="20" s="1"/>
  <c r="C5317" i="20"/>
  <c r="E5317" i="20" s="1"/>
  <c r="A5318" i="20"/>
  <c r="A5319" i="20" l="1"/>
  <c r="B5318" i="20"/>
  <c r="D5318" i="20" s="1"/>
  <c r="C5318" i="20"/>
  <c r="E5318" i="20" s="1"/>
  <c r="A5320" i="20" l="1"/>
  <c r="C5319" i="20"/>
  <c r="E5319" i="20" s="1"/>
  <c r="B5319" i="20"/>
  <c r="D5319" i="20" s="1"/>
  <c r="A5321" i="20" l="1"/>
  <c r="B5320" i="20"/>
  <c r="D5320" i="20" s="1"/>
  <c r="C5320" i="20"/>
  <c r="E5320" i="20" s="1"/>
  <c r="B5321" i="20" l="1"/>
  <c r="D5321" i="20" s="1"/>
  <c r="C5321" i="20"/>
  <c r="E5321" i="20" s="1"/>
  <c r="A5322" i="20"/>
  <c r="C5322" i="20" l="1"/>
  <c r="E5322" i="20" s="1"/>
  <c r="B5322" i="20"/>
  <c r="D5322" i="20" s="1"/>
  <c r="A5323" i="20"/>
  <c r="A5324" i="20" l="1"/>
  <c r="B5323" i="20"/>
  <c r="D5323" i="20" s="1"/>
  <c r="C5323" i="20"/>
  <c r="E5323" i="20" s="1"/>
  <c r="B5324" i="20" l="1"/>
  <c r="D5324" i="20" s="1"/>
  <c r="A5325" i="20"/>
  <c r="C5324" i="20"/>
  <c r="E5324" i="20" s="1"/>
  <c r="A5326" i="20" l="1"/>
  <c r="C5325" i="20"/>
  <c r="E5325" i="20" s="1"/>
  <c r="B5325" i="20"/>
  <c r="D5325" i="20" s="1"/>
  <c r="C5326" i="20" l="1"/>
  <c r="E5326" i="20" s="1"/>
  <c r="B5326" i="20"/>
  <c r="D5326" i="20" s="1"/>
  <c r="A5327" i="20"/>
  <c r="B5327" i="20" l="1"/>
  <c r="D5327" i="20" s="1"/>
  <c r="C5327" i="20"/>
  <c r="E5327" i="20" s="1"/>
  <c r="A5328" i="20"/>
  <c r="B5328" i="20" l="1"/>
  <c r="D5328" i="20" s="1"/>
  <c r="C5328" i="20"/>
  <c r="E5328" i="20" s="1"/>
  <c r="A5329" i="20"/>
  <c r="C5329" i="20" l="1"/>
  <c r="E5329" i="20" s="1"/>
  <c r="A5330" i="20"/>
  <c r="B5329" i="20"/>
  <c r="D5329" i="20" s="1"/>
  <c r="B5330" i="20" l="1"/>
  <c r="D5330" i="20" s="1"/>
  <c r="A5331" i="20"/>
  <c r="C5330" i="20"/>
  <c r="E5330" i="20" s="1"/>
  <c r="A5332" i="20" l="1"/>
  <c r="C5331" i="20"/>
  <c r="E5331" i="20" s="1"/>
  <c r="B5331" i="20"/>
  <c r="D5331" i="20" s="1"/>
  <c r="C5332" i="20" l="1"/>
  <c r="E5332" i="20" s="1"/>
  <c r="B5332" i="20"/>
  <c r="D5332" i="20" s="1"/>
  <c r="A5333" i="20"/>
  <c r="B5333" i="20" l="1"/>
  <c r="D5333" i="20" s="1"/>
  <c r="C5333" i="20"/>
  <c r="E5333" i="20" s="1"/>
  <c r="A5334" i="20"/>
  <c r="A5335" i="20" l="1"/>
  <c r="B5334" i="20"/>
  <c r="D5334" i="20" s="1"/>
  <c r="C5334" i="20"/>
  <c r="E5334" i="20" s="1"/>
  <c r="A5336" i="20" l="1"/>
  <c r="C5335" i="20"/>
  <c r="E5335" i="20" s="1"/>
  <c r="B5335" i="20"/>
  <c r="D5335" i="20" s="1"/>
  <c r="A5337" i="20" l="1"/>
  <c r="B5336" i="20"/>
  <c r="D5336" i="20" s="1"/>
  <c r="C5336" i="20"/>
  <c r="E5336" i="20" s="1"/>
  <c r="C5337" i="20" l="1"/>
  <c r="E5337" i="20" s="1"/>
  <c r="A5338" i="20"/>
  <c r="B5337" i="20"/>
  <c r="D5337" i="20" s="1"/>
  <c r="C5338" i="20" l="1"/>
  <c r="E5338" i="20" s="1"/>
  <c r="A5339" i="20"/>
  <c r="B5338" i="20"/>
  <c r="D5338" i="20" s="1"/>
  <c r="A5340" i="20" l="1"/>
  <c r="C5339" i="20"/>
  <c r="E5339" i="20" s="1"/>
  <c r="B5339" i="20"/>
  <c r="D5339" i="20" s="1"/>
  <c r="B5340" i="20" l="1"/>
  <c r="D5340" i="20" s="1"/>
  <c r="A5341" i="20"/>
  <c r="C5340" i="20"/>
  <c r="E5340" i="20" s="1"/>
  <c r="B5341" i="20" l="1"/>
  <c r="D5341" i="20" s="1"/>
  <c r="C5341" i="20"/>
  <c r="E5341" i="20" s="1"/>
  <c r="A5342" i="20"/>
  <c r="C5342" i="20" l="1"/>
  <c r="E5342" i="20" s="1"/>
  <c r="B5342" i="20"/>
  <c r="D5342" i="20" s="1"/>
  <c r="A5343" i="20"/>
  <c r="B5343" i="20" l="1"/>
  <c r="D5343" i="20" s="1"/>
  <c r="C5343" i="20"/>
  <c r="E5343" i="20" s="1"/>
  <c r="A5344" i="20"/>
  <c r="A5345" i="20" l="1"/>
  <c r="B5344" i="20"/>
  <c r="D5344" i="20" s="1"/>
  <c r="C5344" i="20"/>
  <c r="E5344" i="20" s="1"/>
  <c r="C5345" i="20" l="1"/>
  <c r="E5345" i="20" s="1"/>
  <c r="A5346" i="20"/>
  <c r="B5345" i="20"/>
  <c r="D5345" i="20" s="1"/>
  <c r="C5346" i="20" l="1"/>
  <c r="E5346" i="20" s="1"/>
  <c r="B5346" i="20"/>
  <c r="D5346" i="20" s="1"/>
  <c r="A5347" i="20"/>
  <c r="A5348" i="20" l="1"/>
  <c r="B5347" i="20"/>
  <c r="D5347" i="20" s="1"/>
  <c r="C5347" i="20"/>
  <c r="E5347" i="20" s="1"/>
  <c r="C5348" i="20" l="1"/>
  <c r="E5348" i="20" s="1"/>
  <c r="B5348" i="20"/>
  <c r="D5348" i="20" s="1"/>
  <c r="A5349" i="20"/>
  <c r="B5349" i="20" l="1"/>
  <c r="D5349" i="20" s="1"/>
  <c r="C5349" i="20"/>
  <c r="E5349" i="20" s="1"/>
  <c r="A5350" i="20"/>
  <c r="C5350" i="20" l="1"/>
  <c r="E5350" i="20" s="1"/>
  <c r="B5350" i="20"/>
  <c r="D5350" i="20" s="1"/>
  <c r="A5351" i="20"/>
  <c r="A5352" i="20" l="1"/>
  <c r="C5351" i="20"/>
  <c r="E5351" i="20" s="1"/>
  <c r="B5351" i="20"/>
  <c r="D5351" i="20" s="1"/>
  <c r="A5353" i="20" l="1"/>
  <c r="B5352" i="20"/>
  <c r="D5352" i="20" s="1"/>
  <c r="C5352" i="20"/>
  <c r="E5352" i="20" s="1"/>
  <c r="A5354" i="20" l="1"/>
  <c r="B5353" i="20"/>
  <c r="D5353" i="20" s="1"/>
  <c r="C5353" i="20"/>
  <c r="E5353" i="20" s="1"/>
  <c r="C5354" i="20" l="1"/>
  <c r="E5354" i="20" s="1"/>
  <c r="B5354" i="20"/>
  <c r="D5354" i="20" s="1"/>
  <c r="A5355" i="20"/>
  <c r="A5356" i="20" l="1"/>
  <c r="B5355" i="20"/>
  <c r="D5355" i="20" s="1"/>
  <c r="C5355" i="20"/>
  <c r="E5355" i="20" s="1"/>
  <c r="B5356" i="20" l="1"/>
  <c r="D5356" i="20" s="1"/>
  <c r="C5356" i="20"/>
  <c r="E5356" i="20" s="1"/>
  <c r="A5357" i="20"/>
  <c r="B5357" i="20" l="1"/>
  <c r="D5357" i="20" s="1"/>
  <c r="C5357" i="20"/>
  <c r="E5357" i="20" s="1"/>
  <c r="A5358" i="20"/>
  <c r="A5359" i="20" l="1"/>
  <c r="B5358" i="20"/>
  <c r="D5358" i="20" s="1"/>
  <c r="C5358" i="20"/>
  <c r="E5358" i="20" s="1"/>
  <c r="B5359" i="20" l="1"/>
  <c r="D5359" i="20" s="1"/>
  <c r="C5359" i="20"/>
  <c r="E5359" i="20" s="1"/>
  <c r="A5360" i="20"/>
  <c r="A5361" i="20" l="1"/>
  <c r="B5360" i="20"/>
  <c r="D5360" i="20" s="1"/>
  <c r="C5360" i="20"/>
  <c r="E5360" i="20" s="1"/>
  <c r="C5361" i="20" l="1"/>
  <c r="E5361" i="20" s="1"/>
  <c r="A5362" i="20"/>
  <c r="B5361" i="20"/>
  <c r="D5361" i="20" s="1"/>
  <c r="C5362" i="20" l="1"/>
  <c r="E5362" i="20" s="1"/>
  <c r="B5362" i="20"/>
  <c r="D5362" i="20" s="1"/>
  <c r="A5363" i="20"/>
  <c r="A5364" i="20" l="1"/>
  <c r="B5363" i="20"/>
  <c r="D5363" i="20" s="1"/>
  <c r="C5363" i="20"/>
  <c r="E5363" i="20" s="1"/>
  <c r="C5364" i="20" l="1"/>
  <c r="E5364" i="20" s="1"/>
  <c r="A5365" i="20"/>
  <c r="B5364" i="20"/>
  <c r="D5364" i="20" s="1"/>
  <c r="B5365" i="20" l="1"/>
  <c r="D5365" i="20" s="1"/>
  <c r="C5365" i="20"/>
  <c r="E5365" i="20" s="1"/>
  <c r="A5366" i="20"/>
  <c r="A5367" i="20" l="1"/>
  <c r="C5366" i="20"/>
  <c r="E5366" i="20" s="1"/>
  <c r="B5366" i="20"/>
  <c r="D5366" i="20" s="1"/>
  <c r="A5368" i="20" l="1"/>
  <c r="C5367" i="20"/>
  <c r="E5367" i="20" s="1"/>
  <c r="B5367" i="20"/>
  <c r="D5367" i="20" s="1"/>
  <c r="A5369" i="20" l="1"/>
  <c r="B5368" i="20"/>
  <c r="D5368" i="20" s="1"/>
  <c r="C5368" i="20"/>
  <c r="E5368" i="20" s="1"/>
  <c r="A5370" i="20" l="1"/>
  <c r="C5369" i="20"/>
  <c r="E5369" i="20" s="1"/>
  <c r="B5369" i="20"/>
  <c r="D5369" i="20" s="1"/>
  <c r="C5370" i="20" l="1"/>
  <c r="E5370" i="20" s="1"/>
  <c r="A5371" i="20"/>
  <c r="B5370" i="20"/>
  <c r="D5370" i="20" s="1"/>
  <c r="A5372" i="20" l="1"/>
  <c r="B5371" i="20"/>
  <c r="D5371" i="20" s="1"/>
  <c r="C5371" i="20"/>
  <c r="E5371" i="20" s="1"/>
  <c r="B5372" i="20" l="1"/>
  <c r="D5372" i="20" s="1"/>
  <c r="A5373" i="20"/>
  <c r="C5372" i="20"/>
  <c r="E5372" i="20" s="1"/>
  <c r="B5373" i="20" l="1"/>
  <c r="D5373" i="20" s="1"/>
  <c r="C5373" i="20"/>
  <c r="E5373" i="20" s="1"/>
  <c r="A5374" i="20"/>
  <c r="A5375" i="20" l="1"/>
  <c r="B5374" i="20"/>
  <c r="D5374" i="20" s="1"/>
  <c r="C5374" i="20"/>
  <c r="E5374" i="20" s="1"/>
  <c r="B5375" i="20" l="1"/>
  <c r="D5375" i="20" s="1"/>
  <c r="C5375" i="20"/>
  <c r="E5375" i="20" s="1"/>
  <c r="A5376" i="20"/>
  <c r="A5377" i="20" l="1"/>
  <c r="B5376" i="20"/>
  <c r="D5376" i="20" s="1"/>
  <c r="C5376" i="20"/>
  <c r="E5376" i="20" s="1"/>
  <c r="C5377" i="20" l="1"/>
  <c r="E5377" i="20" s="1"/>
  <c r="B5377" i="20"/>
  <c r="D5377" i="20" s="1"/>
  <c r="A5378" i="20"/>
  <c r="C5378" i="20" l="1"/>
  <c r="E5378" i="20" s="1"/>
  <c r="A5379" i="20"/>
  <c r="B5378" i="20"/>
  <c r="D5378" i="20" s="1"/>
  <c r="A5380" i="20" l="1"/>
  <c r="B5379" i="20"/>
  <c r="D5379" i="20" s="1"/>
  <c r="C5379" i="20"/>
  <c r="E5379" i="20" s="1"/>
  <c r="B5380" i="20" l="1"/>
  <c r="D5380" i="20" s="1"/>
  <c r="A5381" i="20"/>
  <c r="C5380" i="20"/>
  <c r="E5380" i="20" s="1"/>
  <c r="B5381" i="20" l="1"/>
  <c r="D5381" i="20" s="1"/>
  <c r="C5381" i="20"/>
  <c r="E5381" i="20" s="1"/>
  <c r="A5382" i="20"/>
  <c r="A5383" i="20" l="1"/>
  <c r="B5382" i="20"/>
  <c r="D5382" i="20" s="1"/>
  <c r="C5382" i="20"/>
  <c r="E5382" i="20" s="1"/>
  <c r="A5384" i="20" l="1"/>
  <c r="C5383" i="20"/>
  <c r="E5383" i="20" s="1"/>
  <c r="B5383" i="20"/>
  <c r="D5383" i="20" s="1"/>
  <c r="A5385" i="20" l="1"/>
  <c r="B5384" i="20"/>
  <c r="D5384" i="20" s="1"/>
  <c r="C5384" i="20"/>
  <c r="E5384" i="20" s="1"/>
  <c r="B5385" i="20" l="1"/>
  <c r="D5385" i="20" s="1"/>
  <c r="C5385" i="20"/>
  <c r="E5385" i="20" s="1"/>
  <c r="A5386" i="20"/>
  <c r="C5386" i="20" l="1"/>
  <c r="E5386" i="20" s="1"/>
  <c r="B5386" i="20"/>
  <c r="D5386" i="20" s="1"/>
  <c r="A5387" i="20"/>
  <c r="A5388" i="20" l="1"/>
  <c r="C5387" i="20"/>
  <c r="E5387" i="20" s="1"/>
  <c r="B5387" i="20"/>
  <c r="D5387" i="20" s="1"/>
  <c r="B5388" i="20" l="1"/>
  <c r="D5388" i="20" s="1"/>
  <c r="C5388" i="20"/>
  <c r="E5388" i="20" s="1"/>
  <c r="A5389" i="20"/>
  <c r="B5389" i="20" l="1"/>
  <c r="D5389" i="20" s="1"/>
  <c r="C5389" i="20"/>
  <c r="E5389" i="20" s="1"/>
  <c r="A5390" i="20"/>
  <c r="A5391" i="20" l="1"/>
  <c r="B5390" i="20"/>
  <c r="D5390" i="20" s="1"/>
  <c r="C5390" i="20"/>
  <c r="E5390" i="20" s="1"/>
  <c r="B5391" i="20" l="1"/>
  <c r="D5391" i="20" s="1"/>
  <c r="A5392" i="20"/>
  <c r="C5391" i="20"/>
  <c r="E5391" i="20" s="1"/>
  <c r="A5393" i="20" l="1"/>
  <c r="B5392" i="20"/>
  <c r="D5392" i="20" s="1"/>
  <c r="C5392" i="20"/>
  <c r="E5392" i="20" s="1"/>
  <c r="B5393" i="20" l="1"/>
  <c r="D5393" i="20" s="1"/>
  <c r="A5394" i="20"/>
  <c r="C5393" i="20"/>
  <c r="E5393" i="20" s="1"/>
  <c r="C5394" i="20" l="1"/>
  <c r="E5394" i="20" s="1"/>
  <c r="B5394" i="20"/>
  <c r="D5394" i="20" s="1"/>
  <c r="A5395" i="20"/>
  <c r="A5396" i="20" l="1"/>
  <c r="B5395" i="20"/>
  <c r="D5395" i="20" s="1"/>
  <c r="C5395" i="20"/>
  <c r="E5395" i="20" s="1"/>
  <c r="C5396" i="20" l="1"/>
  <c r="E5396" i="20" s="1"/>
  <c r="A5397" i="20"/>
  <c r="B5396" i="20"/>
  <c r="D5396" i="20" s="1"/>
  <c r="B5397" i="20" l="1"/>
  <c r="D5397" i="20" s="1"/>
  <c r="C5397" i="20"/>
  <c r="E5397" i="20" s="1"/>
  <c r="A5398" i="20"/>
  <c r="A5399" i="20" l="1"/>
  <c r="B5398" i="20"/>
  <c r="D5398" i="20" s="1"/>
  <c r="C5398" i="20"/>
  <c r="E5398" i="20" s="1"/>
  <c r="A5400" i="20" l="1"/>
  <c r="C5399" i="20"/>
  <c r="E5399" i="20" s="1"/>
  <c r="B5399" i="20"/>
  <c r="D5399" i="20" s="1"/>
  <c r="A5401" i="20" l="1"/>
  <c r="C5400" i="20"/>
  <c r="E5400" i="20" s="1"/>
  <c r="B5400" i="20"/>
  <c r="D5400" i="20" s="1"/>
  <c r="C5401" i="20" l="1"/>
  <c r="E5401" i="20" s="1"/>
  <c r="A5402" i="20"/>
  <c r="B5401" i="20"/>
  <c r="D5401" i="20" s="1"/>
  <c r="C5402" i="20" l="1"/>
  <c r="E5402" i="20" s="1"/>
  <c r="B5402" i="20"/>
  <c r="D5402" i="20" s="1"/>
  <c r="A5403" i="20"/>
  <c r="A5404" i="20" l="1"/>
  <c r="B5403" i="20"/>
  <c r="D5403" i="20" s="1"/>
  <c r="C5403" i="20"/>
  <c r="E5403" i="20" s="1"/>
  <c r="B5404" i="20" l="1"/>
  <c r="D5404" i="20" s="1"/>
  <c r="A5405" i="20"/>
  <c r="C5404" i="20"/>
  <c r="E5404" i="20" s="1"/>
  <c r="B5405" i="20" l="1"/>
  <c r="D5405" i="20" s="1"/>
  <c r="A5406" i="20"/>
  <c r="C5405" i="20"/>
  <c r="E5405" i="20" s="1"/>
  <c r="C5406" i="20" l="1"/>
  <c r="E5406" i="20" s="1"/>
  <c r="B5406" i="20"/>
  <c r="D5406" i="20" s="1"/>
  <c r="A5407" i="20"/>
  <c r="B5407" i="20" l="1"/>
  <c r="D5407" i="20" s="1"/>
  <c r="C5407" i="20"/>
  <c r="E5407" i="20" s="1"/>
  <c r="A5408" i="20"/>
  <c r="A5409" i="20" l="1"/>
  <c r="B5408" i="20"/>
  <c r="D5408" i="20" s="1"/>
  <c r="C5408" i="20"/>
  <c r="E5408" i="20" s="1"/>
  <c r="C5409" i="20" l="1"/>
  <c r="E5409" i="20" s="1"/>
  <c r="A5410" i="20"/>
  <c r="B5409" i="20"/>
  <c r="D5409" i="20" s="1"/>
  <c r="C5410" i="20" l="1"/>
  <c r="E5410" i="20" s="1"/>
  <c r="B5410" i="20"/>
  <c r="D5410" i="20" s="1"/>
  <c r="A5411" i="20"/>
  <c r="A5412" i="20" l="1"/>
  <c r="B5411" i="20"/>
  <c r="D5411" i="20" s="1"/>
  <c r="C5411" i="20"/>
  <c r="E5411" i="20" s="1"/>
  <c r="C5412" i="20" l="1"/>
  <c r="E5412" i="20" s="1"/>
  <c r="B5412" i="20"/>
  <c r="D5412" i="20" s="1"/>
  <c r="A5413" i="20"/>
  <c r="B5413" i="20" l="1"/>
  <c r="D5413" i="20" s="1"/>
  <c r="C5413" i="20"/>
  <c r="E5413" i="20" s="1"/>
  <c r="A5414" i="20"/>
  <c r="C5414" i="20" l="1"/>
  <c r="E5414" i="20" s="1"/>
  <c r="B5414" i="20"/>
  <c r="D5414" i="20" s="1"/>
  <c r="A5415" i="20"/>
  <c r="A5416" i="20" l="1"/>
  <c r="B5415" i="20"/>
  <c r="D5415" i="20" s="1"/>
  <c r="C5415" i="20"/>
  <c r="E5415" i="20" s="1"/>
  <c r="A5417" i="20" l="1"/>
  <c r="B5416" i="20"/>
  <c r="D5416" i="20" s="1"/>
  <c r="C5416" i="20"/>
  <c r="E5416" i="20" s="1"/>
  <c r="A5418" i="20" l="1"/>
  <c r="B5417" i="20"/>
  <c r="D5417" i="20" s="1"/>
  <c r="C5417" i="20"/>
  <c r="E5417" i="20" s="1"/>
  <c r="C5418" i="20" l="1"/>
  <c r="E5418" i="20" s="1"/>
  <c r="B5418" i="20"/>
  <c r="D5418" i="20" s="1"/>
  <c r="A5419" i="20"/>
  <c r="A5420" i="20" l="1"/>
  <c r="B5419" i="20"/>
  <c r="D5419" i="20" s="1"/>
  <c r="C5419" i="20"/>
  <c r="E5419" i="20" s="1"/>
  <c r="B5420" i="20" l="1"/>
  <c r="D5420" i="20" s="1"/>
  <c r="A5421" i="20"/>
  <c r="C5420" i="20"/>
  <c r="E5420" i="20" s="1"/>
  <c r="B5421" i="20" l="1"/>
  <c r="D5421" i="20" s="1"/>
  <c r="C5421" i="20"/>
  <c r="E5421" i="20" s="1"/>
  <c r="A5422" i="20"/>
  <c r="C5422" i="20" l="1"/>
  <c r="E5422" i="20" s="1"/>
  <c r="A5423" i="20"/>
  <c r="B5422" i="20"/>
  <c r="D5422" i="20" s="1"/>
  <c r="B5423" i="20" l="1"/>
  <c r="D5423" i="20" s="1"/>
  <c r="C5423" i="20"/>
  <c r="E5423" i="20" s="1"/>
  <c r="A5424" i="20"/>
  <c r="A5425" i="20" l="1"/>
  <c r="B5424" i="20"/>
  <c r="D5424" i="20" s="1"/>
  <c r="C5424" i="20"/>
  <c r="E5424" i="20" s="1"/>
  <c r="C5425" i="20" l="1"/>
  <c r="E5425" i="20" s="1"/>
  <c r="A5426" i="20"/>
  <c r="B5425" i="20"/>
  <c r="D5425" i="20" s="1"/>
  <c r="C5426" i="20" l="1"/>
  <c r="E5426" i="20" s="1"/>
  <c r="B5426" i="20"/>
  <c r="D5426" i="20" s="1"/>
  <c r="A5427" i="20"/>
  <c r="A5428" i="20" l="1"/>
  <c r="B5427" i="20"/>
  <c r="D5427" i="20" s="1"/>
  <c r="C5427" i="20"/>
  <c r="E5427" i="20" s="1"/>
  <c r="C5428" i="20" l="1"/>
  <c r="E5428" i="20" s="1"/>
  <c r="A5429" i="20"/>
  <c r="B5428" i="20"/>
  <c r="D5428" i="20" s="1"/>
  <c r="B5429" i="20" l="1"/>
  <c r="D5429" i="20" s="1"/>
  <c r="C5429" i="20"/>
  <c r="E5429" i="20" s="1"/>
  <c r="A5430" i="20"/>
  <c r="A5431" i="20" l="1"/>
  <c r="B5430" i="20"/>
  <c r="D5430" i="20" s="1"/>
  <c r="C5430" i="20"/>
  <c r="E5430" i="20" s="1"/>
  <c r="A5432" i="20" l="1"/>
  <c r="C5431" i="20"/>
  <c r="E5431" i="20" s="1"/>
  <c r="B5431" i="20"/>
  <c r="D5431" i="20" s="1"/>
  <c r="A5433" i="20" l="1"/>
  <c r="B5432" i="20"/>
  <c r="D5432" i="20" s="1"/>
  <c r="C5432" i="20"/>
  <c r="E5432" i="20" s="1"/>
  <c r="A5434" i="20" l="1"/>
  <c r="B5433" i="20"/>
  <c r="D5433" i="20" s="1"/>
  <c r="C5433" i="20"/>
  <c r="E5433" i="20" s="1"/>
  <c r="C5434" i="20" l="1"/>
  <c r="E5434" i="20" s="1"/>
  <c r="B5434" i="20"/>
  <c r="D5434" i="20" s="1"/>
  <c r="A5435" i="20"/>
  <c r="A5436" i="20" l="1"/>
  <c r="B5435" i="20"/>
  <c r="D5435" i="20" s="1"/>
  <c r="C5435" i="20"/>
  <c r="E5435" i="20" s="1"/>
  <c r="B5436" i="20" l="1"/>
  <c r="D5436" i="20" s="1"/>
  <c r="A5437" i="20"/>
  <c r="C5436" i="20"/>
  <c r="E5436" i="20" s="1"/>
  <c r="B5437" i="20" l="1"/>
  <c r="D5437" i="20" s="1"/>
  <c r="C5437" i="20"/>
  <c r="E5437" i="20" s="1"/>
  <c r="A5438" i="20"/>
  <c r="A5439" i="20" l="1"/>
  <c r="B5438" i="20"/>
  <c r="D5438" i="20" s="1"/>
  <c r="C5438" i="20"/>
  <c r="E5438" i="20" s="1"/>
  <c r="B5439" i="20" l="1"/>
  <c r="D5439" i="20" s="1"/>
  <c r="C5439" i="20"/>
  <c r="E5439" i="20" s="1"/>
  <c r="A5440" i="20"/>
  <c r="A5441" i="20" l="1"/>
  <c r="B5440" i="20"/>
  <c r="D5440" i="20" s="1"/>
  <c r="C5440" i="20"/>
  <c r="E5440" i="20" s="1"/>
  <c r="C5441" i="20" l="1"/>
  <c r="E5441" i="20" s="1"/>
  <c r="A5442" i="20"/>
  <c r="B5441" i="20"/>
  <c r="D5441" i="20" s="1"/>
  <c r="C5442" i="20" l="1"/>
  <c r="E5442" i="20" s="1"/>
  <c r="B5442" i="20"/>
  <c r="D5442" i="20" s="1"/>
  <c r="A5443" i="20"/>
  <c r="A5444" i="20" l="1"/>
  <c r="B5443" i="20"/>
  <c r="D5443" i="20" s="1"/>
  <c r="C5443" i="20"/>
  <c r="E5443" i="20" s="1"/>
  <c r="B5444" i="20" l="1"/>
  <c r="D5444" i="20" s="1"/>
  <c r="A5445" i="20"/>
  <c r="C5444" i="20"/>
  <c r="E5444" i="20" s="1"/>
  <c r="B5445" i="20" l="1"/>
  <c r="D5445" i="20" s="1"/>
  <c r="C5445" i="20"/>
  <c r="E5445" i="20" s="1"/>
  <c r="A5446" i="20"/>
  <c r="A5447" i="20" l="1"/>
  <c r="B5446" i="20"/>
  <c r="D5446" i="20" s="1"/>
  <c r="C5446" i="20"/>
  <c r="E5446" i="20" s="1"/>
  <c r="A5448" i="20" l="1"/>
  <c r="C5447" i="20"/>
  <c r="E5447" i="20" s="1"/>
  <c r="B5447" i="20"/>
  <c r="D5447" i="20" s="1"/>
  <c r="A5449" i="20" l="1"/>
  <c r="C5448" i="20"/>
  <c r="E5448" i="20" s="1"/>
  <c r="B5448" i="20"/>
  <c r="D5448" i="20" s="1"/>
  <c r="B5449" i="20" l="1"/>
  <c r="D5449" i="20" s="1"/>
  <c r="C5449" i="20"/>
  <c r="E5449" i="20" s="1"/>
  <c r="A5450" i="20"/>
  <c r="C5450" i="20" l="1"/>
  <c r="E5450" i="20" s="1"/>
  <c r="B5450" i="20"/>
  <c r="D5450" i="20" s="1"/>
  <c r="A5451" i="20"/>
  <c r="A5452" i="20" l="1"/>
  <c r="B5451" i="20"/>
  <c r="D5451" i="20" s="1"/>
  <c r="C5451" i="20"/>
  <c r="E5451" i="20" s="1"/>
  <c r="B5452" i="20" l="1"/>
  <c r="D5452" i="20" s="1"/>
  <c r="C5452" i="20"/>
  <c r="E5452" i="20" s="1"/>
  <c r="A5453" i="20"/>
  <c r="B5453" i="20" l="1"/>
  <c r="D5453" i="20" s="1"/>
  <c r="C5453" i="20"/>
  <c r="E5453" i="20" s="1"/>
  <c r="A5454" i="20"/>
  <c r="A5455" i="20" l="1"/>
  <c r="B5454" i="20"/>
  <c r="D5454" i="20" s="1"/>
  <c r="C5454" i="20"/>
  <c r="E5454" i="20" s="1"/>
  <c r="B5455" i="20" l="1"/>
  <c r="D5455" i="20" s="1"/>
  <c r="C5455" i="20"/>
  <c r="E5455" i="20" s="1"/>
  <c r="A5456" i="20"/>
  <c r="A5457" i="20" l="1"/>
  <c r="C5456" i="20"/>
  <c r="E5456" i="20" s="1"/>
  <c r="B5456" i="20"/>
  <c r="D5456" i="20" s="1"/>
  <c r="B5457" i="20" l="1"/>
  <c r="D5457" i="20" s="1"/>
  <c r="C5457" i="20"/>
  <c r="E5457" i="20" s="1"/>
  <c r="A5458" i="20"/>
  <c r="C5458" i="20" l="1"/>
  <c r="E5458" i="20" s="1"/>
  <c r="B5458" i="20"/>
  <c r="D5458" i="20" s="1"/>
  <c r="A5459" i="20"/>
  <c r="A5460" i="20" l="1"/>
  <c r="B5459" i="20"/>
  <c r="D5459" i="20" s="1"/>
  <c r="C5459" i="20"/>
  <c r="E5459" i="20" s="1"/>
  <c r="C5460" i="20" l="1"/>
  <c r="E5460" i="20" s="1"/>
  <c r="B5460" i="20"/>
  <c r="D5460" i="20" s="1"/>
  <c r="A5461" i="20"/>
  <c r="B5461" i="20" l="1"/>
  <c r="D5461" i="20" s="1"/>
  <c r="C5461" i="20"/>
  <c r="E5461" i="20" s="1"/>
  <c r="A5462" i="20"/>
  <c r="A5463" i="20" l="1"/>
  <c r="B5462" i="20"/>
  <c r="D5462" i="20" s="1"/>
  <c r="C5462" i="20"/>
  <c r="E5462" i="20" s="1"/>
  <c r="A5464" i="20" l="1"/>
  <c r="C5463" i="20"/>
  <c r="E5463" i="20" s="1"/>
  <c r="B5463" i="20"/>
  <c r="D5463" i="20" s="1"/>
  <c r="A5465" i="20" l="1"/>
  <c r="B5464" i="20"/>
  <c r="D5464" i="20" s="1"/>
  <c r="C5464" i="20"/>
  <c r="E5464" i="20" s="1"/>
  <c r="C5465" i="20" l="1"/>
  <c r="E5465" i="20" s="1"/>
  <c r="A5466" i="20"/>
  <c r="B5465" i="20"/>
  <c r="D5465" i="20" s="1"/>
  <c r="C5466" i="20" l="1"/>
  <c r="E5466" i="20" s="1"/>
  <c r="A5467" i="20"/>
  <c r="B5466" i="20"/>
  <c r="D5466" i="20" s="1"/>
  <c r="A5468" i="20" l="1"/>
  <c r="B5467" i="20"/>
  <c r="D5467" i="20" s="1"/>
  <c r="C5467" i="20"/>
  <c r="E5467" i="20" s="1"/>
  <c r="B5468" i="20" l="1"/>
  <c r="D5468" i="20" s="1"/>
  <c r="A5469" i="20"/>
  <c r="C5468" i="20"/>
  <c r="E5468" i="20" s="1"/>
  <c r="B5469" i="20" l="1"/>
  <c r="D5469" i="20" s="1"/>
  <c r="C5469" i="20"/>
  <c r="E5469" i="20" s="1"/>
  <c r="A5470" i="20"/>
  <c r="C5470" i="20" l="1"/>
  <c r="E5470" i="20" s="1"/>
  <c r="B5470" i="20"/>
  <c r="D5470" i="20" s="1"/>
  <c r="A5471" i="20"/>
  <c r="B5471" i="20" l="1"/>
  <c r="D5471" i="20" s="1"/>
  <c r="C5471" i="20"/>
  <c r="E5471" i="20" s="1"/>
  <c r="A5472" i="20"/>
  <c r="A5473" i="20" l="1"/>
  <c r="B5472" i="20"/>
  <c r="D5472" i="20" s="1"/>
  <c r="C5472" i="20"/>
  <c r="E5472" i="20" s="1"/>
  <c r="B5473" i="20" l="1"/>
  <c r="D5473" i="20" s="1"/>
  <c r="A5474" i="20"/>
  <c r="C5473" i="20"/>
  <c r="E5473" i="20" s="1"/>
  <c r="C5474" i="20" l="1"/>
  <c r="E5474" i="20" s="1"/>
  <c r="B5474" i="20"/>
  <c r="D5474" i="20" s="1"/>
  <c r="A5475" i="20"/>
  <c r="A5476" i="20" l="1"/>
  <c r="C5475" i="20"/>
  <c r="E5475" i="20" s="1"/>
  <c r="B5475" i="20"/>
  <c r="D5475" i="20" s="1"/>
  <c r="C5476" i="20" l="1"/>
  <c r="E5476" i="20" s="1"/>
  <c r="A5477" i="20"/>
  <c r="B5476" i="20"/>
  <c r="D5476" i="20" s="1"/>
  <c r="B5477" i="20" l="1"/>
  <c r="D5477" i="20" s="1"/>
  <c r="C5477" i="20"/>
  <c r="E5477" i="20" s="1"/>
  <c r="A5478" i="20"/>
  <c r="B5478" i="20" l="1"/>
  <c r="D5478" i="20" s="1"/>
  <c r="A5479" i="20"/>
  <c r="C5478" i="20"/>
  <c r="E5478" i="20" s="1"/>
  <c r="A5480" i="20" l="1"/>
  <c r="C5479" i="20"/>
  <c r="E5479" i="20" s="1"/>
  <c r="B5479" i="20"/>
  <c r="D5479" i="20" s="1"/>
  <c r="A5481" i="20" l="1"/>
  <c r="B5480" i="20"/>
  <c r="D5480" i="20" s="1"/>
  <c r="C5480" i="20"/>
  <c r="E5480" i="20" s="1"/>
  <c r="C5481" i="20" l="1"/>
  <c r="E5481" i="20" s="1"/>
  <c r="A5482" i="20"/>
  <c r="B5481" i="20"/>
  <c r="D5481" i="20" s="1"/>
  <c r="C5482" i="20" l="1"/>
  <c r="E5482" i="20" s="1"/>
  <c r="B5482" i="20"/>
  <c r="D5482" i="20" s="1"/>
  <c r="A5483" i="20"/>
  <c r="A5484" i="20" l="1"/>
  <c r="B5483" i="20"/>
  <c r="D5483" i="20" s="1"/>
  <c r="C5483" i="20"/>
  <c r="E5483" i="20" s="1"/>
  <c r="B5484" i="20" l="1"/>
  <c r="D5484" i="20" s="1"/>
  <c r="C5484" i="20"/>
  <c r="E5484" i="20" s="1"/>
  <c r="A5485" i="20"/>
  <c r="B5485" i="20" l="1"/>
  <c r="D5485" i="20" s="1"/>
  <c r="C5485" i="20"/>
  <c r="E5485" i="20" s="1"/>
  <c r="A5486" i="20"/>
  <c r="A5487" i="20" l="1"/>
  <c r="C5486" i="20"/>
  <c r="E5486" i="20" s="1"/>
  <c r="B5486" i="20"/>
  <c r="D5486" i="20" s="1"/>
  <c r="B5487" i="20" l="1"/>
  <c r="D5487" i="20" s="1"/>
  <c r="C5487" i="20"/>
  <c r="E5487" i="20" s="1"/>
  <c r="A5488" i="20"/>
  <c r="A5489" i="20" l="1"/>
  <c r="B5488" i="20"/>
  <c r="D5488" i="20" s="1"/>
  <c r="C5488" i="20"/>
  <c r="E5488" i="20" s="1"/>
  <c r="C5489" i="20" l="1"/>
  <c r="E5489" i="20" s="1"/>
  <c r="A5490" i="20"/>
  <c r="B5489" i="20"/>
  <c r="D5489" i="20" s="1"/>
  <c r="C5490" i="20" l="1"/>
  <c r="E5490" i="20" s="1"/>
  <c r="B5490" i="20"/>
  <c r="D5490" i="20" s="1"/>
  <c r="A5491" i="20"/>
  <c r="A5492" i="20" l="1"/>
  <c r="B5491" i="20"/>
  <c r="D5491" i="20" s="1"/>
  <c r="C5491" i="20"/>
  <c r="E5491" i="20" s="1"/>
  <c r="C5492" i="20" l="1"/>
  <c r="E5492" i="20" s="1"/>
  <c r="A5493" i="20"/>
  <c r="B5492" i="20"/>
  <c r="D5492" i="20" s="1"/>
  <c r="B5493" i="20" l="1"/>
  <c r="D5493" i="20" s="1"/>
  <c r="C5493" i="20"/>
  <c r="E5493" i="20" s="1"/>
  <c r="A5494" i="20"/>
  <c r="A5495" i="20" l="1"/>
  <c r="B5494" i="20"/>
  <c r="D5494" i="20" s="1"/>
  <c r="C5494" i="20"/>
  <c r="E5494" i="20" s="1"/>
  <c r="A5496" i="20" l="1"/>
  <c r="B5495" i="20"/>
  <c r="D5495" i="20" s="1"/>
  <c r="C5495" i="20"/>
  <c r="E5495" i="20" s="1"/>
  <c r="A5497" i="20" l="1"/>
  <c r="B5496" i="20"/>
  <c r="D5496" i="20" s="1"/>
  <c r="C5496" i="20"/>
  <c r="E5496" i="20" s="1"/>
  <c r="A5498" i="20" l="1"/>
  <c r="B5497" i="20"/>
  <c r="D5497" i="20" s="1"/>
  <c r="C5497" i="20"/>
  <c r="E5497" i="20" s="1"/>
  <c r="C5498" i="20" l="1"/>
  <c r="E5498" i="20" s="1"/>
  <c r="B5498" i="20"/>
  <c r="D5498" i="20" s="1"/>
  <c r="A5499" i="20"/>
  <c r="A5500" i="20" l="1"/>
  <c r="B5499" i="20"/>
  <c r="D5499" i="20" s="1"/>
  <c r="C5499" i="20"/>
  <c r="E5499" i="20" s="1"/>
  <c r="B5500" i="20" l="1"/>
  <c r="D5500" i="20" s="1"/>
  <c r="A5501" i="20"/>
  <c r="C5500" i="20"/>
  <c r="E5500" i="20" s="1"/>
  <c r="B5501" i="20" l="1"/>
  <c r="D5501" i="20" s="1"/>
  <c r="C5501" i="20"/>
  <c r="E5501" i="20" s="1"/>
  <c r="A5502" i="20"/>
  <c r="B5502" i="20" l="1"/>
  <c r="D5502" i="20" s="1"/>
  <c r="A5503" i="20"/>
  <c r="C5502" i="20"/>
  <c r="E5502" i="20" s="1"/>
  <c r="B5503" i="20" l="1"/>
  <c r="D5503" i="20" s="1"/>
  <c r="C5503" i="20"/>
  <c r="E5503" i="20" s="1"/>
  <c r="A5504" i="20"/>
  <c r="A5505" i="20" l="1"/>
  <c r="B5504" i="20"/>
  <c r="D5504" i="20" s="1"/>
  <c r="C5504" i="20"/>
  <c r="E5504" i="20" s="1"/>
  <c r="C5505" i="20" l="1"/>
  <c r="E5505" i="20" s="1"/>
  <c r="B5505" i="20"/>
  <c r="D5505" i="20" s="1"/>
  <c r="A5506" i="20"/>
  <c r="C5506" i="20" l="1"/>
  <c r="E5506" i="20" s="1"/>
  <c r="B5506" i="20"/>
  <c r="D5506" i="20" s="1"/>
  <c r="A5507" i="20"/>
  <c r="A5508" i="20" l="1"/>
  <c r="B5507" i="20"/>
  <c r="D5507" i="20" s="1"/>
  <c r="C5507" i="20"/>
  <c r="E5507" i="20" s="1"/>
  <c r="B5508" i="20" l="1"/>
  <c r="D5508" i="20" s="1"/>
  <c r="A5509" i="20"/>
  <c r="C5508" i="20"/>
  <c r="E5508" i="20" s="1"/>
  <c r="B5509" i="20" l="1"/>
  <c r="D5509" i="20" s="1"/>
  <c r="C5509" i="20"/>
  <c r="E5509" i="20" s="1"/>
  <c r="A5510" i="20"/>
  <c r="A5511" i="20" l="1"/>
  <c r="B5510" i="20"/>
  <c r="D5510" i="20" s="1"/>
  <c r="C5510" i="20"/>
  <c r="E5510" i="20" s="1"/>
  <c r="A5512" i="20" l="1"/>
  <c r="C5511" i="20"/>
  <c r="E5511" i="20" s="1"/>
  <c r="B5511" i="20"/>
  <c r="D5511" i="20" s="1"/>
  <c r="A5513" i="20" l="1"/>
  <c r="B5512" i="20"/>
  <c r="D5512" i="20" s="1"/>
  <c r="C5512" i="20"/>
  <c r="E5512" i="20" s="1"/>
  <c r="B5513" i="20" l="1"/>
  <c r="D5513" i="20" s="1"/>
  <c r="C5513" i="20"/>
  <c r="E5513" i="20" s="1"/>
  <c r="A5514" i="20"/>
  <c r="C5514" i="20" l="1"/>
  <c r="E5514" i="20" s="1"/>
  <c r="A5515" i="20"/>
  <c r="B5514" i="20"/>
  <c r="D5514" i="20" s="1"/>
  <c r="A5516" i="20" l="1"/>
  <c r="B5515" i="20"/>
  <c r="D5515" i="20" s="1"/>
  <c r="C5515" i="20"/>
  <c r="E5515" i="20" s="1"/>
  <c r="A5517" i="20" l="1"/>
  <c r="B5516" i="20"/>
  <c r="D5516" i="20" s="1"/>
  <c r="C5516" i="20"/>
  <c r="E5516" i="20" s="1"/>
  <c r="B5517" i="20" l="1"/>
  <c r="D5517" i="20" s="1"/>
  <c r="C5517" i="20"/>
  <c r="E5517" i="20" s="1"/>
  <c r="A5518" i="20"/>
  <c r="A5519" i="20" l="1"/>
  <c r="C5518" i="20"/>
  <c r="E5518" i="20" s="1"/>
  <c r="B5518" i="20"/>
  <c r="D5518" i="20" s="1"/>
  <c r="B5519" i="20" l="1"/>
  <c r="D5519" i="20" s="1"/>
  <c r="C5519" i="20"/>
  <c r="E5519" i="20" s="1"/>
  <c r="A5520" i="20"/>
  <c r="A5521" i="20" l="1"/>
  <c r="B5520" i="20"/>
  <c r="D5520" i="20" s="1"/>
  <c r="C5520" i="20"/>
  <c r="E5520" i="20" s="1"/>
  <c r="B5521" i="20" l="1"/>
  <c r="D5521" i="20" s="1"/>
  <c r="A5522" i="20"/>
  <c r="C5521" i="20"/>
  <c r="E5521" i="20" s="1"/>
  <c r="C5522" i="20" l="1"/>
  <c r="E5522" i="20" s="1"/>
  <c r="A5523" i="20"/>
  <c r="B5522" i="20"/>
  <c r="D5522" i="20" s="1"/>
  <c r="A5524" i="20" l="1"/>
  <c r="B5523" i="20"/>
  <c r="D5523" i="20" s="1"/>
  <c r="C5523" i="20"/>
  <c r="E5523" i="20" s="1"/>
  <c r="A5525" i="20" l="1"/>
  <c r="C5524" i="20"/>
  <c r="E5524" i="20" s="1"/>
  <c r="B5524" i="20"/>
  <c r="D5524" i="20" s="1"/>
  <c r="B5525" i="20" l="1"/>
  <c r="D5525" i="20" s="1"/>
  <c r="C5525" i="20"/>
  <c r="E5525" i="20" s="1"/>
  <c r="A5526" i="20"/>
  <c r="B5526" i="20" l="1"/>
  <c r="D5526" i="20" s="1"/>
  <c r="C5526" i="20"/>
  <c r="E5526" i="20" s="1"/>
  <c r="A5527" i="20"/>
  <c r="A5528" i="20" l="1"/>
  <c r="C5527" i="20"/>
  <c r="E5527" i="20" s="1"/>
  <c r="B5527" i="20"/>
  <c r="D5527" i="20" s="1"/>
  <c r="A5529" i="20" l="1"/>
  <c r="B5528" i="20"/>
  <c r="D5528" i="20" s="1"/>
  <c r="C5528" i="20"/>
  <c r="E5528" i="20" s="1"/>
  <c r="C5529" i="20" l="1"/>
  <c r="E5529" i="20" s="1"/>
  <c r="A5530" i="20"/>
  <c r="B5529" i="20"/>
  <c r="D5529" i="20" s="1"/>
  <c r="B5530" i="20" l="1"/>
  <c r="D5530" i="20" s="1"/>
  <c r="A5531" i="20"/>
  <c r="C5530" i="20"/>
  <c r="E5530" i="20" s="1"/>
  <c r="A5532" i="20" l="1"/>
  <c r="B5531" i="20"/>
  <c r="D5531" i="20" s="1"/>
  <c r="C5531" i="20"/>
  <c r="E5531" i="20" s="1"/>
  <c r="B5532" i="20" l="1"/>
  <c r="D5532" i="20" s="1"/>
  <c r="C5532" i="20"/>
  <c r="E5532" i="20" s="1"/>
  <c r="A5533" i="20"/>
  <c r="B5533" i="20" l="1"/>
  <c r="D5533" i="20" s="1"/>
  <c r="C5533" i="20"/>
  <c r="E5533" i="20" s="1"/>
  <c r="A5534" i="20"/>
  <c r="C5534" i="20" l="1"/>
  <c r="E5534" i="20" s="1"/>
  <c r="A5535" i="20"/>
  <c r="B5534" i="20"/>
  <c r="D5534" i="20" s="1"/>
  <c r="A5536" i="20" l="1"/>
  <c r="B5535" i="20"/>
  <c r="D5535" i="20" s="1"/>
  <c r="C5535" i="20"/>
  <c r="E5535" i="20" s="1"/>
  <c r="A5537" i="20" l="1"/>
  <c r="B5536" i="20"/>
  <c r="D5536" i="20" s="1"/>
  <c r="C5536" i="20"/>
  <c r="E5536" i="20" s="1"/>
  <c r="C5537" i="20" l="1"/>
  <c r="E5537" i="20" s="1"/>
  <c r="A5538" i="20"/>
  <c r="B5537" i="20"/>
  <c r="D5537" i="20" s="1"/>
  <c r="B5538" i="20" l="1"/>
  <c r="D5538" i="20" s="1"/>
  <c r="C5538" i="20"/>
  <c r="E5538" i="20" s="1"/>
  <c r="A5539" i="20"/>
  <c r="A5540" i="20" l="1"/>
  <c r="B5539" i="20"/>
  <c r="D5539" i="20" s="1"/>
  <c r="C5539" i="20"/>
  <c r="E5539" i="20" s="1"/>
  <c r="A5541" i="20" l="1"/>
  <c r="C5540" i="20"/>
  <c r="E5540" i="20" s="1"/>
  <c r="B5540" i="20"/>
  <c r="D5540" i="20" s="1"/>
  <c r="B5541" i="20" l="1"/>
  <c r="D5541" i="20" s="1"/>
  <c r="C5541" i="20"/>
  <c r="E5541" i="20" s="1"/>
  <c r="A5542" i="20"/>
  <c r="A5543" i="20" l="1"/>
  <c r="B5542" i="20"/>
  <c r="D5542" i="20" s="1"/>
  <c r="C5542" i="20"/>
  <c r="E5542" i="20" s="1"/>
  <c r="A5544" i="20" l="1"/>
  <c r="C5543" i="20"/>
  <c r="E5543" i="20" s="1"/>
  <c r="B5543" i="20"/>
  <c r="D5543" i="20" s="1"/>
  <c r="A5545" i="20" l="1"/>
  <c r="B5544" i="20"/>
  <c r="D5544" i="20" s="1"/>
  <c r="C5544" i="20"/>
  <c r="E5544" i="20" s="1"/>
  <c r="B5545" i="20" l="1"/>
  <c r="D5545" i="20" s="1"/>
  <c r="A5546" i="20"/>
  <c r="C5545" i="20"/>
  <c r="E5545" i="20" s="1"/>
  <c r="C5546" i="20" l="1"/>
  <c r="E5546" i="20" s="1"/>
  <c r="B5546" i="20"/>
  <c r="D5546" i="20" s="1"/>
  <c r="A5547" i="20"/>
  <c r="C5547" i="20" l="1"/>
  <c r="E5547" i="20" s="1"/>
  <c r="A5548" i="20"/>
  <c r="B5547" i="20"/>
  <c r="D5547" i="20" s="1"/>
  <c r="A5549" i="20" l="1"/>
  <c r="C5548" i="20"/>
  <c r="E5548" i="20" s="1"/>
  <c r="B5548" i="20"/>
  <c r="D5548" i="20" s="1"/>
  <c r="B5549" i="20" l="1"/>
  <c r="D5549" i="20" s="1"/>
  <c r="C5549" i="20"/>
  <c r="E5549" i="20" s="1"/>
  <c r="A5550" i="20"/>
  <c r="A5551" i="20" l="1"/>
  <c r="B5550" i="20"/>
  <c r="D5550" i="20" s="1"/>
  <c r="C5550" i="20"/>
  <c r="E5550" i="20" s="1"/>
  <c r="C5551" i="20" l="1"/>
  <c r="E5551" i="20" s="1"/>
  <c r="B5551" i="20"/>
  <c r="D5551" i="20" s="1"/>
  <c r="A5552" i="20"/>
  <c r="A5553" i="20" l="1"/>
  <c r="B5552" i="20"/>
  <c r="D5552" i="20" s="1"/>
  <c r="C5552" i="20"/>
  <c r="E5552" i="20" s="1"/>
  <c r="C5553" i="20" l="1"/>
  <c r="E5553" i="20" s="1"/>
  <c r="A5554" i="20"/>
  <c r="B5553" i="20"/>
  <c r="D5553" i="20" s="1"/>
  <c r="C5554" i="20" l="1"/>
  <c r="E5554" i="20" s="1"/>
  <c r="A5555" i="20"/>
  <c r="B5554" i="20"/>
  <c r="D5554" i="20" s="1"/>
  <c r="C5555" i="20" l="1"/>
  <c r="E5555" i="20" s="1"/>
  <c r="B5555" i="20"/>
  <c r="D5555" i="20" s="1"/>
  <c r="A5556" i="20"/>
  <c r="A5557" i="20" l="1"/>
  <c r="B5556" i="20"/>
  <c r="D5556" i="20" s="1"/>
  <c r="C5556" i="20"/>
  <c r="E5556" i="20" s="1"/>
  <c r="B5557" i="20" l="1"/>
  <c r="D5557" i="20" s="1"/>
  <c r="A5558" i="20"/>
  <c r="C5557" i="20"/>
  <c r="E5557" i="20" s="1"/>
  <c r="B5558" i="20" l="1"/>
  <c r="D5558" i="20" s="1"/>
  <c r="C5558" i="20"/>
  <c r="E5558" i="20" s="1"/>
  <c r="A5559" i="20"/>
  <c r="A5560" i="20" l="1"/>
  <c r="B5559" i="20"/>
  <c r="D5559" i="20" s="1"/>
  <c r="C5559" i="20"/>
  <c r="E5559" i="20" s="1"/>
  <c r="A5561" i="20" l="1"/>
  <c r="B5560" i="20"/>
  <c r="D5560" i="20" s="1"/>
  <c r="C5560" i="20"/>
  <c r="E5560" i="20" s="1"/>
  <c r="C5561" i="20" l="1"/>
  <c r="E5561" i="20" s="1"/>
  <c r="A5562" i="20"/>
  <c r="B5561" i="20"/>
  <c r="D5561" i="20" s="1"/>
  <c r="B5562" i="20" l="1"/>
  <c r="D5562" i="20" s="1"/>
  <c r="A5563" i="20"/>
  <c r="C5562" i="20"/>
  <c r="E5562" i="20" s="1"/>
  <c r="A5564" i="20" l="1"/>
  <c r="B5563" i="20"/>
  <c r="D5563" i="20" s="1"/>
  <c r="C5563" i="20"/>
  <c r="E5563" i="20" s="1"/>
  <c r="B5564" i="20" l="1"/>
  <c r="D5564" i="20" s="1"/>
  <c r="C5564" i="20"/>
  <c r="E5564" i="20" s="1"/>
  <c r="A5565" i="20"/>
  <c r="B5565" i="20" l="1"/>
  <c r="D5565" i="20" s="1"/>
  <c r="A5566" i="20"/>
  <c r="C5565" i="20"/>
  <c r="E5565" i="20" s="1"/>
  <c r="C5566" i="20" l="1"/>
  <c r="E5566" i="20" s="1"/>
  <c r="B5566" i="20"/>
  <c r="D5566" i="20" s="1"/>
  <c r="A5567" i="20"/>
  <c r="A5568" i="20" l="1"/>
  <c r="B5567" i="20"/>
  <c r="D5567" i="20" s="1"/>
  <c r="C5567" i="20"/>
  <c r="E5567" i="20" s="1"/>
  <c r="B5568" i="20" l="1"/>
  <c r="D5568" i="20" s="1"/>
  <c r="C5568" i="20"/>
  <c r="E5568" i="20" s="1"/>
  <c r="A5569" i="20"/>
  <c r="C5569" i="20" l="1"/>
  <c r="E5569" i="20" s="1"/>
  <c r="B5569" i="20"/>
  <c r="D5569" i="20" s="1"/>
  <c r="A5570" i="20"/>
  <c r="B5570" i="20" l="1"/>
  <c r="D5570" i="20" s="1"/>
  <c r="C5570" i="20"/>
  <c r="E5570" i="20" s="1"/>
  <c r="A5571" i="20"/>
  <c r="C5571" i="20" l="1"/>
  <c r="E5571" i="20" s="1"/>
  <c r="B5571" i="20"/>
  <c r="D5571" i="20" s="1"/>
  <c r="A5572" i="20"/>
  <c r="A5573" i="20" l="1"/>
  <c r="C5572" i="20"/>
  <c r="E5572" i="20" s="1"/>
  <c r="B5572" i="20"/>
  <c r="D5572" i="20" s="1"/>
  <c r="C5573" i="20" l="1"/>
  <c r="E5573" i="20" s="1"/>
  <c r="A5574" i="20"/>
  <c r="B5573" i="20"/>
  <c r="D5573" i="20" s="1"/>
  <c r="A5575" i="20" l="1"/>
  <c r="B5574" i="20"/>
  <c r="D5574" i="20" s="1"/>
  <c r="C5574" i="20"/>
  <c r="E5574" i="20" s="1"/>
  <c r="C5575" i="20" l="1"/>
  <c r="E5575" i="20" s="1"/>
  <c r="B5575" i="20"/>
  <c r="D5575" i="20" s="1"/>
  <c r="A5576" i="20"/>
  <c r="A5577" i="20" l="1"/>
  <c r="C5576" i="20"/>
  <c r="E5576" i="20" s="1"/>
  <c r="B5576" i="20"/>
  <c r="D5576" i="20" s="1"/>
  <c r="B5577" i="20" l="1"/>
  <c r="D5577" i="20" s="1"/>
  <c r="A5578" i="20"/>
  <c r="C5577" i="20"/>
  <c r="E5577" i="20" s="1"/>
  <c r="C5578" i="20" l="1"/>
  <c r="E5578" i="20" s="1"/>
  <c r="B5578" i="20"/>
  <c r="D5578" i="20" s="1"/>
  <c r="A5579" i="20"/>
  <c r="A5580" i="20" l="1"/>
  <c r="B5579" i="20"/>
  <c r="D5579" i="20" s="1"/>
  <c r="C5579" i="20"/>
  <c r="E5579" i="20" s="1"/>
  <c r="A5581" i="20" l="1"/>
  <c r="B5580" i="20"/>
  <c r="D5580" i="20" s="1"/>
  <c r="C5580" i="20"/>
  <c r="E5580" i="20" s="1"/>
  <c r="C5581" i="20" l="1"/>
  <c r="E5581" i="20" s="1"/>
  <c r="A5582" i="20"/>
  <c r="B5581" i="20"/>
  <c r="D5581" i="20" s="1"/>
  <c r="C5582" i="20" l="1"/>
  <c r="E5582" i="20" s="1"/>
  <c r="A5583" i="20"/>
  <c r="B5582" i="20"/>
  <c r="D5582" i="20" s="1"/>
  <c r="A5584" i="20" l="1"/>
  <c r="C5583" i="20"/>
  <c r="E5583" i="20" s="1"/>
  <c r="B5583" i="20"/>
  <c r="D5583" i="20" s="1"/>
  <c r="B5584" i="20" l="1"/>
  <c r="D5584" i="20" s="1"/>
  <c r="C5584" i="20"/>
  <c r="E5584" i="20" s="1"/>
  <c r="A5585" i="20"/>
  <c r="C5585" i="20" l="1"/>
  <c r="E5585" i="20" s="1"/>
  <c r="B5585" i="20"/>
  <c r="D5585" i="20" s="1"/>
  <c r="A5586" i="20"/>
  <c r="B5586" i="20" l="1"/>
  <c r="D5586" i="20" s="1"/>
  <c r="C5586" i="20"/>
  <c r="E5586" i="20" s="1"/>
  <c r="A5587" i="20"/>
  <c r="A5588" i="20" l="1"/>
  <c r="B5587" i="20"/>
  <c r="D5587" i="20" s="1"/>
  <c r="C5587" i="20"/>
  <c r="E5587" i="20" s="1"/>
  <c r="A5589" i="20" l="1"/>
  <c r="C5588" i="20"/>
  <c r="E5588" i="20" s="1"/>
  <c r="B5588" i="20"/>
  <c r="D5588" i="20" s="1"/>
  <c r="C5589" i="20" l="1"/>
  <c r="E5589" i="20" s="1"/>
  <c r="A5590" i="20"/>
  <c r="B5589" i="20"/>
  <c r="D5589" i="20" s="1"/>
  <c r="A5591" i="20" l="1"/>
  <c r="B5590" i="20"/>
  <c r="D5590" i="20" s="1"/>
  <c r="C5590" i="20"/>
  <c r="E5590" i="20" s="1"/>
  <c r="C5591" i="20" l="1"/>
  <c r="E5591" i="20" s="1"/>
  <c r="B5591" i="20"/>
  <c r="D5591" i="20" s="1"/>
  <c r="A5592" i="20"/>
  <c r="A5593" i="20" l="1"/>
  <c r="C5592" i="20"/>
  <c r="E5592" i="20" s="1"/>
  <c r="B5592" i="20"/>
  <c r="D5592" i="20" s="1"/>
  <c r="A5594" i="20" l="1"/>
  <c r="C5593" i="20"/>
  <c r="E5593" i="20" s="1"/>
  <c r="B5593" i="20"/>
  <c r="D5593" i="20" s="1"/>
  <c r="B5594" i="20" l="1"/>
  <c r="D5594" i="20" s="1"/>
  <c r="C5594" i="20"/>
  <c r="E5594" i="20" s="1"/>
  <c r="A5595" i="20"/>
  <c r="A5596" i="20" l="1"/>
  <c r="B5595" i="20"/>
  <c r="D5595" i="20" s="1"/>
  <c r="C5595" i="20"/>
  <c r="E5595" i="20" s="1"/>
  <c r="A5597" i="20" l="1"/>
  <c r="C5596" i="20"/>
  <c r="E5596" i="20" s="1"/>
  <c r="B5596" i="20"/>
  <c r="D5596" i="20" s="1"/>
  <c r="C5597" i="20" l="1"/>
  <c r="E5597" i="20" s="1"/>
  <c r="B5597" i="20"/>
  <c r="D5597" i="20" s="1"/>
  <c r="A5598" i="20"/>
  <c r="C5598" i="20" l="1"/>
  <c r="E5598" i="20" s="1"/>
  <c r="B5598" i="20"/>
  <c r="D5598" i="20" s="1"/>
  <c r="A5599" i="20"/>
  <c r="A5600" i="20" l="1"/>
  <c r="B5599" i="20"/>
  <c r="D5599" i="20" s="1"/>
  <c r="C5599" i="20"/>
  <c r="E5599" i="20" s="1"/>
  <c r="B5600" i="20" l="1"/>
  <c r="D5600" i="20" s="1"/>
  <c r="C5600" i="20"/>
  <c r="E5600" i="20" s="1"/>
  <c r="A5601" i="20"/>
  <c r="A5602" i="20" l="1"/>
  <c r="B5601" i="20"/>
  <c r="D5601" i="20" s="1"/>
  <c r="C5601" i="20"/>
  <c r="E5601" i="20" s="1"/>
  <c r="A5603" i="20" l="1"/>
  <c r="C5602" i="20"/>
  <c r="E5602" i="20" s="1"/>
  <c r="B5602" i="20"/>
  <c r="D5602" i="20" s="1"/>
  <c r="B5603" i="20" l="1"/>
  <c r="D5603" i="20" s="1"/>
  <c r="C5603" i="20"/>
  <c r="E5603" i="20" s="1"/>
  <c r="A5604" i="20"/>
  <c r="A5605" i="20" l="1"/>
  <c r="C5604" i="20"/>
  <c r="E5604" i="20" s="1"/>
  <c r="B5604" i="20"/>
  <c r="D5604" i="20" s="1"/>
  <c r="C5605" i="20" l="1"/>
  <c r="E5605" i="20" s="1"/>
  <c r="B5605" i="20"/>
  <c r="D5605" i="20" s="1"/>
  <c r="A5606" i="20"/>
  <c r="A5607" i="20" l="1"/>
  <c r="B5606" i="20"/>
  <c r="D5606" i="20" s="1"/>
  <c r="C5606" i="20"/>
  <c r="E5606" i="20" s="1"/>
  <c r="C5607" i="20" l="1"/>
  <c r="E5607" i="20" s="1"/>
  <c r="A5608" i="20"/>
  <c r="B5607" i="20"/>
  <c r="D5607" i="20" s="1"/>
  <c r="A5609" i="20" l="1"/>
  <c r="C5608" i="20"/>
  <c r="E5608" i="20" s="1"/>
  <c r="B5608" i="20"/>
  <c r="D5608" i="20" s="1"/>
  <c r="B5609" i="20" l="1"/>
  <c r="D5609" i="20" s="1"/>
  <c r="C5609" i="20"/>
  <c r="E5609" i="20" s="1"/>
  <c r="A5610" i="20"/>
  <c r="A5611" i="20" l="1"/>
  <c r="B5610" i="20"/>
  <c r="D5610" i="20" s="1"/>
  <c r="C5610" i="20"/>
  <c r="E5610" i="20" s="1"/>
  <c r="A5612" i="20" l="1"/>
  <c r="B5611" i="20"/>
  <c r="D5611" i="20" s="1"/>
  <c r="C5611" i="20"/>
  <c r="E5611" i="20" s="1"/>
  <c r="A5613" i="20" l="1"/>
  <c r="C5612" i="20"/>
  <c r="E5612" i="20" s="1"/>
  <c r="B5612" i="20"/>
  <c r="D5612" i="20" s="1"/>
  <c r="C5613" i="20" l="1"/>
  <c r="E5613" i="20" s="1"/>
  <c r="A5614" i="20"/>
  <c r="B5613" i="20"/>
  <c r="D5613" i="20" s="1"/>
  <c r="B5614" i="20" l="1"/>
  <c r="D5614" i="20" s="1"/>
  <c r="C5614" i="20"/>
  <c r="E5614" i="20" s="1"/>
  <c r="A5615" i="20"/>
  <c r="A5616" i="20" l="1"/>
  <c r="B5615" i="20"/>
  <c r="D5615" i="20" s="1"/>
  <c r="C5615" i="20"/>
  <c r="E5615" i="20" s="1"/>
  <c r="B5616" i="20" l="1"/>
  <c r="D5616" i="20" s="1"/>
  <c r="A5617" i="20"/>
  <c r="C5616" i="20"/>
  <c r="E5616" i="20" s="1"/>
  <c r="C5617" i="20" l="1"/>
  <c r="E5617" i="20" s="1"/>
  <c r="A5618" i="20"/>
  <c r="B5617" i="20"/>
  <c r="D5617" i="20" s="1"/>
  <c r="B5618" i="20" l="1"/>
  <c r="D5618" i="20" s="1"/>
  <c r="C5618" i="20"/>
  <c r="E5618" i="20" s="1"/>
  <c r="A5619" i="20"/>
  <c r="A5620" i="20" l="1"/>
  <c r="B5619" i="20"/>
  <c r="D5619" i="20" s="1"/>
  <c r="C5619" i="20"/>
  <c r="E5619" i="20" s="1"/>
  <c r="A5621" i="20" l="1"/>
  <c r="C5620" i="20"/>
  <c r="E5620" i="20" s="1"/>
  <c r="B5620" i="20"/>
  <c r="D5620" i="20" s="1"/>
  <c r="B5621" i="20" l="1"/>
  <c r="D5621" i="20" s="1"/>
  <c r="A5622" i="20"/>
  <c r="C5621" i="20"/>
  <c r="E5621" i="20" s="1"/>
  <c r="A5623" i="20" l="1"/>
  <c r="C5622" i="20"/>
  <c r="E5622" i="20" s="1"/>
  <c r="B5622" i="20"/>
  <c r="D5622" i="20" s="1"/>
  <c r="C5623" i="20" l="1"/>
  <c r="E5623" i="20" s="1"/>
  <c r="A5624" i="20"/>
  <c r="B5623" i="20"/>
  <c r="D5623" i="20" s="1"/>
  <c r="A5625" i="20" l="1"/>
  <c r="C5624" i="20"/>
  <c r="E5624" i="20" s="1"/>
  <c r="B5624" i="20"/>
  <c r="D5624" i="20" s="1"/>
  <c r="B5625" i="20" l="1"/>
  <c r="D5625" i="20" s="1"/>
  <c r="A5626" i="20"/>
  <c r="C5625" i="20"/>
  <c r="E5625" i="20" s="1"/>
  <c r="A5627" i="20" l="1"/>
  <c r="B5626" i="20"/>
  <c r="D5626" i="20" s="1"/>
  <c r="C5626" i="20"/>
  <c r="E5626" i="20" s="1"/>
  <c r="A5628" i="20" l="1"/>
  <c r="C5627" i="20"/>
  <c r="E5627" i="20" s="1"/>
  <c r="B5627" i="20"/>
  <c r="D5627" i="20" s="1"/>
  <c r="B5628" i="20" l="1"/>
  <c r="D5628" i="20" s="1"/>
  <c r="C5628" i="20"/>
  <c r="E5628" i="20" s="1"/>
  <c r="A5629" i="20"/>
  <c r="C5629" i="20" l="1"/>
  <c r="E5629" i="20" s="1"/>
  <c r="A5630" i="20"/>
  <c r="B5629" i="20"/>
  <c r="D5629" i="20" s="1"/>
  <c r="C5630" i="20" l="1"/>
  <c r="E5630" i="20" s="1"/>
  <c r="A5631" i="20"/>
  <c r="B5630" i="20"/>
  <c r="D5630" i="20" s="1"/>
  <c r="A5632" i="20" l="1"/>
  <c r="B5631" i="20"/>
  <c r="D5631" i="20" s="1"/>
  <c r="C5631" i="20"/>
  <c r="E5631" i="20" s="1"/>
  <c r="B5632" i="20" l="1"/>
  <c r="D5632" i="20" s="1"/>
  <c r="A5633" i="20"/>
  <c r="C5632" i="20"/>
  <c r="E5632" i="20" s="1"/>
  <c r="A5634" i="20" l="1"/>
  <c r="C5633" i="20"/>
  <c r="E5633" i="20" s="1"/>
  <c r="B5633" i="20"/>
  <c r="D5633" i="20" s="1"/>
  <c r="A5635" i="20" l="1"/>
  <c r="C5634" i="20"/>
  <c r="E5634" i="20" s="1"/>
  <c r="B5634" i="20"/>
  <c r="D5634" i="20" s="1"/>
  <c r="B5635" i="20" l="1"/>
  <c r="D5635" i="20" s="1"/>
  <c r="C5635" i="20"/>
  <c r="E5635" i="20" s="1"/>
  <c r="A5636" i="20"/>
  <c r="C5636" i="20" l="1"/>
  <c r="E5636" i="20" s="1"/>
  <c r="B5636" i="20"/>
  <c r="D5636" i="20" s="1"/>
  <c r="A5637" i="20"/>
  <c r="A5638" i="20" l="1"/>
  <c r="B5637" i="20"/>
  <c r="D5637" i="20" s="1"/>
  <c r="C5637" i="20"/>
  <c r="E5637" i="20" s="1"/>
  <c r="A5639" i="20" l="1"/>
  <c r="B5638" i="20"/>
  <c r="D5638" i="20" s="1"/>
  <c r="C5638" i="20"/>
  <c r="E5638" i="20" s="1"/>
  <c r="B5639" i="20" l="1"/>
  <c r="D5639" i="20" s="1"/>
  <c r="C5639" i="20"/>
  <c r="E5639" i="20" s="1"/>
  <c r="A5640" i="20"/>
  <c r="B5640" i="20" l="1"/>
  <c r="D5640" i="20" s="1"/>
  <c r="A5641" i="20"/>
  <c r="C5640" i="20"/>
  <c r="E5640" i="20" s="1"/>
  <c r="A5642" i="20" l="1"/>
  <c r="B5641" i="20"/>
  <c r="D5641" i="20" s="1"/>
  <c r="C5641" i="20"/>
  <c r="E5641" i="20" s="1"/>
  <c r="A5643" i="20" l="1"/>
  <c r="B5642" i="20"/>
  <c r="D5642" i="20" s="1"/>
  <c r="C5642" i="20"/>
  <c r="E5642" i="20" s="1"/>
  <c r="B5643" i="20" l="1"/>
  <c r="D5643" i="20" s="1"/>
  <c r="C5643" i="20"/>
  <c r="E5643" i="20" s="1"/>
  <c r="A5644" i="20"/>
  <c r="C5644" i="20" l="1"/>
  <c r="E5644" i="20" s="1"/>
  <c r="A5645" i="20"/>
  <c r="B5644" i="20"/>
  <c r="D5644" i="20" s="1"/>
  <c r="C5645" i="20" l="1"/>
  <c r="E5645" i="20" s="1"/>
  <c r="A5646" i="20"/>
  <c r="B5645" i="20"/>
  <c r="D5645" i="20" s="1"/>
  <c r="A5647" i="20" l="1"/>
  <c r="B5646" i="20"/>
  <c r="D5646" i="20" s="1"/>
  <c r="C5646" i="20"/>
  <c r="E5646" i="20" s="1"/>
  <c r="B5647" i="20" l="1"/>
  <c r="D5647" i="20" s="1"/>
  <c r="A5648" i="20"/>
  <c r="C5647" i="20"/>
  <c r="E5647" i="20" s="1"/>
  <c r="C5648" i="20" l="1"/>
  <c r="E5648" i="20" s="1"/>
  <c r="A5649" i="20"/>
  <c r="B5648" i="20"/>
  <c r="D5648" i="20" s="1"/>
  <c r="A5650" i="20" l="1"/>
  <c r="C5649" i="20"/>
  <c r="E5649" i="20" s="1"/>
  <c r="B5649" i="20"/>
  <c r="D5649" i="20" s="1"/>
  <c r="A5651" i="20" l="1"/>
  <c r="B5650" i="20"/>
  <c r="D5650" i="20" s="1"/>
  <c r="C5650" i="20"/>
  <c r="E5650" i="20" s="1"/>
  <c r="B5651" i="20" l="1"/>
  <c r="D5651" i="20" s="1"/>
  <c r="A5652" i="20"/>
  <c r="C5651" i="20"/>
  <c r="E5651" i="20" s="1"/>
  <c r="B5652" i="20" l="1"/>
  <c r="D5652" i="20" s="1"/>
  <c r="C5652" i="20"/>
  <c r="E5652" i="20" s="1"/>
  <c r="A5653" i="20"/>
  <c r="A5654" i="20" l="1"/>
  <c r="C5653" i="20"/>
  <c r="E5653" i="20" s="1"/>
  <c r="B5653" i="20"/>
  <c r="D5653" i="20" s="1"/>
  <c r="A5655" i="20" l="1"/>
  <c r="C5654" i="20"/>
  <c r="E5654" i="20" s="1"/>
  <c r="B5654" i="20"/>
  <c r="D5654" i="20" s="1"/>
  <c r="B5655" i="20" l="1"/>
  <c r="D5655" i="20" s="1"/>
  <c r="C5655" i="20"/>
  <c r="E5655" i="20" s="1"/>
  <c r="A5656" i="20"/>
  <c r="B5656" i="20" l="1"/>
  <c r="D5656" i="20" s="1"/>
  <c r="C5656" i="20"/>
  <c r="E5656" i="20" s="1"/>
  <c r="A5657" i="20"/>
  <c r="A5658" i="20" l="1"/>
  <c r="B5657" i="20"/>
  <c r="D5657" i="20" s="1"/>
  <c r="C5657" i="20"/>
  <c r="E5657" i="20" s="1"/>
  <c r="A5659" i="20" l="1"/>
  <c r="B5658" i="20"/>
  <c r="D5658" i="20" s="1"/>
  <c r="C5658" i="20"/>
  <c r="E5658" i="20" s="1"/>
  <c r="B5659" i="20" l="1"/>
  <c r="D5659" i="20" s="1"/>
  <c r="C5659" i="20"/>
  <c r="E5659" i="20" s="1"/>
  <c r="A5660" i="20"/>
  <c r="C5660" i="20" l="1"/>
  <c r="E5660" i="20" s="1"/>
  <c r="A5661" i="20"/>
  <c r="B5660" i="20"/>
  <c r="D5660" i="20" s="1"/>
  <c r="C5661" i="20" l="1"/>
  <c r="E5661" i="20" s="1"/>
  <c r="A5662" i="20"/>
  <c r="B5661" i="20"/>
  <c r="D5661" i="20" s="1"/>
  <c r="A5663" i="20" l="1"/>
  <c r="B5662" i="20"/>
  <c r="D5662" i="20" s="1"/>
  <c r="C5662" i="20"/>
  <c r="E5662" i="20" s="1"/>
  <c r="B5663" i="20" l="1"/>
  <c r="D5663" i="20" s="1"/>
  <c r="C5663" i="20"/>
  <c r="E5663" i="20" s="1"/>
  <c r="A5664" i="20"/>
  <c r="B5664" i="20" l="1"/>
  <c r="D5664" i="20" s="1"/>
  <c r="C5664" i="20"/>
  <c r="E5664" i="20" s="1"/>
  <c r="A5665" i="20"/>
  <c r="A5666" i="20" l="1"/>
  <c r="B5665" i="20"/>
  <c r="D5665" i="20" s="1"/>
  <c r="C5665" i="20"/>
  <c r="E5665" i="20" s="1"/>
  <c r="A5667" i="20" l="1"/>
  <c r="B5666" i="20"/>
  <c r="D5666" i="20" s="1"/>
  <c r="C5666" i="20"/>
  <c r="E5666" i="20" s="1"/>
  <c r="B5667" i="20" l="1"/>
  <c r="D5667" i="20" s="1"/>
  <c r="A5668" i="20"/>
  <c r="C5667" i="20"/>
  <c r="E5667" i="20" s="1"/>
  <c r="B5668" i="20" l="1"/>
  <c r="D5668" i="20" s="1"/>
  <c r="A5669" i="20"/>
  <c r="C5668" i="20"/>
  <c r="E5668" i="20" s="1"/>
  <c r="C5669" i="20" l="1"/>
  <c r="E5669" i="20" s="1"/>
  <c r="A5670" i="20"/>
  <c r="B5669" i="20"/>
  <c r="D5669" i="20" s="1"/>
  <c r="A5671" i="20" l="1"/>
  <c r="B5670" i="20"/>
  <c r="D5670" i="20" s="1"/>
  <c r="C5670" i="20"/>
  <c r="E5670" i="20" s="1"/>
  <c r="B5671" i="20" l="1"/>
  <c r="D5671" i="20" s="1"/>
  <c r="C5671" i="20"/>
  <c r="E5671" i="20" s="1"/>
  <c r="A5672" i="20"/>
  <c r="B5672" i="20" l="1"/>
  <c r="D5672" i="20" s="1"/>
  <c r="A5673" i="20"/>
  <c r="C5672" i="20"/>
  <c r="E5672" i="20" s="1"/>
  <c r="A5674" i="20" l="1"/>
  <c r="B5673" i="20"/>
  <c r="D5673" i="20" s="1"/>
  <c r="C5673" i="20"/>
  <c r="E5673" i="20" s="1"/>
  <c r="A5675" i="20" l="1"/>
  <c r="B5674" i="20"/>
  <c r="D5674" i="20" s="1"/>
  <c r="C5674" i="20"/>
  <c r="E5674" i="20" s="1"/>
  <c r="B5675" i="20" l="1"/>
  <c r="D5675" i="20" s="1"/>
  <c r="C5675" i="20"/>
  <c r="E5675" i="20" s="1"/>
  <c r="A5676" i="20"/>
  <c r="C5676" i="20" l="1"/>
  <c r="E5676" i="20" s="1"/>
  <c r="A5677" i="20"/>
  <c r="B5676" i="20"/>
  <c r="D5676" i="20" s="1"/>
  <c r="C5677" i="20" l="1"/>
  <c r="E5677" i="20" s="1"/>
  <c r="A5678" i="20"/>
  <c r="B5677" i="20"/>
  <c r="D5677" i="20" s="1"/>
  <c r="A5679" i="20" l="1"/>
  <c r="C5678" i="20"/>
  <c r="E5678" i="20" s="1"/>
  <c r="B5678" i="20"/>
  <c r="D5678" i="20" s="1"/>
  <c r="B5679" i="20" l="1"/>
  <c r="D5679" i="20" s="1"/>
  <c r="C5679" i="20"/>
  <c r="E5679" i="20" s="1"/>
  <c r="A5680" i="20"/>
  <c r="B5680" i="20" l="1"/>
  <c r="D5680" i="20" s="1"/>
  <c r="A5681" i="20"/>
  <c r="C5680" i="20"/>
  <c r="E5680" i="20" s="1"/>
  <c r="A5682" i="20" l="1"/>
  <c r="C5681" i="20"/>
  <c r="E5681" i="20" s="1"/>
  <c r="B5681" i="20"/>
  <c r="D5681" i="20" s="1"/>
  <c r="A5683" i="20" l="1"/>
  <c r="B5682" i="20"/>
  <c r="D5682" i="20" s="1"/>
  <c r="C5682" i="20"/>
  <c r="E5682" i="20" s="1"/>
  <c r="B5683" i="20" l="1"/>
  <c r="D5683" i="20" s="1"/>
  <c r="C5683" i="20"/>
  <c r="E5683" i="20" s="1"/>
  <c r="A5684" i="20"/>
  <c r="C5684" i="20" l="1"/>
  <c r="E5684" i="20" s="1"/>
  <c r="A5685" i="20"/>
  <c r="B5684" i="20"/>
  <c r="D5684" i="20" s="1"/>
  <c r="C5685" i="20" l="1"/>
  <c r="E5685" i="20" s="1"/>
  <c r="A5686" i="20"/>
  <c r="B5685" i="20"/>
  <c r="D5685" i="20" s="1"/>
  <c r="A5687" i="20" l="1"/>
  <c r="B5686" i="20"/>
  <c r="D5686" i="20" s="1"/>
  <c r="C5686" i="20"/>
  <c r="E5686" i="20" s="1"/>
  <c r="C5687" i="20" l="1"/>
  <c r="E5687" i="20" s="1"/>
  <c r="B5687" i="20"/>
  <c r="D5687" i="20" s="1"/>
  <c r="A5688" i="20"/>
  <c r="B5688" i="20" l="1"/>
  <c r="D5688" i="20" s="1"/>
  <c r="A5689" i="20"/>
  <c r="C5688" i="20"/>
  <c r="E5688" i="20" s="1"/>
  <c r="A5690" i="20" l="1"/>
  <c r="B5689" i="20"/>
  <c r="D5689" i="20" s="1"/>
  <c r="C5689" i="20"/>
  <c r="E5689" i="20" s="1"/>
  <c r="B5690" i="20" l="1"/>
  <c r="D5690" i="20" s="1"/>
  <c r="A5691" i="20"/>
  <c r="C5690" i="20"/>
  <c r="E5690" i="20" s="1"/>
  <c r="C5691" i="20" l="1"/>
  <c r="E5691" i="20" s="1"/>
  <c r="A5692" i="20"/>
  <c r="B5691" i="20"/>
  <c r="D5691" i="20" s="1"/>
  <c r="C5692" i="20" l="1"/>
  <c r="E5692" i="20" s="1"/>
  <c r="B5692" i="20"/>
  <c r="D5692" i="20" s="1"/>
  <c r="A5693" i="20"/>
  <c r="B5693" i="20" l="1"/>
  <c r="D5693" i="20" s="1"/>
  <c r="C5693" i="20"/>
  <c r="E5693" i="20" s="1"/>
  <c r="A5694" i="20"/>
  <c r="B5694" i="20" l="1"/>
  <c r="D5694" i="20" s="1"/>
  <c r="A5695" i="20"/>
  <c r="C5694" i="20"/>
  <c r="E5694" i="20" s="1"/>
  <c r="A5696" i="20" l="1"/>
  <c r="C5695" i="20"/>
  <c r="E5695" i="20" s="1"/>
  <c r="B5695" i="20"/>
  <c r="D5695" i="20" s="1"/>
  <c r="C5696" i="20" l="1"/>
  <c r="E5696" i="20" s="1"/>
  <c r="B5696" i="20"/>
  <c r="D5696" i="20" s="1"/>
  <c r="A5697" i="20"/>
  <c r="B5697" i="20" l="1"/>
  <c r="D5697" i="20" s="1"/>
  <c r="A5698" i="20"/>
  <c r="C5697" i="20"/>
  <c r="E5697" i="20" s="1"/>
  <c r="B5698" i="20" l="1"/>
  <c r="D5698" i="20" s="1"/>
  <c r="C5698" i="20"/>
  <c r="E5698" i="20" s="1"/>
  <c r="A5699" i="20"/>
  <c r="C5699" i="20" l="1"/>
  <c r="E5699" i="20" s="1"/>
  <c r="A5700" i="20"/>
  <c r="B5699" i="20"/>
  <c r="D5699" i="20" s="1"/>
  <c r="A5701" i="20" l="1"/>
  <c r="C5700" i="20"/>
  <c r="E5700" i="20" s="1"/>
  <c r="B5700" i="20"/>
  <c r="D5700" i="20" s="1"/>
  <c r="B5701" i="20" l="1"/>
  <c r="D5701" i="20" s="1"/>
  <c r="A5702" i="20"/>
  <c r="C5701" i="20"/>
  <c r="E5701" i="20" s="1"/>
  <c r="B5702" i="20" l="1"/>
  <c r="D5702" i="20" s="1"/>
  <c r="C5702" i="20"/>
  <c r="E5702" i="20" s="1"/>
  <c r="A5703" i="20"/>
  <c r="C5703" i="20" l="1"/>
  <c r="E5703" i="20" s="1"/>
  <c r="A5704" i="20"/>
  <c r="B5703" i="20"/>
  <c r="D5703" i="20" s="1"/>
  <c r="B5704" i="20" l="1"/>
  <c r="D5704" i="20" s="1"/>
  <c r="A5705" i="20"/>
  <c r="C5704" i="20"/>
  <c r="E5704" i="20" s="1"/>
  <c r="A5706" i="20" l="1"/>
  <c r="B5705" i="20"/>
  <c r="D5705" i="20" s="1"/>
  <c r="C5705" i="20"/>
  <c r="E5705" i="20" s="1"/>
  <c r="B5706" i="20" l="1"/>
  <c r="D5706" i="20" s="1"/>
  <c r="C5706" i="20"/>
  <c r="E5706" i="20" s="1"/>
  <c r="A5707" i="20"/>
  <c r="C5707" i="20" l="1"/>
  <c r="E5707" i="20" s="1"/>
  <c r="A5708" i="20"/>
  <c r="B5707" i="20"/>
  <c r="D5707" i="20" s="1"/>
  <c r="A5709" i="20" l="1"/>
  <c r="C5708" i="20"/>
  <c r="E5708" i="20" s="1"/>
  <c r="B5708" i="20"/>
  <c r="D5708" i="20" s="1"/>
  <c r="B5709" i="20" l="1"/>
  <c r="D5709" i="20" s="1"/>
  <c r="C5709" i="20"/>
  <c r="E5709" i="20" s="1"/>
  <c r="A5710" i="20"/>
  <c r="B5710" i="20" l="1"/>
  <c r="D5710" i="20" s="1"/>
  <c r="C5710" i="20"/>
  <c r="E5710" i="20" s="1"/>
  <c r="A5711" i="20"/>
  <c r="C5711" i="20" l="1"/>
  <c r="E5711" i="20" s="1"/>
  <c r="A5712" i="20"/>
  <c r="B5711" i="20"/>
  <c r="D5711" i="20" s="1"/>
  <c r="B5712" i="20" l="1"/>
  <c r="D5712" i="20" s="1"/>
  <c r="A5713" i="20"/>
  <c r="C5712" i="20"/>
  <c r="E5712" i="20" s="1"/>
  <c r="B5713" i="20" l="1"/>
  <c r="D5713" i="20" s="1"/>
  <c r="C5713" i="20"/>
  <c r="E5713" i="20" s="1"/>
  <c r="A5714" i="20"/>
  <c r="B5714" i="20" l="1"/>
  <c r="D5714" i="20" s="1"/>
  <c r="C5714" i="20"/>
  <c r="E5714" i="20" s="1"/>
  <c r="A5715" i="20"/>
  <c r="C5715" i="20" l="1"/>
  <c r="E5715" i="20" s="1"/>
  <c r="A5716" i="20"/>
  <c r="B5715" i="20"/>
  <c r="D5715" i="20" s="1"/>
  <c r="A5717" i="20" l="1"/>
  <c r="C5716" i="20"/>
  <c r="E5716" i="20" s="1"/>
  <c r="B5716" i="20"/>
  <c r="D5716" i="20" s="1"/>
  <c r="B5717" i="20" l="1"/>
  <c r="D5717" i="20" s="1"/>
  <c r="C5717" i="20"/>
  <c r="E5717" i="20" s="1"/>
  <c r="A5718" i="20"/>
  <c r="B5718" i="20" l="1"/>
  <c r="D5718" i="20" s="1"/>
  <c r="C5718" i="20"/>
  <c r="E5718" i="20" s="1"/>
  <c r="A5719" i="20"/>
  <c r="A5720" i="20" l="1"/>
  <c r="C5719" i="20"/>
  <c r="E5719" i="20" s="1"/>
  <c r="B5719" i="20"/>
  <c r="D5719" i="20" s="1"/>
  <c r="B5720" i="20" l="1"/>
  <c r="D5720" i="20" s="1"/>
  <c r="A5721" i="20"/>
  <c r="C5720" i="20"/>
  <c r="E5720" i="20" s="1"/>
  <c r="A5722" i="20" l="1"/>
  <c r="B5721" i="20"/>
  <c r="D5721" i="20" s="1"/>
  <c r="C5721" i="20"/>
  <c r="E5721" i="20" s="1"/>
  <c r="B5722" i="20" l="1"/>
  <c r="D5722" i="20" s="1"/>
  <c r="C5722" i="20"/>
  <c r="E5722" i="20" s="1"/>
  <c r="A5723" i="20"/>
  <c r="C5723" i="20" l="1"/>
  <c r="E5723" i="20" s="1"/>
  <c r="A5724" i="20"/>
  <c r="B5723" i="20"/>
  <c r="D5723" i="20" s="1"/>
  <c r="A5725" i="20" l="1"/>
  <c r="B5724" i="20"/>
  <c r="D5724" i="20" s="1"/>
  <c r="C5724" i="20"/>
  <c r="E5724" i="20" s="1"/>
  <c r="B5725" i="20" l="1"/>
  <c r="D5725" i="20" s="1"/>
  <c r="C5725" i="20"/>
  <c r="E5725" i="20" s="1"/>
  <c r="A5726" i="20"/>
  <c r="B5726" i="20" l="1"/>
  <c r="D5726" i="20" s="1"/>
  <c r="C5726" i="20"/>
  <c r="E5726" i="20" s="1"/>
  <c r="A5727" i="20"/>
  <c r="C5727" i="20" l="1"/>
  <c r="E5727" i="20" s="1"/>
  <c r="A5728" i="20"/>
  <c r="B5727" i="20"/>
  <c r="D5727" i="20" s="1"/>
  <c r="B5728" i="20" l="1"/>
  <c r="D5728" i="20" s="1"/>
  <c r="A5729" i="20"/>
  <c r="C5728" i="20"/>
  <c r="E5728" i="20" s="1"/>
  <c r="B5729" i="20" l="1"/>
  <c r="D5729" i="20" s="1"/>
  <c r="A5730" i="20"/>
  <c r="C5729" i="20"/>
  <c r="E5729" i="20" s="1"/>
  <c r="B5730" i="20" l="1"/>
  <c r="D5730" i="20" s="1"/>
  <c r="A5731" i="20"/>
  <c r="C5730" i="20"/>
  <c r="E5730" i="20" s="1"/>
  <c r="C5731" i="20" l="1"/>
  <c r="E5731" i="20" s="1"/>
  <c r="B5731" i="20"/>
  <c r="D5731" i="20" s="1"/>
  <c r="A5732" i="20"/>
  <c r="C5732" i="20" l="1"/>
  <c r="E5732" i="20" s="1"/>
  <c r="A5733" i="20"/>
  <c r="B5732" i="20"/>
  <c r="D5732" i="20" s="1"/>
  <c r="C5733" i="20" l="1"/>
  <c r="E5733" i="20" s="1"/>
  <c r="A5734" i="20"/>
  <c r="B5733" i="20"/>
  <c r="D5733" i="20" s="1"/>
  <c r="B5734" i="20" l="1"/>
  <c r="D5734" i="20" s="1"/>
  <c r="C5734" i="20"/>
  <c r="E5734" i="20" s="1"/>
  <c r="A5735" i="20"/>
  <c r="C5735" i="20" l="1"/>
  <c r="E5735" i="20" s="1"/>
  <c r="A5736" i="20"/>
  <c r="B5735" i="20"/>
  <c r="D5735" i="20" s="1"/>
  <c r="A5737" i="20" l="1"/>
  <c r="B5736" i="20"/>
  <c r="D5736" i="20" s="1"/>
  <c r="C5736" i="20"/>
  <c r="E5736" i="20" s="1"/>
  <c r="A5738" i="20" l="1"/>
  <c r="C5737" i="20"/>
  <c r="E5737" i="20" s="1"/>
  <c r="B5737" i="20"/>
  <c r="D5737" i="20" s="1"/>
  <c r="C5738" i="20" l="1"/>
  <c r="E5738" i="20" s="1"/>
  <c r="B5738" i="20"/>
  <c r="D5738" i="20" s="1"/>
  <c r="A5739" i="20"/>
  <c r="A5740" i="20" l="1"/>
  <c r="C5739" i="20"/>
  <c r="E5739" i="20" s="1"/>
  <c r="B5739" i="20"/>
  <c r="D5739" i="20" s="1"/>
  <c r="A5741" i="20" l="1"/>
  <c r="C5740" i="20"/>
  <c r="E5740" i="20" s="1"/>
  <c r="B5740" i="20"/>
  <c r="D5740" i="20" s="1"/>
  <c r="B5741" i="20" l="1"/>
  <c r="D5741" i="20" s="1"/>
  <c r="C5741" i="20"/>
  <c r="E5741" i="20" s="1"/>
  <c r="A5742" i="20"/>
  <c r="C5742" i="20" l="1"/>
  <c r="E5742" i="20" s="1"/>
  <c r="B5742" i="20"/>
  <c r="D5742" i="20" s="1"/>
  <c r="A5743" i="20"/>
  <c r="C5743" i="20" l="1"/>
  <c r="E5743" i="20" s="1"/>
  <c r="A5744" i="20"/>
  <c r="B5743" i="20"/>
  <c r="D5743" i="20" s="1"/>
  <c r="A5745" i="20" l="1"/>
  <c r="B5744" i="20"/>
  <c r="D5744" i="20" s="1"/>
  <c r="C5744" i="20"/>
  <c r="E5744" i="20" s="1"/>
  <c r="B5745" i="20" l="1"/>
  <c r="D5745" i="20" s="1"/>
  <c r="C5745" i="20"/>
  <c r="E5745" i="20" s="1"/>
  <c r="A5746" i="20"/>
  <c r="B5746" i="20" l="1"/>
  <c r="D5746" i="20" s="1"/>
  <c r="A5747" i="20"/>
  <c r="C5746" i="20"/>
  <c r="E5746" i="20" s="1"/>
  <c r="C5747" i="20" l="1"/>
  <c r="E5747" i="20" s="1"/>
  <c r="A5748" i="20"/>
  <c r="B5747" i="20"/>
  <c r="D5747" i="20" s="1"/>
  <c r="A5749" i="20" l="1"/>
  <c r="B5748" i="20"/>
  <c r="D5748" i="20" s="1"/>
  <c r="C5748" i="20"/>
  <c r="E5748" i="20" s="1"/>
  <c r="A5750" i="20" l="1"/>
  <c r="B5749" i="20"/>
  <c r="D5749" i="20" s="1"/>
  <c r="C5749" i="20"/>
  <c r="E5749" i="20" s="1"/>
  <c r="B5750" i="20" l="1"/>
  <c r="D5750" i="20" s="1"/>
  <c r="C5750" i="20"/>
  <c r="E5750" i="20" s="1"/>
  <c r="A5751" i="20"/>
  <c r="C5751" i="20" l="1"/>
  <c r="E5751" i="20" s="1"/>
  <c r="A5752" i="20"/>
  <c r="B5751" i="20"/>
  <c r="D5751" i="20" s="1"/>
  <c r="A5753" i="20" l="1"/>
  <c r="C5752" i="20"/>
  <c r="E5752" i="20" s="1"/>
  <c r="B5752" i="20"/>
  <c r="D5752" i="20" s="1"/>
  <c r="A5754" i="20" l="1"/>
  <c r="B5753" i="20"/>
  <c r="D5753" i="20" s="1"/>
  <c r="C5753" i="20"/>
  <c r="E5753" i="20" s="1"/>
  <c r="B5754" i="20" l="1"/>
  <c r="D5754" i="20" s="1"/>
  <c r="C5754" i="20"/>
  <c r="E5754" i="20" s="1"/>
  <c r="A5755" i="20"/>
  <c r="C5755" i="20" l="1"/>
  <c r="E5755" i="20" s="1"/>
  <c r="A5756" i="20"/>
  <c r="B5755" i="20"/>
  <c r="D5755" i="20" s="1"/>
  <c r="A5757" i="20" l="1"/>
  <c r="C5756" i="20"/>
  <c r="E5756" i="20" s="1"/>
  <c r="B5756" i="20"/>
  <c r="D5756" i="20" s="1"/>
  <c r="B5757" i="20" l="1"/>
  <c r="D5757" i="20" s="1"/>
  <c r="A5758" i="20"/>
  <c r="C5757" i="20"/>
  <c r="E5757" i="20" s="1"/>
  <c r="B5758" i="20" l="1"/>
  <c r="D5758" i="20" s="1"/>
  <c r="C5758" i="20"/>
  <c r="E5758" i="20" s="1"/>
  <c r="A5759" i="20"/>
  <c r="C5759" i="20" l="1"/>
  <c r="E5759" i="20" s="1"/>
  <c r="A5760" i="20"/>
  <c r="B5759" i="20"/>
  <c r="D5759" i="20" s="1"/>
  <c r="B5760" i="20" l="1"/>
  <c r="D5760" i="20" s="1"/>
  <c r="A5761" i="20"/>
  <c r="C5760" i="20"/>
  <c r="E5760" i="20" s="1"/>
  <c r="B5761" i="20" l="1"/>
  <c r="D5761" i="20" s="1"/>
  <c r="C5761" i="20"/>
  <c r="E5761" i="20" s="1"/>
  <c r="A5762" i="20"/>
  <c r="C5762" i="20" l="1"/>
  <c r="E5762" i="20" s="1"/>
  <c r="A5763" i="20"/>
  <c r="B5762" i="20"/>
  <c r="D5762" i="20" s="1"/>
  <c r="A5764" i="20" l="1"/>
  <c r="C5763" i="20"/>
  <c r="E5763" i="20" s="1"/>
  <c r="B5763" i="20"/>
  <c r="D5763" i="20" s="1"/>
  <c r="A5765" i="20" l="1"/>
  <c r="C5764" i="20"/>
  <c r="E5764" i="20" s="1"/>
  <c r="B5764" i="20"/>
  <c r="D5764" i="20" s="1"/>
  <c r="A5766" i="20" l="1"/>
  <c r="B5765" i="20"/>
  <c r="D5765" i="20" s="1"/>
  <c r="C5765" i="20"/>
  <c r="E5765" i="20" s="1"/>
  <c r="B5766" i="20" l="1"/>
  <c r="D5766" i="20" s="1"/>
  <c r="C5766" i="20"/>
  <c r="E5766" i="20" s="1"/>
  <c r="A5767" i="20"/>
  <c r="A5768" i="20" l="1"/>
  <c r="B5767" i="20"/>
  <c r="D5767" i="20" s="1"/>
  <c r="C5767" i="20"/>
  <c r="E5767" i="20" s="1"/>
  <c r="B5768" i="20" l="1"/>
  <c r="D5768" i="20" s="1"/>
  <c r="A5769" i="20"/>
  <c r="C5768" i="20"/>
  <c r="E5768" i="20" s="1"/>
  <c r="B5769" i="20" l="1"/>
  <c r="D5769" i="20" s="1"/>
  <c r="A5770" i="20"/>
  <c r="C5769" i="20"/>
  <c r="E5769" i="20" s="1"/>
  <c r="C5770" i="20" l="1"/>
  <c r="E5770" i="20" s="1"/>
  <c r="A5771" i="20"/>
  <c r="B5770" i="20"/>
  <c r="D5770" i="20" s="1"/>
  <c r="C5771" i="20" l="1"/>
  <c r="E5771" i="20" s="1"/>
  <c r="A5772" i="20"/>
  <c r="B5771" i="20"/>
  <c r="D5771" i="20" s="1"/>
  <c r="A5773" i="20" l="1"/>
  <c r="C5772" i="20"/>
  <c r="E5772" i="20" s="1"/>
  <c r="B5772" i="20"/>
  <c r="D5772" i="20" s="1"/>
  <c r="B5773" i="20" l="1"/>
  <c r="D5773" i="20" s="1"/>
  <c r="C5773" i="20"/>
  <c r="E5773" i="20" s="1"/>
  <c r="A5774" i="20"/>
  <c r="B5774" i="20" l="1"/>
  <c r="D5774" i="20" s="1"/>
  <c r="C5774" i="20"/>
  <c r="E5774" i="20" s="1"/>
  <c r="A5775" i="20"/>
  <c r="A5776" i="20" l="1"/>
  <c r="C5775" i="20"/>
  <c r="E5775" i="20" s="1"/>
  <c r="B5775" i="20"/>
  <c r="D5775" i="20" s="1"/>
  <c r="B5776" i="20" l="1"/>
  <c r="D5776" i="20" s="1"/>
  <c r="A5777" i="20"/>
  <c r="C5776" i="20"/>
  <c r="E5776" i="20" s="1"/>
  <c r="A5778" i="20" l="1"/>
  <c r="B5777" i="20"/>
  <c r="D5777" i="20" s="1"/>
  <c r="C5777" i="20"/>
  <c r="E5777" i="20" s="1"/>
  <c r="C5778" i="20" l="1"/>
  <c r="E5778" i="20" s="1"/>
  <c r="B5778" i="20"/>
  <c r="D5778" i="20" s="1"/>
  <c r="A5779" i="20"/>
  <c r="C5779" i="20" l="1"/>
  <c r="E5779" i="20" s="1"/>
  <c r="A5780" i="20"/>
  <c r="B5779" i="20"/>
  <c r="D5779" i="20" s="1"/>
  <c r="A5781" i="20" l="1"/>
  <c r="C5780" i="20"/>
  <c r="E5780" i="20" s="1"/>
  <c r="B5780" i="20"/>
  <c r="D5780" i="20" s="1"/>
  <c r="B5781" i="20" l="1"/>
  <c r="D5781" i="20" s="1"/>
  <c r="C5781" i="20"/>
  <c r="E5781" i="20" s="1"/>
  <c r="A5782" i="20"/>
  <c r="B5782" i="20" l="1"/>
  <c r="D5782" i="20" s="1"/>
  <c r="A5783" i="20"/>
  <c r="C5782" i="20"/>
  <c r="E5782" i="20" s="1"/>
  <c r="C5783" i="20" l="1"/>
  <c r="E5783" i="20" s="1"/>
  <c r="A5784" i="20"/>
  <c r="B5783" i="20"/>
  <c r="D5783" i="20" s="1"/>
  <c r="B5784" i="20" l="1"/>
  <c r="D5784" i="20" s="1"/>
  <c r="A5785" i="20"/>
  <c r="C5784" i="20"/>
  <c r="E5784" i="20" s="1"/>
  <c r="C5785" i="20" l="1"/>
  <c r="E5785" i="20" s="1"/>
  <c r="A5786" i="20"/>
  <c r="B5785" i="20"/>
  <c r="D5785" i="20" s="1"/>
  <c r="B5786" i="20" l="1"/>
  <c r="D5786" i="20" s="1"/>
  <c r="C5786" i="20"/>
  <c r="E5786" i="20" s="1"/>
  <c r="A5787" i="20"/>
  <c r="C5787" i="20" l="1"/>
  <c r="E5787" i="20" s="1"/>
  <c r="A5788" i="20"/>
  <c r="B5787" i="20"/>
  <c r="D5787" i="20" s="1"/>
  <c r="A5789" i="20" l="1"/>
  <c r="C5788" i="20"/>
  <c r="E5788" i="20" s="1"/>
  <c r="B5788" i="20"/>
  <c r="D5788" i="20" s="1"/>
  <c r="B5789" i="20" l="1"/>
  <c r="D5789" i="20" s="1"/>
  <c r="A5790" i="20"/>
  <c r="C5789" i="20"/>
  <c r="E5789" i="20" s="1"/>
  <c r="A5791" i="20" l="1"/>
  <c r="B5790" i="20"/>
  <c r="D5790" i="20" s="1"/>
  <c r="C5790" i="20"/>
  <c r="E5790" i="20" s="1"/>
  <c r="C5791" i="20" l="1"/>
  <c r="E5791" i="20" s="1"/>
  <c r="A5792" i="20"/>
  <c r="B5791" i="20"/>
  <c r="D5791" i="20" s="1"/>
  <c r="B5792" i="20" l="1"/>
  <c r="D5792" i="20" s="1"/>
  <c r="A5793" i="20"/>
  <c r="C5792" i="20"/>
  <c r="E5792" i="20" s="1"/>
  <c r="B5793" i="20" l="1"/>
  <c r="D5793" i="20" s="1"/>
  <c r="C5793" i="20"/>
  <c r="E5793" i="20" s="1"/>
  <c r="A5794" i="20"/>
  <c r="C5794" i="20" l="1"/>
  <c r="E5794" i="20" s="1"/>
  <c r="A5795" i="20"/>
  <c r="B5794" i="20"/>
  <c r="D5794" i="20" s="1"/>
  <c r="B5795" i="20" l="1"/>
  <c r="D5795" i="20" s="1"/>
  <c r="A5796" i="20"/>
  <c r="C5795" i="20"/>
  <c r="E5795" i="20" s="1"/>
  <c r="A5797" i="20" l="1"/>
  <c r="B5796" i="20"/>
  <c r="D5796" i="20" s="1"/>
  <c r="C5796" i="20"/>
  <c r="E5796" i="20" s="1"/>
  <c r="B5797" i="20" l="1"/>
  <c r="D5797" i="20" s="1"/>
  <c r="C5797" i="20"/>
  <c r="E5797" i="20" s="1"/>
  <c r="A5798" i="20"/>
  <c r="B5798" i="20" l="1"/>
  <c r="D5798" i="20" s="1"/>
  <c r="C5798" i="20"/>
  <c r="E5798" i="20" s="1"/>
  <c r="A5799" i="20"/>
  <c r="A5800" i="20" l="1"/>
  <c r="C5799" i="20"/>
  <c r="E5799" i="20" s="1"/>
  <c r="B5799" i="20"/>
  <c r="D5799" i="20" s="1"/>
  <c r="B5800" i="20" l="1"/>
  <c r="D5800" i="20" s="1"/>
  <c r="A5801" i="20"/>
  <c r="C5800" i="20"/>
  <c r="E5800" i="20" s="1"/>
  <c r="A5802" i="20" l="1"/>
  <c r="C5801" i="20"/>
  <c r="E5801" i="20" s="1"/>
  <c r="B5801" i="20"/>
  <c r="D5801" i="20" s="1"/>
  <c r="B5802" i="20" l="1"/>
  <c r="D5802" i="20" s="1"/>
  <c r="A5803" i="20"/>
  <c r="C5802" i="20"/>
  <c r="E5802" i="20" s="1"/>
  <c r="C5803" i="20" l="1"/>
  <c r="E5803" i="20" s="1"/>
  <c r="A5804" i="20"/>
  <c r="B5803" i="20"/>
  <c r="D5803" i="20" s="1"/>
  <c r="A5805" i="20" l="1"/>
  <c r="C5804" i="20"/>
  <c r="E5804" i="20" s="1"/>
  <c r="B5804" i="20"/>
  <c r="D5804" i="20" s="1"/>
  <c r="C5805" i="20" l="1"/>
  <c r="E5805" i="20" s="1"/>
  <c r="B5805" i="20"/>
  <c r="D5805" i="20" s="1"/>
  <c r="A5806" i="20"/>
  <c r="B5806" i="20" l="1"/>
  <c r="D5806" i="20" s="1"/>
  <c r="C5806" i="20"/>
  <c r="E5806" i="20" s="1"/>
  <c r="A5807" i="20"/>
  <c r="C5807" i="20" l="1"/>
  <c r="E5807" i="20" s="1"/>
  <c r="B5807" i="20"/>
  <c r="D5807" i="20" s="1"/>
  <c r="A5808" i="20"/>
  <c r="A5809" i="20" l="1"/>
  <c r="C5808" i="20"/>
  <c r="E5808" i="20" s="1"/>
  <c r="B5808" i="20"/>
  <c r="D5808" i="20" s="1"/>
  <c r="C5809" i="20" l="1"/>
  <c r="E5809" i="20" s="1"/>
  <c r="B5809" i="20"/>
  <c r="D5809" i="20" s="1"/>
  <c r="A5810" i="20"/>
  <c r="B5810" i="20" l="1"/>
  <c r="D5810" i="20" s="1"/>
  <c r="C5810" i="20"/>
  <c r="E5810" i="20" s="1"/>
  <c r="A5811" i="20"/>
  <c r="C5811" i="20" l="1"/>
  <c r="E5811" i="20" s="1"/>
  <c r="A5812" i="20"/>
  <c r="B5811" i="20"/>
  <c r="D5811" i="20" s="1"/>
  <c r="A5813" i="20" l="1"/>
  <c r="C5812" i="20"/>
  <c r="E5812" i="20" s="1"/>
  <c r="B5812" i="20"/>
  <c r="D5812" i="20" s="1"/>
  <c r="B5813" i="20" l="1"/>
  <c r="D5813" i="20" s="1"/>
  <c r="A5814" i="20"/>
  <c r="C5813" i="20"/>
  <c r="E5813" i="20" s="1"/>
  <c r="B5814" i="20" l="1"/>
  <c r="D5814" i="20" s="1"/>
  <c r="C5814" i="20"/>
  <c r="E5814" i="20" s="1"/>
  <c r="A5815" i="20"/>
  <c r="A5816" i="20" l="1"/>
  <c r="C5815" i="20"/>
  <c r="E5815" i="20" s="1"/>
  <c r="B5815" i="20"/>
  <c r="D5815" i="20" s="1"/>
  <c r="B5816" i="20" l="1"/>
  <c r="D5816" i="20" s="1"/>
  <c r="A5817" i="20"/>
  <c r="C5816" i="20"/>
  <c r="E5816" i="20" s="1"/>
  <c r="A5818" i="20" l="1"/>
  <c r="B5817" i="20"/>
  <c r="D5817" i="20" s="1"/>
  <c r="C5817" i="20"/>
  <c r="E5817" i="20" s="1"/>
  <c r="C5818" i="20" l="1"/>
  <c r="E5818" i="20" s="1"/>
  <c r="A5819" i="20"/>
  <c r="B5818" i="20"/>
  <c r="D5818" i="20" s="1"/>
  <c r="C5819" i="20" l="1"/>
  <c r="E5819" i="20" s="1"/>
  <c r="A5820" i="20"/>
  <c r="B5819" i="20"/>
  <c r="D5819" i="20" s="1"/>
  <c r="A5821" i="20" l="1"/>
  <c r="C5820" i="20"/>
  <c r="E5820" i="20" s="1"/>
  <c r="B5820" i="20"/>
  <c r="D5820" i="20" s="1"/>
  <c r="B5821" i="20" l="1"/>
  <c r="D5821" i="20" s="1"/>
  <c r="C5821" i="20"/>
  <c r="E5821" i="20" s="1"/>
  <c r="A5822" i="20"/>
  <c r="B5822" i="20" l="1"/>
  <c r="D5822" i="20" s="1"/>
  <c r="A5823" i="20"/>
  <c r="C5822" i="20"/>
  <c r="E5822" i="20" s="1"/>
  <c r="C5823" i="20" l="1"/>
  <c r="E5823" i="20" s="1"/>
  <c r="A5824" i="20"/>
  <c r="B5823" i="20"/>
  <c r="D5823" i="20" s="1"/>
  <c r="B5824" i="20" l="1"/>
  <c r="D5824" i="20" s="1"/>
  <c r="A5825" i="20"/>
  <c r="C5824" i="20"/>
  <c r="E5824" i="20" s="1"/>
  <c r="A5826" i="20" l="1"/>
  <c r="B5825" i="20"/>
  <c r="D5825" i="20" s="1"/>
  <c r="C5825" i="20"/>
  <c r="E5825" i="20" s="1"/>
  <c r="C5826" i="20" l="1"/>
  <c r="E5826" i="20" s="1"/>
  <c r="B5826" i="20"/>
  <c r="D5826" i="20" s="1"/>
  <c r="A5827" i="20"/>
  <c r="C5827" i="20" l="1"/>
  <c r="E5827" i="20" s="1"/>
  <c r="A5828" i="20"/>
  <c r="B5827" i="20"/>
  <c r="D5827" i="20" s="1"/>
  <c r="C5828" i="20" l="1"/>
  <c r="E5828" i="20" s="1"/>
  <c r="B5828" i="20"/>
  <c r="D5828" i="20" s="1"/>
  <c r="A5829" i="20"/>
  <c r="B5829" i="20" l="1"/>
  <c r="D5829" i="20" s="1"/>
  <c r="C5829" i="20"/>
  <c r="E5829" i="20" s="1"/>
  <c r="A5830" i="20"/>
  <c r="C5830" i="20" l="1"/>
  <c r="E5830" i="20" s="1"/>
  <c r="B5830" i="20"/>
  <c r="D5830" i="20" s="1"/>
  <c r="A5831" i="20"/>
  <c r="C5831" i="20" l="1"/>
  <c r="E5831" i="20" s="1"/>
  <c r="A5832" i="20"/>
  <c r="B5831" i="20"/>
  <c r="D5831" i="20" s="1"/>
  <c r="B5832" i="20" l="1"/>
  <c r="D5832" i="20" s="1"/>
  <c r="A5833" i="20"/>
  <c r="C5832" i="20"/>
  <c r="E5832" i="20" s="1"/>
  <c r="B5833" i="20" l="1"/>
  <c r="D5833" i="20" s="1"/>
  <c r="A5834" i="20"/>
  <c r="C5833" i="20"/>
  <c r="E5833" i="20" s="1"/>
  <c r="C5834" i="20" l="1"/>
  <c r="E5834" i="20" s="1"/>
  <c r="B5834" i="20"/>
  <c r="D5834" i="20" s="1"/>
  <c r="A5835" i="20"/>
  <c r="C5835" i="20" l="1"/>
  <c r="E5835" i="20" s="1"/>
  <c r="A5836" i="20"/>
  <c r="B5835" i="20"/>
  <c r="D5835" i="20" s="1"/>
  <c r="A5837" i="20" l="1"/>
  <c r="B5836" i="20"/>
  <c r="D5836" i="20" s="1"/>
  <c r="C5836" i="20"/>
  <c r="E5836" i="20" s="1"/>
  <c r="B5837" i="20" l="1"/>
  <c r="D5837" i="20" s="1"/>
  <c r="C5837" i="20"/>
  <c r="E5837" i="20" s="1"/>
  <c r="A5838" i="20"/>
  <c r="B5838" i="20" l="1"/>
  <c r="D5838" i="20" s="1"/>
  <c r="C5838" i="20"/>
  <c r="E5838" i="20" s="1"/>
  <c r="A5839" i="20"/>
  <c r="C5839" i="20" l="1"/>
  <c r="E5839" i="20" s="1"/>
  <c r="A5840" i="20"/>
  <c r="B5839" i="20"/>
  <c r="D5839" i="20" s="1"/>
  <c r="B5840" i="20" l="1"/>
  <c r="D5840" i="20" s="1"/>
  <c r="A5841" i="20"/>
  <c r="C5840" i="20"/>
  <c r="E5840" i="20" s="1"/>
  <c r="A5842" i="20" l="1"/>
  <c r="C5841" i="20"/>
  <c r="E5841" i="20" s="1"/>
  <c r="B5841" i="20"/>
  <c r="D5841" i="20" s="1"/>
  <c r="B5842" i="20" l="1"/>
  <c r="D5842" i="20" s="1"/>
  <c r="C5842" i="20"/>
  <c r="E5842" i="20" s="1"/>
  <c r="A5843" i="20"/>
  <c r="C5843" i="20" l="1"/>
  <c r="E5843" i="20" s="1"/>
  <c r="A5844" i="20"/>
  <c r="B5843" i="20"/>
  <c r="D5843" i="20" s="1"/>
  <c r="A5845" i="20" l="1"/>
  <c r="C5844" i="20"/>
  <c r="E5844" i="20" s="1"/>
  <c r="B5844" i="20"/>
  <c r="D5844" i="20" s="1"/>
  <c r="B5845" i="20" l="1"/>
  <c r="D5845" i="20" s="1"/>
  <c r="C5845" i="20"/>
  <c r="E5845" i="20" s="1"/>
  <c r="A5846" i="20"/>
  <c r="B5846" i="20" l="1"/>
  <c r="D5846" i="20" s="1"/>
  <c r="C5846" i="20"/>
  <c r="E5846" i="20" s="1"/>
  <c r="A5847" i="20"/>
  <c r="C5847" i="20" l="1"/>
  <c r="E5847" i="20" s="1"/>
  <c r="B5847" i="20"/>
  <c r="D5847" i="20" s="1"/>
  <c r="A5848" i="20"/>
  <c r="B5848" i="20" l="1"/>
  <c r="D5848" i="20" s="1"/>
  <c r="A5849" i="20"/>
  <c r="C5848" i="20"/>
  <c r="E5848" i="20" s="1"/>
  <c r="B5849" i="20" l="1"/>
  <c r="D5849" i="20" s="1"/>
  <c r="A5850" i="20"/>
  <c r="C5849" i="20"/>
  <c r="E5849" i="20" s="1"/>
  <c r="B5850" i="20" l="1"/>
  <c r="D5850" i="20" s="1"/>
  <c r="C5850" i="20"/>
  <c r="E5850" i="20" s="1"/>
  <c r="A5851" i="20"/>
  <c r="C5851" i="20" l="1"/>
  <c r="E5851" i="20" s="1"/>
  <c r="A5852" i="20"/>
  <c r="B5851" i="20"/>
  <c r="D5851" i="20" s="1"/>
  <c r="A5853" i="20" l="1"/>
  <c r="B5852" i="20"/>
  <c r="D5852" i="20" s="1"/>
  <c r="C5852" i="20"/>
  <c r="E5852" i="20" s="1"/>
  <c r="B5853" i="20" l="1"/>
  <c r="D5853" i="20" s="1"/>
  <c r="C5853" i="20"/>
  <c r="E5853" i="20" s="1"/>
  <c r="A5854" i="20"/>
  <c r="C5854" i="20" l="1"/>
  <c r="E5854" i="20" s="1"/>
  <c r="B5854" i="20"/>
  <c r="D5854" i="20" s="1"/>
  <c r="A5855" i="20"/>
  <c r="C5855" i="20" l="1"/>
  <c r="E5855" i="20" s="1"/>
  <c r="A5856" i="20"/>
  <c r="B5855" i="20"/>
  <c r="D5855" i="20" s="1"/>
  <c r="B5856" i="20" l="1"/>
  <c r="D5856" i="20" s="1"/>
  <c r="A5857" i="20"/>
  <c r="C5856" i="20"/>
  <c r="E5856" i="20" s="1"/>
  <c r="B5857" i="20" l="1"/>
  <c r="D5857" i="20" s="1"/>
  <c r="A5858" i="20"/>
  <c r="C5857" i="20"/>
  <c r="E5857" i="20" s="1"/>
  <c r="B5858" i="20" l="1"/>
  <c r="D5858" i="20" s="1"/>
  <c r="C5858" i="20"/>
  <c r="E5858" i="20" s="1"/>
  <c r="A5859" i="20"/>
  <c r="C5859" i="20" l="1"/>
  <c r="E5859" i="20" s="1"/>
  <c r="A5860" i="20"/>
  <c r="B5859" i="20"/>
  <c r="D5859" i="20" s="1"/>
  <c r="C5860" i="20" l="1"/>
  <c r="E5860" i="20" s="1"/>
  <c r="A5861" i="20"/>
  <c r="B5860" i="20"/>
  <c r="D5860" i="20" s="1"/>
  <c r="B5861" i="20" l="1"/>
  <c r="D5861" i="20" s="1"/>
  <c r="A5862" i="20"/>
  <c r="C5861" i="20"/>
  <c r="E5861" i="20" s="1"/>
  <c r="C5862" i="20" l="1"/>
  <c r="E5862" i="20" s="1"/>
  <c r="B5862" i="20"/>
  <c r="D5862" i="20" s="1"/>
  <c r="A5863" i="20"/>
  <c r="C5863" i="20" l="1"/>
  <c r="E5863" i="20" s="1"/>
  <c r="A5864" i="20"/>
  <c r="B5863" i="20"/>
  <c r="D5863" i="20" s="1"/>
  <c r="B5864" i="20" l="1"/>
  <c r="D5864" i="20" s="1"/>
  <c r="A5865" i="20"/>
  <c r="C5864" i="20"/>
  <c r="E5864" i="20" s="1"/>
  <c r="C5865" i="20" l="1"/>
  <c r="E5865" i="20" s="1"/>
  <c r="B5865" i="20"/>
  <c r="D5865" i="20" s="1"/>
  <c r="A5866" i="20"/>
  <c r="B5866" i="20" l="1"/>
  <c r="D5866" i="20" s="1"/>
  <c r="C5866" i="20"/>
  <c r="E5866" i="20" s="1"/>
  <c r="A5867" i="20"/>
  <c r="C5867" i="20" l="1"/>
  <c r="E5867" i="20" s="1"/>
  <c r="A5868" i="20"/>
  <c r="B5867" i="20"/>
  <c r="D5867" i="20" s="1"/>
  <c r="A5869" i="20" l="1"/>
  <c r="C5868" i="20"/>
  <c r="E5868" i="20" s="1"/>
  <c r="B5868" i="20"/>
  <c r="D5868" i="20" s="1"/>
  <c r="B5869" i="20" l="1"/>
  <c r="D5869" i="20" s="1"/>
  <c r="C5869" i="20"/>
  <c r="E5869" i="20" s="1"/>
  <c r="A5870" i="20"/>
  <c r="A5871" i="20" l="1"/>
  <c r="B5870" i="20"/>
  <c r="D5870" i="20" s="1"/>
  <c r="C5870" i="20"/>
  <c r="E5870" i="20" s="1"/>
  <c r="C5871" i="20" l="1"/>
  <c r="E5871" i="20" s="1"/>
  <c r="A5872" i="20"/>
  <c r="B5871" i="20"/>
  <c r="D5871" i="20" s="1"/>
  <c r="B5872" i="20" l="1"/>
  <c r="D5872" i="20" s="1"/>
  <c r="A5873" i="20"/>
  <c r="C5872" i="20"/>
  <c r="E5872" i="20" s="1"/>
  <c r="C5873" i="20" l="1"/>
  <c r="E5873" i="20" s="1"/>
  <c r="B5873" i="20"/>
  <c r="D5873" i="20" s="1"/>
  <c r="A5874" i="20"/>
  <c r="B5874" i="20" l="1"/>
  <c r="D5874" i="20" s="1"/>
  <c r="C5874" i="20"/>
  <c r="E5874" i="20" s="1"/>
  <c r="A5875" i="20"/>
  <c r="C5875" i="20" l="1"/>
  <c r="E5875" i="20" s="1"/>
  <c r="A5876" i="20"/>
  <c r="B5875" i="20"/>
  <c r="D5875" i="20" s="1"/>
  <c r="A5877" i="20" l="1"/>
  <c r="C5876" i="20"/>
  <c r="E5876" i="20" s="1"/>
  <c r="B5876" i="20"/>
  <c r="D5876" i="20" s="1"/>
  <c r="C5877" i="20" l="1"/>
  <c r="E5877" i="20" s="1"/>
  <c r="B5877" i="20"/>
  <c r="D5877" i="20" s="1"/>
  <c r="A5878" i="20"/>
  <c r="B5878" i="20" l="1"/>
  <c r="D5878" i="20" s="1"/>
  <c r="C5878" i="20"/>
  <c r="E5878" i="20" s="1"/>
  <c r="A5879" i="20"/>
  <c r="C5879" i="20" l="1"/>
  <c r="E5879" i="20" s="1"/>
  <c r="A5880" i="20"/>
  <c r="B5879" i="20"/>
  <c r="D5879" i="20" s="1"/>
  <c r="A5881" i="20" l="1"/>
  <c r="B5880" i="20"/>
  <c r="D5880" i="20" s="1"/>
  <c r="C5880" i="20"/>
  <c r="E5880" i="20" s="1"/>
  <c r="B5881" i="20" l="1"/>
  <c r="D5881" i="20" s="1"/>
  <c r="C5881" i="20"/>
  <c r="E5881" i="20" s="1"/>
  <c r="A5882" i="20"/>
  <c r="A5883" i="20" l="1"/>
  <c r="B5882" i="20"/>
  <c r="D5882" i="20" s="1"/>
  <c r="C5882" i="20"/>
  <c r="E5882" i="20" s="1"/>
  <c r="C5883" i="20" l="1"/>
  <c r="E5883" i="20" s="1"/>
  <c r="A5884" i="20"/>
  <c r="B5883" i="20"/>
  <c r="D5883" i="20" s="1"/>
  <c r="A5885" i="20" l="1"/>
  <c r="B5884" i="20"/>
  <c r="D5884" i="20" s="1"/>
  <c r="C5884" i="20"/>
  <c r="E5884" i="20" s="1"/>
  <c r="C5885" i="20" l="1"/>
  <c r="E5885" i="20" s="1"/>
  <c r="A5886" i="20"/>
  <c r="B5885" i="20"/>
  <c r="D5885" i="20" s="1"/>
  <c r="B5886" i="20" l="1"/>
  <c r="D5886" i="20" s="1"/>
  <c r="A5887" i="20"/>
  <c r="C5886" i="20"/>
  <c r="E5886" i="20" s="1"/>
  <c r="A5888" i="20" l="1"/>
  <c r="C5887" i="20"/>
  <c r="E5887" i="20" s="1"/>
  <c r="B5887" i="20"/>
  <c r="D5887" i="20" s="1"/>
  <c r="A5889" i="20" l="1"/>
  <c r="C5888" i="20"/>
  <c r="E5888" i="20" s="1"/>
  <c r="B5888" i="20"/>
  <c r="D5888" i="20" s="1"/>
  <c r="B5889" i="20" l="1"/>
  <c r="D5889" i="20" s="1"/>
  <c r="C5889" i="20"/>
  <c r="E5889" i="20" s="1"/>
  <c r="A5890" i="20"/>
  <c r="C5890" i="20" l="1"/>
  <c r="E5890" i="20" s="1"/>
  <c r="A5891" i="20"/>
  <c r="B5890" i="20"/>
  <c r="D5890" i="20" s="1"/>
  <c r="C5891" i="20" l="1"/>
  <c r="E5891" i="20" s="1"/>
  <c r="A5892" i="20"/>
  <c r="B5891" i="20"/>
  <c r="D5891" i="20" s="1"/>
  <c r="A5893" i="20" l="1"/>
  <c r="C5892" i="20"/>
  <c r="E5892" i="20" s="1"/>
  <c r="B5892" i="20"/>
  <c r="D5892" i="20" s="1"/>
  <c r="B5893" i="20" l="1"/>
  <c r="D5893" i="20" s="1"/>
  <c r="C5893" i="20"/>
  <c r="E5893" i="20" s="1"/>
  <c r="A5894" i="20"/>
  <c r="B5894" i="20" l="1"/>
  <c r="D5894" i="20" s="1"/>
  <c r="C5894" i="20"/>
  <c r="E5894" i="20" s="1"/>
  <c r="A5895" i="20"/>
  <c r="C5895" i="20" l="1"/>
  <c r="E5895" i="20" s="1"/>
  <c r="A5896" i="20"/>
  <c r="B5895" i="20"/>
  <c r="D5895" i="20" s="1"/>
  <c r="B5896" i="20" l="1"/>
  <c r="D5896" i="20" s="1"/>
  <c r="A5897" i="20"/>
  <c r="C5896" i="20"/>
  <c r="E5896" i="20" s="1"/>
  <c r="A5898" i="20" l="1"/>
  <c r="B5897" i="20"/>
  <c r="D5897" i="20" s="1"/>
  <c r="C5897" i="20"/>
  <c r="E5897" i="20" s="1"/>
  <c r="B5898" i="20" l="1"/>
  <c r="D5898" i="20" s="1"/>
  <c r="C5898" i="20"/>
  <c r="E5898" i="20" s="1"/>
  <c r="A5899" i="20"/>
  <c r="C5899" i="20" l="1"/>
  <c r="E5899" i="20" s="1"/>
  <c r="A5900" i="20"/>
  <c r="B5899" i="20"/>
  <c r="D5899" i="20" s="1"/>
  <c r="A5901" i="20" l="1"/>
  <c r="C5900" i="20"/>
  <c r="E5900" i="20" s="1"/>
  <c r="B5900" i="20"/>
  <c r="D5900" i="20" s="1"/>
  <c r="B5901" i="20" l="1"/>
  <c r="D5901" i="20" s="1"/>
  <c r="A5902" i="20"/>
  <c r="C5901" i="20"/>
  <c r="E5901" i="20" s="1"/>
  <c r="A5903" i="20" l="1"/>
  <c r="B5902" i="20"/>
  <c r="D5902" i="20" s="1"/>
  <c r="C5902" i="20"/>
  <c r="E5902" i="20" s="1"/>
  <c r="A5904" i="20" l="1"/>
  <c r="B5903" i="20"/>
  <c r="D5903" i="20" s="1"/>
  <c r="C5903" i="20"/>
  <c r="E5903" i="20" s="1"/>
  <c r="B5904" i="20" l="1"/>
  <c r="D5904" i="20" s="1"/>
  <c r="A5905" i="20"/>
  <c r="C5904" i="20"/>
  <c r="E5904" i="20" s="1"/>
  <c r="C5905" i="20" l="1"/>
  <c r="E5905" i="20" s="1"/>
  <c r="B5905" i="20"/>
  <c r="D5905" i="20" s="1"/>
  <c r="A5906" i="20"/>
  <c r="A5907" i="20" l="1"/>
  <c r="C5906" i="20"/>
  <c r="E5906" i="20" s="1"/>
  <c r="B5906" i="20"/>
  <c r="D5906" i="20" s="1"/>
  <c r="C5907" i="20" l="1"/>
  <c r="E5907" i="20" s="1"/>
  <c r="A5908" i="20"/>
  <c r="B5907" i="20"/>
  <c r="D5907" i="20" s="1"/>
  <c r="C5908" i="20" l="1"/>
  <c r="E5908" i="20" s="1"/>
  <c r="A5909" i="20"/>
  <c r="B5908" i="20"/>
  <c r="D5908" i="20" s="1"/>
  <c r="C5909" i="20" l="1"/>
  <c r="E5909" i="20" s="1"/>
  <c r="A5910" i="20"/>
  <c r="B5909" i="20"/>
  <c r="D5909" i="20" s="1"/>
  <c r="B5910" i="20" l="1"/>
  <c r="D5910" i="20" s="1"/>
  <c r="C5910" i="20"/>
  <c r="E5910" i="20" s="1"/>
  <c r="A5911" i="20"/>
  <c r="B5911" i="20" l="1"/>
  <c r="D5911" i="20" s="1"/>
  <c r="C5911" i="20"/>
  <c r="E5911" i="20" s="1"/>
  <c r="A5912" i="20"/>
  <c r="B5912" i="20" l="1"/>
  <c r="D5912" i="20" s="1"/>
  <c r="A5913" i="20"/>
  <c r="C5912" i="20"/>
  <c r="E5912" i="20" s="1"/>
  <c r="A5914" i="20" l="1"/>
  <c r="B5913" i="20"/>
  <c r="D5913" i="20" s="1"/>
  <c r="C5913" i="20"/>
  <c r="E5913" i="20" s="1"/>
  <c r="C5914" i="20" l="1"/>
  <c r="E5914" i="20" s="1"/>
  <c r="B5914" i="20"/>
  <c r="D5914" i="20" s="1"/>
  <c r="A5915" i="20"/>
  <c r="C5915" i="20" l="1"/>
  <c r="E5915" i="20" s="1"/>
  <c r="A5916" i="20"/>
  <c r="B5915" i="20"/>
  <c r="D5915" i="20" s="1"/>
  <c r="C5916" i="20" l="1"/>
  <c r="E5916" i="20" s="1"/>
  <c r="A5917" i="20"/>
  <c r="B5916" i="20"/>
  <c r="D5916" i="20" s="1"/>
  <c r="B5917" i="20" l="1"/>
  <c r="D5917" i="20" s="1"/>
  <c r="A5918" i="20"/>
  <c r="C5917" i="20"/>
  <c r="E5917" i="20" s="1"/>
  <c r="A5919" i="20" l="1"/>
  <c r="C5918" i="20"/>
  <c r="E5918" i="20" s="1"/>
  <c r="B5918" i="20"/>
  <c r="D5918" i="20" s="1"/>
  <c r="B5919" i="20" l="1"/>
  <c r="D5919" i="20" s="1"/>
  <c r="C5919" i="20"/>
  <c r="E5919" i="20" s="1"/>
  <c r="A5920" i="20"/>
  <c r="C5920" i="20" l="1"/>
  <c r="E5920" i="20" s="1"/>
  <c r="B5920" i="20"/>
  <c r="D5920" i="20" s="1"/>
  <c r="A5921" i="20"/>
  <c r="A5922" i="20" l="1"/>
  <c r="C5921" i="20"/>
  <c r="E5921" i="20" s="1"/>
  <c r="B5921" i="20"/>
  <c r="D5921" i="20" s="1"/>
  <c r="B5922" i="20" l="1"/>
  <c r="D5922" i="20" s="1"/>
  <c r="C5922" i="20"/>
  <c r="E5922" i="20" s="1"/>
  <c r="A5923" i="20"/>
  <c r="B5923" i="20" l="1"/>
  <c r="D5923" i="20" s="1"/>
  <c r="A5924" i="20"/>
  <c r="C5923" i="20"/>
  <c r="E5923" i="20" s="1"/>
  <c r="B5924" i="20" l="1"/>
  <c r="D5924" i="20" s="1"/>
  <c r="C5924" i="20"/>
  <c r="E5924" i="20" s="1"/>
  <c r="A5925" i="20"/>
  <c r="B5925" i="20" l="1"/>
  <c r="D5925" i="20" s="1"/>
  <c r="A5926" i="20"/>
  <c r="C5925" i="20"/>
  <c r="E5925" i="20" s="1"/>
  <c r="B5926" i="20" l="1"/>
  <c r="D5926" i="20" s="1"/>
  <c r="C5926" i="20"/>
  <c r="E5926" i="20" s="1"/>
  <c r="A5927" i="20"/>
  <c r="B5927" i="20" l="1"/>
  <c r="D5927" i="20" s="1"/>
  <c r="A5928" i="20"/>
  <c r="C5927" i="20"/>
  <c r="E5927" i="20" s="1"/>
  <c r="C5928" i="20" l="1"/>
  <c r="E5928" i="20" s="1"/>
  <c r="B5928" i="20"/>
  <c r="D5928" i="20" s="1"/>
  <c r="A5929" i="20"/>
  <c r="A5930" i="20" l="1"/>
  <c r="C5929" i="20"/>
  <c r="E5929" i="20" s="1"/>
  <c r="B5929" i="20"/>
  <c r="D5929" i="20" s="1"/>
  <c r="C5930" i="20" l="1"/>
  <c r="E5930" i="20" s="1"/>
  <c r="B5930" i="20"/>
  <c r="D5930" i="20" s="1"/>
  <c r="A5931" i="20"/>
  <c r="B5931" i="20" l="1"/>
  <c r="D5931" i="20" s="1"/>
  <c r="A5932" i="20"/>
  <c r="C5931" i="20"/>
  <c r="E5931" i="20" s="1"/>
  <c r="C5932" i="20" l="1"/>
  <c r="E5932" i="20" s="1"/>
  <c r="A5933" i="20"/>
  <c r="B5932" i="20"/>
  <c r="D5932" i="20" s="1"/>
  <c r="B5933" i="20" l="1"/>
  <c r="D5933" i="20" s="1"/>
  <c r="C5933" i="20"/>
  <c r="E5933" i="20" s="1"/>
  <c r="A5934" i="20"/>
  <c r="B5934" i="20" l="1"/>
  <c r="D5934" i="20" s="1"/>
  <c r="C5934" i="20"/>
  <c r="E5934" i="20" s="1"/>
  <c r="A5935" i="20"/>
  <c r="B5935" i="20" l="1"/>
  <c r="D5935" i="20" s="1"/>
  <c r="A5936" i="20"/>
  <c r="C5935" i="20"/>
  <c r="E5935" i="20" s="1"/>
  <c r="A5937" i="20" l="1"/>
  <c r="B5936" i="20"/>
  <c r="D5936" i="20" s="1"/>
  <c r="C5936" i="20"/>
  <c r="E5936" i="20" s="1"/>
  <c r="A5938" i="20" l="1"/>
  <c r="B5937" i="20"/>
  <c r="D5937" i="20" s="1"/>
  <c r="C5937" i="20"/>
  <c r="E5937" i="20" s="1"/>
  <c r="C5938" i="20" l="1"/>
  <c r="E5938" i="20" s="1"/>
  <c r="B5938" i="20"/>
  <c r="D5938" i="20" s="1"/>
  <c r="A5939" i="20"/>
  <c r="A5940" i="20" l="1"/>
  <c r="C5939" i="20"/>
  <c r="E5939" i="20" s="1"/>
  <c r="B5939" i="20"/>
  <c r="D5939" i="20" s="1"/>
  <c r="B5940" i="20" l="1"/>
  <c r="D5940" i="20" s="1"/>
  <c r="A5941" i="20"/>
  <c r="C5940" i="20"/>
  <c r="E5940" i="20" s="1"/>
  <c r="B5941" i="20" l="1"/>
  <c r="D5941" i="20" s="1"/>
  <c r="A5942" i="20"/>
  <c r="C5941" i="20"/>
  <c r="E5941" i="20" s="1"/>
  <c r="C5942" i="20" l="1"/>
  <c r="E5942" i="20" s="1"/>
  <c r="B5942" i="20"/>
  <c r="D5942" i="20" s="1"/>
  <c r="A5943" i="20"/>
  <c r="B5943" i="20" l="1"/>
  <c r="D5943" i="20" s="1"/>
  <c r="A5944" i="20"/>
  <c r="C5943" i="20"/>
  <c r="E5943" i="20" s="1"/>
  <c r="B5944" i="20" l="1"/>
  <c r="D5944" i="20" s="1"/>
  <c r="C5944" i="20"/>
  <c r="E5944" i="20" s="1"/>
  <c r="A5945" i="20"/>
  <c r="B5945" i="20" l="1"/>
  <c r="D5945" i="20" s="1"/>
  <c r="A5946" i="20"/>
  <c r="C5945" i="20"/>
  <c r="E5945" i="20" s="1"/>
  <c r="B5946" i="20" l="1"/>
  <c r="D5946" i="20" s="1"/>
  <c r="C5946" i="20"/>
  <c r="E5946" i="20" s="1"/>
  <c r="A5947" i="20"/>
  <c r="A5948" i="20" l="1"/>
  <c r="C5947" i="20"/>
  <c r="E5947" i="20" s="1"/>
  <c r="B5947" i="20"/>
  <c r="D5947" i="20" s="1"/>
  <c r="C5948" i="20" l="1"/>
  <c r="E5948" i="20" s="1"/>
  <c r="A5949" i="20"/>
  <c r="B5948" i="20"/>
  <c r="D5948" i="20" s="1"/>
  <c r="C5949" i="20" l="1"/>
  <c r="E5949" i="20" s="1"/>
  <c r="B5949" i="20"/>
  <c r="D5949" i="20" s="1"/>
  <c r="A5950" i="20"/>
  <c r="A5951" i="20" l="1"/>
  <c r="B5950" i="20"/>
  <c r="D5950" i="20" s="1"/>
  <c r="C5950" i="20"/>
  <c r="E5950" i="20" s="1"/>
  <c r="B5951" i="20" l="1"/>
  <c r="D5951" i="20" s="1"/>
  <c r="C5951" i="20"/>
  <c r="E5951" i="20" s="1"/>
  <c r="A5952" i="20"/>
  <c r="C5952" i="20" l="1"/>
  <c r="E5952" i="20" s="1"/>
  <c r="A5953" i="20"/>
  <c r="B5952" i="20"/>
  <c r="D5952" i="20" s="1"/>
  <c r="A5954" i="20" l="1"/>
  <c r="B5953" i="20"/>
  <c r="D5953" i="20" s="1"/>
  <c r="C5953" i="20"/>
  <c r="E5953" i="20" s="1"/>
  <c r="C5954" i="20" l="1"/>
  <c r="E5954" i="20" s="1"/>
  <c r="A5955" i="20"/>
  <c r="B5954" i="20"/>
  <c r="D5954" i="20" s="1"/>
  <c r="B5955" i="20" l="1"/>
  <c r="D5955" i="20" s="1"/>
  <c r="C5955" i="20"/>
  <c r="E5955" i="20" s="1"/>
  <c r="A5956" i="20"/>
  <c r="C5956" i="20" l="1"/>
  <c r="E5956" i="20" s="1"/>
  <c r="A5957" i="20"/>
  <c r="B5956" i="20"/>
  <c r="D5956" i="20" s="1"/>
  <c r="B5957" i="20" l="1"/>
  <c r="D5957" i="20" s="1"/>
  <c r="A5958" i="20"/>
  <c r="C5957" i="20"/>
  <c r="E5957" i="20" s="1"/>
  <c r="B5958" i="20" l="1"/>
  <c r="D5958" i="20" s="1"/>
  <c r="C5958" i="20"/>
  <c r="E5958" i="20" s="1"/>
  <c r="A5959" i="20"/>
  <c r="A5960" i="20" l="1"/>
  <c r="C5959" i="20"/>
  <c r="E5959" i="20" s="1"/>
  <c r="B5959" i="20"/>
  <c r="D5959" i="20" s="1"/>
  <c r="B5960" i="20" l="1"/>
  <c r="D5960" i="20" s="1"/>
  <c r="A5961" i="20"/>
  <c r="C5960" i="20"/>
  <c r="E5960" i="20" s="1"/>
  <c r="C5961" i="20" l="1"/>
  <c r="E5961" i="20" s="1"/>
  <c r="A5962" i="20"/>
  <c r="B5961" i="20"/>
  <c r="D5961" i="20" s="1"/>
  <c r="C5962" i="20" l="1"/>
  <c r="E5962" i="20" s="1"/>
  <c r="A5963" i="20"/>
  <c r="B5962" i="20"/>
  <c r="D5962" i="20" s="1"/>
  <c r="B5963" i="20" l="1"/>
  <c r="D5963" i="20" s="1"/>
  <c r="A5964" i="20"/>
  <c r="C5963" i="20"/>
  <c r="E5963" i="20" s="1"/>
  <c r="C5964" i="20" l="1"/>
  <c r="E5964" i="20" s="1"/>
  <c r="B5964" i="20"/>
  <c r="D5964" i="20" s="1"/>
  <c r="A5965" i="20"/>
  <c r="B5965" i="20" l="1"/>
  <c r="D5965" i="20" s="1"/>
  <c r="C5965" i="20"/>
  <c r="E5965" i="20" s="1"/>
  <c r="A5966" i="20"/>
  <c r="A5967" i="20" l="1"/>
  <c r="C5966" i="20"/>
  <c r="E5966" i="20" s="1"/>
  <c r="B5966" i="20"/>
  <c r="D5966" i="20" s="1"/>
  <c r="B5967" i="20" l="1"/>
  <c r="D5967" i="20" s="1"/>
  <c r="C5967" i="20"/>
  <c r="E5967" i="20" s="1"/>
  <c r="A5968" i="20"/>
  <c r="A5969" i="20" l="1"/>
  <c r="C5968" i="20"/>
  <c r="E5968" i="20" s="1"/>
  <c r="B5968" i="20"/>
  <c r="D5968" i="20" s="1"/>
  <c r="A5970" i="20" l="1"/>
  <c r="B5969" i="20"/>
  <c r="D5969" i="20" s="1"/>
  <c r="C5969" i="20"/>
  <c r="E5969" i="20" s="1"/>
  <c r="C5970" i="20" l="1"/>
  <c r="E5970" i="20" s="1"/>
  <c r="B5970" i="20"/>
  <c r="D5970" i="20" s="1"/>
  <c r="A5971" i="20"/>
  <c r="C5971" i="20" l="1"/>
  <c r="E5971" i="20" s="1"/>
  <c r="B5971" i="20"/>
  <c r="D5971" i="20" s="1"/>
  <c r="A5972" i="20"/>
  <c r="C5972" i="20" l="1"/>
  <c r="E5972" i="20" s="1"/>
  <c r="B5972" i="20"/>
  <c r="D5972" i="20" s="1"/>
  <c r="A5973" i="20"/>
  <c r="B5973" i="20" l="1"/>
  <c r="D5973" i="20" s="1"/>
  <c r="A5974" i="20"/>
  <c r="C5973" i="20"/>
  <c r="E5973" i="20" s="1"/>
  <c r="C5974" i="20" l="1"/>
  <c r="E5974" i="20" s="1"/>
  <c r="A5975" i="20"/>
  <c r="B5974" i="20"/>
  <c r="D5974" i="20" s="1"/>
  <c r="B5975" i="20" l="1"/>
  <c r="D5975" i="20" s="1"/>
  <c r="A5976" i="20"/>
  <c r="C5975" i="20"/>
  <c r="E5975" i="20" s="1"/>
  <c r="B5976" i="20" l="1"/>
  <c r="D5976" i="20" s="1"/>
  <c r="C5976" i="20"/>
  <c r="E5976" i="20" s="1"/>
  <c r="A5977" i="20"/>
  <c r="A5978" i="20" l="1"/>
  <c r="C5977" i="20"/>
  <c r="E5977" i="20" s="1"/>
  <c r="B5977" i="20"/>
  <c r="D5977" i="20" s="1"/>
  <c r="B5978" i="20" l="1"/>
  <c r="D5978" i="20" s="1"/>
  <c r="C5978" i="20"/>
  <c r="E5978" i="20" s="1"/>
  <c r="A5979" i="20"/>
  <c r="A5980" i="20" l="1"/>
  <c r="B5979" i="20"/>
  <c r="D5979" i="20" s="1"/>
  <c r="C5979" i="20"/>
  <c r="E5979" i="20" s="1"/>
  <c r="C5980" i="20" l="1"/>
  <c r="E5980" i="20" s="1"/>
  <c r="A5981" i="20"/>
  <c r="B5980" i="20"/>
  <c r="D5980" i="20" s="1"/>
  <c r="B5981" i="20" l="1"/>
  <c r="D5981" i="20" s="1"/>
  <c r="C5981" i="20"/>
  <c r="E5981" i="20" s="1"/>
  <c r="A5982" i="20"/>
  <c r="A5983" i="20" l="1"/>
  <c r="C5982" i="20"/>
  <c r="E5982" i="20" s="1"/>
  <c r="B5982" i="20"/>
  <c r="D5982" i="20" s="1"/>
  <c r="B5983" i="20" l="1"/>
  <c r="D5983" i="20" s="1"/>
  <c r="A5984" i="20"/>
  <c r="C5983" i="20"/>
  <c r="E5983" i="20" s="1"/>
  <c r="C5984" i="20" l="1"/>
  <c r="E5984" i="20" s="1"/>
  <c r="B5984" i="20"/>
  <c r="D5984" i="20" s="1"/>
  <c r="A5985" i="20"/>
  <c r="A5986" i="20" l="1"/>
  <c r="B5985" i="20"/>
  <c r="D5985" i="20" s="1"/>
  <c r="C5985" i="20"/>
  <c r="E5985" i="20" s="1"/>
  <c r="C5986" i="20" l="1"/>
  <c r="E5986" i="20" s="1"/>
  <c r="A5987" i="20"/>
  <c r="B5986" i="20"/>
  <c r="D5986" i="20" s="1"/>
  <c r="B5987" i="20" l="1"/>
  <c r="D5987" i="20" s="1"/>
  <c r="A5988" i="20"/>
  <c r="C5987" i="20"/>
  <c r="E5987" i="20" s="1"/>
  <c r="B5988" i="20" l="1"/>
  <c r="D5988" i="20" s="1"/>
  <c r="C5988" i="20"/>
  <c r="E5988" i="20" s="1"/>
  <c r="A5989" i="20"/>
  <c r="B5989" i="20" l="1"/>
  <c r="D5989" i="20" s="1"/>
  <c r="A5990" i="20"/>
  <c r="C5989" i="20"/>
  <c r="E5989" i="20" s="1"/>
  <c r="B5990" i="20" l="1"/>
  <c r="D5990" i="20" s="1"/>
  <c r="C5990" i="20"/>
  <c r="E5990" i="20" s="1"/>
  <c r="A5991" i="20"/>
  <c r="A5992" i="20" l="1"/>
  <c r="B5991" i="20"/>
  <c r="D5991" i="20" s="1"/>
  <c r="C5991" i="20"/>
  <c r="E5991" i="20" s="1"/>
  <c r="C5992" i="20" l="1"/>
  <c r="E5992" i="20" s="1"/>
  <c r="B5992" i="20"/>
  <c r="D5992" i="20" s="1"/>
  <c r="A5993" i="20"/>
  <c r="A5994" i="20" l="1"/>
  <c r="C5993" i="20"/>
  <c r="E5993" i="20" s="1"/>
  <c r="B5993" i="20"/>
  <c r="D5993" i="20" s="1"/>
  <c r="A5995" i="20" l="1"/>
  <c r="C5994" i="20"/>
  <c r="E5994" i="20" s="1"/>
  <c r="B5994" i="20"/>
  <c r="D5994" i="20" s="1"/>
  <c r="B5995" i="20" l="1"/>
  <c r="D5995" i="20" s="1"/>
  <c r="C5995" i="20"/>
  <c r="E5995" i="20" s="1"/>
  <c r="A5996" i="20"/>
  <c r="C5996" i="20" l="1"/>
  <c r="E5996" i="20" s="1"/>
  <c r="B5996" i="20"/>
  <c r="D5996" i="20" s="1"/>
  <c r="A5997" i="20"/>
  <c r="B5997" i="20" l="1"/>
  <c r="D5997" i="20" s="1"/>
  <c r="C5997" i="20"/>
  <c r="E5997" i="20" s="1"/>
  <c r="A5998" i="20"/>
  <c r="C5998" i="20" l="1"/>
  <c r="E5998" i="20" s="1"/>
  <c r="A5999" i="20"/>
  <c r="B5998" i="20"/>
  <c r="D5998" i="20" s="1"/>
  <c r="A6000" i="20" l="1"/>
  <c r="C5999" i="20"/>
  <c r="E5999" i="20" s="1"/>
  <c r="B5999" i="20"/>
  <c r="D5999" i="20" s="1"/>
  <c r="A6001" i="20" l="1"/>
  <c r="C6000" i="20"/>
  <c r="E6000" i="20" s="1"/>
  <c r="B6000" i="20"/>
  <c r="D6000" i="20" s="1"/>
  <c r="A6002" i="20" l="1"/>
  <c r="C6001" i="20"/>
  <c r="E6001" i="20" s="1"/>
  <c r="B6001" i="20"/>
  <c r="D6001" i="20" s="1"/>
  <c r="C6002" i="20" l="1"/>
  <c r="E6002" i="20" s="1"/>
  <c r="B6002" i="20"/>
  <c r="D6002" i="20" s="1"/>
  <c r="A6003" i="20"/>
  <c r="A6004" i="20" l="1"/>
  <c r="C6003" i="20"/>
  <c r="E6003" i="20" s="1"/>
  <c r="B6003" i="20"/>
  <c r="D6003" i="20" s="1"/>
  <c r="C6004" i="20" l="1"/>
  <c r="E6004" i="20" s="1"/>
  <c r="B6004" i="20"/>
  <c r="D6004" i="20" s="1"/>
  <c r="A6005" i="20"/>
  <c r="B6005" i="20" l="1"/>
  <c r="D6005" i="20" s="1"/>
  <c r="A6006" i="20"/>
  <c r="C6005" i="20"/>
  <c r="E6005" i="20" s="1"/>
  <c r="C6006" i="20" l="1"/>
  <c r="E6006" i="20" s="1"/>
  <c r="A6007" i="20"/>
  <c r="B6006" i="20"/>
  <c r="D6006" i="20" s="1"/>
  <c r="B6007" i="20" l="1"/>
  <c r="D6007" i="20" s="1"/>
  <c r="A6008" i="20"/>
  <c r="C6007" i="20"/>
  <c r="E6007" i="20" s="1"/>
  <c r="B6008" i="20" l="1"/>
  <c r="D6008" i="20" s="1"/>
  <c r="C6008" i="20"/>
  <c r="E6008" i="20" s="1"/>
  <c r="A6009" i="20"/>
  <c r="B6009" i="20" l="1"/>
  <c r="D6009" i="20" s="1"/>
  <c r="A6010" i="20"/>
  <c r="C6009" i="20"/>
  <c r="E6009" i="20" s="1"/>
  <c r="B6010" i="20" l="1"/>
  <c r="D6010" i="20" s="1"/>
  <c r="A6011" i="20"/>
  <c r="C6010" i="20"/>
  <c r="E6010" i="20" s="1"/>
  <c r="C6011" i="20" l="1"/>
  <c r="E6011" i="20" s="1"/>
  <c r="A6012" i="20"/>
  <c r="B6011" i="20"/>
  <c r="D6011" i="20" s="1"/>
  <c r="C6012" i="20" l="1"/>
  <c r="E6012" i="20" s="1"/>
  <c r="A6013" i="20"/>
  <c r="B6012" i="20"/>
  <c r="D6012" i="20" s="1"/>
  <c r="A6014" i="20" l="1"/>
  <c r="C6013" i="20"/>
  <c r="E6013" i="20" s="1"/>
  <c r="B6013" i="20"/>
  <c r="D6013" i="20" s="1"/>
  <c r="A6015" i="20" l="1"/>
  <c r="C6014" i="20"/>
  <c r="E6014" i="20" s="1"/>
  <c r="B6014" i="20"/>
  <c r="D6014" i="20" s="1"/>
  <c r="B6015" i="20" l="1"/>
  <c r="D6015" i="20" s="1"/>
  <c r="C6015" i="20"/>
  <c r="E6015" i="20" s="1"/>
  <c r="A6016" i="20"/>
  <c r="A6017" i="20" l="1"/>
  <c r="B6016" i="20"/>
  <c r="D6016" i="20" s="1"/>
  <c r="C6016" i="20"/>
  <c r="E6016" i="20" s="1"/>
  <c r="A6018" i="20" l="1"/>
  <c r="C6017" i="20"/>
  <c r="E6017" i="20" s="1"/>
  <c r="B6017" i="20"/>
  <c r="D6017" i="20" s="1"/>
  <c r="C6018" i="20" l="1"/>
  <c r="E6018" i="20" s="1"/>
  <c r="A6019" i="20"/>
  <c r="B6018" i="20"/>
  <c r="D6018" i="20" s="1"/>
  <c r="B6019" i="20" l="1"/>
  <c r="D6019" i="20" s="1"/>
  <c r="A6020" i="20"/>
  <c r="C6019" i="20"/>
  <c r="E6019" i="20" s="1"/>
  <c r="A6021" i="20" l="1"/>
  <c r="B6020" i="20"/>
  <c r="D6020" i="20" s="1"/>
  <c r="C6020" i="20"/>
  <c r="E6020" i="20" s="1"/>
  <c r="B6021" i="20" l="1"/>
  <c r="D6021" i="20" s="1"/>
  <c r="C6021" i="20"/>
  <c r="E6021" i="20" s="1"/>
  <c r="A6022" i="20"/>
  <c r="B6022" i="20" l="1"/>
  <c r="D6022" i="20" s="1"/>
  <c r="C6022" i="20"/>
  <c r="E6022" i="20" s="1"/>
  <c r="A6023" i="20"/>
  <c r="B6023" i="20" l="1"/>
  <c r="D6023" i="20" s="1"/>
  <c r="A6024" i="20"/>
  <c r="C6023" i="20"/>
  <c r="E6023" i="20" s="1"/>
  <c r="C6024" i="20" l="1"/>
  <c r="E6024" i="20" s="1"/>
  <c r="A6025" i="20"/>
  <c r="B6024" i="20"/>
  <c r="D6024" i="20" s="1"/>
  <c r="C6025" i="20" l="1"/>
  <c r="E6025" i="20" s="1"/>
  <c r="B6025" i="20"/>
  <c r="D6025" i="20" s="1"/>
  <c r="A6026" i="20"/>
  <c r="C6026" i="20" l="1"/>
  <c r="E6026" i="20" s="1"/>
  <c r="B6026" i="20"/>
  <c r="D6026" i="20" s="1"/>
  <c r="A6027" i="20"/>
  <c r="B6027" i="20" l="1"/>
  <c r="D6027" i="20" s="1"/>
  <c r="C6027" i="20"/>
  <c r="E6027" i="20" s="1"/>
  <c r="A6028" i="20"/>
  <c r="B6028" i="20" l="1"/>
  <c r="D6028" i="20" s="1"/>
  <c r="C6028" i="20"/>
  <c r="E6028" i="20" s="1"/>
  <c r="A6029" i="20"/>
  <c r="A6030" i="20" l="1"/>
  <c r="C6029" i="20"/>
  <c r="E6029" i="20" s="1"/>
  <c r="B6029" i="20"/>
  <c r="D6029" i="20" s="1"/>
  <c r="C6030" i="20" l="1"/>
  <c r="E6030" i="20" s="1"/>
  <c r="B6030" i="20"/>
  <c r="D6030" i="20" s="1"/>
  <c r="A6031" i="20"/>
  <c r="B6031" i="20" l="1"/>
  <c r="D6031" i="20" s="1"/>
  <c r="A6032" i="20"/>
  <c r="C6031" i="20"/>
  <c r="E6031" i="20" s="1"/>
  <c r="C6032" i="20" l="1"/>
  <c r="E6032" i="20" s="1"/>
  <c r="B6032" i="20"/>
  <c r="D6032" i="20" s="1"/>
  <c r="A6033" i="20"/>
  <c r="C6033" i="20" l="1"/>
  <c r="E6033" i="20" s="1"/>
  <c r="A6034" i="20"/>
  <c r="B6033" i="20"/>
  <c r="D6033" i="20" s="1"/>
  <c r="C6034" i="20" l="1"/>
  <c r="E6034" i="20" s="1"/>
  <c r="B6034" i="20"/>
  <c r="D6034" i="20" s="1"/>
  <c r="A6035" i="20"/>
  <c r="B6035" i="20" l="1"/>
  <c r="D6035" i="20" s="1"/>
  <c r="C6035" i="20"/>
  <c r="E6035" i="20" s="1"/>
  <c r="A6036" i="20"/>
  <c r="C6036" i="20" l="1"/>
  <c r="E6036" i="20" s="1"/>
  <c r="A6037" i="20"/>
  <c r="B6036" i="20"/>
  <c r="D6036" i="20" s="1"/>
  <c r="B6037" i="20" l="1"/>
  <c r="D6037" i="20" s="1"/>
  <c r="C6037" i="20"/>
  <c r="E6037" i="20" s="1"/>
  <c r="A6038" i="20"/>
  <c r="A6039" i="20" l="1"/>
  <c r="B6038" i="20"/>
  <c r="D6038" i="20" s="1"/>
  <c r="C6038" i="20"/>
  <c r="E6038" i="20" s="1"/>
  <c r="B6039" i="20" l="1"/>
  <c r="D6039" i="20" s="1"/>
  <c r="A6040" i="20"/>
  <c r="C6039" i="20"/>
  <c r="E6039" i="20" s="1"/>
  <c r="C6040" i="20" l="1"/>
  <c r="E6040" i="20" s="1"/>
  <c r="A6041" i="20"/>
  <c r="B6040" i="20"/>
  <c r="D6040" i="20" s="1"/>
  <c r="A6042" i="20" l="1"/>
  <c r="B6041" i="20"/>
  <c r="D6041" i="20" s="1"/>
  <c r="C6041" i="20"/>
  <c r="E6041" i="20" s="1"/>
  <c r="C6042" i="20" l="1"/>
  <c r="E6042" i="20" s="1"/>
  <c r="B6042" i="20"/>
  <c r="D6042" i="20" s="1"/>
  <c r="A6043" i="20"/>
  <c r="B6043" i="20" l="1"/>
  <c r="D6043" i="20" s="1"/>
  <c r="C6043" i="20"/>
  <c r="E6043" i="20" s="1"/>
  <c r="A6044" i="20"/>
  <c r="B6044" i="20" l="1"/>
  <c r="D6044" i="20" s="1"/>
  <c r="A6045" i="20"/>
  <c r="C6044" i="20"/>
  <c r="E6044" i="20" s="1"/>
  <c r="B6045" i="20" l="1"/>
  <c r="D6045" i="20" s="1"/>
  <c r="A6046" i="20"/>
  <c r="C6045" i="20"/>
  <c r="E6045" i="20" s="1"/>
  <c r="A6047" i="20" l="1"/>
  <c r="C6046" i="20"/>
  <c r="E6046" i="20" s="1"/>
  <c r="B6046" i="20"/>
  <c r="D6046" i="20" s="1"/>
  <c r="B6047" i="20" l="1"/>
  <c r="D6047" i="20" s="1"/>
  <c r="C6047" i="20"/>
  <c r="E6047" i="20" s="1"/>
  <c r="A6048" i="20"/>
  <c r="B6048" i="20" l="1"/>
  <c r="D6048" i="20" s="1"/>
  <c r="A6049" i="20"/>
  <c r="C6048" i="20"/>
  <c r="E6048" i="20" s="1"/>
  <c r="A6050" i="20" l="1"/>
  <c r="B6049" i="20"/>
  <c r="D6049" i="20" s="1"/>
  <c r="C6049" i="20"/>
  <c r="E6049" i="20" s="1"/>
  <c r="C6050" i="20" l="1"/>
  <c r="E6050" i="20" s="1"/>
  <c r="B6050" i="20"/>
  <c r="D6050" i="20" s="1"/>
  <c r="A6051" i="20"/>
  <c r="A6052" i="20" l="1"/>
  <c r="C6051" i="20"/>
  <c r="E6051" i="20" s="1"/>
  <c r="B6051" i="20"/>
  <c r="D6051" i="20" s="1"/>
  <c r="B6052" i="20" l="1"/>
  <c r="D6052" i="20" s="1"/>
  <c r="C6052" i="20"/>
  <c r="E6052" i="20" s="1"/>
  <c r="A6053" i="20"/>
  <c r="B6053" i="20" l="1"/>
  <c r="D6053" i="20" s="1"/>
  <c r="C6053" i="20"/>
  <c r="E6053" i="20" s="1"/>
  <c r="A6054" i="20"/>
  <c r="A6055" i="20" l="1"/>
  <c r="C6054" i="20"/>
  <c r="E6054" i="20" s="1"/>
  <c r="B6054" i="20"/>
  <c r="D6054" i="20" s="1"/>
  <c r="B6055" i="20" l="1"/>
  <c r="D6055" i="20" s="1"/>
  <c r="A6056" i="20"/>
  <c r="C6055" i="20"/>
  <c r="E6055" i="20" s="1"/>
  <c r="C6056" i="20" l="1"/>
  <c r="E6056" i="20" s="1"/>
  <c r="A6057" i="20"/>
  <c r="B6056" i="20"/>
  <c r="D6056" i="20" s="1"/>
  <c r="C6057" i="20" l="1"/>
  <c r="E6057" i="20" s="1"/>
  <c r="A6058" i="20"/>
  <c r="B6057" i="20"/>
  <c r="D6057" i="20" s="1"/>
  <c r="A6059" i="20" l="1"/>
  <c r="B6058" i="20"/>
  <c r="D6058" i="20" s="1"/>
  <c r="C6058" i="20"/>
  <c r="E6058" i="20" s="1"/>
  <c r="C6059" i="20" l="1"/>
  <c r="E6059" i="20" s="1"/>
  <c r="A6060" i="20"/>
  <c r="B6059" i="20"/>
  <c r="D6059" i="20" s="1"/>
  <c r="B6060" i="20" l="1"/>
  <c r="D6060" i="20" s="1"/>
  <c r="C6060" i="20"/>
  <c r="E6060" i="20" s="1"/>
  <c r="A6061" i="20"/>
  <c r="A6062" i="20" l="1"/>
  <c r="B6061" i="20"/>
  <c r="D6061" i="20" s="1"/>
  <c r="C6061" i="20"/>
  <c r="E6061" i="20" s="1"/>
  <c r="A6063" i="20" l="1"/>
  <c r="C6062" i="20"/>
  <c r="E6062" i="20" s="1"/>
  <c r="B6062" i="20"/>
  <c r="D6062" i="20" s="1"/>
  <c r="B6063" i="20" l="1"/>
  <c r="D6063" i="20" s="1"/>
  <c r="C6063" i="20"/>
  <c r="E6063" i="20" s="1"/>
  <c r="A6064" i="20"/>
  <c r="B6064" i="20" l="1"/>
  <c r="D6064" i="20" s="1"/>
  <c r="A6065" i="20"/>
  <c r="C6064" i="20"/>
  <c r="E6064" i="20" s="1"/>
  <c r="A6066" i="20" l="1"/>
  <c r="B6065" i="20"/>
  <c r="D6065" i="20" s="1"/>
  <c r="C6065" i="20"/>
  <c r="E6065" i="20" s="1"/>
  <c r="C6066" i="20" l="1"/>
  <c r="E6066" i="20" s="1"/>
  <c r="A6067" i="20"/>
  <c r="B6066" i="20"/>
  <c r="D6066" i="20" s="1"/>
  <c r="C6067" i="20" l="1"/>
  <c r="E6067" i="20" s="1"/>
  <c r="A6068" i="20"/>
  <c r="B6067" i="20"/>
  <c r="D6067" i="20" s="1"/>
  <c r="B6068" i="20" l="1"/>
  <c r="D6068" i="20" s="1"/>
  <c r="C6068" i="20"/>
  <c r="E6068" i="20" s="1"/>
  <c r="A6069" i="20"/>
  <c r="A6070" i="20" l="1"/>
  <c r="C6069" i="20"/>
  <c r="E6069" i="20" s="1"/>
  <c r="B6069" i="20"/>
  <c r="D6069" i="20" s="1"/>
  <c r="B6070" i="20" l="1"/>
  <c r="D6070" i="20" s="1"/>
  <c r="C6070" i="20"/>
  <c r="E6070" i="20" s="1"/>
  <c r="A6071" i="20"/>
  <c r="B6071" i="20" l="1"/>
  <c r="D6071" i="20" s="1"/>
  <c r="A6072" i="20"/>
  <c r="C6071" i="20"/>
  <c r="E6071" i="20" s="1"/>
  <c r="C6072" i="20" l="1"/>
  <c r="E6072" i="20" s="1"/>
  <c r="B6072" i="20"/>
  <c r="D6072" i="20" s="1"/>
  <c r="A6073" i="20"/>
  <c r="C6073" i="20" l="1"/>
  <c r="E6073" i="20" s="1"/>
  <c r="B6073" i="20"/>
  <c r="D6073" i="20" s="1"/>
  <c r="A6074" i="20"/>
  <c r="B6074" i="20" l="1"/>
  <c r="D6074" i="20" s="1"/>
  <c r="C6074" i="20"/>
  <c r="E6074" i="20" s="1"/>
  <c r="A6075" i="20"/>
  <c r="B6075" i="20" l="1"/>
  <c r="D6075" i="20" s="1"/>
  <c r="A6076" i="20"/>
  <c r="C6075" i="20"/>
  <c r="E6075" i="20" s="1"/>
  <c r="B6076" i="20" l="1"/>
  <c r="D6076" i="20" s="1"/>
  <c r="C6076" i="20"/>
  <c r="E6076" i="20" s="1"/>
  <c r="A6077" i="20"/>
  <c r="B6077" i="20" l="1"/>
  <c r="D6077" i="20" s="1"/>
  <c r="A6078" i="20"/>
  <c r="C6077" i="20"/>
  <c r="E6077" i="20" s="1"/>
  <c r="A6079" i="20" l="1"/>
  <c r="B6078" i="20"/>
  <c r="D6078" i="20" s="1"/>
  <c r="C6078" i="20"/>
  <c r="E6078" i="20" s="1"/>
  <c r="B6079" i="20" l="1"/>
  <c r="D6079" i="20" s="1"/>
  <c r="C6079" i="20"/>
  <c r="E6079" i="20" s="1"/>
  <c r="F9" i="16" l="1"/>
  <c r="O9" i="11"/>
  <c r="F40" i="16" l="1"/>
  <c r="F38" i="16"/>
  <c r="F62" i="16"/>
  <c r="F45" i="16"/>
  <c r="F32" i="16"/>
  <c r="F30" i="16"/>
  <c r="F34" i="16"/>
  <c r="F47" i="16"/>
  <c r="F42" i="16"/>
  <c r="F59" i="16"/>
  <c r="O34" i="11"/>
  <c r="O32" i="11"/>
  <c r="O38" i="11"/>
  <c r="O62" i="11"/>
  <c r="O30" i="11"/>
  <c r="O47" i="11"/>
  <c r="O45" i="11"/>
  <c r="O40" i="11"/>
  <c r="O42" i="11"/>
  <c r="O59" i="11"/>
  <c r="P9" i="11"/>
  <c r="O24" i="11"/>
  <c r="F9" i="17"/>
  <c r="N9" i="16"/>
  <c r="F24" i="16"/>
  <c r="F25" i="16" s="1"/>
  <c r="P62" i="11" l="1"/>
  <c r="F24" i="17"/>
  <c r="F25" i="17" s="1"/>
  <c r="F62" i="17"/>
  <c r="F34" i="17"/>
  <c r="F47" i="17"/>
  <c r="F32" i="17"/>
  <c r="F30" i="17"/>
  <c r="F38" i="17"/>
  <c r="F40" i="17"/>
  <c r="F42" i="17"/>
  <c r="F59" i="17"/>
  <c r="N40" i="16"/>
  <c r="N38" i="16"/>
  <c r="N62" i="16"/>
  <c r="N30" i="16"/>
  <c r="N45" i="16"/>
  <c r="N34" i="16"/>
  <c r="N32" i="16"/>
  <c r="N47" i="16"/>
  <c r="N42" i="16"/>
  <c r="N59" i="16"/>
  <c r="P47" i="11"/>
  <c r="P30" i="11"/>
  <c r="P38" i="11"/>
  <c r="P59" i="11"/>
  <c r="P45" i="11"/>
  <c r="P32" i="11"/>
  <c r="P40" i="11"/>
  <c r="P34" i="11"/>
  <c r="P42" i="11"/>
  <c r="O25" i="11"/>
  <c r="P24" i="11"/>
  <c r="F122" i="16"/>
  <c r="O122" i="11"/>
  <c r="F121" i="16"/>
  <c r="O121" i="11"/>
  <c r="N24" i="16"/>
  <c r="F45" i="17"/>
  <c r="N9" i="17"/>
  <c r="N3" i="18" l="1"/>
  <c r="O123" i="11"/>
  <c r="N42" i="17"/>
  <c r="N32" i="17"/>
  <c r="N47" i="17"/>
  <c r="N24" i="17"/>
  <c r="N34" i="17"/>
  <c r="N30" i="17"/>
  <c r="N59" i="17"/>
  <c r="N38" i="17"/>
  <c r="N40" i="17"/>
  <c r="N62" i="17"/>
  <c r="P121" i="11"/>
  <c r="P25" i="11"/>
  <c r="N45" i="17"/>
  <c r="F122" i="17"/>
  <c r="N122" i="17" s="1"/>
  <c r="N25" i="16"/>
  <c r="F121" i="17"/>
  <c r="N121" i="17" s="1"/>
  <c r="P122" i="11"/>
  <c r="F123" i="16"/>
  <c r="N5" i="18" l="1"/>
  <c r="O3" i="18"/>
  <c r="N25" i="17"/>
  <c r="N123" i="17"/>
  <c r="F123" i="17"/>
  <c r="P123" i="11"/>
  <c r="N6" i="18" l="1"/>
  <c r="O6" i="18" s="1"/>
  <c r="O5" i="18"/>
</calcChain>
</file>

<file path=xl/sharedStrings.xml><?xml version="1.0" encoding="utf-8"?>
<sst xmlns="http://schemas.openxmlformats.org/spreadsheetml/2006/main" count="9002" uniqueCount="561">
  <si>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</si>
  <si>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</si>
  <si>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</si>
  <si>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</si>
  <si>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</si>
  <si>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</si>
  <si>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</si>
  <si>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</si>
  <si>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</si>
  <si>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</si>
  <si>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</si>
  <si>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</si>
  <si>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</si>
  <si>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</si>
  <si>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</si>
  <si>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</si>
  <si>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</si>
  <si>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</si>
  <si>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</si>
  <si>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</si>
  <si>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</si>
  <si>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</si>
  <si>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</si>
  <si>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</si>
  <si>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</si>
  <si>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</si>
  <si>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</si>
  <si>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</si>
  <si>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</si>
  <si>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</si>
  <si>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</si>
  <si>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</si>
  <si>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</si>
  <si>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</si>
  <si>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</si>
  <si>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</si>
  <si>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</si>
  <si>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</si>
  <si>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</si>
  <si>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</si>
  <si>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</si>
  <si>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</si>
  <si>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</si>
  <si>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</si>
  <si>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</si>
  <si>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</si>
  <si>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</si>
  <si>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</si>
  <si>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</si>
  <si>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</si>
  <si>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</si>
  <si>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</si>
  <si>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</si>
  <si>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</si>
  <si>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</si>
  <si>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</si>
  <si>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</si>
  <si>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</si>
  <si>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</si>
  <si>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</si>
  <si>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</si>
  <si>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</si>
  <si>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</si>
  <si>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</si>
  <si>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</si>
  <si>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</si>
  <si>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</si>
  <si>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</si>
  <si>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</si>
  <si>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</si>
  <si>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</si>
  <si>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</si>
  <si>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</si>
  <si>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</si>
  <si>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</si>
  <si>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</si>
  <si>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</si>
  <si>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</si>
  <si>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</si>
  <si>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</si>
  <si>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</si>
  <si>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</si>
  <si>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</si>
  <si>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</si>
  <si>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</si>
  <si>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</si>
  <si>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</si>
  <si>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</si>
  <si>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</si>
  <si>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</si>
  <si>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</si>
  <si>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</si>
  <si>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</si>
  <si>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</si>
  <si>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</si>
  <si>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</si>
  <si>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</si>
  <si>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</si>
  <si>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</si>
  <si>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</si>
  <si>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</si>
  <si>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</si>
  <si>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</si>
  <si>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</si>
  <si>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</si>
  <si>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</si>
  <si>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</si>
  <si>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</si>
  <si>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</si>
  <si>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</si>
  <si>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</si>
  <si>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</si>
  <si>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</si>
  <si>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</si>
  <si>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</si>
  <si>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</si>
  <si>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</si>
  <si>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</si>
  <si>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</si>
  <si>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</si>
  <si>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</si>
  <si>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</si>
  <si>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</si>
  <si>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</si>
  <si>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</si>
  <si>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</si>
  <si>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</si>
  <si>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</si>
  <si>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</si>
  <si>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</si>
  <si>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</si>
  <si>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</si>
  <si>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</si>
  <si>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</si>
  <si>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</si>
  <si>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</si>
  <si>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</si>
  <si>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</si>
  <si>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</si>
  <si>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</si>
  <si>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</si>
  <si>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</si>
  <si>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</si>
  <si>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</si>
  <si>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</si>
  <si>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</si>
  <si>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</si>
  <si>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</si>
  <si>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</si>
  <si>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</si>
  <si>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</si>
  <si>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</si>
  <si>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</si>
  <si>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</si>
  <si>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</si>
  <si>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</si>
  <si>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</si>
  <si>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</si>
  <si>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</si>
  <si>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</si>
  <si>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</si>
  <si>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</si>
  <si>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</si>
  <si>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</si>
  <si>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</si>
  <si>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</si>
  <si>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</si>
  <si>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</si>
  <si>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</si>
  <si>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</si>
  <si>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</si>
  <si>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</si>
  <si>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</si>
  <si>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</si>
  <si>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</si>
  <si>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</si>
  <si>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</si>
  <si>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</si>
  <si>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</si>
  <si>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</si>
  <si>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</si>
  <si>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</si>
  <si>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</si>
  <si>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</si>
  <si>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</si>
  <si>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</si>
  <si>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</si>
  <si>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</si>
  <si>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</si>
  <si>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</si>
  <si>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</si>
  <si>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</si>
  <si>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</si>
  <si>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</si>
  <si>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</si>
  <si>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</si>
  <si>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</si>
  <si>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</si>
  <si>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</si>
  <si>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</si>
  <si>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</si>
  <si>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</si>
  <si>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</si>
  <si>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</si>
  <si>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</si>
  <si>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</si>
  <si>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</si>
  <si>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</si>
  <si>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</si>
  <si>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</si>
  <si>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</si>
  <si>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</si>
  <si>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ZOMBA ZONE</t>
  </si>
  <si>
    <t>ZOMBA SCHEME</t>
  </si>
  <si>
    <t>Postpaid Consumers</t>
  </si>
  <si>
    <t>AMOUNT BILLED PREPAID</t>
  </si>
  <si>
    <t>Total Amount Billed Prepaid</t>
  </si>
  <si>
    <t>TOTAL AMOUNT BILLED</t>
  </si>
  <si>
    <t>TOTAL SALES</t>
  </si>
  <si>
    <t>MWANZA SCHEME</t>
  </si>
  <si>
    <t>DOMASI SCHEME</t>
  </si>
  <si>
    <t>NAMADZI SCHEME</t>
  </si>
  <si>
    <t>NENO SCHEME</t>
  </si>
  <si>
    <t>KUCHAWE SCHEME</t>
  </si>
  <si>
    <t>CHIRADZULU SCHEME</t>
  </si>
  <si>
    <t>THONDWE SCHEME</t>
  </si>
  <si>
    <t>JALI SCHEME</t>
  </si>
  <si>
    <t>LIRANGWE SCHEME</t>
  </si>
  <si>
    <t>Zomba</t>
  </si>
  <si>
    <t>Mwanza</t>
  </si>
  <si>
    <t>Domasi</t>
  </si>
  <si>
    <t>Namadzi</t>
  </si>
  <si>
    <t>Neno</t>
  </si>
  <si>
    <t>Kuchawe</t>
  </si>
  <si>
    <t>Chiradzulu</t>
  </si>
  <si>
    <t>Thondwe</t>
  </si>
  <si>
    <t>Jali</t>
  </si>
  <si>
    <t>Lirangwe</t>
  </si>
  <si>
    <t>NON-REVENUE WATER (NRW)</t>
  </si>
  <si>
    <t>PARAMETER</t>
  </si>
  <si>
    <t>ZOMBA</t>
  </si>
  <si>
    <t>MWANZA</t>
  </si>
  <si>
    <t>DOMASI</t>
  </si>
  <si>
    <t>NAMADZI</t>
  </si>
  <si>
    <t>NENO</t>
  </si>
  <si>
    <t>KUCHAWE</t>
  </si>
  <si>
    <t>CHIRADZULU</t>
  </si>
  <si>
    <t>THONDWE</t>
  </si>
  <si>
    <t>TOTAL</t>
  </si>
  <si>
    <t>Production (m3)</t>
  </si>
  <si>
    <t>Consumption (m3)</t>
  </si>
  <si>
    <t>NRW (m3)</t>
  </si>
  <si>
    <t>NRW (%)</t>
  </si>
  <si>
    <t>Extension of distribution pipelines (metres)</t>
  </si>
  <si>
    <t>New Water Connections (No.)</t>
  </si>
  <si>
    <t>Replacement of stuck meters (No.)</t>
  </si>
  <si>
    <t>Sales (MK)</t>
  </si>
  <si>
    <t>JALI</t>
  </si>
  <si>
    <t>ACHIEVED</t>
  </si>
  <si>
    <t>Production</t>
  </si>
  <si>
    <t>ZOMBA WATER TREATMENT PLANT</t>
  </si>
  <si>
    <t>Aluminium Sulphate</t>
  </si>
  <si>
    <t>Electricity</t>
  </si>
  <si>
    <t>MONTH</t>
  </si>
  <si>
    <t>Chlorine</t>
  </si>
  <si>
    <t>LIRANGWE</t>
  </si>
  <si>
    <t>Free New Water Connections (No.)</t>
  </si>
  <si>
    <t>POSTPAID</t>
  </si>
  <si>
    <t>PREPAID</t>
  </si>
  <si>
    <t>USAGE (kWh)</t>
  </si>
  <si>
    <t xml:space="preserve"> MONTHLY REPORTS - 2024/2025</t>
  </si>
  <si>
    <t>ZOMBA ZONE TARGETS (2024-2025)</t>
  </si>
  <si>
    <t>ZOMBA ZONE TARGETS (2024-2025)  QUARTERLY</t>
  </si>
  <si>
    <t>ZOMBA ZONE TARGETS (2024-2025)  MONTHLY</t>
  </si>
  <si>
    <t>ZOMBA ZONE TARGETS (2024-2025)  DAILY</t>
  </si>
  <si>
    <t>Centre:Zomba Scheme Consolidated</t>
  </si>
  <si>
    <t xml:space="preserve"> </t>
  </si>
  <si>
    <t>A/c Code</t>
  </si>
  <si>
    <t>Budget Items Description</t>
  </si>
  <si>
    <t>ADMINISTRATION</t>
  </si>
  <si>
    <t>CHIRADZULO</t>
  </si>
  <si>
    <t>Commercial</t>
  </si>
  <si>
    <t>Individual High</t>
  </si>
  <si>
    <t>Individual Low</t>
  </si>
  <si>
    <t>Individual Medium</t>
  </si>
  <si>
    <t>Communal Water Point</t>
  </si>
  <si>
    <t>Prepaid</t>
  </si>
  <si>
    <t>Total sales In cubic meters</t>
  </si>
  <si>
    <t>Average Tariff (MK  Per cubic meter)</t>
  </si>
  <si>
    <t>510000</t>
  </si>
  <si>
    <t>REVENUE</t>
  </si>
  <si>
    <t xml:space="preserve">Forecast </t>
  </si>
  <si>
    <t>510050</t>
  </si>
  <si>
    <t>Water Sales</t>
  </si>
  <si>
    <t>510100</t>
  </si>
  <si>
    <t>Water Reconnection</t>
  </si>
  <si>
    <t>510150</t>
  </si>
  <si>
    <t>Water Service Charges</t>
  </si>
  <si>
    <t>510200</t>
  </si>
  <si>
    <t>Meter Rental Revenue  Account</t>
  </si>
  <si>
    <t>520050</t>
  </si>
  <si>
    <t>Agency Fee</t>
  </si>
  <si>
    <t>520100</t>
  </si>
  <si>
    <t>Interest Receivable</t>
  </si>
  <si>
    <t>520150</t>
  </si>
  <si>
    <t>Rent Receivable</t>
  </si>
  <si>
    <t>520200</t>
  </si>
  <si>
    <t>Revenue Grant</t>
  </si>
  <si>
    <t>520350</t>
  </si>
  <si>
    <t>Sundry Receipts</t>
  </si>
  <si>
    <t>520400</t>
  </si>
  <si>
    <t>Profit/Loss on Disposal of Ass</t>
  </si>
  <si>
    <t>520450</t>
  </si>
  <si>
    <t>Amotisation of Revaluation Res</t>
  </si>
  <si>
    <t>520500</t>
  </si>
  <si>
    <t>Amortisation of Capital Contr</t>
  </si>
  <si>
    <t>Total Revenue</t>
  </si>
  <si>
    <t xml:space="preserve">Note 2 </t>
  </si>
  <si>
    <t>Income and Revenue Expenditure Budget</t>
  </si>
  <si>
    <t>For The Year Ended 31st March 2025</t>
  </si>
  <si>
    <t>Plant ,Vehicle and Operating Expenses</t>
  </si>
  <si>
    <t>Expenditure Detail</t>
  </si>
  <si>
    <t>620050</t>
  </si>
  <si>
    <t>Water Purchases</t>
  </si>
  <si>
    <t>620100</t>
  </si>
  <si>
    <t>Water Charges</t>
  </si>
  <si>
    <t>620150</t>
  </si>
  <si>
    <t>620200</t>
  </si>
  <si>
    <t>Water Treatment Chemicals</t>
  </si>
  <si>
    <t>620250</t>
  </si>
  <si>
    <t>Fuel</t>
  </si>
  <si>
    <t>620300</t>
  </si>
  <si>
    <t>City Rates</t>
  </si>
  <si>
    <t>620350</t>
  </si>
  <si>
    <t>Tyres and Tubes</t>
  </si>
  <si>
    <t>620400</t>
  </si>
  <si>
    <t>Pipeline Maintenance</t>
  </si>
  <si>
    <t>620450</t>
  </si>
  <si>
    <t>Plant Maintenance</t>
  </si>
  <si>
    <t>620500</t>
  </si>
  <si>
    <t>Motor Vehicle Expenses</t>
  </si>
  <si>
    <t>620550</t>
  </si>
  <si>
    <t>Mechanical &amp; Electrical Spares</t>
  </si>
  <si>
    <t>620600</t>
  </si>
  <si>
    <t>Office Equipment Expenses</t>
  </si>
  <si>
    <t>620650</t>
  </si>
  <si>
    <t>ISP-Operating Expenses</t>
  </si>
  <si>
    <t>620700</t>
  </si>
  <si>
    <t>Property Maintenance</t>
  </si>
  <si>
    <t>660000</t>
  </si>
  <si>
    <t>Depreciation</t>
  </si>
  <si>
    <t>Total plant and operating costs</t>
  </si>
  <si>
    <t>Note 3</t>
  </si>
  <si>
    <t>Staff Salaries,Wages, and Benefits</t>
  </si>
  <si>
    <t>Salaries</t>
  </si>
  <si>
    <t>Total  salaries and wages</t>
  </si>
  <si>
    <t>610150</t>
  </si>
  <si>
    <t>Overtime</t>
  </si>
  <si>
    <t>610200</t>
  </si>
  <si>
    <t>Pension Expenses</t>
  </si>
  <si>
    <t>610650</t>
  </si>
  <si>
    <t>Disturbance Allowance</t>
  </si>
  <si>
    <t>610700</t>
  </si>
  <si>
    <t>Fuel Allowance</t>
  </si>
  <si>
    <t>610750</t>
  </si>
  <si>
    <t>Leave Grant</t>
  </si>
  <si>
    <t>610800</t>
  </si>
  <si>
    <t>Medical Expenses</t>
  </si>
  <si>
    <t>611100</t>
  </si>
  <si>
    <t>Fringe Benefit Expenses</t>
  </si>
  <si>
    <t>611150</t>
  </si>
  <si>
    <t>Gratuity Expenses</t>
  </si>
  <si>
    <t>611250</t>
  </si>
  <si>
    <t>Acting Allowance</t>
  </si>
  <si>
    <t>611400</t>
  </si>
  <si>
    <t>Severance Expenses</t>
  </si>
  <si>
    <t>611450</t>
  </si>
  <si>
    <t>Life Cover</t>
  </si>
  <si>
    <t>611500</t>
  </si>
  <si>
    <t>Staff Water Connections</t>
  </si>
  <si>
    <t>630050</t>
  </si>
  <si>
    <t>Medical</t>
  </si>
  <si>
    <t>630120</t>
  </si>
  <si>
    <t>Performance Mgt Incentive</t>
  </si>
  <si>
    <t>630250</t>
  </si>
  <si>
    <t>Redundancy Payment</t>
  </si>
  <si>
    <t>630300</t>
  </si>
  <si>
    <t>Death Settlement Allowance</t>
  </si>
  <si>
    <t>630350</t>
  </si>
  <si>
    <t>Employee Recognism</t>
  </si>
  <si>
    <t>630650</t>
  </si>
  <si>
    <t>Training and External Travel</t>
  </si>
  <si>
    <t>630700</t>
  </si>
  <si>
    <t>Leave commutation</t>
  </si>
  <si>
    <t>631350</t>
  </si>
  <si>
    <t>Recruitment Expenses</t>
  </si>
  <si>
    <t>Total Benefits</t>
  </si>
  <si>
    <t>Total  Staff costs</t>
  </si>
  <si>
    <t>Note 4</t>
  </si>
  <si>
    <t>Admin and General Expnses</t>
  </si>
  <si>
    <t>630100</t>
  </si>
  <si>
    <t>Mileage Claims</t>
  </si>
  <si>
    <t>630150</t>
  </si>
  <si>
    <t>Transport / Bus Fares</t>
  </si>
  <si>
    <t>630200</t>
  </si>
  <si>
    <t>Welfare</t>
  </si>
  <si>
    <t>630400</t>
  </si>
  <si>
    <t>Protective Clothing</t>
  </si>
  <si>
    <t>630450</t>
  </si>
  <si>
    <t>Consumables</t>
  </si>
  <si>
    <t>630500</t>
  </si>
  <si>
    <t>Telephone and Faxes</t>
  </si>
  <si>
    <t>630550</t>
  </si>
  <si>
    <t>Entertainment Allowance</t>
  </si>
  <si>
    <t>630600</t>
  </si>
  <si>
    <t>Subsistence Allowances</t>
  </si>
  <si>
    <t>630605</t>
  </si>
  <si>
    <t>Tollgate Expenses</t>
  </si>
  <si>
    <t>630660</t>
  </si>
  <si>
    <t>External Travel</t>
  </si>
  <si>
    <t>630750</t>
  </si>
  <si>
    <t>Printing and Stationery</t>
  </si>
  <si>
    <t>630800</t>
  </si>
  <si>
    <t>Computer Expenses</t>
  </si>
  <si>
    <t>630850</t>
  </si>
  <si>
    <t>Computer Maintenance</t>
  </si>
  <si>
    <t>630900</t>
  </si>
  <si>
    <t>Insurance</t>
  </si>
  <si>
    <t>631000</t>
  </si>
  <si>
    <t>Board Members Allowance</t>
  </si>
  <si>
    <t>631030</t>
  </si>
  <si>
    <t>Board Chairperson's Expenses</t>
  </si>
  <si>
    <t>631050</t>
  </si>
  <si>
    <t>Board Expenses</t>
  </si>
  <si>
    <t>631100</t>
  </si>
  <si>
    <t>Advertisement</t>
  </si>
  <si>
    <t>631150</t>
  </si>
  <si>
    <t>Community participation Expens</t>
  </si>
  <si>
    <t>631200</t>
  </si>
  <si>
    <t>World Water Day</t>
  </si>
  <si>
    <t>631250</t>
  </si>
  <si>
    <t>Vocational Training Expenses</t>
  </si>
  <si>
    <t>631300</t>
  </si>
  <si>
    <t>HIV and AIDS</t>
  </si>
  <si>
    <t>631400</t>
  </si>
  <si>
    <t>Refreshments</t>
  </si>
  <si>
    <t>631450</t>
  </si>
  <si>
    <t>Research and Development</t>
  </si>
  <si>
    <t>631500</t>
  </si>
  <si>
    <t>Transport/Bus Fare Refunds</t>
  </si>
  <si>
    <t>631550</t>
  </si>
  <si>
    <t>Rent Payable</t>
  </si>
  <si>
    <t>631600</t>
  </si>
  <si>
    <t>Security</t>
  </si>
  <si>
    <t>631650</t>
  </si>
  <si>
    <t>National Constr Industry Levy</t>
  </si>
  <si>
    <t>631700</t>
  </si>
  <si>
    <t>Tevet Levy Expense</t>
  </si>
  <si>
    <t>631730</t>
  </si>
  <si>
    <t>PPDA Expense</t>
  </si>
  <si>
    <t>631750</t>
  </si>
  <si>
    <t>Postal Charges</t>
  </si>
  <si>
    <t>631800</t>
  </si>
  <si>
    <t>Freight Charges</t>
  </si>
  <si>
    <t>631850</t>
  </si>
  <si>
    <t>Subscrptions</t>
  </si>
  <si>
    <t>631900</t>
  </si>
  <si>
    <t>Legal expenses</t>
  </si>
  <si>
    <t>631950</t>
  </si>
  <si>
    <t>Consultancy &amp; Professional Fees</t>
  </si>
  <si>
    <t>631970</t>
  </si>
  <si>
    <t>Meter reading Outsourced</t>
  </si>
  <si>
    <t>632000</t>
  </si>
  <si>
    <t>Audit Fees</t>
  </si>
  <si>
    <t>640050</t>
  </si>
  <si>
    <t>Miscellaneous Expenses</t>
  </si>
  <si>
    <t>640100</t>
  </si>
  <si>
    <t>Donations</t>
  </si>
  <si>
    <t>640150</t>
  </si>
  <si>
    <t>Doubtful Water Debtors Expense</t>
  </si>
  <si>
    <t>640200</t>
  </si>
  <si>
    <t>Doubtful Sundry Debtors Expene</t>
  </si>
  <si>
    <t>640250</t>
  </si>
  <si>
    <t>Bad Debts</t>
  </si>
  <si>
    <t>640300</t>
  </si>
  <si>
    <t>Provision for Debtors</t>
  </si>
  <si>
    <t>640350</t>
  </si>
  <si>
    <t>Provision for Stocks</t>
  </si>
  <si>
    <t>680350</t>
  </si>
  <si>
    <t>Hotel Expenses</t>
  </si>
  <si>
    <t>650050</t>
  </si>
  <si>
    <t>Interest on Loans</t>
  </si>
  <si>
    <t>650100</t>
  </si>
  <si>
    <t>Bank Charges</t>
  </si>
  <si>
    <t>650120</t>
  </si>
  <si>
    <t>Outsourced  Cashiering  Commis</t>
  </si>
  <si>
    <t>650150</t>
  </si>
  <si>
    <t>Interest On Overdraft</t>
  </si>
  <si>
    <t>650200</t>
  </si>
  <si>
    <t>Discounts Granted</t>
  </si>
  <si>
    <t>650201</t>
  </si>
  <si>
    <t>Finance lease expense</t>
  </si>
  <si>
    <t>650205</t>
  </si>
  <si>
    <t>FCB Loan Interest</t>
  </si>
  <si>
    <t>650250</t>
  </si>
  <si>
    <t>Transfer Capital Contribution</t>
  </si>
  <si>
    <t>650300</t>
  </si>
  <si>
    <t>Income Tax Expenses</t>
  </si>
  <si>
    <t>650301</t>
  </si>
  <si>
    <t>Dividend payment</t>
  </si>
  <si>
    <t>650350</t>
  </si>
  <si>
    <t>Dividend</t>
  </si>
  <si>
    <t>650400</t>
  </si>
  <si>
    <t>Tax penalties</t>
  </si>
  <si>
    <t>611000</t>
  </si>
  <si>
    <t>Office water consumption</t>
  </si>
  <si>
    <t>Total Admin and General  costs</t>
  </si>
  <si>
    <t>Total Budgeted Expenses</t>
  </si>
  <si>
    <t>BUDGETED GROSS PROFIT</t>
  </si>
  <si>
    <t>Capital Budget</t>
  </si>
  <si>
    <t>110050</t>
  </si>
  <si>
    <t>Fixed Asset-Land</t>
  </si>
  <si>
    <t>110100</t>
  </si>
  <si>
    <t>Fixed Asset -Dam</t>
  </si>
  <si>
    <t>110150</t>
  </si>
  <si>
    <t>Fixed Asset -Buildings</t>
  </si>
  <si>
    <t>110200</t>
  </si>
  <si>
    <t>Fixed Asset -Intake Plant</t>
  </si>
  <si>
    <t>110250</t>
  </si>
  <si>
    <t>Fixed Asset -Plant &amp; Machinery</t>
  </si>
  <si>
    <t>110300</t>
  </si>
  <si>
    <t>Fixed Asset -Motor Vehicles</t>
  </si>
  <si>
    <t>110350</t>
  </si>
  <si>
    <t>Fixed Asset -Pipe Work</t>
  </si>
  <si>
    <t>110400</t>
  </si>
  <si>
    <t>Fixed Asset -Meters</t>
  </si>
  <si>
    <t>110450</t>
  </si>
  <si>
    <t>Fixed Asset -Computers</t>
  </si>
  <si>
    <t>110500</t>
  </si>
  <si>
    <t>Fixed Asset -Office Equipment</t>
  </si>
  <si>
    <t>110550</t>
  </si>
  <si>
    <t>Fixed Asset -Office Furniture</t>
  </si>
  <si>
    <t>110600</t>
  </si>
  <si>
    <t>Fixed Asset -Staff Furniture</t>
  </si>
  <si>
    <t>110650</t>
  </si>
  <si>
    <t>Fixed Asset -Intake</t>
  </si>
  <si>
    <t>110700</t>
  </si>
  <si>
    <t>Fixed Asset -Water Pumps</t>
  </si>
  <si>
    <t>Total Capital Budget</t>
  </si>
  <si>
    <t>MID YEAR PERFORMANCE</t>
  </si>
  <si>
    <t>Monthly Average</t>
  </si>
  <si>
    <t xml:space="preserve">TOTAL </t>
  </si>
  <si>
    <t>Budget</t>
  </si>
  <si>
    <t>Variance</t>
  </si>
  <si>
    <t>Variance%</t>
  </si>
  <si>
    <t>Expected Budget</t>
  </si>
  <si>
    <t>12 MONTHS</t>
  </si>
  <si>
    <t>31/03/2023</t>
  </si>
  <si>
    <t>01/04/2024  to</t>
  </si>
  <si>
    <t>31/03/2025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</si>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</sst>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0.0"/>
    <numFmt numFmtId="168" formatCode="_-* #,##0_-;\-* #,##0_-;_-* &quot;-&quot;??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name val="Century Gothic"/>
      <family val="2"/>
    </font>
    <font>
      <sz val="12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2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Arial"/>
      <family val="2"/>
    </font>
    <font>
      <b/>
      <sz val="11"/>
      <name val="Century Gothic"/>
      <family val="2"/>
    </font>
    <font>
      <sz val="11"/>
      <color indexed="8"/>
      <name val="Century Gothic"/>
      <family val="2"/>
    </font>
    <font>
      <b/>
      <sz val="12"/>
      <color rgb="FF000000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2"/>
      <color theme="1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BFBFBF"/>
        <bgColor rgb="FF000000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23">
    <xf numFmtId="0" fontId="0" fillId="0" borderId="0" xfId="0"/>
    <xf numFmtId="164" fontId="2" fillId="0" borderId="1" xfId="0" applyNumberFormat="1" applyFont="1" applyBorder="1"/>
    <xf numFmtId="164" fontId="4" fillId="0" borderId="1" xfId="3" applyNumberFormat="1" applyFont="1" applyFill="1" applyBorder="1"/>
    <xf numFmtId="0" fontId="0" fillId="0" borderId="0" xfId="0" applyFill="1"/>
    <xf numFmtId="43" fontId="4" fillId="0" borderId="1" xfId="3" applyFont="1" applyFill="1" applyBorder="1"/>
    <xf numFmtId="164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5" fontId="4" fillId="0" borderId="7" xfId="2" applyNumberFormat="1" applyFont="1" applyFill="1" applyBorder="1"/>
    <xf numFmtId="165" fontId="4" fillId="0" borderId="1" xfId="2" applyNumberFormat="1" applyFont="1" applyFill="1" applyBorder="1"/>
    <xf numFmtId="4" fontId="5" fillId="0" borderId="10" xfId="0" applyNumberFormat="1" applyFont="1" applyFill="1" applyBorder="1"/>
    <xf numFmtId="43" fontId="8" fillId="0" borderId="1" xfId="1" applyFont="1" applyFill="1" applyBorder="1"/>
    <xf numFmtId="0" fontId="6" fillId="0" borderId="1" xfId="0" applyFont="1" applyFill="1" applyBorder="1"/>
    <xf numFmtId="43" fontId="8" fillId="0" borderId="1" xfId="3" applyFont="1" applyFill="1" applyBorder="1"/>
    <xf numFmtId="43" fontId="4" fillId="0" borderId="4" xfId="1" applyFont="1" applyFill="1" applyBorder="1"/>
    <xf numFmtId="43" fontId="8" fillId="0" borderId="11" xfId="1" applyFont="1" applyFill="1" applyBorder="1"/>
    <xf numFmtId="43" fontId="4" fillId="0" borderId="1" xfId="1" applyFont="1" applyFill="1" applyBorder="1"/>
    <xf numFmtId="0" fontId="9" fillId="0" borderId="1" xfId="0" applyFont="1" applyBorder="1"/>
    <xf numFmtId="0" fontId="6" fillId="0" borderId="17" xfId="0" applyFont="1" applyFill="1" applyBorder="1" applyAlignment="1">
      <alignment horizontal="center" wrapText="1"/>
    </xf>
    <xf numFmtId="1" fontId="5" fillId="0" borderId="10" xfId="0" applyNumberFormat="1" applyFont="1" applyFill="1" applyBorder="1"/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43" fontId="4" fillId="0" borderId="11" xfId="1" applyFont="1" applyFill="1" applyBorder="1"/>
    <xf numFmtId="0" fontId="6" fillId="0" borderId="1" xfId="0" applyFont="1" applyFill="1" applyBorder="1" applyAlignment="1">
      <alignment wrapText="1"/>
    </xf>
    <xf numFmtId="1" fontId="5" fillId="0" borderId="10" xfId="0" applyNumberFormat="1" applyFont="1" applyBorder="1"/>
    <xf numFmtId="164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5" fontId="4" fillId="0" borderId="23" xfId="2" applyNumberFormat="1" applyFont="1" applyFill="1" applyBorder="1"/>
    <xf numFmtId="0" fontId="6" fillId="0" borderId="23" xfId="0" applyFont="1" applyBorder="1"/>
    <xf numFmtId="166" fontId="8" fillId="0" borderId="10" xfId="0" applyNumberFormat="1" applyFont="1" applyBorder="1"/>
    <xf numFmtId="164" fontId="8" fillId="0" borderId="10" xfId="1" applyNumberFormat="1" applyFont="1" applyBorder="1"/>
    <xf numFmtId="164" fontId="8" fillId="0" borderId="11" xfId="1" applyNumberFormat="1" applyFont="1" applyFill="1" applyBorder="1"/>
    <xf numFmtId="164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1" fontId="6" fillId="0" borderId="1" xfId="0" applyNumberFormat="1" applyFont="1" applyBorder="1"/>
    <xf numFmtId="4" fontId="8" fillId="0" borderId="10" xfId="0" applyNumberFormat="1" applyFont="1" applyFill="1" applyBorder="1"/>
    <xf numFmtId="43" fontId="8" fillId="0" borderId="10" xfId="1" applyFont="1" applyFill="1" applyBorder="1"/>
    <xf numFmtId="43" fontId="8" fillId="0" borderId="4" xfId="1" applyFont="1" applyFill="1" applyBorder="1"/>
    <xf numFmtId="2" fontId="6" fillId="0" borderId="1" xfId="0" applyNumberFormat="1" applyFont="1" applyBorder="1"/>
    <xf numFmtId="164" fontId="8" fillId="0" borderId="4" xfId="1" applyNumberFormat="1" applyFont="1" applyFill="1" applyBorder="1"/>
    <xf numFmtId="166" fontId="8" fillId="0" borderId="10" xfId="1" applyNumberFormat="1" applyFont="1" applyBorder="1"/>
    <xf numFmtId="0" fontId="12" fillId="0" borderId="10" xfId="0" applyFont="1" applyFill="1" applyBorder="1" applyAlignment="1">
      <alignment wrapText="1"/>
    </xf>
    <xf numFmtId="43" fontId="12" fillId="0" borderId="1" xfId="1" applyFont="1" applyFill="1" applyBorder="1" applyAlignment="1">
      <alignment wrapText="1"/>
    </xf>
    <xf numFmtId="43" fontId="12" fillId="0" borderId="11" xfId="1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165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43" fontId="4" fillId="0" borderId="1" xfId="1" applyFont="1" applyBorder="1"/>
    <xf numFmtId="164" fontId="8" fillId="0" borderId="10" xfId="1" applyNumberFormat="1" applyFont="1" applyFill="1" applyBorder="1"/>
    <xf numFmtId="164" fontId="5" fillId="0" borderId="24" xfId="1" applyNumberFormat="1" applyFont="1" applyFill="1" applyBorder="1"/>
    <xf numFmtId="164" fontId="8" fillId="0" borderId="25" xfId="1" applyNumberFormat="1" applyFont="1" applyFill="1" applyBorder="1"/>
    <xf numFmtId="0" fontId="6" fillId="0" borderId="25" xfId="0" applyFont="1" applyFill="1" applyBorder="1"/>
    <xf numFmtId="4" fontId="8" fillId="5" borderId="28" xfId="0" applyNumberFormat="1" applyFont="1" applyFill="1" applyBorder="1"/>
    <xf numFmtId="43" fontId="8" fillId="5" borderId="32" xfId="1" applyFont="1" applyFill="1" applyBorder="1"/>
    <xf numFmtId="0" fontId="8" fillId="5" borderId="32" xfId="0" applyFont="1" applyFill="1" applyBorder="1"/>
    <xf numFmtId="0" fontId="5" fillId="0" borderId="1" xfId="0" applyFont="1" applyFill="1" applyBorder="1"/>
    <xf numFmtId="0" fontId="15" fillId="0" borderId="0" xfId="0" applyFont="1"/>
    <xf numFmtId="1" fontId="4" fillId="0" borderId="23" xfId="0" applyNumberFormat="1" applyFont="1" applyFill="1" applyBorder="1"/>
    <xf numFmtId="1" fontId="4" fillId="0" borderId="40" xfId="0" applyNumberFormat="1" applyFont="1" applyFill="1" applyBorder="1"/>
    <xf numFmtId="0" fontId="6" fillId="0" borderId="23" xfId="0" applyFont="1" applyFill="1" applyBorder="1" applyAlignment="1">
      <alignment wrapText="1"/>
    </xf>
    <xf numFmtId="0" fontId="6" fillId="0" borderId="23" xfId="0" applyFont="1" applyFill="1" applyBorder="1"/>
    <xf numFmtId="0" fontId="6" fillId="0" borderId="4" xfId="0" applyFont="1" applyFill="1" applyBorder="1" applyAlignment="1">
      <alignment wrapText="1"/>
    </xf>
    <xf numFmtId="1" fontId="4" fillId="0" borderId="39" xfId="0" applyNumberFormat="1" applyFont="1" applyFill="1" applyBorder="1"/>
    <xf numFmtId="1" fontId="4" fillId="0" borderId="41" xfId="0" applyNumberFormat="1" applyFont="1" applyFill="1" applyBorder="1"/>
    <xf numFmtId="0" fontId="15" fillId="0" borderId="0" xfId="0" applyFont="1" applyFill="1"/>
    <xf numFmtId="1" fontId="8" fillId="0" borderId="10" xfId="0" applyNumberFormat="1" applyFont="1" applyFill="1" applyBorder="1"/>
    <xf numFmtId="0" fontId="19" fillId="0" borderId="3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9" fillId="0" borderId="13" xfId="0" applyFont="1" applyBorder="1" applyAlignment="1">
      <alignment horizontal="left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1" xfId="0" applyFont="1" applyBorder="1" applyAlignment="1">
      <alignment vertical="center" wrapText="1"/>
    </xf>
    <xf numFmtId="0" fontId="14" fillId="7" borderId="31" xfId="0" applyFont="1" applyFill="1" applyBorder="1" applyAlignment="1">
      <alignment vertical="center" wrapText="1"/>
    </xf>
    <xf numFmtId="0" fontId="13" fillId="6" borderId="38" xfId="0" applyFont="1" applyFill="1" applyBorder="1" applyAlignment="1">
      <alignment vertical="center"/>
    </xf>
    <xf numFmtId="0" fontId="13" fillId="6" borderId="37" xfId="0" applyFont="1" applyFill="1" applyBorder="1" applyAlignment="1">
      <alignment vertical="center"/>
    </xf>
    <xf numFmtId="0" fontId="13" fillId="6" borderId="35" xfId="0" applyFont="1" applyFill="1" applyBorder="1" applyAlignment="1">
      <alignment vertical="center"/>
    </xf>
    <xf numFmtId="0" fontId="13" fillId="6" borderId="29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1" fillId="0" borderId="20" xfId="0" applyFont="1" applyFill="1" applyBorder="1" applyAlignment="1">
      <alignment wrapText="1"/>
    </xf>
    <xf numFmtId="1" fontId="8" fillId="0" borderId="10" xfId="3" applyNumberFormat="1" applyFont="1" applyFill="1" applyBorder="1"/>
    <xf numFmtId="2" fontId="8" fillId="0" borderId="10" xfId="0" applyNumberFormat="1" applyFont="1" applyFill="1" applyBorder="1"/>
    <xf numFmtId="0" fontId="0" fillId="0" borderId="7" xfId="0" applyBorder="1"/>
    <xf numFmtId="164" fontId="4" fillId="0" borderId="7" xfId="3" applyNumberFormat="1" applyFont="1" applyFill="1" applyBorder="1"/>
    <xf numFmtId="0" fontId="14" fillId="8" borderId="31" xfId="0" applyFont="1" applyFill="1" applyBorder="1" applyAlignment="1"/>
    <xf numFmtId="0" fontId="14" fillId="8" borderId="30" xfId="0" applyFont="1" applyFill="1" applyBorder="1" applyAlignment="1"/>
    <xf numFmtId="0" fontId="5" fillId="0" borderId="6" xfId="0" applyFont="1" applyFill="1" applyBorder="1" applyAlignment="1">
      <alignment horizontal="left" wrapText="1"/>
    </xf>
    <xf numFmtId="0" fontId="14" fillId="8" borderId="28" xfId="0" applyFont="1" applyFill="1" applyBorder="1" applyAlignment="1"/>
    <xf numFmtId="0" fontId="14" fillId="0" borderId="30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4" fillId="7" borderId="28" xfId="0" applyFont="1" applyFill="1" applyBorder="1" applyAlignment="1">
      <alignment vertical="center" wrapText="1"/>
    </xf>
    <xf numFmtId="0" fontId="13" fillId="6" borderId="36" xfId="0" applyFont="1" applyFill="1" applyBorder="1" applyAlignment="1">
      <alignment horizontal="center" vertical="center"/>
    </xf>
    <xf numFmtId="0" fontId="2" fillId="0" borderId="0" xfId="0" applyFont="1"/>
    <xf numFmtId="0" fontId="20" fillId="0" borderId="48" xfId="0" applyFont="1" applyBorder="1"/>
    <xf numFmtId="0" fontId="20" fillId="0" borderId="32" xfId="0" applyFont="1" applyBorder="1"/>
    <xf numFmtId="0" fontId="20" fillId="0" borderId="49" xfId="0" applyFont="1" applyBorder="1"/>
    <xf numFmtId="0" fontId="20" fillId="0" borderId="18" xfId="0" applyFont="1" applyBorder="1"/>
    <xf numFmtId="164" fontId="2" fillId="0" borderId="4" xfId="0" applyNumberFormat="1" applyFont="1" applyBorder="1"/>
    <xf numFmtId="164" fontId="2" fillId="0" borderId="0" xfId="0" applyNumberFormat="1" applyFont="1"/>
    <xf numFmtId="0" fontId="20" fillId="0" borderId="12" xfId="0" applyFont="1" applyBorder="1"/>
    <xf numFmtId="164" fontId="2" fillId="0" borderId="1" xfId="1" applyNumberFormat="1" applyFont="1" applyBorder="1"/>
    <xf numFmtId="0" fontId="20" fillId="0" borderId="20" xfId="0" applyFont="1" applyBorder="1"/>
    <xf numFmtId="164" fontId="2" fillId="0" borderId="23" xfId="1" applyNumberFormat="1" applyFont="1" applyBorder="1"/>
    <xf numFmtId="0" fontId="20" fillId="0" borderId="50" xfId="0" applyFont="1" applyBorder="1"/>
    <xf numFmtId="43" fontId="2" fillId="0" borderId="7" xfId="1" applyFont="1" applyBorder="1"/>
    <xf numFmtId="1" fontId="2" fillId="0" borderId="1" xfId="0" applyNumberFormat="1" applyFont="1" applyBorder="1"/>
    <xf numFmtId="43" fontId="2" fillId="0" borderId="0" xfId="0" applyNumberFormat="1" applyFont="1"/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2" fontId="6" fillId="0" borderId="23" xfId="0" applyNumberFormat="1" applyFont="1" applyBorder="1" applyAlignment="1">
      <alignment wrapText="1"/>
    </xf>
    <xf numFmtId="9" fontId="6" fillId="0" borderId="23" xfId="2" applyFont="1" applyBorder="1"/>
    <xf numFmtId="165" fontId="8" fillId="0" borderId="23" xfId="2" applyNumberFormat="1" applyFont="1" applyBorder="1"/>
    <xf numFmtId="164" fontId="4" fillId="0" borderId="11" xfId="1" applyNumberFormat="1" applyFont="1" applyFill="1" applyBorder="1"/>
    <xf numFmtId="164" fontId="4" fillId="0" borderId="11" xfId="3" applyNumberFormat="1" applyFont="1" applyFill="1" applyBorder="1"/>
    <xf numFmtId="164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1" fontId="8" fillId="0" borderId="1" xfId="0" applyNumberFormat="1" applyFont="1" applyFill="1" applyBorder="1"/>
    <xf numFmtId="1" fontId="8" fillId="0" borderId="23" xfId="0" applyNumberFormat="1" applyFont="1" applyFill="1" applyBorder="1"/>
    <xf numFmtId="1" fontId="8" fillId="0" borderId="7" xfId="0" applyNumberFormat="1" applyFont="1" applyFill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43" fontId="8" fillId="0" borderId="1" xfId="1" applyFont="1" applyFill="1" applyBorder="1" applyAlignment="1">
      <alignment horizontal="center" wrapText="1"/>
    </xf>
    <xf numFmtId="1" fontId="8" fillId="0" borderId="43" xfId="0" applyNumberFormat="1" applyFont="1" applyFill="1" applyBorder="1"/>
    <xf numFmtId="1" fontId="8" fillId="0" borderId="44" xfId="0" applyNumberFormat="1" applyFont="1" applyFill="1" applyBorder="1"/>
    <xf numFmtId="0" fontId="8" fillId="0" borderId="10" xfId="0" applyNumberFormat="1" applyFont="1" applyBorder="1"/>
    <xf numFmtId="0" fontId="8" fillId="0" borderId="10" xfId="0" applyNumberFormat="1" applyFont="1" applyFill="1" applyBorder="1"/>
    <xf numFmtId="0" fontId="8" fillId="0" borderId="42" xfId="1" applyNumberFormat="1" applyFont="1" applyFill="1" applyBorder="1"/>
    <xf numFmtId="0" fontId="8" fillId="0" borderId="10" xfId="1" applyNumberFormat="1" applyFont="1" applyFill="1" applyBorder="1"/>
    <xf numFmtId="0" fontId="8" fillId="0" borderId="43" xfId="0" applyNumberFormat="1" applyFont="1" applyFill="1" applyBorder="1"/>
    <xf numFmtId="0" fontId="8" fillId="0" borderId="44" xfId="0" applyNumberFormat="1" applyFont="1" applyFill="1" applyBorder="1"/>
    <xf numFmtId="164" fontId="8" fillId="0" borderId="7" xfId="3" applyNumberFormat="1" applyFont="1" applyFill="1" applyBorder="1"/>
    <xf numFmtId="164" fontId="8" fillId="0" borderId="24" xfId="1" applyNumberFormat="1" applyFont="1" applyFill="1" applyBorder="1"/>
    <xf numFmtId="165" fontId="8" fillId="0" borderId="10" xfId="2" applyNumberFormat="1" applyFont="1" applyBorder="1"/>
    <xf numFmtId="43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43" fontId="8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20" fillId="0" borderId="54" xfId="0" applyFont="1" applyBorder="1"/>
    <xf numFmtId="164" fontId="2" fillId="0" borderId="11" xfId="1" applyNumberFormat="1" applyFont="1" applyBorder="1"/>
    <xf numFmtId="43" fontId="2" fillId="0" borderId="4" xfId="0" applyNumberFormat="1" applyFont="1" applyBorder="1"/>
    <xf numFmtId="43" fontId="2" fillId="0" borderId="56" xfId="0" applyNumberFormat="1" applyFont="1" applyBorder="1"/>
    <xf numFmtId="43" fontId="2" fillId="0" borderId="57" xfId="0" applyNumberFormat="1" applyFont="1" applyBorder="1"/>
    <xf numFmtId="43" fontId="8" fillId="0" borderId="10" xfId="1" applyFont="1" applyBorder="1"/>
    <xf numFmtId="43" fontId="8" fillId="0" borderId="10" xfId="1" applyFont="1" applyFill="1" applyBorder="1" applyAlignment="1">
      <alignment horizontal="left" wrapText="1"/>
    </xf>
    <xf numFmtId="164" fontId="8" fillId="0" borderId="44" xfId="3" applyNumberFormat="1" applyFont="1" applyFill="1" applyBorder="1"/>
    <xf numFmtId="3" fontId="8" fillId="0" borderId="10" xfId="0" applyNumberFormat="1" applyFont="1" applyFill="1" applyBorder="1"/>
    <xf numFmtId="166" fontId="4" fillId="0" borderId="1" xfId="1" applyNumberFormat="1" applyFont="1" applyFill="1" applyBorder="1"/>
    <xf numFmtId="164" fontId="8" fillId="0" borderId="42" xfId="1" applyNumberFormat="1" applyFont="1" applyFill="1" applyBorder="1"/>
    <xf numFmtId="1" fontId="8" fillId="0" borderId="45" xfId="0" applyNumberFormat="1" applyFont="1" applyFill="1" applyBorder="1"/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3" xfId="1" applyNumberFormat="1" applyFont="1" applyFill="1" applyBorder="1"/>
    <xf numFmtId="1" fontId="8" fillId="0" borderId="44" xfId="1" applyNumberFormat="1" applyFont="1" applyFill="1" applyBorder="1"/>
    <xf numFmtId="2" fontId="4" fillId="0" borderId="1" xfId="3" applyNumberFormat="1" applyFont="1" applyFill="1" applyBorder="1"/>
    <xf numFmtId="164" fontId="4" fillId="0" borderId="25" xfId="1" applyNumberFormat="1" applyFont="1" applyFill="1" applyBorder="1"/>
    <xf numFmtId="43" fontId="4" fillId="0" borderId="23" xfId="1" applyFont="1" applyFill="1" applyBorder="1"/>
    <xf numFmtId="43" fontId="4" fillId="0" borderId="40" xfId="1" applyFont="1" applyFill="1" applyBorder="1"/>
    <xf numFmtId="43" fontId="8" fillId="0" borderId="1" xfId="0" applyNumberFormat="1" applyFont="1" applyFill="1" applyBorder="1" applyAlignment="1">
      <alignment horizontal="center" wrapText="1"/>
    </xf>
    <xf numFmtId="164" fontId="4" fillId="0" borderId="58" xfId="1" applyNumberFormat="1" applyFont="1" applyFill="1" applyBorder="1"/>
    <xf numFmtId="164" fontId="4" fillId="0" borderId="23" xfId="1" applyNumberFormat="1" applyFont="1" applyFill="1" applyBorder="1"/>
    <xf numFmtId="43" fontId="13" fillId="6" borderId="37" xfId="0" applyNumberFormat="1" applyFont="1" applyFill="1" applyBorder="1" applyAlignment="1">
      <alignment vertical="center"/>
    </xf>
    <xf numFmtId="43" fontId="0" fillId="0" borderId="0" xfId="0" applyNumberFormat="1"/>
    <xf numFmtId="43" fontId="15" fillId="0" borderId="0" xfId="0" applyNumberFormat="1" applyFont="1"/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 vertical="center" wrapText="1"/>
    </xf>
    <xf numFmtId="2" fontId="20" fillId="0" borderId="44" xfId="0" applyNumberFormat="1" applyFont="1" applyBorder="1"/>
    <xf numFmtId="43" fontId="12" fillId="0" borderId="23" xfId="1" applyFont="1" applyFill="1" applyBorder="1" applyAlignment="1">
      <alignment wrapText="1"/>
    </xf>
    <xf numFmtId="43" fontId="12" fillId="0" borderId="40" xfId="1" applyFont="1" applyFill="1" applyBorder="1" applyAlignment="1">
      <alignment wrapText="1"/>
    </xf>
    <xf numFmtId="164" fontId="0" fillId="0" borderId="0" xfId="0" applyNumberFormat="1"/>
    <xf numFmtId="1" fontId="0" fillId="0" borderId="0" xfId="0" applyNumberFormat="1"/>
    <xf numFmtId="1" fontId="8" fillId="0" borderId="42" xfId="1" applyNumberFormat="1" applyFont="1" applyFill="1" applyBorder="1"/>
    <xf numFmtId="164" fontId="2" fillId="0" borderId="60" xfId="0" applyNumberFormat="1" applyFont="1" applyBorder="1"/>
    <xf numFmtId="164" fontId="20" fillId="0" borderId="60" xfId="0" applyNumberFormat="1" applyFont="1" applyBorder="1"/>
    <xf numFmtId="167" fontId="20" fillId="0" borderId="60" xfId="0" applyNumberFormat="1" applyFont="1" applyBorder="1"/>
    <xf numFmtId="0" fontId="2" fillId="0" borderId="62" xfId="0" applyFont="1" applyBorder="1"/>
    <xf numFmtId="164" fontId="2" fillId="0" borderId="61" xfId="0" applyNumberFormat="1" applyFont="1" applyBorder="1"/>
    <xf numFmtId="0" fontId="20" fillId="0" borderId="59" xfId="0" applyFont="1" applyBorder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43" fontId="2" fillId="0" borderId="61" xfId="0" applyNumberFormat="1" applyFont="1" applyBorder="1"/>
    <xf numFmtId="0" fontId="22" fillId="0" borderId="0" xfId="0" applyFont="1"/>
    <xf numFmtId="0" fontId="21" fillId="0" borderId="1" xfId="0" applyFont="1" applyBorder="1"/>
    <xf numFmtId="0" fontId="22" fillId="0" borderId="1" xfId="0" applyFont="1" applyBorder="1"/>
    <xf numFmtId="166" fontId="22" fillId="0" borderId="1" xfId="1" applyNumberFormat="1" applyFont="1" applyBorder="1"/>
    <xf numFmtId="164" fontId="22" fillId="0" borderId="1" xfId="1" applyNumberFormat="1" applyFont="1" applyBorder="1"/>
    <xf numFmtId="164" fontId="21" fillId="0" borderId="1" xfId="1" applyNumberFormat="1" applyFont="1" applyBorder="1"/>
    <xf numFmtId="164" fontId="2" fillId="0" borderId="55" xfId="1" applyNumberFormat="1" applyFont="1" applyBorder="1"/>
    <xf numFmtId="167" fontId="2" fillId="0" borderId="1" xfId="0" applyNumberFormat="1" applyFont="1" applyBorder="1"/>
    <xf numFmtId="0" fontId="6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23" fillId="0" borderId="0" xfId="0" applyFont="1"/>
    <xf numFmtId="0" fontId="23" fillId="0" borderId="1" xfId="0" applyFont="1" applyBorder="1"/>
    <xf numFmtId="43" fontId="23" fillId="0" borderId="1" xfId="1" applyFont="1" applyBorder="1"/>
    <xf numFmtId="0" fontId="24" fillId="0" borderId="1" xfId="0" applyFont="1" applyBorder="1"/>
    <xf numFmtId="43" fontId="23" fillId="0" borderId="0" xfId="0" applyNumberFormat="1" applyFont="1"/>
    <xf numFmtId="164" fontId="0" fillId="0" borderId="0" xfId="1" applyNumberFormat="1" applyFont="1"/>
    <xf numFmtId="0" fontId="4" fillId="0" borderId="7" xfId="3" applyNumberFormat="1" applyFont="1" applyFill="1" applyBorder="1"/>
    <xf numFmtId="43" fontId="0" fillId="0" borderId="0" xfId="1" applyFont="1"/>
    <xf numFmtId="166" fontId="4" fillId="0" borderId="1" xfId="3" applyNumberFormat="1" applyFont="1" applyFill="1" applyBorder="1"/>
    <xf numFmtId="43" fontId="4" fillId="0" borderId="1" xfId="3" applyNumberFormat="1" applyFont="1" applyFill="1" applyBorder="1"/>
    <xf numFmtId="164" fontId="8" fillId="0" borderId="1" xfId="3" applyNumberFormat="1" applyFont="1" applyFill="1" applyBorder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167" fontId="4" fillId="0" borderId="1" xfId="3" applyNumberFormat="1" applyFont="1" applyFill="1" applyBorder="1"/>
    <xf numFmtId="43" fontId="5" fillId="0" borderId="10" xfId="1" applyFont="1" applyFill="1" applyBorder="1"/>
    <xf numFmtId="0" fontId="14" fillId="0" borderId="28" xfId="0" applyFont="1" applyBorder="1" applyAlignment="1">
      <alignment vertical="center"/>
    </xf>
    <xf numFmtId="0" fontId="14" fillId="6" borderId="36" xfId="0" applyFont="1" applyFill="1" applyBorder="1" applyAlignment="1">
      <alignment horizontal="center" vertical="center"/>
    </xf>
    <xf numFmtId="0" fontId="14" fillId="6" borderId="34" xfId="0" applyFont="1" applyFill="1" applyBorder="1" applyAlignment="1">
      <alignment vertical="center"/>
    </xf>
    <xf numFmtId="2" fontId="8" fillId="0" borderId="10" xfId="0" applyNumberFormat="1" applyFont="1" applyBorder="1"/>
    <xf numFmtId="165" fontId="8" fillId="0" borderId="43" xfId="2" applyNumberFormat="1" applyFont="1" applyFill="1" applyBorder="1"/>
    <xf numFmtId="165" fontId="8" fillId="0" borderId="1" xfId="2" applyNumberFormat="1" applyFont="1" applyFill="1" applyBorder="1"/>
    <xf numFmtId="165" fontId="8" fillId="0" borderId="23" xfId="2" applyNumberFormat="1" applyFont="1" applyFill="1" applyBorder="1"/>
    <xf numFmtId="165" fontId="8" fillId="0" borderId="7" xfId="2" applyNumberFormat="1" applyFont="1" applyFill="1" applyBorder="1"/>
    <xf numFmtId="43" fontId="8" fillId="0" borderId="10" xfId="3" applyFont="1" applyFill="1" applyBorder="1"/>
    <xf numFmtId="2" fontId="8" fillId="0" borderId="10" xfId="3" applyNumberFormat="1" applyFont="1" applyFill="1" applyBorder="1"/>
    <xf numFmtId="1" fontId="15" fillId="0" borderId="0" xfId="0" applyNumberFormat="1" applyFont="1"/>
    <xf numFmtId="164" fontId="15" fillId="0" borderId="0" xfId="0" applyNumberFormat="1" applyFont="1"/>
    <xf numFmtId="165" fontId="8" fillId="0" borderId="43" xfId="2" applyNumberFormat="1" applyFont="1" applyBorder="1"/>
    <xf numFmtId="165" fontId="8" fillId="0" borderId="10" xfId="2" applyNumberFormat="1" applyFont="1" applyFill="1" applyBorder="1"/>
    <xf numFmtId="165" fontId="8" fillId="0" borderId="44" xfId="2" applyNumberFormat="1" applyFont="1" applyFill="1" applyBorder="1"/>
    <xf numFmtId="167" fontId="8" fillId="0" borderId="10" xfId="3" applyNumberFormat="1" applyFont="1" applyFill="1" applyBorder="1"/>
    <xf numFmtId="0" fontId="20" fillId="0" borderId="0" xfId="0" applyFont="1"/>
    <xf numFmtId="164" fontId="15" fillId="0" borderId="0" xfId="1" applyNumberFormat="1" applyFont="1"/>
    <xf numFmtId="166" fontId="8" fillId="0" borderId="10" xfId="3" applyNumberFormat="1" applyFont="1" applyFill="1" applyBorder="1"/>
    <xf numFmtId="164" fontId="8" fillId="0" borderId="10" xfId="3" applyNumberFormat="1" applyFont="1" applyFill="1" applyBorder="1"/>
    <xf numFmtId="164" fontId="14" fillId="0" borderId="30" xfId="0" applyNumberFormat="1" applyFont="1" applyBorder="1" applyAlignment="1">
      <alignment vertical="center" wrapText="1"/>
    </xf>
    <xf numFmtId="43" fontId="8" fillId="0" borderId="1" xfId="1" applyFont="1" applyFill="1" applyBorder="1"/>
    <xf numFmtId="165" fontId="4" fillId="0" borderId="23" xfId="2" applyNumberFormat="1" applyFont="1" applyFill="1" applyBorder="1"/>
    <xf numFmtId="1" fontId="8" fillId="0" borderId="10" xfId="0" applyNumberFormat="1" applyFont="1" applyBorder="1"/>
    <xf numFmtId="1" fontId="8" fillId="0" borderId="10" xfId="0" applyNumberFormat="1" applyFont="1" applyFill="1" applyBorder="1"/>
    <xf numFmtId="43" fontId="5" fillId="0" borderId="10" xfId="0" applyNumberFormat="1" applyFont="1" applyFill="1" applyBorder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 vertical="center" wrapText="1"/>
    </xf>
    <xf numFmtId="166" fontId="21" fillId="0" borderId="1" xfId="1" applyNumberFormat="1" applyFont="1" applyBorder="1"/>
    <xf numFmtId="43" fontId="21" fillId="0" borderId="1" xfId="1" applyNumberFormat="1" applyFont="1" applyBorder="1"/>
    <xf numFmtId="164" fontId="20" fillId="0" borderId="42" xfId="0" applyNumberFormat="1" applyFont="1" applyBorder="1"/>
    <xf numFmtId="167" fontId="20" fillId="0" borderId="10" xfId="0" applyNumberFormat="1" applyFont="1" applyBorder="1"/>
    <xf numFmtId="166" fontId="2" fillId="0" borderId="1" xfId="1" applyNumberFormat="1" applyFont="1" applyBorder="1"/>
    <xf numFmtId="166" fontId="2" fillId="0" borderId="11" xfId="1" applyNumberFormat="1" applyFont="1" applyBorder="1"/>
    <xf numFmtId="43" fontId="2" fillId="0" borderId="11" xfId="1" applyNumberFormat="1" applyFont="1" applyBorder="1"/>
    <xf numFmtId="43" fontId="20" fillId="0" borderId="42" xfId="0" applyNumberFormat="1" applyFont="1" applyBorder="1"/>
    <xf numFmtId="0" fontId="20" fillId="10" borderId="12" xfId="0" applyFont="1" applyFill="1" applyBorder="1"/>
    <xf numFmtId="164" fontId="2" fillId="10" borderId="23" xfId="1" applyNumberFormat="1" applyFont="1" applyFill="1" applyBorder="1"/>
    <xf numFmtId="164" fontId="20" fillId="10" borderId="42" xfId="0" applyNumberFormat="1" applyFont="1" applyFill="1" applyBorder="1"/>
    <xf numFmtId="164" fontId="20" fillId="0" borderId="63" xfId="0" applyNumberFormat="1" applyFont="1" applyBorder="1"/>
    <xf numFmtId="0" fontId="20" fillId="0" borderId="0" xfId="0" applyFont="1" applyBorder="1"/>
    <xf numFmtId="164" fontId="2" fillId="0" borderId="0" xfId="1" applyNumberFormat="1" applyFont="1" applyBorder="1"/>
    <xf numFmtId="164" fontId="20" fillId="0" borderId="0" xfId="0" applyNumberFormat="1" applyFont="1" applyBorder="1"/>
    <xf numFmtId="0" fontId="2" fillId="0" borderId="0" xfId="0" applyFont="1" applyBorder="1"/>
    <xf numFmtId="0" fontId="25" fillId="0" borderId="0" xfId="0" applyFont="1"/>
    <xf numFmtId="41" fontId="25" fillId="0" borderId="0" xfId="0" applyNumberFormat="1" applyFont="1" applyProtection="1">
      <protection locked="0"/>
    </xf>
    <xf numFmtId="43" fontId="26" fillId="0" borderId="0" xfId="1" applyFont="1" applyFill="1"/>
    <xf numFmtId="0" fontId="27" fillId="0" borderId="0" xfId="0" applyFont="1"/>
    <xf numFmtId="41" fontId="28" fillId="0" borderId="0" xfId="0" applyNumberFormat="1" applyFont="1" applyProtection="1">
      <protection locked="0"/>
    </xf>
    <xf numFmtId="43" fontId="25" fillId="0" borderId="0" xfId="0" applyNumberFormat="1" applyFont="1"/>
    <xf numFmtId="164" fontId="25" fillId="0" borderId="0" xfId="1" applyNumberFormat="1" applyFont="1" applyFill="1" applyProtection="1">
      <protection locked="0"/>
    </xf>
    <xf numFmtId="1" fontId="28" fillId="0" borderId="0" xfId="0" applyNumberFormat="1" applyFont="1" applyAlignment="1" applyProtection="1">
      <alignment horizontal="right"/>
      <protection locked="0"/>
    </xf>
    <xf numFmtId="43" fontId="28" fillId="0" borderId="0" xfId="1" applyFont="1" applyFill="1" applyProtection="1">
      <protection locked="0"/>
    </xf>
    <xf numFmtId="43" fontId="25" fillId="0" borderId="0" xfId="1" applyFont="1" applyFill="1"/>
    <xf numFmtId="43" fontId="27" fillId="0" borderId="0" xfId="1" applyFont="1" applyFill="1"/>
    <xf numFmtId="0" fontId="28" fillId="0" borderId="6" xfId="0" applyFont="1" applyBorder="1"/>
    <xf numFmtId="41" fontId="28" fillId="0" borderId="6" xfId="0" applyNumberFormat="1" applyFont="1" applyBorder="1"/>
    <xf numFmtId="0" fontId="28" fillId="0" borderId="0" xfId="0" applyFont="1"/>
    <xf numFmtId="41" fontId="28" fillId="0" borderId="0" xfId="0" applyNumberFormat="1" applyFont="1"/>
    <xf numFmtId="41" fontId="29" fillId="0" borderId="20" xfId="0" applyNumberFormat="1" applyFont="1" applyBorder="1" applyAlignment="1" applyProtection="1">
      <alignment horizontal="center"/>
      <protection locked="0"/>
    </xf>
    <xf numFmtId="0" fontId="26" fillId="0" borderId="47" xfId="0" applyFont="1" applyBorder="1"/>
    <xf numFmtId="164" fontId="26" fillId="0" borderId="40" xfId="1" applyNumberFormat="1" applyFont="1" applyBorder="1" applyAlignment="1">
      <alignment horizontal="center"/>
    </xf>
    <xf numFmtId="43" fontId="29" fillId="0" borderId="4" xfId="1" applyFont="1" applyBorder="1" applyAlignment="1">
      <alignment horizontal="left"/>
    </xf>
    <xf numFmtId="41" fontId="29" fillId="0" borderId="19" xfId="0" applyNumberFormat="1" applyFont="1" applyBorder="1" applyAlignment="1" applyProtection="1">
      <alignment horizontal="center"/>
      <protection locked="0"/>
    </xf>
    <xf numFmtId="0" fontId="26" fillId="0" borderId="0" xfId="0" applyFont="1"/>
    <xf numFmtId="0" fontId="29" fillId="0" borderId="64" xfId="0" applyFont="1" applyBorder="1"/>
    <xf numFmtId="164" fontId="29" fillId="0" borderId="40" xfId="1" applyNumberFormat="1" applyFont="1" applyBorder="1" applyAlignment="1">
      <alignment horizontal="center"/>
    </xf>
    <xf numFmtId="43" fontId="29" fillId="0" borderId="40" xfId="1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41" fontId="29" fillId="0" borderId="22" xfId="0" applyNumberFormat="1" applyFont="1" applyBorder="1"/>
    <xf numFmtId="0" fontId="5" fillId="0" borderId="0" xfId="0" applyFont="1"/>
    <xf numFmtId="0" fontId="29" fillId="0" borderId="19" xfId="0" applyFont="1" applyBorder="1" applyAlignment="1">
      <alignment horizontal="center"/>
    </xf>
    <xf numFmtId="41" fontId="26" fillId="0" borderId="0" xfId="0" applyNumberFormat="1" applyFont="1"/>
    <xf numFmtId="164" fontId="29" fillId="0" borderId="11" xfId="1" applyNumberFormat="1" applyFont="1" applyBorder="1" applyAlignment="1">
      <alignment horizontal="center"/>
    </xf>
    <xf numFmtId="164" fontId="29" fillId="0" borderId="1" xfId="1" applyNumberFormat="1" applyFont="1" applyBorder="1" applyAlignment="1">
      <alignment horizontal="center"/>
    </xf>
    <xf numFmtId="164" fontId="29" fillId="0" borderId="6" xfId="1" applyNumberFormat="1" applyFont="1" applyBorder="1" applyAlignment="1">
      <alignment horizontal="center"/>
    </xf>
    <xf numFmtId="164" fontId="29" fillId="0" borderId="0" xfId="1" applyNumberFormat="1" applyFont="1" applyBorder="1" applyAlignment="1">
      <alignment horizontal="center"/>
    </xf>
    <xf numFmtId="164" fontId="29" fillId="0" borderId="39" xfId="1" applyNumberFormat="1" applyFont="1" applyBorder="1" applyAlignment="1">
      <alignment horizontal="center"/>
    </xf>
    <xf numFmtId="43" fontId="29" fillId="0" borderId="39" xfId="1" applyFont="1" applyFill="1" applyBorder="1" applyAlignment="1">
      <alignment horizontal="center"/>
    </xf>
    <xf numFmtId="0" fontId="29" fillId="11" borderId="19" xfId="0" applyFont="1" applyFill="1" applyBorder="1" applyAlignment="1">
      <alignment horizontal="center"/>
    </xf>
    <xf numFmtId="41" fontId="31" fillId="11" borderId="0" xfId="0" applyNumberFormat="1" applyFont="1" applyFill="1"/>
    <xf numFmtId="164" fontId="29" fillId="9" borderId="11" xfId="1" applyNumberFormat="1" applyFont="1" applyFill="1" applyBorder="1" applyAlignment="1">
      <alignment horizontal="center"/>
    </xf>
    <xf numFmtId="43" fontId="29" fillId="9" borderId="11" xfId="1" applyFont="1" applyFill="1" applyBorder="1" applyAlignment="1">
      <alignment horizontal="center"/>
    </xf>
    <xf numFmtId="164" fontId="26" fillId="0" borderId="11" xfId="1" applyNumberFormat="1" applyFont="1" applyBorder="1" applyAlignment="1">
      <alignment horizontal="center"/>
    </xf>
    <xf numFmtId="164" fontId="29" fillId="0" borderId="23" xfId="1" applyNumberFormat="1" applyFont="1" applyBorder="1" applyAlignment="1">
      <alignment horizontal="center"/>
    </xf>
    <xf numFmtId="164" fontId="29" fillId="0" borderId="47" xfId="1" applyNumberFormat="1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65" xfId="0" applyFont="1" applyBorder="1" applyProtection="1">
      <protection locked="0"/>
    </xf>
    <xf numFmtId="164" fontId="29" fillId="0" borderId="65" xfId="0" applyNumberFormat="1" applyFont="1" applyBorder="1" applyProtection="1">
      <protection locked="0"/>
    </xf>
    <xf numFmtId="43" fontId="29" fillId="0" borderId="65" xfId="1" applyFont="1" applyFill="1" applyBorder="1" applyProtection="1">
      <protection locked="0"/>
    </xf>
    <xf numFmtId="0" fontId="29" fillId="0" borderId="0" xfId="0" applyFont="1" applyAlignment="1">
      <alignment horizontal="center"/>
    </xf>
    <xf numFmtId="0" fontId="29" fillId="0" borderId="0" xfId="0" applyFont="1" applyProtection="1">
      <protection locked="0"/>
    </xf>
    <xf numFmtId="164" fontId="29" fillId="0" borderId="0" xfId="0" applyNumberFormat="1" applyFont="1" applyProtection="1">
      <protection locked="0"/>
    </xf>
    <xf numFmtId="43" fontId="29" fillId="0" borderId="0" xfId="1" applyFont="1" applyFill="1" applyBorder="1" applyProtection="1">
      <protection locked="0"/>
    </xf>
    <xf numFmtId="0" fontId="29" fillId="0" borderId="38" xfId="0" applyFont="1" applyBorder="1" applyAlignment="1">
      <alignment horizontal="center"/>
    </xf>
    <xf numFmtId="0" fontId="29" fillId="0" borderId="37" xfId="0" applyFont="1" applyBorder="1" applyProtection="1">
      <protection locked="0"/>
    </xf>
    <xf numFmtId="164" fontId="29" fillId="0" borderId="37" xfId="0" applyNumberFormat="1" applyFont="1" applyBorder="1" applyProtection="1">
      <protection locked="0"/>
    </xf>
    <xf numFmtId="43" fontId="29" fillId="0" borderId="37" xfId="1" applyFont="1" applyFill="1" applyBorder="1" applyProtection="1">
      <protection locked="0"/>
    </xf>
    <xf numFmtId="0" fontId="29" fillId="9" borderId="3" xfId="0" applyFont="1" applyFill="1" applyBorder="1" applyAlignment="1">
      <alignment horizontal="center"/>
    </xf>
    <xf numFmtId="0" fontId="26" fillId="9" borderId="6" xfId="0" applyFont="1" applyFill="1" applyBorder="1" applyProtection="1">
      <protection locked="0"/>
    </xf>
    <xf numFmtId="41" fontId="26" fillId="9" borderId="6" xfId="0" applyNumberFormat="1" applyFont="1" applyFill="1" applyBorder="1" applyProtection="1">
      <protection locked="0"/>
    </xf>
    <xf numFmtId="43" fontId="26" fillId="9" borderId="6" xfId="1" applyFont="1" applyFill="1" applyBorder="1" applyProtection="1">
      <protection locked="0"/>
    </xf>
    <xf numFmtId="0" fontId="0" fillId="9" borderId="0" xfId="0" applyFill="1"/>
    <xf numFmtId="0" fontId="29" fillId="12" borderId="15" xfId="0" applyFont="1" applyFill="1" applyBorder="1" applyAlignment="1">
      <alignment horizontal="center"/>
    </xf>
    <xf numFmtId="0" fontId="29" fillId="11" borderId="23" xfId="0" applyFont="1" applyFill="1" applyBorder="1"/>
    <xf numFmtId="41" fontId="29" fillId="9" borderId="23" xfId="0" applyNumberFormat="1" applyFont="1" applyFill="1" applyBorder="1" applyAlignment="1" applyProtection="1">
      <alignment horizontal="center"/>
      <protection locked="0"/>
    </xf>
    <xf numFmtId="43" fontId="29" fillId="9" borderId="23" xfId="1" applyFont="1" applyFill="1" applyBorder="1" applyAlignment="1" applyProtection="1">
      <alignment horizontal="center"/>
      <protection locked="0"/>
    </xf>
    <xf numFmtId="41" fontId="29" fillId="12" borderId="14" xfId="0" applyNumberFormat="1" applyFont="1" applyFill="1" applyBorder="1" applyAlignment="1" applyProtection="1">
      <alignment horizontal="center"/>
      <protection locked="0"/>
    </xf>
    <xf numFmtId="0" fontId="29" fillId="11" borderId="0" xfId="0" applyFont="1" applyFill="1"/>
    <xf numFmtId="41" fontId="29" fillId="9" borderId="39" xfId="0" applyNumberFormat="1" applyFont="1" applyFill="1" applyBorder="1" applyAlignment="1" applyProtection="1">
      <alignment horizontal="center"/>
      <protection locked="0"/>
    </xf>
    <xf numFmtId="43" fontId="29" fillId="9" borderId="39" xfId="1" applyFont="1" applyFill="1" applyBorder="1" applyAlignment="1">
      <alignment horizontal="center"/>
    </xf>
    <xf numFmtId="0" fontId="26" fillId="11" borderId="39" xfId="0" applyFont="1" applyFill="1" applyBorder="1"/>
    <xf numFmtId="41" fontId="29" fillId="9" borderId="0" xfId="0" applyNumberFormat="1" applyFont="1" applyFill="1" applyAlignment="1" applyProtection="1">
      <alignment horizontal="center"/>
      <protection locked="0"/>
    </xf>
    <xf numFmtId="43" fontId="29" fillId="9" borderId="39" xfId="1" applyFont="1" applyFill="1" applyBorder="1" applyAlignment="1" applyProtection="1">
      <alignment horizontal="center"/>
      <protection locked="0"/>
    </xf>
    <xf numFmtId="0" fontId="29" fillId="12" borderId="14" xfId="0" applyFont="1" applyFill="1" applyBorder="1" applyAlignment="1">
      <alignment horizontal="center"/>
    </xf>
    <xf numFmtId="0" fontId="29" fillId="11" borderId="39" xfId="0" applyFont="1" applyFill="1" applyBorder="1"/>
    <xf numFmtId="0" fontId="29" fillId="9" borderId="39" xfId="0" applyFont="1" applyFill="1" applyBorder="1" applyAlignment="1">
      <alignment horizontal="center"/>
    </xf>
    <xf numFmtId="0" fontId="29" fillId="9" borderId="0" xfId="0" applyFont="1" applyFill="1" applyAlignment="1">
      <alignment horizontal="center"/>
    </xf>
    <xf numFmtId="0" fontId="29" fillId="12" borderId="66" xfId="0" applyFont="1" applyFill="1" applyBorder="1" applyAlignment="1">
      <alignment horizontal="center"/>
    </xf>
    <xf numFmtId="0" fontId="29" fillId="11" borderId="67" xfId="0" applyFont="1" applyFill="1" applyBorder="1"/>
    <xf numFmtId="0" fontId="29" fillId="9" borderId="68" xfId="0" applyFont="1" applyFill="1" applyBorder="1" applyAlignment="1">
      <alignment horizontal="center"/>
    </xf>
    <xf numFmtId="0" fontId="29" fillId="9" borderId="67" xfId="0" applyFont="1" applyFill="1" applyBorder="1" applyAlignment="1">
      <alignment horizontal="center"/>
    </xf>
    <xf numFmtId="43" fontId="29" fillId="9" borderId="67" xfId="1" applyFont="1" applyFill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32" fillId="0" borderId="0" xfId="0" quotePrefix="1" applyFont="1" applyAlignment="1">
      <alignment horizontal="left"/>
    </xf>
    <xf numFmtId="0" fontId="29" fillId="0" borderId="69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33" fillId="0" borderId="0" xfId="0" quotePrefix="1" applyFont="1" applyAlignment="1">
      <alignment horizontal="left"/>
    </xf>
    <xf numFmtId="0" fontId="29" fillId="0" borderId="11" xfId="0" applyFont="1" applyBorder="1" applyAlignment="1">
      <alignment horizontal="center"/>
    </xf>
    <xf numFmtId="0" fontId="29" fillId="0" borderId="6" xfId="0" applyFont="1" applyBorder="1" applyProtection="1">
      <protection locked="0"/>
    </xf>
    <xf numFmtId="0" fontId="29" fillId="12" borderId="23" xfId="0" applyFont="1" applyFill="1" applyBorder="1" applyAlignment="1">
      <alignment horizontal="center"/>
    </xf>
    <xf numFmtId="0" fontId="29" fillId="12" borderId="47" xfId="0" applyFont="1" applyFill="1" applyBorder="1"/>
    <xf numFmtId="164" fontId="29" fillId="2" borderId="6" xfId="0" applyNumberFormat="1" applyFont="1" applyFill="1" applyBorder="1" applyProtection="1">
      <protection locked="0"/>
    </xf>
    <xf numFmtId="43" fontId="29" fillId="2" borderId="6" xfId="1" applyFont="1" applyFill="1" applyBorder="1" applyProtection="1">
      <protection locked="0"/>
    </xf>
    <xf numFmtId="41" fontId="29" fillId="12" borderId="39" xfId="0" applyNumberFormat="1" applyFont="1" applyFill="1" applyBorder="1" applyAlignment="1" applyProtection="1">
      <alignment horizontal="center"/>
      <protection locked="0"/>
    </xf>
    <xf numFmtId="0" fontId="29" fillId="12" borderId="0" xfId="0" applyFont="1" applyFill="1"/>
    <xf numFmtId="0" fontId="26" fillId="12" borderId="0" xfId="0" applyFont="1" applyFill="1"/>
    <xf numFmtId="0" fontId="29" fillId="12" borderId="67" xfId="0" applyFont="1" applyFill="1" applyBorder="1" applyAlignment="1">
      <alignment horizontal="center"/>
    </xf>
    <xf numFmtId="0" fontId="29" fillId="12" borderId="68" xfId="0" applyFont="1" applyFill="1" applyBorder="1"/>
    <xf numFmtId="43" fontId="29" fillId="9" borderId="0" xfId="1" applyFont="1" applyFill="1" applyBorder="1" applyAlignment="1" applyProtection="1">
      <alignment horizontal="center"/>
      <protection locked="0"/>
    </xf>
    <xf numFmtId="0" fontId="29" fillId="0" borderId="39" xfId="0" applyFont="1" applyBorder="1" applyAlignment="1">
      <alignment horizontal="center"/>
    </xf>
    <xf numFmtId="43" fontId="26" fillId="0" borderId="0" xfId="0" applyNumberFormat="1" applyFont="1" applyAlignment="1">
      <alignment horizontal="center"/>
    </xf>
    <xf numFmtId="43" fontId="29" fillId="0" borderId="0" xfId="1" applyFont="1" applyFill="1" applyBorder="1" applyAlignment="1">
      <alignment horizontal="center"/>
    </xf>
    <xf numFmtId="43" fontId="29" fillId="0" borderId="70" xfId="1" applyFont="1" applyFill="1" applyBorder="1" applyAlignment="1">
      <alignment horizontal="center"/>
    </xf>
    <xf numFmtId="43" fontId="29" fillId="0" borderId="64" xfId="1" applyFont="1" applyBorder="1" applyAlignment="1">
      <alignment horizontal="center"/>
    </xf>
    <xf numFmtId="164" fontId="29" fillId="0" borderId="46" xfId="1" applyNumberFormat="1" applyFont="1" applyBorder="1" applyAlignment="1">
      <alignment horizontal="center"/>
    </xf>
    <xf numFmtId="43" fontId="29" fillId="0" borderId="46" xfId="1" applyFont="1" applyBorder="1" applyAlignment="1">
      <alignment horizontal="center"/>
    </xf>
    <xf numFmtId="0" fontId="29" fillId="0" borderId="64" xfId="0" applyFont="1" applyBorder="1" applyAlignment="1">
      <alignment horizontal="center"/>
    </xf>
    <xf numFmtId="0" fontId="26" fillId="0" borderId="0" xfId="0" applyFont="1" applyProtection="1">
      <protection locked="0"/>
    </xf>
    <xf numFmtId="0" fontId="29" fillId="0" borderId="65" xfId="0" applyFont="1" applyBorder="1" applyAlignment="1">
      <alignment horizontal="center"/>
    </xf>
    <xf numFmtId="0" fontId="26" fillId="0" borderId="37" xfId="0" applyFont="1" applyBorder="1" applyProtection="1">
      <protection locked="0"/>
    </xf>
    <xf numFmtId="41" fontId="31" fillId="0" borderId="37" xfId="0" applyNumberFormat="1" applyFont="1" applyBorder="1" applyAlignment="1" applyProtection="1">
      <alignment horizontal="right"/>
      <protection locked="0"/>
    </xf>
    <xf numFmtId="43" fontId="31" fillId="0" borderId="37" xfId="1" applyFont="1" applyFill="1" applyBorder="1" applyAlignment="1" applyProtection="1">
      <alignment horizontal="right"/>
      <protection locked="0"/>
    </xf>
    <xf numFmtId="0" fontId="29" fillId="12" borderId="39" xfId="0" applyFont="1" applyFill="1" applyBorder="1"/>
    <xf numFmtId="0" fontId="26" fillId="12" borderId="39" xfId="0" applyFont="1" applyFill="1" applyBorder="1"/>
    <xf numFmtId="43" fontId="29" fillId="9" borderId="68" xfId="1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35" fillId="0" borderId="39" xfId="0" quotePrefix="1" applyFont="1" applyBorder="1" applyAlignment="1">
      <alignment horizontal="left"/>
    </xf>
    <xf numFmtId="0" fontId="32" fillId="0" borderId="39" xfId="0" quotePrefix="1" applyFont="1" applyBorder="1" applyAlignment="1">
      <alignment horizontal="left"/>
    </xf>
    <xf numFmtId="0" fontId="29" fillId="0" borderId="40" xfId="0" applyFont="1" applyBorder="1" applyAlignment="1">
      <alignment horizontal="center"/>
    </xf>
    <xf numFmtId="0" fontId="32" fillId="0" borderId="47" xfId="0" quotePrefix="1" applyFont="1" applyBorder="1" applyAlignment="1">
      <alignment horizontal="left"/>
    </xf>
    <xf numFmtId="0" fontId="0" fillId="8" borderId="0" xfId="0" applyFill="1"/>
    <xf numFmtId="0" fontId="36" fillId="0" borderId="65" xfId="0" quotePrefix="1" applyFont="1" applyBorder="1" applyAlignment="1">
      <alignment horizontal="left"/>
    </xf>
    <xf numFmtId="164" fontId="29" fillId="0" borderId="70" xfId="0" applyNumberFormat="1" applyFont="1" applyBorder="1" applyProtection="1">
      <protection locked="0"/>
    </xf>
    <xf numFmtId="164" fontId="29" fillId="0" borderId="39" xfId="1" applyNumberFormat="1" applyFont="1" applyFill="1" applyBorder="1" applyProtection="1">
      <protection locked="0"/>
    </xf>
    <xf numFmtId="164" fontId="29" fillId="0" borderId="0" xfId="1" applyNumberFormat="1" applyFont="1" applyFill="1" applyBorder="1" applyProtection="1">
      <protection locked="0"/>
    </xf>
    <xf numFmtId="43" fontId="26" fillId="0" borderId="0" xfId="1" applyFont="1" applyFill="1" applyProtection="1">
      <protection locked="0"/>
    </xf>
    <xf numFmtId="164" fontId="29" fillId="0" borderId="70" xfId="1" applyNumberFormat="1" applyFont="1" applyFill="1" applyBorder="1" applyProtection="1">
      <protection locked="0"/>
    </xf>
    <xf numFmtId="41" fontId="26" fillId="0" borderId="0" xfId="0" applyNumberFormat="1" applyFont="1" applyProtection="1">
      <protection locked="0"/>
    </xf>
    <xf numFmtId="0" fontId="29" fillId="11" borderId="65" xfId="0" applyFont="1" applyFill="1" applyBorder="1" applyAlignment="1">
      <alignment horizontal="center"/>
    </xf>
    <xf numFmtId="0" fontId="29" fillId="11" borderId="65" xfId="0" applyFont="1" applyFill="1" applyBorder="1" applyProtection="1">
      <protection locked="0"/>
    </xf>
    <xf numFmtId="43" fontId="29" fillId="9" borderId="65" xfId="1" applyFont="1" applyFill="1" applyBorder="1" applyProtection="1">
      <protection locked="0"/>
    </xf>
    <xf numFmtId="0" fontId="29" fillId="0" borderId="38" xfId="0" applyFont="1" applyBorder="1" applyAlignment="1">
      <alignment horizontal="left"/>
    </xf>
    <xf numFmtId="0" fontId="29" fillId="12" borderId="20" xfId="0" applyFont="1" applyFill="1" applyBorder="1" applyAlignment="1">
      <alignment horizontal="left"/>
    </xf>
    <xf numFmtId="41" fontId="29" fillId="12" borderId="19" xfId="0" applyNumberFormat="1" applyFont="1" applyFill="1" applyBorder="1" applyAlignment="1" applyProtection="1">
      <alignment horizontal="left"/>
      <protection locked="0"/>
    </xf>
    <xf numFmtId="0" fontId="29" fillId="12" borderId="71" xfId="0" applyFont="1" applyFill="1" applyBorder="1" applyAlignment="1">
      <alignment horizontal="left"/>
    </xf>
    <xf numFmtId="0" fontId="29" fillId="2" borderId="67" xfId="0" applyFont="1" applyFill="1" applyBorder="1" applyAlignment="1">
      <alignment horizontal="center"/>
    </xf>
    <xf numFmtId="0" fontId="29" fillId="2" borderId="68" xfId="0" applyFont="1" applyFill="1" applyBorder="1" applyAlignment="1">
      <alignment horizontal="center"/>
    </xf>
    <xf numFmtId="43" fontId="29" fillId="2" borderId="68" xfId="1" applyFont="1" applyFill="1" applyBorder="1" applyAlignment="1">
      <alignment horizontal="center"/>
    </xf>
    <xf numFmtId="0" fontId="34" fillId="0" borderId="72" xfId="0" applyFont="1" applyBorder="1" applyAlignment="1">
      <alignment horizontal="center"/>
    </xf>
    <xf numFmtId="0" fontId="32" fillId="0" borderId="73" xfId="0" quotePrefix="1" applyFont="1" applyBorder="1" applyAlignment="1">
      <alignment horizontal="left"/>
    </xf>
    <xf numFmtId="43" fontId="29" fillId="0" borderId="23" xfId="1" applyFont="1" applyFill="1" applyBorder="1" applyAlignment="1">
      <alignment horizontal="center"/>
    </xf>
    <xf numFmtId="0" fontId="34" fillId="0" borderId="74" xfId="0" applyFont="1" applyBorder="1" applyAlignment="1">
      <alignment horizontal="center"/>
    </xf>
    <xf numFmtId="0" fontId="29" fillId="0" borderId="74" xfId="0" applyFont="1" applyBorder="1" applyAlignment="1">
      <alignment horizontal="center"/>
    </xf>
    <xf numFmtId="41" fontId="26" fillId="0" borderId="39" xfId="0" applyNumberFormat="1" applyFont="1" applyBorder="1" applyProtection="1">
      <protection locked="0"/>
    </xf>
    <xf numFmtId="0" fontId="29" fillId="0" borderId="68" xfId="0" applyFont="1" applyBorder="1" applyAlignment="1">
      <alignment horizontal="center"/>
    </xf>
    <xf numFmtId="43" fontId="29" fillId="0" borderId="70" xfId="1" applyFont="1" applyBorder="1"/>
    <xf numFmtId="164" fontId="29" fillId="8" borderId="0" xfId="1" applyNumberFormat="1" applyFont="1" applyFill="1" applyBorder="1" applyAlignment="1">
      <alignment horizontal="centerContinuous" vertical="center" wrapText="1"/>
    </xf>
    <xf numFmtId="0" fontId="26" fillId="8" borderId="0" xfId="0" applyFont="1" applyFill="1" applyAlignment="1">
      <alignment horizontal="centerContinuous" vertical="center" wrapText="1"/>
    </xf>
    <xf numFmtId="43" fontId="26" fillId="8" borderId="0" xfId="1" applyFont="1" applyFill="1" applyBorder="1" applyAlignment="1">
      <alignment horizontal="centerContinuous" vertical="center" wrapText="1"/>
    </xf>
    <xf numFmtId="164" fontId="29" fillId="8" borderId="0" xfId="1" applyNumberFormat="1" applyFont="1" applyFill="1" applyBorder="1" applyAlignment="1">
      <alignment horizontal="center"/>
    </xf>
    <xf numFmtId="43" fontId="29" fillId="8" borderId="0" xfId="1" applyFont="1" applyFill="1" applyBorder="1" applyAlignment="1"/>
    <xf numFmtId="164" fontId="29" fillId="8" borderId="0" xfId="1" applyNumberFormat="1" applyFont="1" applyFill="1" applyBorder="1" applyAlignment="1">
      <alignment horizontal="left"/>
    </xf>
    <xf numFmtId="164" fontId="29" fillId="8" borderId="0" xfId="1" applyNumberFormat="1" applyFont="1" applyFill="1" applyBorder="1"/>
    <xf numFmtId="43" fontId="29" fillId="8" borderId="0" xfId="1" applyFont="1" applyFill="1" applyBorder="1"/>
    <xf numFmtId="0" fontId="29" fillId="8" borderId="0" xfId="0" applyFont="1" applyFill="1" applyAlignment="1">
      <alignment horizontal="left"/>
    </xf>
    <xf numFmtId="0" fontId="29" fillId="8" borderId="0" xfId="0" applyFont="1" applyFill="1"/>
    <xf numFmtId="0" fontId="26" fillId="8" borderId="0" xfId="0" applyFont="1" applyFill="1"/>
    <xf numFmtId="43" fontId="26" fillId="8" borderId="0" xfId="1" applyFont="1" applyFill="1" applyBorder="1"/>
    <xf numFmtId="0" fontId="29" fillId="8" borderId="0" xfId="0" applyFont="1" applyFill="1" applyAlignment="1">
      <alignment horizontal="center"/>
    </xf>
    <xf numFmtId="0" fontId="29" fillId="8" borderId="0" xfId="0" applyFont="1" applyFill="1" applyAlignment="1">
      <alignment horizontal="centerContinuous" vertical="center" wrapText="1"/>
    </xf>
    <xf numFmtId="164" fontId="26" fillId="8" borderId="0" xfId="1" applyNumberFormat="1" applyFont="1" applyFill="1" applyBorder="1"/>
    <xf numFmtId="168" fontId="8" fillId="8" borderId="0" xfId="1" applyNumberFormat="1" applyFont="1" applyFill="1" applyBorder="1" applyAlignment="1">
      <alignment horizontal="center"/>
    </xf>
    <xf numFmtId="168" fontId="8" fillId="8" borderId="0" xfId="0" applyNumberFormat="1" applyFont="1" applyFill="1" applyAlignment="1">
      <alignment horizontal="center"/>
    </xf>
    <xf numFmtId="43" fontId="29" fillId="8" borderId="0" xfId="1" applyFont="1" applyFill="1" applyBorder="1" applyAlignment="1">
      <alignment horizontal="center"/>
    </xf>
    <xf numFmtId="164" fontId="8" fillId="8" borderId="0" xfId="1" applyNumberFormat="1" applyFont="1" applyFill="1" applyBorder="1" applyAlignment="1">
      <alignment horizontal="left"/>
    </xf>
    <xf numFmtId="43" fontId="8" fillId="8" borderId="0" xfId="1" applyFont="1" applyFill="1" applyBorder="1" applyAlignment="1">
      <alignment horizontal="left"/>
    </xf>
    <xf numFmtId="164" fontId="14" fillId="8" borderId="0" xfId="1" quotePrefix="1" applyNumberFormat="1" applyFont="1" applyFill="1" applyBorder="1" applyAlignment="1">
      <alignment horizontal="center"/>
    </xf>
    <xf numFmtId="43" fontId="14" fillId="8" borderId="0" xfId="1" quotePrefix="1" applyFont="1" applyFill="1" applyBorder="1" applyAlignment="1">
      <alignment horizontal="center"/>
    </xf>
    <xf numFmtId="164" fontId="14" fillId="8" borderId="0" xfId="1" applyNumberFormat="1" applyFont="1" applyFill="1" applyBorder="1" applyAlignment="1">
      <alignment horizontal="center"/>
    </xf>
    <xf numFmtId="43" fontId="14" fillId="8" borderId="0" xfId="1" applyFont="1" applyFill="1" applyBorder="1" applyAlignment="1">
      <alignment horizontal="center"/>
    </xf>
    <xf numFmtId="43" fontId="26" fillId="0" borderId="0" xfId="0" applyNumberFormat="1" applyFont="1"/>
    <xf numFmtId="43" fontId="8" fillId="0" borderId="1" xfId="3" applyNumberFormat="1" applyFont="1" applyFill="1" applyBorder="1"/>
    <xf numFmtId="1" fontId="4" fillId="0" borderId="1" xfId="3" applyNumberFormat="1" applyFont="1" applyFill="1" applyBorder="1"/>
    <xf numFmtId="164" fontId="2" fillId="0" borderId="21" xfId="0" applyNumberFormat="1" applyFont="1" applyBorder="1"/>
    <xf numFmtId="164" fontId="2" fillId="0" borderId="5" xfId="0" applyNumberFormat="1" applyFont="1" applyBorder="1"/>
    <xf numFmtId="164" fontId="20" fillId="0" borderId="5" xfId="0" applyNumberFormat="1" applyFont="1" applyBorder="1"/>
    <xf numFmtId="0" fontId="2" fillId="0" borderId="34" xfId="0" applyFont="1" applyBorder="1"/>
    <xf numFmtId="0" fontId="20" fillId="0" borderId="75" xfId="0" applyFont="1" applyBorder="1"/>
    <xf numFmtId="43" fontId="2" fillId="0" borderId="25" xfId="0" applyNumberFormat="1" applyFont="1" applyBorder="1"/>
    <xf numFmtId="164" fontId="20" fillId="0" borderId="24" xfId="0" applyNumberFormat="1" applyFont="1" applyBorder="1"/>
    <xf numFmtId="167" fontId="20" fillId="0" borderId="2" xfId="0" applyNumberFormat="1" applyFont="1" applyBorder="1"/>
    <xf numFmtId="164" fontId="8" fillId="0" borderId="10" xfId="0" applyNumberFormat="1" applyFont="1" applyBorder="1"/>
    <xf numFmtId="41" fontId="28" fillId="0" borderId="59" xfId="0" applyNumberFormat="1" applyFont="1" applyBorder="1"/>
    <xf numFmtId="17" fontId="29" fillId="0" borderId="59" xfId="1" applyNumberFormat="1" applyFont="1" applyFill="1" applyBorder="1"/>
    <xf numFmtId="0" fontId="29" fillId="0" borderId="59" xfId="0" applyFont="1" applyBorder="1"/>
    <xf numFmtId="0" fontId="30" fillId="0" borderId="59" xfId="0" applyFont="1" applyBorder="1"/>
    <xf numFmtId="43" fontId="26" fillId="0" borderId="0" xfId="1" applyFont="1" applyFill="1" applyBorder="1"/>
    <xf numFmtId="0" fontId="27" fillId="0" borderId="0" xfId="0" applyFont="1" applyBorder="1"/>
    <xf numFmtId="0" fontId="27" fillId="0" borderId="76" xfId="0" applyFont="1" applyBorder="1"/>
    <xf numFmtId="164" fontId="29" fillId="0" borderId="1" xfId="1" applyNumberFormat="1" applyFont="1" applyBorder="1" applyAlignment="1">
      <alignment horizontal="left"/>
    </xf>
    <xf numFmtId="164" fontId="26" fillId="0" borderId="1" xfId="1" applyNumberFormat="1" applyFont="1" applyFill="1" applyBorder="1" applyAlignment="1">
      <alignment horizontal="center"/>
    </xf>
    <xf numFmtId="164" fontId="37" fillId="0" borderId="1" xfId="0" applyNumberFormat="1" applyFont="1" applyBorder="1"/>
    <xf numFmtId="164" fontId="38" fillId="0" borderId="1" xfId="0" applyNumberFormat="1" applyFont="1" applyBorder="1"/>
    <xf numFmtId="43" fontId="26" fillId="0" borderId="10" xfId="1" applyFont="1" applyFill="1" applyBorder="1" applyProtection="1">
      <protection locked="0"/>
    </xf>
    <xf numFmtId="0" fontId="38" fillId="0" borderId="1" xfId="0" applyFont="1" applyBorder="1"/>
    <xf numFmtId="41" fontId="27" fillId="0" borderId="1" xfId="0" applyNumberFormat="1" applyFont="1" applyBorder="1"/>
    <xf numFmtId="43" fontId="29" fillId="0" borderId="1" xfId="1" applyFont="1" applyBorder="1" applyAlignment="1">
      <alignment horizontal="center"/>
    </xf>
    <xf numFmtId="43" fontId="29" fillId="0" borderId="10" xfId="1" applyFont="1" applyFill="1" applyBorder="1" applyProtection="1">
      <protection locked="0"/>
    </xf>
    <xf numFmtId="41" fontId="30" fillId="0" borderId="0" xfId="0" applyNumberFormat="1" applyFont="1" applyBorder="1"/>
    <xf numFmtId="0" fontId="30" fillId="0" borderId="0" xfId="0" applyFont="1" applyBorder="1"/>
    <xf numFmtId="0" fontId="30" fillId="0" borderId="76" xfId="0" applyFont="1" applyBorder="1"/>
    <xf numFmtId="41" fontId="27" fillId="0" borderId="0" xfId="0" applyNumberFormat="1" applyFont="1" applyBorder="1"/>
    <xf numFmtId="0" fontId="38" fillId="0" borderId="0" xfId="0" applyFont="1" applyBorder="1"/>
    <xf numFmtId="0" fontId="38" fillId="0" borderId="76" xfId="0" applyFont="1" applyBorder="1"/>
    <xf numFmtId="43" fontId="29" fillId="9" borderId="0" xfId="1" applyFont="1" applyFill="1" applyBorder="1" applyAlignment="1">
      <alignment horizontal="center"/>
    </xf>
    <xf numFmtId="41" fontId="27" fillId="9" borderId="0" xfId="0" applyNumberFormat="1" applyFont="1" applyFill="1" applyBorder="1"/>
    <xf numFmtId="0" fontId="38" fillId="9" borderId="0" xfId="0" applyFont="1" applyFill="1" applyBorder="1"/>
    <xf numFmtId="0" fontId="38" fillId="9" borderId="76" xfId="0" applyFont="1" applyFill="1" applyBorder="1"/>
    <xf numFmtId="43" fontId="29" fillId="0" borderId="1" xfId="1" applyFont="1" applyFill="1" applyBorder="1" applyAlignment="1">
      <alignment horizontal="center"/>
    </xf>
    <xf numFmtId="43" fontId="27" fillId="0" borderId="1" xfId="1" applyFont="1" applyBorder="1"/>
    <xf numFmtId="43" fontId="38" fillId="0" borderId="1" xfId="1" applyFont="1" applyBorder="1"/>
    <xf numFmtId="0" fontId="38" fillId="0" borderId="10" xfId="0" applyFont="1" applyBorder="1"/>
    <xf numFmtId="43" fontId="29" fillId="0" borderId="77" xfId="1" applyFont="1" applyFill="1" applyBorder="1" applyProtection="1">
      <protection locked="0"/>
    </xf>
    <xf numFmtId="164" fontId="29" fillId="0" borderId="0" xfId="0" applyNumberFormat="1" applyFont="1" applyBorder="1" applyProtection="1">
      <protection locked="0"/>
    </xf>
    <xf numFmtId="43" fontId="26" fillId="9" borderId="0" xfId="1" applyFont="1" applyFill="1" applyBorder="1" applyProtection="1">
      <protection locked="0"/>
    </xf>
    <xf numFmtId="43" fontId="39" fillId="0" borderId="1" xfId="1" applyFont="1" applyBorder="1"/>
    <xf numFmtId="43" fontId="26" fillId="0" borderId="1" xfId="1" applyFont="1" applyFill="1" applyBorder="1"/>
    <xf numFmtId="43" fontId="39" fillId="0" borderId="1" xfId="1" applyFont="1" applyFill="1" applyBorder="1"/>
    <xf numFmtId="0" fontId="39" fillId="0" borderId="1" xfId="0" applyFont="1" applyBorder="1"/>
    <xf numFmtId="43" fontId="29" fillId="2" borderId="0" xfId="1" applyFont="1" applyFill="1" applyBorder="1" applyProtection="1">
      <protection locked="0"/>
    </xf>
    <xf numFmtId="43" fontId="38" fillId="0" borderId="0" xfId="1" applyFont="1" applyBorder="1"/>
    <xf numFmtId="164" fontId="37" fillId="0" borderId="0" xfId="0" applyNumberFormat="1" applyFont="1" applyBorder="1"/>
    <xf numFmtId="164" fontId="38" fillId="0" borderId="0" xfId="0" applyNumberFormat="1" applyFont="1" applyBorder="1"/>
    <xf numFmtId="43" fontId="26" fillId="0" borderId="76" xfId="1" applyFont="1" applyFill="1" applyBorder="1" applyProtection="1">
      <protection locked="0"/>
    </xf>
    <xf numFmtId="43" fontId="29" fillId="0" borderId="0" xfId="1" applyFont="1" applyBorder="1" applyAlignment="1">
      <alignment horizontal="center"/>
    </xf>
    <xf numFmtId="43" fontId="38" fillId="0" borderId="1" xfId="1" applyFont="1" applyFill="1" applyBorder="1"/>
    <xf numFmtId="0" fontId="38" fillId="0" borderId="1" xfId="0" applyFont="1" applyFill="1" applyBorder="1"/>
    <xf numFmtId="43" fontId="31" fillId="0" borderId="0" xfId="1" applyFont="1" applyFill="1" applyBorder="1" applyAlignment="1" applyProtection="1">
      <alignment horizontal="right"/>
      <protection locked="0"/>
    </xf>
    <xf numFmtId="0" fontId="38" fillId="8" borderId="0" xfId="0" applyFont="1" applyFill="1" applyBorder="1"/>
    <xf numFmtId="43" fontId="26" fillId="0" borderId="0" xfId="1" applyFont="1" applyFill="1" applyBorder="1" applyProtection="1">
      <protection locked="0"/>
    </xf>
    <xf numFmtId="43" fontId="29" fillId="9" borderId="77" xfId="1" applyFont="1" applyFill="1" applyBorder="1" applyProtection="1">
      <protection locked="0"/>
    </xf>
    <xf numFmtId="43" fontId="29" fillId="9" borderId="76" xfId="1" applyFont="1" applyFill="1" applyBorder="1" applyAlignment="1" applyProtection="1">
      <alignment horizontal="center"/>
      <protection locked="0"/>
    </xf>
    <xf numFmtId="43" fontId="29" fillId="9" borderId="76" xfId="1" applyFont="1" applyFill="1" applyBorder="1" applyAlignment="1">
      <alignment horizontal="center"/>
    </xf>
    <xf numFmtId="43" fontId="29" fillId="2" borderId="0" xfId="1" applyFont="1" applyFill="1" applyBorder="1" applyAlignment="1">
      <alignment horizontal="center"/>
    </xf>
    <xf numFmtId="43" fontId="29" fillId="2" borderId="76" xfId="1" applyFont="1" applyFill="1" applyBorder="1" applyAlignment="1">
      <alignment horizontal="center"/>
    </xf>
    <xf numFmtId="43" fontId="38" fillId="8" borderId="1" xfId="1" applyFont="1" applyFill="1" applyBorder="1"/>
    <xf numFmtId="0" fontId="38" fillId="8" borderId="1" xfId="0" applyFont="1" applyFill="1" applyBorder="1"/>
    <xf numFmtId="43" fontId="29" fillId="0" borderId="56" xfId="1" applyFont="1" applyBorder="1"/>
    <xf numFmtId="0" fontId="38" fillId="8" borderId="29" xfId="0" applyFont="1" applyFill="1" applyBorder="1"/>
    <xf numFmtId="0" fontId="38" fillId="0" borderId="29" xfId="0" applyFont="1" applyBorder="1"/>
    <xf numFmtId="0" fontId="38" fillId="0" borderId="34" xfId="0" applyFont="1" applyBorder="1"/>
    <xf numFmtId="43" fontId="38" fillId="0" borderId="0" xfId="1" applyFont="1"/>
    <xf numFmtId="0" fontId="38" fillId="8" borderId="0" xfId="0" applyFont="1" applyFill="1"/>
    <xf numFmtId="0" fontId="38" fillId="0" borderId="0" xfId="0" applyFont="1"/>
    <xf numFmtId="43" fontId="29" fillId="8" borderId="0" xfId="1" applyFont="1" applyFill="1" applyBorder="1" applyAlignment="1">
      <alignment horizontal="left"/>
    </xf>
    <xf numFmtId="43" fontId="28" fillId="8" borderId="0" xfId="1" quotePrefix="1" applyFont="1" applyFill="1" applyBorder="1" applyAlignment="1">
      <alignment horizontal="center"/>
    </xf>
    <xf numFmtId="43" fontId="28" fillId="8" borderId="0" xfId="1" applyFont="1" applyFill="1" applyBorder="1" applyAlignment="1">
      <alignment horizontal="center"/>
    </xf>
    <xf numFmtId="164" fontId="4" fillId="0" borderId="39" xfId="1" applyNumberFormat="1" applyFont="1" applyFill="1" applyBorder="1"/>
    <xf numFmtId="0" fontId="14" fillId="8" borderId="31" xfId="0" applyFont="1" applyFill="1" applyBorder="1" applyAlignment="1">
      <alignment horizontal="center"/>
    </xf>
    <xf numFmtId="0" fontId="14" fillId="8" borderId="30" xfId="0" applyFont="1" applyFill="1" applyBorder="1" applyAlignment="1">
      <alignment horizontal="center"/>
    </xf>
    <xf numFmtId="0" fontId="14" fillId="8" borderId="28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43" fontId="9" fillId="4" borderId="23" xfId="1" applyFont="1" applyFill="1" applyBorder="1" applyAlignment="1">
      <alignment horizontal="center"/>
    </xf>
    <xf numFmtId="43" fontId="9" fillId="4" borderId="4" xfId="1" applyFont="1" applyFill="1" applyBorder="1" applyAlignment="1">
      <alignment horizontal="center"/>
    </xf>
    <xf numFmtId="0" fontId="17" fillId="9" borderId="31" xfId="0" applyFont="1" applyFill="1" applyBorder="1" applyAlignment="1">
      <alignment horizontal="left" vertic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8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left" wrapText="1"/>
    </xf>
    <xf numFmtId="0" fontId="18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left" wrapText="1"/>
    </xf>
    <xf numFmtId="0" fontId="6" fillId="0" borderId="35" xfId="0" applyFont="1" applyBorder="1" applyAlignment="1">
      <alignment horizontal="left" wrapText="1"/>
    </xf>
    <xf numFmtId="0" fontId="6" fillId="0" borderId="46" xfId="0" applyFont="1" applyBorder="1" applyAlignment="1">
      <alignment horizontal="left" wrapText="1"/>
    </xf>
    <xf numFmtId="0" fontId="7" fillId="9" borderId="13" xfId="0" applyFont="1" applyFill="1" applyBorder="1" applyAlignment="1">
      <alignment horizontal="left" wrapText="1"/>
    </xf>
    <xf numFmtId="0" fontId="7" fillId="9" borderId="2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5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1" fontId="6" fillId="0" borderId="3" xfId="0" applyNumberFormat="1" applyFont="1" applyFill="1" applyBorder="1" applyAlignment="1">
      <alignment horizontal="left" wrapText="1"/>
    </xf>
    <xf numFmtId="1" fontId="6" fillId="0" borderId="2" xfId="0" applyNumberFormat="1" applyFont="1" applyFill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left" wrapText="1"/>
    </xf>
    <xf numFmtId="1" fontId="5" fillId="9" borderId="6" xfId="0" applyNumberFormat="1" applyFont="1" applyFill="1" applyBorder="1" applyAlignment="1">
      <alignment horizontal="left" wrapText="1"/>
    </xf>
    <xf numFmtId="1" fontId="5" fillId="9" borderId="5" xfId="0" applyNumberFormat="1" applyFont="1" applyFill="1" applyBorder="1" applyAlignment="1">
      <alignment horizontal="left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0" fontId="6" fillId="0" borderId="20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20" xfId="0" applyFont="1" applyFill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7" fillId="0" borderId="6" xfId="0" applyFont="1" applyFill="1" applyBorder="1" applyAlignment="1">
      <alignment horizontal="left" wrapText="1"/>
    </xf>
    <xf numFmtId="0" fontId="7" fillId="0" borderId="5" xfId="0" applyFont="1" applyFill="1" applyBorder="1" applyAlignment="1">
      <alignment horizontal="left" wrapText="1"/>
    </xf>
    <xf numFmtId="0" fontId="6" fillId="0" borderId="20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7" fillId="9" borderId="27" xfId="0" applyFont="1" applyFill="1" applyBorder="1" applyAlignment="1">
      <alignment horizontal="left" wrapText="1"/>
    </xf>
    <xf numFmtId="0" fontId="7" fillId="9" borderId="51" xfId="0" applyFont="1" applyFill="1" applyBorder="1" applyAlignment="1">
      <alignment horizontal="left" wrapText="1"/>
    </xf>
    <xf numFmtId="0" fontId="7" fillId="9" borderId="5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20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4" fillId="7" borderId="31" xfId="0" applyFont="1" applyFill="1" applyBorder="1" applyAlignment="1">
      <alignment horizontal="left" vertical="center" wrapText="1"/>
    </xf>
    <xf numFmtId="0" fontId="14" fillId="7" borderId="30" xfId="0" applyFont="1" applyFill="1" applyBorder="1" applyAlignment="1">
      <alignment horizontal="left" vertical="center" wrapText="1"/>
    </xf>
    <xf numFmtId="0" fontId="14" fillId="7" borderId="28" xfId="0" applyFont="1" applyFill="1" applyBorder="1" applyAlignment="1">
      <alignment horizontal="left" vertical="center" wrapText="1"/>
    </xf>
    <xf numFmtId="0" fontId="13" fillId="6" borderId="38" xfId="0" applyFont="1" applyFill="1" applyBorder="1" applyAlignment="1">
      <alignment horizontal="left" vertical="center"/>
    </xf>
    <xf numFmtId="0" fontId="13" fillId="6" borderId="37" xfId="0" applyFont="1" applyFill="1" applyBorder="1" applyAlignment="1">
      <alignment horizontal="left" vertical="center"/>
    </xf>
    <xf numFmtId="0" fontId="13" fillId="6" borderId="36" xfId="0" applyFont="1" applyFill="1" applyBorder="1" applyAlignment="1">
      <alignment horizontal="left" vertical="center"/>
    </xf>
    <xf numFmtId="0" fontId="13" fillId="6" borderId="35" xfId="0" applyFont="1" applyFill="1" applyBorder="1" applyAlignment="1">
      <alignment horizontal="left" vertical="center"/>
    </xf>
    <xf numFmtId="0" fontId="13" fillId="6" borderId="29" xfId="0" applyFont="1" applyFill="1" applyBorder="1" applyAlignment="1">
      <alignment horizontal="left" vertical="center"/>
    </xf>
    <xf numFmtId="0" fontId="13" fillId="6" borderId="34" xfId="0" applyFont="1" applyFill="1" applyBorder="1" applyAlignment="1">
      <alignment horizontal="left" vertical="center"/>
    </xf>
    <xf numFmtId="0" fontId="8" fillId="5" borderId="31" xfId="0" applyFont="1" applyFill="1" applyBorder="1" applyAlignment="1">
      <alignment horizontal="left" wrapText="1"/>
    </xf>
    <xf numFmtId="0" fontId="8" fillId="5" borderId="33" xfId="0" applyFont="1" applyFill="1" applyBorder="1" applyAlignment="1">
      <alignment horizontal="left" wrapText="1"/>
    </xf>
    <xf numFmtId="0" fontId="7" fillId="9" borderId="31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8" xfId="0" applyFont="1" applyFill="1" applyBorder="1" applyAlignment="1">
      <alignment horizontal="left" wrapText="1"/>
    </xf>
    <xf numFmtId="0" fontId="6" fillId="0" borderId="27" xfId="0" applyFont="1" applyFill="1" applyBorder="1" applyAlignment="1">
      <alignment horizontal="left" wrapText="1"/>
    </xf>
    <xf numFmtId="0" fontId="6" fillId="0" borderId="26" xfId="0" applyFont="1" applyFill="1" applyBorder="1" applyAlignment="1">
      <alignment horizontal="left" wrapText="1"/>
    </xf>
    <xf numFmtId="0" fontId="6" fillId="0" borderId="18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7" fillId="9" borderId="47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9" fillId="9" borderId="35" xfId="0" applyFont="1" applyFill="1" applyBorder="1" applyAlignment="1">
      <alignment horizontal="center" vertical="center" wrapText="1"/>
    </xf>
    <xf numFmtId="0" fontId="9" fillId="9" borderId="29" xfId="0" applyFont="1" applyFill="1" applyBorder="1" applyAlignment="1">
      <alignment horizontal="center" vertical="center" wrapText="1"/>
    </xf>
    <xf numFmtId="0" fontId="9" fillId="9" borderId="34" xfId="0" applyFont="1" applyFill="1" applyBorder="1" applyAlignment="1">
      <alignment horizontal="center" vertical="center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7" fillId="9" borderId="53" xfId="0" applyFont="1" applyFill="1" applyBorder="1" applyAlignment="1">
      <alignment horizontal="left" wrapText="1"/>
    </xf>
    <xf numFmtId="0" fontId="11" fillId="2" borderId="47" xfId="0" applyFont="1" applyFill="1" applyBorder="1" applyAlignment="1">
      <alignment horizontal="left" wrapText="1"/>
    </xf>
    <xf numFmtId="0" fontId="20" fillId="0" borderId="31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43" fontId="29" fillId="0" borderId="31" xfId="1" applyFont="1" applyFill="1" applyBorder="1" applyAlignment="1">
      <alignment horizontal="center"/>
    </xf>
    <xf numFmtId="43" fontId="29" fillId="0" borderId="30" xfId="1" applyFont="1" applyFill="1" applyBorder="1" applyAlignment="1">
      <alignment horizontal="center"/>
    </xf>
    <xf numFmtId="43" fontId="29" fillId="0" borderId="28" xfId="1" applyFont="1" applyFill="1" applyBorder="1" applyAlignment="1">
      <alignment horizontal="center"/>
    </xf>
    <xf numFmtId="17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263"/>
  <sheetViews>
    <sheetView zoomScaleNormal="100" workbookViewId="0">
      <pane xSplit="2" ySplit="8" topLeftCell="J123" activePane="bottomRight" state="frozen"/>
      <selection pane="topRight" activeCell="C1" sqref="C1"/>
      <selection pane="bottomLeft" activeCell="A9" sqref="A9"/>
      <selection pane="bottomRight" activeCell="L140" sqref="L140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15" width="20.42578125" bestFit="1" customWidth="1"/>
    <col min="16" max="16" width="20.7109375" style="62" bestFit="1" customWidth="1"/>
  </cols>
  <sheetData>
    <row r="1" spans="1:16" ht="18.75" thickBot="1" x14ac:dyDescent="0.3">
      <c r="A1" s="590" t="s">
        <v>177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2"/>
    </row>
    <row r="2" spans="1:16" ht="18.75" thickBot="1" x14ac:dyDescent="0.3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7"/>
    </row>
    <row r="3" spans="1:16" ht="18.75" thickBot="1" x14ac:dyDescent="0.3">
      <c r="A3" s="678" t="s">
        <v>270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80"/>
    </row>
    <row r="4" spans="1:16" ht="18.75" thickBot="1" x14ac:dyDescent="0.3">
      <c r="A4" s="681" t="s">
        <v>212</v>
      </c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3"/>
    </row>
    <row r="5" spans="1:16" ht="14.45" customHeight="1" x14ac:dyDescent="0.25">
      <c r="A5" s="684" t="s">
        <v>213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 s="685"/>
      <c r="P5" s="686"/>
    </row>
    <row r="6" spans="1:16" ht="15" customHeight="1" thickBot="1" x14ac:dyDescent="0.3">
      <c r="A6" s="687"/>
      <c r="B6" s="688"/>
      <c r="C6" s="688"/>
      <c r="D6" s="688"/>
      <c r="E6" s="688"/>
      <c r="F6" s="688"/>
      <c r="G6" s="688"/>
      <c r="H6" s="688"/>
      <c r="I6" s="688"/>
      <c r="J6" s="688"/>
      <c r="K6" s="688"/>
      <c r="L6" s="688"/>
      <c r="M6" s="688"/>
      <c r="N6" s="688"/>
      <c r="O6" s="688"/>
      <c r="P6" s="689"/>
    </row>
    <row r="7" spans="1:16" ht="16.5" thickBot="1" x14ac:dyDescent="0.3">
      <c r="A7" s="690" t="s">
        <v>176</v>
      </c>
      <c r="B7" s="691"/>
      <c r="C7" s="60" t="s">
        <v>175</v>
      </c>
      <c r="D7" s="59" t="s">
        <v>165</v>
      </c>
      <c r="E7" s="59" t="s">
        <v>164</v>
      </c>
      <c r="F7" s="59" t="s">
        <v>163</v>
      </c>
      <c r="G7" s="59" t="s">
        <v>174</v>
      </c>
      <c r="H7" s="59" t="s">
        <v>173</v>
      </c>
      <c r="I7" s="59" t="s">
        <v>172</v>
      </c>
      <c r="J7" s="59" t="s">
        <v>171</v>
      </c>
      <c r="K7" s="59" t="s">
        <v>170</v>
      </c>
      <c r="L7" s="59" t="s">
        <v>169</v>
      </c>
      <c r="M7" s="59" t="s">
        <v>168</v>
      </c>
      <c r="N7" s="59" t="s">
        <v>167</v>
      </c>
      <c r="O7" s="59" t="s">
        <v>166</v>
      </c>
      <c r="P7" s="58" t="s">
        <v>162</v>
      </c>
    </row>
    <row r="8" spans="1:16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3"/>
      <c r="O8" s="693"/>
      <c r="P8" s="694"/>
    </row>
    <row r="9" spans="1:16" ht="15.75" x14ac:dyDescent="0.25">
      <c r="A9" s="695" t="s">
        <v>178</v>
      </c>
      <c r="B9" s="696"/>
      <c r="C9" s="57" t="s">
        <v>154</v>
      </c>
      <c r="D9" s="56">
        <v>455725</v>
      </c>
      <c r="E9" s="56">
        <v>543720</v>
      </c>
      <c r="F9" s="56">
        <v>487019</v>
      </c>
      <c r="G9" s="56">
        <v>480949</v>
      </c>
      <c r="H9" s="56">
        <v>517415</v>
      </c>
      <c r="I9" s="56">
        <v>515483</v>
      </c>
      <c r="J9" s="56">
        <v>566721</v>
      </c>
      <c r="K9" s="56">
        <v>417636</v>
      </c>
      <c r="L9" s="56">
        <v>542479</v>
      </c>
      <c r="M9" s="56">
        <v>557661</v>
      </c>
      <c r="N9" s="56">
        <v>426923</v>
      </c>
      <c r="O9" s="56">
        <v>492032</v>
      </c>
      <c r="P9" s="159">
        <f>SUM(D9:O9)</f>
        <v>6003763</v>
      </c>
    </row>
    <row r="10" spans="1:16" x14ac:dyDescent="0.25">
      <c r="A10" s="593" t="s">
        <v>179</v>
      </c>
      <c r="B10" s="594"/>
      <c r="C10" s="594"/>
      <c r="D10" s="594"/>
      <c r="E10" s="594"/>
      <c r="F10" s="594"/>
      <c r="G10" s="594"/>
      <c r="H10" s="594"/>
      <c r="I10" s="594"/>
      <c r="J10" s="594"/>
      <c r="K10" s="594"/>
      <c r="L10" s="594"/>
      <c r="M10" s="594"/>
      <c r="N10" s="594"/>
      <c r="O10" s="594"/>
      <c r="P10" s="595"/>
    </row>
    <row r="11" spans="1:16" ht="15.75" x14ac:dyDescent="0.25">
      <c r="A11" s="603" t="s">
        <v>159</v>
      </c>
      <c r="B11" s="604"/>
      <c r="C11" s="12" t="s">
        <v>154</v>
      </c>
      <c r="D11" s="26">
        <v>162543</v>
      </c>
      <c r="E11" s="26">
        <v>158741</v>
      </c>
      <c r="F11" s="26">
        <v>154972</v>
      </c>
      <c r="G11" s="26">
        <v>153563</v>
      </c>
      <c r="H11" s="26">
        <v>160397</v>
      </c>
      <c r="I11" s="26">
        <v>174718</v>
      </c>
      <c r="J11" s="26">
        <v>179319</v>
      </c>
      <c r="K11" s="26">
        <v>153670</v>
      </c>
      <c r="L11" s="26">
        <v>187353</v>
      </c>
      <c r="M11" s="26">
        <v>149349</v>
      </c>
      <c r="N11" s="26">
        <v>142130</v>
      </c>
      <c r="O11" s="26">
        <v>131764</v>
      </c>
      <c r="P11" s="54">
        <f>SUM(D11:O11)</f>
        <v>1908519</v>
      </c>
    </row>
    <row r="12" spans="1:16" ht="15.75" x14ac:dyDescent="0.25">
      <c r="A12" s="603" t="s">
        <v>158</v>
      </c>
      <c r="B12" s="604"/>
      <c r="C12" s="12" t="s">
        <v>154</v>
      </c>
      <c r="D12" s="26">
        <v>11486</v>
      </c>
      <c r="E12" s="26">
        <v>10668</v>
      </c>
      <c r="F12" s="26">
        <v>11600</v>
      </c>
      <c r="G12" s="26">
        <v>12154</v>
      </c>
      <c r="H12" s="26">
        <v>14133</v>
      </c>
      <c r="I12" s="26">
        <v>14387</v>
      </c>
      <c r="J12" s="26">
        <v>13064</v>
      </c>
      <c r="K12" s="26">
        <v>11512</v>
      </c>
      <c r="L12" s="26">
        <v>16077</v>
      </c>
      <c r="M12" s="26">
        <v>12266</v>
      </c>
      <c r="N12" s="26">
        <v>11668</v>
      </c>
      <c r="O12" s="26">
        <v>10740</v>
      </c>
      <c r="P12" s="54">
        <f>SUM(D12:O12)</f>
        <v>149755</v>
      </c>
    </row>
    <row r="13" spans="1:16" ht="15.75" x14ac:dyDescent="0.25">
      <c r="A13" s="603" t="s">
        <v>157</v>
      </c>
      <c r="B13" s="604"/>
      <c r="C13" s="12" t="s">
        <v>154</v>
      </c>
      <c r="D13" s="26">
        <v>26963</v>
      </c>
      <c r="E13" s="26">
        <v>55060</v>
      </c>
      <c r="F13" s="26">
        <v>44468</v>
      </c>
      <c r="G13" s="26">
        <v>35028</v>
      </c>
      <c r="H13" s="26">
        <v>37753</v>
      </c>
      <c r="I13" s="26">
        <v>34783</v>
      </c>
      <c r="J13" s="26">
        <v>42220</v>
      </c>
      <c r="K13" s="26">
        <v>32146</v>
      </c>
      <c r="L13" s="26">
        <v>32817</v>
      </c>
      <c r="M13" s="26">
        <v>28516</v>
      </c>
      <c r="N13" s="26">
        <v>30666</v>
      </c>
      <c r="O13" s="26">
        <v>30647</v>
      </c>
      <c r="P13" s="54">
        <f>SUM(D13:O13)</f>
        <v>431067</v>
      </c>
    </row>
    <row r="14" spans="1:16" ht="15.75" x14ac:dyDescent="0.25">
      <c r="A14" s="596" t="s">
        <v>156</v>
      </c>
      <c r="B14" s="597"/>
      <c r="C14" s="12" t="s">
        <v>154</v>
      </c>
      <c r="D14" s="26">
        <v>2408</v>
      </c>
      <c r="E14" s="26">
        <v>2851</v>
      </c>
      <c r="F14" s="26">
        <v>3114</v>
      </c>
      <c r="G14" s="26">
        <v>2570</v>
      </c>
      <c r="H14" s="26">
        <v>3190</v>
      </c>
      <c r="I14" s="26">
        <v>1950</v>
      </c>
      <c r="J14" s="26">
        <v>1965</v>
      </c>
      <c r="K14" s="26">
        <v>1635</v>
      </c>
      <c r="L14" s="26">
        <v>960</v>
      </c>
      <c r="M14" s="26">
        <v>746</v>
      </c>
      <c r="N14" s="26">
        <v>220</v>
      </c>
      <c r="O14" s="26">
        <v>145</v>
      </c>
      <c r="P14" s="54">
        <f>SUM(D14:O14)</f>
        <v>21754</v>
      </c>
    </row>
    <row r="15" spans="1:16" s="62" customFormat="1" ht="15.75" x14ac:dyDescent="0.25">
      <c r="A15" s="617" t="s">
        <v>160</v>
      </c>
      <c r="B15" s="618"/>
      <c r="C15" s="61" t="s">
        <v>154</v>
      </c>
      <c r="D15" s="34">
        <f>SUM(D11:D14)</f>
        <v>203400</v>
      </c>
      <c r="E15" s="34">
        <f t="shared" ref="E15" si="0">SUM(E11:E14)</f>
        <v>227320</v>
      </c>
      <c r="F15" s="34">
        <f t="shared" ref="F15" si="1">SUM(F11:F14)</f>
        <v>214154</v>
      </c>
      <c r="G15" s="34">
        <f t="shared" ref="G15" si="2">SUM(G11:G14)</f>
        <v>203315</v>
      </c>
      <c r="H15" s="34">
        <f t="shared" ref="H15" si="3">SUM(H11:H14)</f>
        <v>215473</v>
      </c>
      <c r="I15" s="34">
        <f t="shared" ref="I15" si="4">SUM(I11:I14)</f>
        <v>225838</v>
      </c>
      <c r="J15" s="34">
        <f t="shared" ref="J15:K15" si="5">SUM(J11:J14)</f>
        <v>236568</v>
      </c>
      <c r="K15" s="34">
        <f t="shared" si="5"/>
        <v>198963</v>
      </c>
      <c r="L15" s="34">
        <f t="shared" ref="L15:M15" si="6">SUM(L11:L14)</f>
        <v>237207</v>
      </c>
      <c r="M15" s="34">
        <f t="shared" si="6"/>
        <v>190877</v>
      </c>
      <c r="N15" s="34">
        <f t="shared" ref="N15" si="7">SUM(N11:N14)</f>
        <v>184684</v>
      </c>
      <c r="O15" s="34">
        <f t="shared" ref="O15" si="8">SUM(O11:O14)</f>
        <v>173296</v>
      </c>
      <c r="P15" s="54">
        <f t="shared" ref="P15" si="9">SUM(P11:P14)</f>
        <v>2511095</v>
      </c>
    </row>
    <row r="16" spans="1:16" s="3" customFormat="1" x14ac:dyDescent="0.25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4"/>
      <c r="O16" s="594"/>
      <c r="P16" s="595"/>
    </row>
    <row r="17" spans="1:16" s="3" customFormat="1" ht="15.75" x14ac:dyDescent="0.25">
      <c r="A17" s="603" t="s">
        <v>182</v>
      </c>
      <c r="B17" s="604"/>
      <c r="C17" s="12" t="s">
        <v>154</v>
      </c>
      <c r="D17" s="26">
        <v>55086.60000000018</v>
      </c>
      <c r="E17" s="26">
        <v>53695.8</v>
      </c>
      <c r="F17" s="26">
        <v>109740.19999999965</v>
      </c>
      <c r="G17" s="26">
        <v>49046.000000002125</v>
      </c>
      <c r="H17" s="26">
        <v>54795.30000000009</v>
      </c>
      <c r="I17" s="26">
        <v>51640.599999999489</v>
      </c>
      <c r="J17" s="26">
        <v>63486.899999999274</v>
      </c>
      <c r="K17" s="26">
        <v>51019.499999999163</v>
      </c>
      <c r="L17" s="26">
        <v>55681.199999999073</v>
      </c>
      <c r="M17" s="26">
        <v>86444.299999998912</v>
      </c>
      <c r="N17" s="26">
        <v>45749.999999999534</v>
      </c>
      <c r="O17" s="26">
        <v>60117.399999999237</v>
      </c>
      <c r="P17" s="54">
        <f>SUM(D17:O17)</f>
        <v>736503.79999999667</v>
      </c>
    </row>
    <row r="18" spans="1:16" s="3" customFormat="1" ht="15.75" x14ac:dyDescent="0.25">
      <c r="A18" s="603" t="s">
        <v>183</v>
      </c>
      <c r="B18" s="604"/>
      <c r="C18" s="12" t="s">
        <v>154</v>
      </c>
      <c r="D18" s="26">
        <v>7766.6</v>
      </c>
      <c r="E18" s="26">
        <v>7409.1000000000013</v>
      </c>
      <c r="F18" s="26">
        <v>7280.7000000000007</v>
      </c>
      <c r="G18" s="26">
        <v>9019.6999999999916</v>
      </c>
      <c r="H18" s="26">
        <v>7792.6</v>
      </c>
      <c r="I18" s="26">
        <v>8136.5000000000064</v>
      </c>
      <c r="J18" s="26">
        <v>8176.3000000000038</v>
      </c>
      <c r="K18" s="26">
        <v>8249.200000000008</v>
      </c>
      <c r="L18" s="26">
        <v>8786.1000000000131</v>
      </c>
      <c r="M18" s="26">
        <v>8231.1999999999898</v>
      </c>
      <c r="N18" s="26">
        <v>7388.0999999999949</v>
      </c>
      <c r="O18" s="26">
        <v>7526.0000000000027</v>
      </c>
      <c r="P18" s="54">
        <f>SUM(D18:O18)</f>
        <v>95762.099999999991</v>
      </c>
    </row>
    <row r="19" spans="1:16" s="3" customFormat="1" ht="15.75" x14ac:dyDescent="0.25">
      <c r="A19" s="603" t="s">
        <v>184</v>
      </c>
      <c r="B19" s="604"/>
      <c r="C19" s="12" t="s">
        <v>154</v>
      </c>
      <c r="D19" s="26">
        <v>23551.199999999986</v>
      </c>
      <c r="E19" s="26">
        <v>76944.499999999927</v>
      </c>
      <c r="F19" s="26">
        <v>29554.700000000015</v>
      </c>
      <c r="G19" s="26">
        <v>39065.899999999951</v>
      </c>
      <c r="H19" s="26">
        <v>37994.699999999997</v>
      </c>
      <c r="I19" s="26">
        <v>29341.199999999961</v>
      </c>
      <c r="J19" s="26">
        <v>48887.999999999905</v>
      </c>
      <c r="K19" s="26">
        <v>29976.399999999881</v>
      </c>
      <c r="L19" s="26">
        <v>38909.899999999849</v>
      </c>
      <c r="M19" s="26">
        <v>77548.600000000006</v>
      </c>
      <c r="N19" s="26">
        <v>29875.199999999997</v>
      </c>
      <c r="O19" s="26">
        <v>48910.499999999854</v>
      </c>
      <c r="P19" s="54">
        <f>SUM(D19:O19)</f>
        <v>510560.79999999935</v>
      </c>
    </row>
    <row r="20" spans="1:16" s="3" customFormat="1" ht="15.75" x14ac:dyDescent="0.25">
      <c r="A20" s="596" t="s">
        <v>185</v>
      </c>
      <c r="B20" s="597"/>
      <c r="C20" s="12" t="s">
        <v>154</v>
      </c>
      <c r="D20" s="26">
        <v>4077.7000000000012</v>
      </c>
      <c r="E20" s="26">
        <v>3927.7000000000007</v>
      </c>
      <c r="F20" s="26">
        <v>3548.6999999999994</v>
      </c>
      <c r="G20" s="26">
        <v>4275.7999999999893</v>
      </c>
      <c r="H20" s="26">
        <v>4337.4000000000005</v>
      </c>
      <c r="I20" s="26">
        <v>5500.1000000000058</v>
      </c>
      <c r="J20" s="26">
        <v>5443.3999999999887</v>
      </c>
      <c r="K20" s="26">
        <v>6352.8000000000529</v>
      </c>
      <c r="L20" s="26">
        <v>5991.2000000000098</v>
      </c>
      <c r="M20" s="26">
        <v>5003.3000000000056</v>
      </c>
      <c r="N20" s="26">
        <v>5117.6000000000013</v>
      </c>
      <c r="O20" s="26">
        <v>6048.5999999999931</v>
      </c>
      <c r="P20" s="54">
        <f>SUM(D20:O20)</f>
        <v>59624.300000000047</v>
      </c>
    </row>
    <row r="21" spans="1:16" s="70" customFormat="1" ht="15.75" x14ac:dyDescent="0.25">
      <c r="A21" s="617" t="s">
        <v>186</v>
      </c>
      <c r="B21" s="618"/>
      <c r="C21" s="61" t="s">
        <v>154</v>
      </c>
      <c r="D21" s="34">
        <f>SUM(D17:D20)</f>
        <v>90482.100000000166</v>
      </c>
      <c r="E21" s="34">
        <f t="shared" ref="E21:P21" si="10">SUM(E17:E20)</f>
        <v>141977.09999999995</v>
      </c>
      <c r="F21" s="34">
        <f t="shared" si="10"/>
        <v>150124.29999999967</v>
      </c>
      <c r="G21" s="34">
        <f t="shared" ref="G21" si="11">SUM(G17:G20)</f>
        <v>101407.40000000206</v>
      </c>
      <c r="H21" s="34">
        <f t="shared" ref="H21" si="12">SUM(H17:H20)</f>
        <v>104920.00000000009</v>
      </c>
      <c r="I21" s="34">
        <f t="shared" ref="I21" si="13">SUM(I17:I20)</f>
        <v>94618.39999999947</v>
      </c>
      <c r="J21" s="34">
        <f t="shared" ref="J21:K21" si="14">SUM(J17:J20)</f>
        <v>125994.59999999919</v>
      </c>
      <c r="K21" s="34">
        <f t="shared" si="14"/>
        <v>95597.899999999092</v>
      </c>
      <c r="L21" s="34">
        <f t="shared" ref="L21:M21" si="15">SUM(L17:L20)</f>
        <v>109368.39999999895</v>
      </c>
      <c r="M21" s="34">
        <f t="shared" si="15"/>
        <v>177227.39999999892</v>
      </c>
      <c r="N21" s="34">
        <f t="shared" ref="N21" si="16">SUM(N17:N20)</f>
        <v>88130.899999999529</v>
      </c>
      <c r="O21" s="34">
        <f t="shared" ref="O21" si="17">SUM(O17:O20)</f>
        <v>122602.49999999908</v>
      </c>
      <c r="P21" s="54">
        <f t="shared" si="10"/>
        <v>1402450.999999996</v>
      </c>
    </row>
    <row r="22" spans="1:16" s="3" customFormat="1" ht="15.75" x14ac:dyDescent="0.25">
      <c r="A22" s="72" t="s">
        <v>187</v>
      </c>
      <c r="B22" s="76"/>
      <c r="C22" s="12" t="s">
        <v>154</v>
      </c>
      <c r="D22" s="34">
        <f>D21+D15</f>
        <v>293882.10000000015</v>
      </c>
      <c r="E22" s="34">
        <f t="shared" ref="E22:F22" si="18">E21+E15</f>
        <v>369297.1</v>
      </c>
      <c r="F22" s="34">
        <f t="shared" si="18"/>
        <v>364278.2999999997</v>
      </c>
      <c r="G22" s="34">
        <f t="shared" ref="G22" si="19">G21+G15</f>
        <v>304722.40000000206</v>
      </c>
      <c r="H22" s="34">
        <f t="shared" ref="H22" si="20">H21+H15</f>
        <v>320393.00000000012</v>
      </c>
      <c r="I22" s="34">
        <f t="shared" ref="I22" si="21">I21+I15</f>
        <v>320456.39999999944</v>
      </c>
      <c r="J22" s="34">
        <f t="shared" ref="J22:K22" si="22">J21+J15</f>
        <v>362562.59999999916</v>
      </c>
      <c r="K22" s="34">
        <f t="shared" si="22"/>
        <v>294560.89999999909</v>
      </c>
      <c r="L22" s="34">
        <f t="shared" ref="L22:M22" si="23">L21+L15</f>
        <v>346575.39999999898</v>
      </c>
      <c r="M22" s="34">
        <f t="shared" si="23"/>
        <v>368104.39999999892</v>
      </c>
      <c r="N22" s="34">
        <f t="shared" ref="N22" si="24">N21+N15</f>
        <v>272814.89999999956</v>
      </c>
      <c r="O22" s="34">
        <f t="shared" ref="O22" si="25">O21+O15</f>
        <v>295898.49999999907</v>
      </c>
      <c r="P22" s="54">
        <f>P21+P15</f>
        <v>3913545.9999999963</v>
      </c>
    </row>
    <row r="23" spans="1:16" x14ac:dyDescent="0.25">
      <c r="A23" s="662"/>
      <c r="B23" s="663"/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4"/>
    </row>
    <row r="24" spans="1:16" ht="15.75" x14ac:dyDescent="0.25">
      <c r="A24" s="665" t="s">
        <v>181</v>
      </c>
      <c r="B24" s="37" t="s">
        <v>155</v>
      </c>
      <c r="C24" s="6" t="s">
        <v>154</v>
      </c>
      <c r="D24" s="53">
        <f>D9-D22</f>
        <v>161842.89999999985</v>
      </c>
      <c r="E24" s="53">
        <f t="shared" ref="E24:P24" si="26">E9-E22</f>
        <v>174422.90000000002</v>
      </c>
      <c r="F24" s="53">
        <f t="shared" si="26"/>
        <v>122740.7000000003</v>
      </c>
      <c r="G24" s="53">
        <f t="shared" ref="G24" si="27">G9-G22</f>
        <v>176226.59999999794</v>
      </c>
      <c r="H24" s="53">
        <f t="shared" ref="H24" si="28">H9-H22</f>
        <v>197021.99999999988</v>
      </c>
      <c r="I24" s="53">
        <f t="shared" ref="I24" si="29">I9-I22</f>
        <v>195026.60000000056</v>
      </c>
      <c r="J24" s="53">
        <f t="shared" ref="J24:K24" si="30">J9-J22</f>
        <v>204158.40000000084</v>
      </c>
      <c r="K24" s="53">
        <f t="shared" si="30"/>
        <v>123075.10000000091</v>
      </c>
      <c r="L24" s="53">
        <f t="shared" ref="L24:M24" si="31">L9-L22</f>
        <v>195903.60000000102</v>
      </c>
      <c r="M24" s="53">
        <f t="shared" si="31"/>
        <v>189556.60000000108</v>
      </c>
      <c r="N24" s="53">
        <f t="shared" ref="N24" si="32">N9-N22</f>
        <v>154108.10000000044</v>
      </c>
      <c r="O24" s="53">
        <f t="shared" ref="O24" si="33">O9-O22</f>
        <v>196133.50000000093</v>
      </c>
      <c r="P24" s="183">
        <f t="shared" si="26"/>
        <v>2090217.0000000037</v>
      </c>
    </row>
    <row r="25" spans="1:16" ht="16.5" thickBot="1" x14ac:dyDescent="0.3">
      <c r="A25" s="666"/>
      <c r="B25" s="133" t="s">
        <v>153</v>
      </c>
      <c r="C25" s="134" t="s">
        <v>6</v>
      </c>
      <c r="D25" s="135">
        <f>IFERROR(D24/D9,0)</f>
        <v>0.35513281035712291</v>
      </c>
      <c r="E25" s="135">
        <f t="shared" ref="E25:F25" si="34">IFERROR(E24/E9,0)</f>
        <v>0.32079544618553674</v>
      </c>
      <c r="F25" s="135">
        <f t="shared" si="34"/>
        <v>0.25202445900468012</v>
      </c>
      <c r="G25" s="135">
        <f t="shared" ref="G25" si="35">IFERROR(G24/G9,0)</f>
        <v>0.36641431835807525</v>
      </c>
      <c r="H25" s="135">
        <f t="shared" ref="H25" si="36">IFERROR(H24/H9,0)</f>
        <v>0.38078138438197556</v>
      </c>
      <c r="I25" s="135">
        <f t="shared" ref="I25" si="37">IFERROR(I24/I9,0)</f>
        <v>0.37833759794212529</v>
      </c>
      <c r="J25" s="135">
        <f t="shared" ref="J25:K25" si="38">IFERROR(J24/J9,0)</f>
        <v>0.36024498827465512</v>
      </c>
      <c r="K25" s="135">
        <f t="shared" si="38"/>
        <v>0.2946946623375401</v>
      </c>
      <c r="L25" s="135">
        <f t="shared" ref="L25:M25" si="39">IFERROR(L24/L9,0)</f>
        <v>0.36112660582253142</v>
      </c>
      <c r="M25" s="135">
        <f t="shared" si="39"/>
        <v>0.33991367515390369</v>
      </c>
      <c r="N25" s="135">
        <f t="shared" ref="N25" si="40">IFERROR(N24/N9,0)</f>
        <v>0.36097399296828808</v>
      </c>
      <c r="O25" s="135">
        <f t="shared" ref="O25" si="41">IFERROR(O24/O9,0)</f>
        <v>0.39861939873829533</v>
      </c>
      <c r="P25" s="306">
        <f>IF(P9,P24/P9,"")</f>
        <v>0.34815115120300449</v>
      </c>
    </row>
    <row r="26" spans="1:16" x14ac:dyDescent="0.25">
      <c r="A26" s="667" t="s">
        <v>152</v>
      </c>
      <c r="B26" s="668"/>
      <c r="C26" s="668"/>
      <c r="D26" s="668"/>
      <c r="E26" s="668"/>
      <c r="F26" s="668"/>
      <c r="G26" s="668"/>
      <c r="H26" s="668"/>
      <c r="I26" s="668"/>
      <c r="J26" s="668"/>
      <c r="K26" s="668"/>
      <c r="L26" s="668"/>
      <c r="M26" s="668"/>
      <c r="N26" s="668"/>
      <c r="O26" s="668"/>
      <c r="P26" s="669"/>
    </row>
    <row r="27" spans="1:16" x14ac:dyDescent="0.25">
      <c r="A27" s="670" t="s">
        <v>151</v>
      </c>
      <c r="B27" s="671"/>
      <c r="C27" s="671"/>
      <c r="D27" s="671"/>
      <c r="E27" s="671"/>
      <c r="F27" s="671"/>
      <c r="G27" s="671"/>
      <c r="H27" s="671"/>
      <c r="I27" s="671"/>
      <c r="J27" s="671"/>
      <c r="K27" s="671"/>
      <c r="L27" s="671"/>
      <c r="M27" s="671"/>
      <c r="N27" s="671"/>
      <c r="O27" s="671"/>
      <c r="P27" s="672"/>
    </row>
    <row r="28" spans="1:16" ht="15.75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5"/>
    </row>
    <row r="29" spans="1:16" ht="15.75" x14ac:dyDescent="0.25">
      <c r="A29" s="673" t="s">
        <v>148</v>
      </c>
      <c r="B29" s="612">
        <v>7400</v>
      </c>
      <c r="C29" s="6" t="s">
        <v>142</v>
      </c>
      <c r="D29" s="43">
        <v>1234.4000000000001</v>
      </c>
      <c r="E29" s="43">
        <v>1183.2</v>
      </c>
      <c r="F29" s="43">
        <v>1237.5999999999999</v>
      </c>
      <c r="G29" s="43">
        <v>1309.4000000000001</v>
      </c>
      <c r="H29" s="43">
        <v>1225</v>
      </c>
      <c r="I29" s="43">
        <v>1179</v>
      </c>
      <c r="J29" s="43">
        <v>1281</v>
      </c>
      <c r="K29" s="43">
        <v>1181</v>
      </c>
      <c r="L29" s="43">
        <v>1368.9</v>
      </c>
      <c r="M29" s="43">
        <v>1179</v>
      </c>
      <c r="N29" s="43">
        <v>1322</v>
      </c>
      <c r="O29" s="43">
        <v>1422</v>
      </c>
      <c r="P29" s="44">
        <f>SUM(D29:O29)</f>
        <v>15122.5</v>
      </c>
    </row>
    <row r="30" spans="1:16" ht="15.75" x14ac:dyDescent="0.25">
      <c r="A30" s="674"/>
      <c r="B30" s="613"/>
      <c r="C30" s="42" t="s">
        <v>141</v>
      </c>
      <c r="D30" s="16">
        <f>IFERROR(D29/(D9/1000),0)</f>
        <v>2.7086510505238905</v>
      </c>
      <c r="E30" s="16">
        <f t="shared" ref="E30:F30" si="42">IFERROR(E29/(E9/1000),0)</f>
        <v>2.1761200617965129</v>
      </c>
      <c r="F30" s="16">
        <f t="shared" si="42"/>
        <v>2.5411739583055279</v>
      </c>
      <c r="G30" s="16">
        <f t="shared" ref="G30" si="43">IFERROR(G29/(G9/1000),0)</f>
        <v>2.7225339900904255</v>
      </c>
      <c r="H30" s="16">
        <f t="shared" ref="H30" si="44">IFERROR(H29/(H9/1000),0)</f>
        <v>2.3675386295333536</v>
      </c>
      <c r="I30" s="16">
        <f t="shared" ref="I30" si="45">IFERROR(I29/(I9/1000),0)</f>
        <v>2.2871753287693291</v>
      </c>
      <c r="J30" s="16">
        <f t="shared" ref="J30:K30" si="46">IFERROR(J29/(J9/1000),0)</f>
        <v>2.2603715055556437</v>
      </c>
      <c r="K30" s="16">
        <f t="shared" si="46"/>
        <v>2.8278213563964791</v>
      </c>
      <c r="L30" s="16">
        <f t="shared" ref="L30:M30" si="47">IFERROR(L29/(L9/1000),0)</f>
        <v>2.5234156529561513</v>
      </c>
      <c r="M30" s="16">
        <f t="shared" si="47"/>
        <v>2.1141876516378231</v>
      </c>
      <c r="N30" s="16">
        <f t="shared" ref="N30" si="48">IFERROR(N29/(N9/1000),0)</f>
        <v>3.0965771345184026</v>
      </c>
      <c r="O30" s="16">
        <f t="shared" ref="O30" si="49">IFERROR(O29/(O9/1000),0)</f>
        <v>2.8900559313215402</v>
      </c>
      <c r="P30" s="40">
        <f>IFERROR(P29/(P9/1000),0)</f>
        <v>2.5188369361015748</v>
      </c>
    </row>
    <row r="31" spans="1:16" ht="15.75" x14ac:dyDescent="0.25">
      <c r="A31" s="605" t="s">
        <v>147</v>
      </c>
      <c r="B31" s="612">
        <v>1900</v>
      </c>
      <c r="C31" s="6" t="s">
        <v>142</v>
      </c>
      <c r="D31" s="43">
        <v>4542.8</v>
      </c>
      <c r="E31" s="43">
        <v>2613</v>
      </c>
      <c r="F31" s="43">
        <v>2106.4</v>
      </c>
      <c r="G31" s="43">
        <v>1941.4</v>
      </c>
      <c r="H31" s="43">
        <v>2058</v>
      </c>
      <c r="I31" s="43">
        <v>1966</v>
      </c>
      <c r="J31" s="43">
        <v>3300</v>
      </c>
      <c r="K31" s="43">
        <v>3284</v>
      </c>
      <c r="L31" s="43">
        <v>5769.1</v>
      </c>
      <c r="M31" s="43">
        <v>6924</v>
      </c>
      <c r="N31" s="43">
        <v>6071</v>
      </c>
      <c r="O31" s="43">
        <v>5489</v>
      </c>
      <c r="P31" s="44">
        <f>SUM(D31:O31)</f>
        <v>46064.7</v>
      </c>
    </row>
    <row r="32" spans="1:16" ht="15.75" x14ac:dyDescent="0.25">
      <c r="A32" s="607"/>
      <c r="B32" s="613"/>
      <c r="C32" s="42" t="s">
        <v>141</v>
      </c>
      <c r="D32" s="16">
        <f>IFERROR(D31/(D9/1000),0)</f>
        <v>9.9682922815294308</v>
      </c>
      <c r="E32" s="16">
        <f t="shared" ref="E32:F32" si="50">IFERROR(E31/(E9/1000),0)</f>
        <v>4.80578238799382</v>
      </c>
      <c r="F32" s="16">
        <f t="shared" si="50"/>
        <v>4.3250879329143217</v>
      </c>
      <c r="G32" s="16">
        <f t="shared" ref="G32" si="51">IFERROR(G31/(G9/1000),0)</f>
        <v>4.0366026335432652</v>
      </c>
      <c r="H32" s="16">
        <f t="shared" ref="H32" si="52">IFERROR(H31/(H9/1000),0)</f>
        <v>3.9774648976160338</v>
      </c>
      <c r="I32" s="16">
        <f t="shared" ref="I32" si="53">IFERROR(I31/(I9/1000),0)</f>
        <v>3.8138988094660737</v>
      </c>
      <c r="J32" s="16">
        <f t="shared" ref="J32:K32" si="54">IFERROR(J31/(J9/1000),0)</f>
        <v>5.8229710915953357</v>
      </c>
      <c r="K32" s="16">
        <f t="shared" si="54"/>
        <v>7.8633068030533764</v>
      </c>
      <c r="L32" s="16">
        <f t="shared" ref="L32:M32" si="55">IFERROR(L31/(L9/1000),0)</f>
        <v>10.634697379990746</v>
      </c>
      <c r="M32" s="16">
        <f t="shared" si="55"/>
        <v>12.416145292570219</v>
      </c>
      <c r="N32" s="16">
        <f t="shared" ref="N32" si="56">IFERROR(N31/(N9/1000),0)</f>
        <v>14.220362922587913</v>
      </c>
      <c r="O32" s="16">
        <f t="shared" ref="O32" si="57">IFERROR(O31/(O9/1000),0)</f>
        <v>11.155778485952133</v>
      </c>
      <c r="P32" s="40">
        <f>IFERROR(P31/(P9/1000),0)</f>
        <v>7.6726379772152891</v>
      </c>
    </row>
    <row r="33" spans="1:16" ht="15.75" x14ac:dyDescent="0.25">
      <c r="A33" s="605" t="s">
        <v>146</v>
      </c>
      <c r="B33" s="612">
        <v>1900</v>
      </c>
      <c r="C33" s="6" t="s">
        <v>142</v>
      </c>
      <c r="D33" s="43">
        <v>1580.1</v>
      </c>
      <c r="E33" s="43">
        <v>936.7</v>
      </c>
      <c r="F33" s="43">
        <v>986.2</v>
      </c>
      <c r="G33" s="43">
        <v>984.5</v>
      </c>
      <c r="H33" s="43">
        <v>1275</v>
      </c>
      <c r="I33" s="43">
        <v>688</v>
      </c>
      <c r="J33" s="43">
        <v>887</v>
      </c>
      <c r="K33" s="43">
        <v>933</v>
      </c>
      <c r="L33" s="43">
        <v>2102.3000000000002</v>
      </c>
      <c r="M33" s="43">
        <v>1915</v>
      </c>
      <c r="N33" s="43">
        <v>1493</v>
      </c>
      <c r="O33" s="43">
        <v>2352</v>
      </c>
      <c r="P33" s="44">
        <f>SUM(D33:O33)</f>
        <v>16132.8</v>
      </c>
    </row>
    <row r="34" spans="1:16" ht="15.75" x14ac:dyDescent="0.25">
      <c r="A34" s="607"/>
      <c r="B34" s="613"/>
      <c r="C34" s="42" t="s">
        <v>141</v>
      </c>
      <c r="D34" s="16">
        <f>IFERROR(D33/(D9/1000),0)</f>
        <v>3.4672225574633821</v>
      </c>
      <c r="E34" s="16">
        <f t="shared" ref="E34:F34" si="58">IFERROR(E33/(E9/1000),0)</f>
        <v>1.7227617155889061</v>
      </c>
      <c r="F34" s="16">
        <f t="shared" si="58"/>
        <v>2.0249723316749448</v>
      </c>
      <c r="G34" s="16">
        <f t="shared" ref="G34" si="59">IFERROR(G33/(G9/1000),0)</f>
        <v>2.0469945877837357</v>
      </c>
      <c r="H34" s="16">
        <f t="shared" ref="H34" si="60">IFERROR(H33/(H9/1000),0)</f>
        <v>2.4641728593102252</v>
      </c>
      <c r="I34" s="16">
        <f t="shared" ref="I34" si="61">IFERROR(I33/(I9/1000),0)</f>
        <v>1.33467059049474</v>
      </c>
      <c r="J34" s="16">
        <f t="shared" ref="J34:K34" si="62">IFERROR(J33/(J9/1000),0)</f>
        <v>1.5651440479530492</v>
      </c>
      <c r="K34" s="16">
        <f t="shared" si="62"/>
        <v>2.2340028158492085</v>
      </c>
      <c r="L34" s="16">
        <f t="shared" ref="L34:M34" si="63">IFERROR(L33/(L9/1000),0)</f>
        <v>3.875357387106229</v>
      </c>
      <c r="M34" s="16">
        <f t="shared" si="63"/>
        <v>3.4339858803107983</v>
      </c>
      <c r="N34" s="16">
        <f t="shared" ref="N34" si="64">IFERROR(N33/(N9/1000),0)</f>
        <v>3.4971177472284229</v>
      </c>
      <c r="O34" s="16">
        <f t="shared" ref="O34" si="65">IFERROR(O33/(O9/1000),0)</f>
        <v>4.7801768990634761</v>
      </c>
      <c r="P34" s="40">
        <f>IFERROR(P33/(P9/1000),0)</f>
        <v>2.6871147312110755</v>
      </c>
    </row>
    <row r="35" spans="1:16" ht="15.75" x14ac:dyDescent="0.25">
      <c r="A35" s="605" t="s">
        <v>145</v>
      </c>
      <c r="B35" s="612">
        <f>745345.16/200</f>
        <v>3726.7258000000002</v>
      </c>
      <c r="C35" s="6" t="s">
        <v>128</v>
      </c>
      <c r="D35" s="43">
        <v>0</v>
      </c>
      <c r="E35" s="43">
        <v>0</v>
      </c>
      <c r="F35" s="43">
        <v>0</v>
      </c>
      <c r="G35" s="43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40"/>
    </row>
    <row r="36" spans="1:16" ht="15.75" x14ac:dyDescent="0.25">
      <c r="A36" s="607"/>
      <c r="B36" s="613"/>
      <c r="C36" s="6" t="s">
        <v>144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0"/>
    </row>
    <row r="37" spans="1:16" ht="15.75" x14ac:dyDescent="0.25">
      <c r="A37" s="605" t="s">
        <v>188</v>
      </c>
      <c r="B37" s="612">
        <f>790318.72/200</f>
        <v>3951.5935999999997</v>
      </c>
      <c r="C37" s="6" t="s">
        <v>128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4">
        <f>SUM(D37:O37)</f>
        <v>0</v>
      </c>
    </row>
    <row r="38" spans="1:16" ht="15.75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F38" si="66">IFERROR(E37/(E9/1000),0)</f>
        <v>0</v>
      </c>
      <c r="F38" s="16">
        <f t="shared" si="66"/>
        <v>0</v>
      </c>
      <c r="G38" s="16">
        <f t="shared" ref="G38" si="67">IFERROR(G37/(G9/1000),0)</f>
        <v>0</v>
      </c>
      <c r="H38" s="16">
        <f t="shared" ref="H38" si="68">IFERROR(H37/(H9/1000),0)</f>
        <v>0</v>
      </c>
      <c r="I38" s="16">
        <f t="shared" ref="I38" si="69">IFERROR(I37/(I9/1000),0)</f>
        <v>0</v>
      </c>
      <c r="J38" s="16">
        <f t="shared" ref="J38:K38" si="70">IFERROR(J37/(J9/1000),0)</f>
        <v>0</v>
      </c>
      <c r="K38" s="16">
        <f t="shared" si="70"/>
        <v>0</v>
      </c>
      <c r="L38" s="16">
        <f t="shared" ref="L38:M38" si="71">IFERROR(L37/(L9/1000),0)</f>
        <v>0</v>
      </c>
      <c r="M38" s="16">
        <f t="shared" si="71"/>
        <v>0</v>
      </c>
      <c r="N38" s="16">
        <f t="shared" ref="N38" si="72">IFERROR(N37/(N9/1000),0)</f>
        <v>0</v>
      </c>
      <c r="O38" s="16">
        <f t="shared" ref="O38" si="73">IFERROR(O37/(O9/1000),0)</f>
        <v>0</v>
      </c>
      <c r="P38" s="40">
        <f>IFERROR(P37/(P9/1000),0)</f>
        <v>0</v>
      </c>
    </row>
    <row r="39" spans="1:16" ht="15.75" x14ac:dyDescent="0.25">
      <c r="A39" s="605" t="s">
        <v>143</v>
      </c>
      <c r="B39" s="612">
        <v>1950</v>
      </c>
      <c r="C39" s="6" t="s">
        <v>142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4">
        <f>SUM(D39:O39)</f>
        <v>0</v>
      </c>
    </row>
    <row r="40" spans="1:16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F40" si="74">IFERROR(E39/(E9/1000),0)</f>
        <v>0</v>
      </c>
      <c r="F40" s="16">
        <f t="shared" si="74"/>
        <v>0</v>
      </c>
      <c r="G40" s="16">
        <f t="shared" ref="G40" si="75">IFERROR(G39/(G9/1000),0)</f>
        <v>0</v>
      </c>
      <c r="H40" s="16">
        <f t="shared" ref="H40" si="76">IFERROR(H39/(H9/1000),0)</f>
        <v>0</v>
      </c>
      <c r="I40" s="16">
        <f t="shared" ref="I40" si="77">IFERROR(I39/(I9/1000),0)</f>
        <v>0</v>
      </c>
      <c r="J40" s="16">
        <f t="shared" ref="J40:K40" si="78">IFERROR(J39/(J9/1000),0)</f>
        <v>0</v>
      </c>
      <c r="K40" s="16">
        <f t="shared" si="78"/>
        <v>0</v>
      </c>
      <c r="L40" s="16">
        <f t="shared" ref="L40:M40" si="79">IFERROR(L39/(L9/1000),0)</f>
        <v>0</v>
      </c>
      <c r="M40" s="16">
        <f t="shared" si="79"/>
        <v>0</v>
      </c>
      <c r="N40" s="16">
        <f t="shared" ref="N40" si="80">IFERROR(N39/(N9/1000),0)</f>
        <v>0</v>
      </c>
      <c r="O40" s="16">
        <f t="shared" ref="O40" si="81">IFERROR(O39/(O9/1000),0)</f>
        <v>0</v>
      </c>
      <c r="P40" s="40">
        <f>IFERROR(P39/(P9/1000),0)</f>
        <v>0</v>
      </c>
    </row>
    <row r="41" spans="1:16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20768070</v>
      </c>
      <c r="E41" s="41">
        <f t="shared" ref="E41:F41" si="82">(E29*$B29)+(E31*$B31)+(E33*$B33)+(E35*$B35)+(E37*$B37)+(E39*$B39)</f>
        <v>15500110</v>
      </c>
      <c r="F41" s="41">
        <f t="shared" si="82"/>
        <v>15034180</v>
      </c>
      <c r="G41" s="41">
        <f t="shared" ref="G41" si="83">(G29*$B29)+(G31*$B31)+(G33*$B33)+(G35*$B35)+(G37*$B37)+(G39*$B39)</f>
        <v>15248770</v>
      </c>
      <c r="H41" s="41">
        <f t="shared" ref="H41" si="84">(H29*$B29)+(H31*$B31)+(H33*$B33)+(H35*$B35)+(H37*$B37)+(H39*$B39)</f>
        <v>15397700</v>
      </c>
      <c r="I41" s="41">
        <f t="shared" ref="I41" si="85">(I29*$B29)+(I31*$B31)+(I33*$B33)+(I35*$B35)+(I37*$B37)+(I39*$B39)</f>
        <v>13767200</v>
      </c>
      <c r="J41" s="41">
        <f t="shared" ref="J41:K41" si="86">(J29*$B29)+(J31*$B31)+(J33*$B33)+(J35*$B35)+(J37*$B37)+(J39*$B39)</f>
        <v>17434700</v>
      </c>
      <c r="K41" s="41">
        <f t="shared" si="86"/>
        <v>16751700</v>
      </c>
      <c r="L41" s="41">
        <f t="shared" ref="L41:M41" si="87">(L29*$B29)+(L31*$B31)+(L33*$B33)+(L35*$B35)+(L37*$B37)+(L39*$B39)</f>
        <v>25085520</v>
      </c>
      <c r="M41" s="41">
        <f t="shared" si="87"/>
        <v>25518700</v>
      </c>
      <c r="N41" s="41">
        <f t="shared" ref="N41" si="88">(N29*$B29)+(N31*$B31)+(N33*$B33)+(N35*$B35)+(N37*$B37)+(N39*$B39)</f>
        <v>24154400</v>
      </c>
      <c r="O41" s="41">
        <f t="shared" ref="O41" si="89">(O29*$B29)+(O31*$B31)+(O33*$B33)+(O35*$B35)+(O37*$B37)+(O39*$B39)</f>
        <v>25420700</v>
      </c>
      <c r="P41" s="39">
        <f>SUM(D41:O41)</f>
        <v>230081750</v>
      </c>
    </row>
    <row r="42" spans="1:16" ht="15.75" x14ac:dyDescent="0.25">
      <c r="A42" s="660" t="s">
        <v>139</v>
      </c>
      <c r="B42" s="661"/>
      <c r="C42" s="42" t="s">
        <v>117</v>
      </c>
      <c r="D42" s="16">
        <f>IFERROR(D41/D9,0)</f>
        <v>45.571495967963138</v>
      </c>
      <c r="E42" s="16">
        <f t="shared" ref="E42:F42" si="90">IFERROR(E41/E9,0)</f>
        <v>28.507522254101374</v>
      </c>
      <c r="F42" s="16">
        <f t="shared" si="90"/>
        <v>30.869801794180514</v>
      </c>
      <c r="G42" s="16">
        <f t="shared" ref="G42" si="91">IFERROR(G41/G9,0)</f>
        <v>31.70558624719045</v>
      </c>
      <c r="H42" s="16">
        <f t="shared" ref="H42" si="92">IFERROR(H41/H9,0)</f>
        <v>29.758897596706706</v>
      </c>
      <c r="I42" s="16">
        <f t="shared" ref="I42" si="93">IFERROR(I41/I9,0)</f>
        <v>26.70737929281858</v>
      </c>
      <c r="J42" s="16">
        <f t="shared" ref="J42:K42" si="94">IFERROR(J41/J9,0)</f>
        <v>30.764167906253693</v>
      </c>
      <c r="K42" s="16">
        <f t="shared" si="94"/>
        <v>40.11076631324886</v>
      </c>
      <c r="L42" s="16">
        <f t="shared" ref="L42:M42" si="95">IFERROR(L41/L9,0)</f>
        <v>46.242379889359775</v>
      </c>
      <c r="M42" s="16">
        <f t="shared" si="95"/>
        <v>45.760237850593818</v>
      </c>
      <c r="N42" s="16">
        <f t="shared" ref="N42" si="96">IFERROR(N41/N9,0)</f>
        <v>56.577884068087222</v>
      </c>
      <c r="O42" s="16">
        <f t="shared" ref="O42" si="97">IFERROR(O41/O9,0)</f>
        <v>51.664729123309051</v>
      </c>
      <c r="P42" s="297">
        <f>IFERROR(P41/P9,0)</f>
        <v>38.322923473161751</v>
      </c>
    </row>
    <row r="43" spans="1:16" x14ac:dyDescent="0.25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7"/>
      <c r="P43" s="648"/>
    </row>
    <row r="44" spans="1:16" ht="15.75" x14ac:dyDescent="0.25">
      <c r="A44" s="596" t="s">
        <v>137</v>
      </c>
      <c r="B44" s="597"/>
      <c r="C44" s="12" t="s">
        <v>136</v>
      </c>
      <c r="D44" s="43">
        <v>25081.9</v>
      </c>
      <c r="E44" s="43">
        <v>28322.1</v>
      </c>
      <c r="F44" s="43">
        <v>30246.2</v>
      </c>
      <c r="G44" s="43">
        <v>30813</v>
      </c>
      <c r="H44" s="43">
        <v>29240.05</v>
      </c>
      <c r="I44" s="43">
        <v>32257.34</v>
      </c>
      <c r="J44" s="43">
        <v>32556.86</v>
      </c>
      <c r="K44" s="43">
        <v>28394.66</v>
      </c>
      <c r="L44" s="43">
        <v>38181.5</v>
      </c>
      <c r="M44" s="43">
        <v>37477.24</v>
      </c>
      <c r="N44" s="43">
        <v>34535.800000000003</v>
      </c>
      <c r="O44" s="43">
        <v>36652.120000000003</v>
      </c>
      <c r="P44" s="39">
        <f>SUM(D44:O44)</f>
        <v>383758.76999999996</v>
      </c>
    </row>
    <row r="45" spans="1:16" ht="15.75" x14ac:dyDescent="0.25">
      <c r="A45" s="660" t="s">
        <v>135</v>
      </c>
      <c r="B45" s="661"/>
      <c r="C45" s="42" t="s">
        <v>134</v>
      </c>
      <c r="D45" s="16">
        <f>IFERROR(D44/D9,0)</f>
        <v>5.5037358055845087E-2</v>
      </c>
      <c r="E45" s="16">
        <f t="shared" ref="E45:F45" si="98">IFERROR(E44/E9,0)</f>
        <v>5.2089494592805118E-2</v>
      </c>
      <c r="F45" s="16">
        <f t="shared" si="98"/>
        <v>6.2104763879848632E-2</v>
      </c>
      <c r="G45" s="16">
        <f t="shared" ref="G45" si="99">IFERROR(G44/G9,0)</f>
        <v>6.4067084035937277E-2</v>
      </c>
      <c r="H45" s="16">
        <f t="shared" ref="H45" si="100">IFERROR(H44/H9,0)</f>
        <v>5.6511794207744263E-2</v>
      </c>
      <c r="I45" s="16">
        <f t="shared" ref="I45" si="101">IFERROR(I44/I9,0)</f>
        <v>6.257692300231045E-2</v>
      </c>
      <c r="J45" s="16">
        <f t="shared" ref="J45:K45" si="102">IFERROR(J44/J9,0)</f>
        <v>5.7447774125186819E-2</v>
      </c>
      <c r="K45" s="16">
        <f t="shared" si="102"/>
        <v>6.7989014356999874E-2</v>
      </c>
      <c r="L45" s="16">
        <f t="shared" ref="L45" si="103">IFERROR(L44/L9,0)</f>
        <v>7.0383369678826274E-2</v>
      </c>
      <c r="M45" s="16">
        <f>IFERROR(M44/M9,0)</f>
        <v>6.7204340988521696E-2</v>
      </c>
      <c r="N45" s="16">
        <f>IFERROR(N44/N9,0)</f>
        <v>8.089468124228491E-2</v>
      </c>
      <c r="O45" s="16">
        <f>IFERROR(O44/O9,0)</f>
        <v>7.4491333896982315E-2</v>
      </c>
      <c r="P45" s="40">
        <f>IFERROR(P44/P9,0)</f>
        <v>6.3919706690620526E-2</v>
      </c>
    </row>
    <row r="46" spans="1:16" ht="15.75" x14ac:dyDescent="0.25">
      <c r="A46" s="610" t="s">
        <v>133</v>
      </c>
      <c r="B46" s="611"/>
      <c r="C46" s="6" t="s">
        <v>31</v>
      </c>
      <c r="D46" s="4">
        <f>IF(D44=0,0,IF(D44&gt;=0,0+(D44*202.25)+23390)*1.165)</f>
        <v>5937077.9803750003</v>
      </c>
      <c r="E46" s="4">
        <f t="shared" ref="E46:G46" si="104">IF(E44=0,0,IF(E44&gt;=0,0+(E44*202.25)+23390)*1.165)</f>
        <v>6700537.9546249993</v>
      </c>
      <c r="F46" s="4">
        <f t="shared" si="104"/>
        <v>7153896.8017500006</v>
      </c>
      <c r="G46" s="4">
        <f t="shared" si="104"/>
        <v>7287446.9262500005</v>
      </c>
      <c r="H46" s="4">
        <f t="shared" ref="H46" si="105">IF(H44=0,0,IF(H44&gt;=0,0+(H44*202.25)+23390)*1.165)</f>
        <v>6916826.4810624998</v>
      </c>
      <c r="I46" s="4">
        <f t="shared" ref="I46" si="106">IF(I44=0,0,IF(I44&gt;=0,0+(I44*202.25)+23390)*1.165)</f>
        <v>7627764.1224750001</v>
      </c>
      <c r="J46" s="4">
        <f t="shared" ref="J46:K46" si="107">IF(J44=0,0,IF(J44&gt;=0,0+(J44*202.25)+23390)*1.165)</f>
        <v>7698337.3992750011</v>
      </c>
      <c r="K46" s="4">
        <f t="shared" si="107"/>
        <v>6717634.6325250007</v>
      </c>
      <c r="L46" s="4">
        <f t="shared" ref="L46:M46" si="108">IF(L44=0,0,IF(L44&gt;=0,0+(L44*202.25)+23390)*1.165)</f>
        <v>9023622.1068750005</v>
      </c>
      <c r="M46" s="4">
        <f t="shared" si="108"/>
        <v>8857683.4853499997</v>
      </c>
      <c r="N46" s="4">
        <f t="shared" ref="N46" si="109">IF(N44=0,0,IF(N44&gt;=0,0+(N44*202.25)+23390)*1.165)</f>
        <v>8164617.7157500014</v>
      </c>
      <c r="O46" s="4">
        <f t="shared" ref="O46" si="110">IF(O44=0,0,IF(O44&gt;=0,0+(O44*202.25)+23390)*1.165)</f>
        <v>8663267.6795500014</v>
      </c>
      <c r="P46" s="39">
        <f>SUM(D46:O46)</f>
        <v>90748713.285862491</v>
      </c>
    </row>
    <row r="47" spans="1:16" s="3" customFormat="1" ht="15.75" x14ac:dyDescent="0.25">
      <c r="A47" s="596" t="s">
        <v>132</v>
      </c>
      <c r="B47" s="597"/>
      <c r="C47" s="12" t="s">
        <v>117</v>
      </c>
      <c r="D47" s="16">
        <f>IFERROR(D46/D9,0)</f>
        <v>13.02776450792693</v>
      </c>
      <c r="E47" s="16">
        <f t="shared" ref="E47:F47" si="111">IFERROR(E46/E9,0)</f>
        <v>12.323508340000366</v>
      </c>
      <c r="F47" s="16">
        <f t="shared" si="111"/>
        <v>14.689153404179304</v>
      </c>
      <c r="G47" s="16">
        <f t="shared" ref="G47" si="112">IFERROR(G46/G9,0)</f>
        <v>15.152223887044157</v>
      </c>
      <c r="H47" s="16">
        <f t="shared" ref="H47" si="113">IFERROR(H46/H9,0)</f>
        <v>13.368043989954872</v>
      </c>
      <c r="I47" s="16">
        <f t="shared" ref="I47" si="114">IFERROR(I46/I9,0)</f>
        <v>14.797314601014971</v>
      </c>
      <c r="J47" s="16">
        <f t="shared" ref="J47:K47" si="115">IFERROR(J46/J9,0)</f>
        <v>13.583998827068347</v>
      </c>
      <c r="K47" s="16">
        <f t="shared" si="115"/>
        <v>16.084903199257251</v>
      </c>
      <c r="L47" s="16">
        <f t="shared" ref="L47:M47" si="116">IFERROR(L46/L9,0)</f>
        <v>16.634048703959049</v>
      </c>
      <c r="M47" s="16">
        <f t="shared" si="116"/>
        <v>15.883634475694015</v>
      </c>
      <c r="N47" s="16">
        <f t="shared" ref="N47" si="117">IFERROR(N46/N9,0)</f>
        <v>19.124333230465449</v>
      </c>
      <c r="O47" s="16">
        <f t="shared" ref="O47" si="118">IFERROR(O46/O9,0)</f>
        <v>17.607122462665032</v>
      </c>
      <c r="P47" s="40">
        <f>IFERROR(P46/P9,0)</f>
        <v>15.115305731732331</v>
      </c>
    </row>
    <row r="48" spans="1:16" x14ac:dyDescent="0.25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7"/>
      <c r="O48" s="647"/>
      <c r="P48" s="648"/>
    </row>
    <row r="49" spans="1:16" ht="15.75" x14ac:dyDescent="0.25">
      <c r="A49" s="596" t="s">
        <v>130</v>
      </c>
      <c r="B49" s="597"/>
      <c r="C49" s="6" t="s">
        <v>129</v>
      </c>
      <c r="D49" s="43">
        <v>0</v>
      </c>
      <c r="E49" s="43">
        <v>0</v>
      </c>
      <c r="F49" s="43">
        <v>0</v>
      </c>
      <c r="G49" s="43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39">
        <f>SUM(D49:O49)</f>
        <v>0</v>
      </c>
    </row>
    <row r="50" spans="1:16" ht="15.75" x14ac:dyDescent="0.25">
      <c r="A50" s="596" t="s">
        <v>189</v>
      </c>
      <c r="B50" s="597"/>
      <c r="C50" s="6" t="s">
        <v>128</v>
      </c>
      <c r="D50" s="43">
        <v>0</v>
      </c>
      <c r="E50" s="43">
        <v>0</v>
      </c>
      <c r="F50" s="43">
        <v>0</v>
      </c>
      <c r="G50" s="43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39">
        <f>SUM(D50:O50)</f>
        <v>0</v>
      </c>
    </row>
    <row r="51" spans="1:16" ht="15.75" x14ac:dyDescent="0.25">
      <c r="A51" s="610" t="s">
        <v>127</v>
      </c>
      <c r="B51" s="611"/>
      <c r="C51" s="6" t="s">
        <v>31</v>
      </c>
      <c r="D51" s="43">
        <v>0</v>
      </c>
      <c r="E51" s="43">
        <v>0</v>
      </c>
      <c r="F51" s="43">
        <v>0</v>
      </c>
      <c r="G51" s="43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40">
        <f>SUM(D51:O51)</f>
        <v>0</v>
      </c>
    </row>
    <row r="52" spans="1:16" ht="15.75" x14ac:dyDescent="0.25">
      <c r="A52" s="596" t="s">
        <v>126</v>
      </c>
      <c r="B52" s="597"/>
      <c r="C52" s="6" t="s">
        <v>31</v>
      </c>
      <c r="D52" s="43">
        <v>0</v>
      </c>
      <c r="E52" s="43">
        <v>0</v>
      </c>
      <c r="F52" s="43">
        <v>0</v>
      </c>
      <c r="G52" s="43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0">
        <f>SUM(D52:O52)</f>
        <v>0</v>
      </c>
    </row>
    <row r="53" spans="1:16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8"/>
    </row>
    <row r="54" spans="1:16" ht="15.75" x14ac:dyDescent="0.25">
      <c r="A54" s="596" t="s">
        <v>124</v>
      </c>
      <c r="B54" s="597"/>
      <c r="C54" s="12" t="s">
        <v>18</v>
      </c>
      <c r="D54" s="43">
        <v>0</v>
      </c>
      <c r="E54" s="43">
        <v>0</v>
      </c>
      <c r="F54" s="43">
        <v>0</v>
      </c>
      <c r="G54" s="43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39">
        <f>SUM(D54:O54)</f>
        <v>0</v>
      </c>
    </row>
    <row r="55" spans="1:16" ht="15.75" x14ac:dyDescent="0.25">
      <c r="A55" s="129" t="s">
        <v>123</v>
      </c>
      <c r="B55" s="130"/>
      <c r="C55" s="12" t="s">
        <v>18</v>
      </c>
      <c r="D55" s="43">
        <v>0</v>
      </c>
      <c r="E55" s="43">
        <v>0</v>
      </c>
      <c r="F55" s="43">
        <v>0</v>
      </c>
      <c r="G55" s="43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39">
        <f>SUM(D55:O55)</f>
        <v>0</v>
      </c>
    </row>
    <row r="56" spans="1:16" ht="15.75" x14ac:dyDescent="0.25">
      <c r="A56" s="596" t="s">
        <v>122</v>
      </c>
      <c r="B56" s="597"/>
      <c r="C56" s="6" t="s">
        <v>18</v>
      </c>
      <c r="D56" s="43">
        <v>0</v>
      </c>
      <c r="E56" s="43">
        <v>0</v>
      </c>
      <c r="F56" s="43">
        <v>0</v>
      </c>
      <c r="G56" s="43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39">
        <f>SUM(D56:O56)</f>
        <v>0</v>
      </c>
    </row>
    <row r="57" spans="1:16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8"/>
    </row>
    <row r="58" spans="1:16" ht="15.75" x14ac:dyDescent="0.25">
      <c r="A58" s="610" t="s">
        <v>120</v>
      </c>
      <c r="B58" s="611"/>
      <c r="C58" s="6" t="s">
        <v>18</v>
      </c>
      <c r="D58" s="14">
        <f>D41+D46+D51+D52+D54+D55+D56</f>
        <v>26705147.980374999</v>
      </c>
      <c r="E58" s="14">
        <f t="shared" ref="E58:F58" si="119">E41+E46+E51+E52+E54+E55+E56</f>
        <v>22200647.954624999</v>
      </c>
      <c r="F58" s="14">
        <f t="shared" si="119"/>
        <v>22188076.801750001</v>
      </c>
      <c r="G58" s="14">
        <f t="shared" ref="G58" si="120">G41+G46+G51+G52+G54+G55+G56</f>
        <v>22536216.92625</v>
      </c>
      <c r="H58" s="14">
        <f t="shared" ref="H58" si="121">H41+H46+H51+H52+H54+H55+H56</f>
        <v>22314526.481062502</v>
      </c>
      <c r="I58" s="14">
        <f t="shared" ref="I58" si="122">I41+I46+I51+I52+I54+I55+I56</f>
        <v>21394964.122474998</v>
      </c>
      <c r="J58" s="14">
        <f t="shared" ref="J58:K58" si="123">J41+J46+J51+J52+J54+J55+J56</f>
        <v>25133037.399275001</v>
      </c>
      <c r="K58" s="14">
        <f t="shared" si="123"/>
        <v>23469334.632525001</v>
      </c>
      <c r="L58" s="14">
        <f t="shared" ref="L58:M58" si="124">L41+L46+L51+L52+L54+L55+L56</f>
        <v>34109142.106875002</v>
      </c>
      <c r="M58" s="14">
        <f t="shared" si="124"/>
        <v>34376383.485349998</v>
      </c>
      <c r="N58" s="14">
        <f t="shared" ref="N58" si="125">N41+N46+N51+N52+N54+N55+N56</f>
        <v>32319017.715750001</v>
      </c>
      <c r="O58" s="14">
        <f t="shared" ref="O58" si="126">O41+O46+O51+O52+O54+O55+O56</f>
        <v>34083967.67955</v>
      </c>
      <c r="P58" s="39">
        <f>SUM(D58:O58)</f>
        <v>320830463.28586245</v>
      </c>
    </row>
    <row r="59" spans="1:16" ht="15.75" x14ac:dyDescent="0.25">
      <c r="A59" s="610" t="s">
        <v>119</v>
      </c>
      <c r="B59" s="611"/>
      <c r="C59" s="6" t="s">
        <v>117</v>
      </c>
      <c r="D59" s="16">
        <f>IFERROR(D58/D9,0)</f>
        <v>58.599260475890063</v>
      </c>
      <c r="E59" s="16">
        <f t="shared" ref="E59:F59" si="127">IFERROR(E58/E9,0)</f>
        <v>40.83103059410174</v>
      </c>
      <c r="F59" s="16">
        <f t="shared" si="127"/>
        <v>45.558955198359818</v>
      </c>
      <c r="G59" s="16">
        <f t="shared" ref="G59" si="128">IFERROR(G58/G9,0)</f>
        <v>46.857810134234605</v>
      </c>
      <c r="H59" s="16">
        <f t="shared" ref="H59" si="129">IFERROR(H58/H9,0)</f>
        <v>43.12694158666158</v>
      </c>
      <c r="I59" s="16">
        <f t="shared" ref="I59" si="130">IFERROR(I58/I9,0)</f>
        <v>41.504693893833547</v>
      </c>
      <c r="J59" s="16">
        <f t="shared" ref="J59:K59" si="131">IFERROR(J58/J9,0)</f>
        <v>44.348166733322046</v>
      </c>
      <c r="K59" s="16">
        <f t="shared" si="131"/>
        <v>56.195669512506107</v>
      </c>
      <c r="L59" s="16">
        <f t="shared" ref="L59:M59" si="132">IFERROR(L58/L9,0)</f>
        <v>62.876428593318828</v>
      </c>
      <c r="M59" s="16">
        <f t="shared" si="132"/>
        <v>61.643872326287834</v>
      </c>
      <c r="N59" s="16">
        <f t="shared" ref="N59" si="133">IFERROR(N58/N9,0)</f>
        <v>75.702217298552668</v>
      </c>
      <c r="O59" s="16">
        <f t="shared" ref="O59" si="134">IFERROR(O58/O9,0)</f>
        <v>69.271851585974076</v>
      </c>
      <c r="P59" s="40">
        <f>IFERROR(P58/P9,0)</f>
        <v>53.438229204894071</v>
      </c>
    </row>
    <row r="60" spans="1:16" ht="15.75" x14ac:dyDescent="0.25">
      <c r="A60" s="610" t="s">
        <v>118</v>
      </c>
      <c r="B60" s="611"/>
      <c r="C60" s="6" t="s">
        <v>117</v>
      </c>
      <c r="D60" s="16">
        <f>IFERROR(D58/D22,0)</f>
        <v>90.870277503716579</v>
      </c>
      <c r="E60" s="16">
        <f t="shared" ref="E60:F60" si="135">IFERROR(E58/E22,0)</f>
        <v>60.115955296223561</v>
      </c>
      <c r="F60" s="16">
        <f t="shared" si="135"/>
        <v>60.909685813703476</v>
      </c>
      <c r="G60" s="16">
        <f t="shared" ref="G60" si="136">IFERROR(G58/G22,0)</f>
        <v>73.956548406844547</v>
      </c>
      <c r="H60" s="16">
        <f t="shared" ref="H60" si="137">IFERROR(H58/H22,0)</f>
        <v>69.647359589824035</v>
      </c>
      <c r="I60" s="16">
        <f t="shared" ref="I60" si="138">IFERROR(I58/I22,0)</f>
        <v>66.764040669729283</v>
      </c>
      <c r="J60" s="16">
        <f t="shared" ref="J60:K60" si="139">IFERROR(J58/J22,0)</f>
        <v>69.320546022328443</v>
      </c>
      <c r="K60" s="16">
        <f t="shared" si="139"/>
        <v>79.675661747791622</v>
      </c>
      <c r="L60" s="16">
        <f t="shared" ref="L60:M60" si="140">IFERROR(L58/L22,0)</f>
        <v>98.41766642085706</v>
      </c>
      <c r="M60" s="16">
        <f t="shared" si="140"/>
        <v>93.387591904226355</v>
      </c>
      <c r="N60" s="16">
        <f t="shared" ref="N60" si="141">IFERROR(N58/N22,0)</f>
        <v>118.46500215255858</v>
      </c>
      <c r="O60" s="16">
        <f t="shared" ref="O60" si="142">IFERROR(O58/O22,0)</f>
        <v>115.18803805882797</v>
      </c>
      <c r="P60" s="155">
        <f>IFERROR(P58/P22,0)</f>
        <v>81.979479297256944</v>
      </c>
    </row>
    <row r="61" spans="1:16" ht="15.75" x14ac:dyDescent="0.25">
      <c r="A61" s="596" t="s">
        <v>116</v>
      </c>
      <c r="B61" s="597"/>
      <c r="C61" s="6" t="s">
        <v>3</v>
      </c>
      <c r="D61" s="43">
        <v>64</v>
      </c>
      <c r="E61" s="43">
        <v>64</v>
      </c>
      <c r="F61" s="43">
        <v>64</v>
      </c>
      <c r="G61" s="43">
        <v>64</v>
      </c>
      <c r="H61" s="5">
        <v>64</v>
      </c>
      <c r="I61" s="5">
        <v>64</v>
      </c>
      <c r="J61" s="5">
        <v>64</v>
      </c>
      <c r="K61" s="5">
        <v>64</v>
      </c>
      <c r="L61" s="5">
        <v>64</v>
      </c>
      <c r="M61" s="5">
        <v>64</v>
      </c>
      <c r="N61" s="5">
        <v>64</v>
      </c>
      <c r="O61" s="5">
        <v>64</v>
      </c>
      <c r="P61" s="10">
        <f>O61</f>
        <v>64</v>
      </c>
    </row>
    <row r="62" spans="1:16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4.3535026605957539</v>
      </c>
      <c r="E62" s="16">
        <f t="shared" ref="E62:F62" si="143">IFERROR((E61*1000*31)/E9,0)</f>
        <v>3.6489369528433753</v>
      </c>
      <c r="F62" s="16">
        <f t="shared" si="143"/>
        <v>4.0737630359390495</v>
      </c>
      <c r="G62" s="16">
        <f t="shared" ref="G62" si="144">IFERROR((G61*1000*31)/G9,0)</f>
        <v>4.1251775136241058</v>
      </c>
      <c r="H62" s="16">
        <f t="shared" ref="H62" si="145">IFERROR((H61*1000*31)/H9,0)</f>
        <v>3.8344462375462638</v>
      </c>
      <c r="I62" s="16">
        <f t="shared" ref="I62" si="146">IFERROR((I61*1000*31)/I9,0)</f>
        <v>3.848817516775529</v>
      </c>
      <c r="J62" s="16">
        <f t="shared" ref="J62:K62" si="147">IFERROR((J61*1000*31)/J9,0)</f>
        <v>3.5008408017348924</v>
      </c>
      <c r="K62" s="16">
        <f t="shared" si="147"/>
        <v>4.7505483243781663</v>
      </c>
      <c r="L62" s="16">
        <f t="shared" ref="L62:M62" si="148">IFERROR((L61*1000*31)/L9,0)</f>
        <v>3.6572844294433517</v>
      </c>
      <c r="M62" s="16">
        <f t="shared" si="148"/>
        <v>3.5577169642488897</v>
      </c>
      <c r="N62" s="16">
        <f t="shared" ref="N62" si="149">IFERROR((N61*1000*31)/N9,0)</f>
        <v>4.6472080445419897</v>
      </c>
      <c r="O62" s="16">
        <f t="shared" ref="O62" si="150">IFERROR((O61*1000*31)/O9,0)</f>
        <v>4.032258064516129</v>
      </c>
      <c r="P62" s="40">
        <f>IFERROR((P61*1000*31)/P9,0)</f>
        <v>0.33045941353780955</v>
      </c>
    </row>
    <row r="63" spans="1:16" ht="15.75" x14ac:dyDescent="0.25">
      <c r="A63" s="641" t="s">
        <v>113</v>
      </c>
      <c r="B63" s="642"/>
      <c r="C63" s="38" t="s">
        <v>3</v>
      </c>
      <c r="D63" s="43">
        <v>73</v>
      </c>
      <c r="E63" s="43">
        <v>75</v>
      </c>
      <c r="F63" s="43">
        <v>75</v>
      </c>
      <c r="G63" s="43">
        <v>75</v>
      </c>
      <c r="H63" s="5">
        <v>75</v>
      </c>
      <c r="I63" s="5">
        <v>75</v>
      </c>
      <c r="J63" s="5">
        <v>75</v>
      </c>
      <c r="K63" s="5">
        <v>75</v>
      </c>
      <c r="L63" s="5">
        <v>75</v>
      </c>
      <c r="M63" s="5">
        <v>75</v>
      </c>
      <c r="N63" s="5">
        <v>75</v>
      </c>
      <c r="O63" s="5">
        <v>75</v>
      </c>
      <c r="P63" s="10">
        <f>O63</f>
        <v>75</v>
      </c>
    </row>
    <row r="64" spans="1:16" x14ac:dyDescent="0.25">
      <c r="A64" s="643"/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5"/>
    </row>
    <row r="65" spans="1:16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7"/>
      <c r="O65" s="647"/>
      <c r="P65" s="648"/>
    </row>
    <row r="66" spans="1:16" ht="15.75" x14ac:dyDescent="0.25">
      <c r="A66" s="649" t="s">
        <v>111</v>
      </c>
      <c r="B66" s="37" t="s">
        <v>85</v>
      </c>
      <c r="C66" s="6" t="s">
        <v>3</v>
      </c>
      <c r="D66" s="43">
        <v>25</v>
      </c>
      <c r="E66" s="43">
        <v>0</v>
      </c>
      <c r="F66" s="43">
        <v>0</v>
      </c>
      <c r="G66" s="43">
        <v>0</v>
      </c>
      <c r="H66" s="164">
        <v>0</v>
      </c>
      <c r="I66" s="164">
        <v>0</v>
      </c>
      <c r="J66" s="164">
        <v>0</v>
      </c>
      <c r="K66" s="164">
        <v>0</v>
      </c>
      <c r="L66" s="164">
        <v>0</v>
      </c>
      <c r="M66" s="164">
        <v>87</v>
      </c>
      <c r="N66" s="164">
        <v>151</v>
      </c>
      <c r="O66" s="164">
        <v>154</v>
      </c>
      <c r="P66" s="35">
        <f>D66</f>
        <v>25</v>
      </c>
    </row>
    <row r="67" spans="1:16" ht="15.75" x14ac:dyDescent="0.25">
      <c r="A67" s="650"/>
      <c r="B67" s="24" t="s">
        <v>106</v>
      </c>
      <c r="C67" s="6" t="s">
        <v>3</v>
      </c>
      <c r="D67" s="162">
        <v>125</v>
      </c>
      <c r="E67" s="162">
        <v>73</v>
      </c>
      <c r="F67" s="162">
        <v>102</v>
      </c>
      <c r="G67" s="162">
        <v>121</v>
      </c>
      <c r="H67" s="162">
        <v>126</v>
      </c>
      <c r="I67" s="162">
        <v>133</v>
      </c>
      <c r="J67" s="162">
        <v>101</v>
      </c>
      <c r="K67" s="162">
        <v>69</v>
      </c>
      <c r="L67" s="162">
        <v>87</v>
      </c>
      <c r="M67" s="162">
        <v>73</v>
      </c>
      <c r="N67" s="162">
        <v>131</v>
      </c>
      <c r="O67" s="162">
        <v>111</v>
      </c>
      <c r="P67" s="35">
        <f>SUM(D67:O67)</f>
        <v>1252</v>
      </c>
    </row>
    <row r="68" spans="1:16" ht="26.25" x14ac:dyDescent="0.25">
      <c r="A68" s="650"/>
      <c r="B68" s="24" t="s">
        <v>105</v>
      </c>
      <c r="C68" s="6" t="s">
        <v>3</v>
      </c>
      <c r="D68" s="162">
        <v>150</v>
      </c>
      <c r="E68" s="162">
        <v>73</v>
      </c>
      <c r="F68" s="162">
        <v>102</v>
      </c>
      <c r="G68" s="162">
        <v>121</v>
      </c>
      <c r="H68" s="162">
        <v>126</v>
      </c>
      <c r="I68" s="162">
        <v>133</v>
      </c>
      <c r="J68" s="162">
        <v>101</v>
      </c>
      <c r="K68" s="162">
        <v>69</v>
      </c>
      <c r="L68" s="162">
        <v>0</v>
      </c>
      <c r="M68" s="162">
        <v>9</v>
      </c>
      <c r="N68" s="162">
        <v>128</v>
      </c>
      <c r="O68" s="162">
        <v>89</v>
      </c>
      <c r="P68" s="35">
        <f>SUM(D68:O68)</f>
        <v>1101</v>
      </c>
    </row>
    <row r="69" spans="1:16" s="3" customFormat="1" ht="26.25" x14ac:dyDescent="0.25">
      <c r="A69" s="650"/>
      <c r="B69" s="24" t="s">
        <v>104</v>
      </c>
      <c r="C69" s="12" t="s">
        <v>3</v>
      </c>
      <c r="D69" s="162">
        <v>0</v>
      </c>
      <c r="E69" s="162">
        <v>0</v>
      </c>
      <c r="F69" s="162">
        <v>0</v>
      </c>
      <c r="G69" s="162">
        <v>0</v>
      </c>
      <c r="H69" s="162">
        <v>0</v>
      </c>
      <c r="I69" s="162">
        <v>0</v>
      </c>
      <c r="J69" s="162">
        <v>0</v>
      </c>
      <c r="K69" s="162">
        <v>0</v>
      </c>
      <c r="L69" s="162">
        <v>0</v>
      </c>
      <c r="M69" s="162">
        <v>0</v>
      </c>
      <c r="N69" s="162">
        <v>0</v>
      </c>
      <c r="O69" s="162">
        <v>0</v>
      </c>
      <c r="P69" s="71">
        <f>SUM(D69:O69)</f>
        <v>0</v>
      </c>
    </row>
    <row r="70" spans="1:16" s="3" customFormat="1" ht="15.75" x14ac:dyDescent="0.25">
      <c r="A70" s="650"/>
      <c r="B70" s="24" t="s">
        <v>190</v>
      </c>
      <c r="C70" s="12" t="s">
        <v>3</v>
      </c>
      <c r="D70" s="162">
        <f>D68+D69</f>
        <v>150</v>
      </c>
      <c r="E70" s="162">
        <f>E68+E69</f>
        <v>73</v>
      </c>
      <c r="F70" s="162">
        <f t="shared" ref="F70" si="151">F68+F69</f>
        <v>102</v>
      </c>
      <c r="G70" s="162">
        <f t="shared" ref="G70" si="152">G68+G69</f>
        <v>121</v>
      </c>
      <c r="H70" s="162">
        <f t="shared" ref="H70" si="153">H68+H69</f>
        <v>126</v>
      </c>
      <c r="I70" s="162">
        <f t="shared" ref="I70" si="154">I68+I69</f>
        <v>133</v>
      </c>
      <c r="J70" s="162">
        <f t="shared" ref="J70:K70" si="155">J68+J69</f>
        <v>101</v>
      </c>
      <c r="K70" s="162">
        <f t="shared" si="155"/>
        <v>69</v>
      </c>
      <c r="L70" s="162">
        <f t="shared" ref="L70:M70" si="156">L68+L69</f>
        <v>0</v>
      </c>
      <c r="M70" s="162">
        <f t="shared" si="156"/>
        <v>9</v>
      </c>
      <c r="N70" s="162">
        <f t="shared" ref="N70" si="157">N68+N69</f>
        <v>128</v>
      </c>
      <c r="O70" s="162">
        <f t="shared" ref="O70" si="158">O68+O69</f>
        <v>89</v>
      </c>
      <c r="P70" s="240">
        <f>P68+P69</f>
        <v>1101</v>
      </c>
    </row>
    <row r="71" spans="1:16" ht="15.75" x14ac:dyDescent="0.25">
      <c r="A71" s="651"/>
      <c r="B71" s="37" t="s">
        <v>81</v>
      </c>
      <c r="C71" s="6" t="s">
        <v>3</v>
      </c>
      <c r="D71" s="165">
        <f>D66+D67-D70</f>
        <v>0</v>
      </c>
      <c r="E71" s="165">
        <f>E66+E67-E70</f>
        <v>0</v>
      </c>
      <c r="F71" s="165">
        <f t="shared" ref="F71" si="159">F66+F67-F70</f>
        <v>0</v>
      </c>
      <c r="G71" s="165">
        <f t="shared" ref="G71" si="160">G66+G67-G70</f>
        <v>0</v>
      </c>
      <c r="H71" s="165">
        <f t="shared" ref="H71" si="161">H66+H67-H70</f>
        <v>0</v>
      </c>
      <c r="I71" s="165">
        <f t="shared" ref="I71" si="162">I66+I67-I70</f>
        <v>0</v>
      </c>
      <c r="J71" s="165">
        <f t="shared" ref="J71:K71" si="163">J66+J67-J70</f>
        <v>0</v>
      </c>
      <c r="K71" s="165">
        <f t="shared" si="163"/>
        <v>0</v>
      </c>
      <c r="L71" s="165">
        <f t="shared" ref="L71:M71" si="164">L66+L67-L70</f>
        <v>87</v>
      </c>
      <c r="M71" s="165">
        <f t="shared" si="164"/>
        <v>151</v>
      </c>
      <c r="N71" s="165">
        <f t="shared" ref="N71" si="165">N66+N67-N70</f>
        <v>154</v>
      </c>
      <c r="O71" s="165">
        <f t="shared" ref="O71" si="166">O66+O67-O70</f>
        <v>176</v>
      </c>
      <c r="P71" s="166">
        <f>P66+P67-P70</f>
        <v>176</v>
      </c>
    </row>
    <row r="72" spans="1:16" ht="15.75" x14ac:dyDescent="0.25">
      <c r="A72" s="649" t="s">
        <v>110</v>
      </c>
      <c r="B72" s="37" t="s">
        <v>85</v>
      </c>
      <c r="C72" s="6" t="s">
        <v>3</v>
      </c>
      <c r="D72" s="164">
        <v>16</v>
      </c>
      <c r="E72" s="164">
        <v>15</v>
      </c>
      <c r="F72" s="164">
        <v>15</v>
      </c>
      <c r="G72" s="164">
        <v>16</v>
      </c>
      <c r="H72" s="164">
        <v>14</v>
      </c>
      <c r="I72" s="164">
        <v>12</v>
      </c>
      <c r="J72" s="164">
        <v>15</v>
      </c>
      <c r="K72" s="164">
        <v>17</v>
      </c>
      <c r="L72" s="164">
        <v>15</v>
      </c>
      <c r="M72" s="164">
        <v>17</v>
      </c>
      <c r="N72" s="164">
        <v>18</v>
      </c>
      <c r="O72" s="164">
        <v>18</v>
      </c>
      <c r="P72" s="35">
        <f>D72</f>
        <v>16</v>
      </c>
    </row>
    <row r="73" spans="1:16" ht="15.75" x14ac:dyDescent="0.25">
      <c r="A73" s="650"/>
      <c r="B73" s="24" t="s">
        <v>106</v>
      </c>
      <c r="C73" s="6" t="s">
        <v>3</v>
      </c>
      <c r="D73" s="162">
        <v>2</v>
      </c>
      <c r="E73" s="162">
        <v>0</v>
      </c>
      <c r="F73" s="162">
        <v>3</v>
      </c>
      <c r="G73" s="162">
        <v>1</v>
      </c>
      <c r="H73" s="162">
        <v>0</v>
      </c>
      <c r="I73" s="162">
        <v>5</v>
      </c>
      <c r="J73" s="162">
        <v>2</v>
      </c>
      <c r="K73" s="162">
        <v>2</v>
      </c>
      <c r="L73" s="162">
        <v>2</v>
      </c>
      <c r="M73" s="162">
        <v>1</v>
      </c>
      <c r="N73" s="162">
        <v>1</v>
      </c>
      <c r="O73" s="162">
        <v>1</v>
      </c>
      <c r="P73" s="35">
        <f>SUM(D73:O73)</f>
        <v>20</v>
      </c>
    </row>
    <row r="74" spans="1:16" ht="26.25" x14ac:dyDescent="0.25">
      <c r="A74" s="650"/>
      <c r="B74" s="24" t="s">
        <v>105</v>
      </c>
      <c r="C74" s="6" t="s">
        <v>3</v>
      </c>
      <c r="D74" s="162">
        <v>3</v>
      </c>
      <c r="E74" s="162">
        <v>0</v>
      </c>
      <c r="F74" s="162">
        <v>2</v>
      </c>
      <c r="G74" s="162">
        <v>3</v>
      </c>
      <c r="H74" s="162">
        <v>2</v>
      </c>
      <c r="I74" s="162">
        <v>2</v>
      </c>
      <c r="J74" s="162">
        <v>0</v>
      </c>
      <c r="K74" s="162">
        <v>4</v>
      </c>
      <c r="L74" s="162">
        <v>0</v>
      </c>
      <c r="M74" s="162">
        <v>0</v>
      </c>
      <c r="N74" s="162">
        <v>1</v>
      </c>
      <c r="O74" s="162">
        <v>1</v>
      </c>
      <c r="P74" s="35">
        <f t="shared" ref="P74:P75" si="167">SUM(D74:O74)</f>
        <v>18</v>
      </c>
    </row>
    <row r="75" spans="1:16" s="3" customFormat="1" ht="26.25" x14ac:dyDescent="0.25">
      <c r="A75" s="650"/>
      <c r="B75" s="24" t="s">
        <v>104</v>
      </c>
      <c r="C75" s="12" t="s">
        <v>3</v>
      </c>
      <c r="D75" s="162">
        <v>0</v>
      </c>
      <c r="E75" s="162">
        <v>0</v>
      </c>
      <c r="F75" s="162">
        <v>0</v>
      </c>
      <c r="G75" s="162">
        <v>0</v>
      </c>
      <c r="H75" s="162">
        <v>0</v>
      </c>
      <c r="I75" s="162">
        <v>0</v>
      </c>
      <c r="J75" s="162">
        <v>0</v>
      </c>
      <c r="K75" s="162">
        <v>0</v>
      </c>
      <c r="L75" s="162">
        <v>0</v>
      </c>
      <c r="M75" s="162">
        <v>0</v>
      </c>
      <c r="N75" s="162">
        <v>0</v>
      </c>
      <c r="O75" s="162">
        <v>0</v>
      </c>
      <c r="P75" s="71">
        <f t="shared" si="167"/>
        <v>0</v>
      </c>
    </row>
    <row r="76" spans="1:16" s="3" customFormat="1" ht="15.75" x14ac:dyDescent="0.25">
      <c r="A76" s="650"/>
      <c r="B76" s="24" t="s">
        <v>190</v>
      </c>
      <c r="C76" s="12" t="s">
        <v>3</v>
      </c>
      <c r="D76" s="162">
        <f>D74+D75</f>
        <v>3</v>
      </c>
      <c r="E76" s="162">
        <f t="shared" ref="E76:F76" si="168">E74+E75</f>
        <v>0</v>
      </c>
      <c r="F76" s="162">
        <f t="shared" si="168"/>
        <v>2</v>
      </c>
      <c r="G76" s="162">
        <f t="shared" ref="G76" si="169">G74+G75</f>
        <v>3</v>
      </c>
      <c r="H76" s="162">
        <f t="shared" ref="H76" si="170">H74+H75</f>
        <v>2</v>
      </c>
      <c r="I76" s="162">
        <f t="shared" ref="I76" si="171">I74+I75</f>
        <v>2</v>
      </c>
      <c r="J76" s="162">
        <f t="shared" ref="J76:K76" si="172">J74+J75</f>
        <v>0</v>
      </c>
      <c r="K76" s="162">
        <f t="shared" si="172"/>
        <v>4</v>
      </c>
      <c r="L76" s="162">
        <f t="shared" ref="L76:M76" si="173">L74+L75</f>
        <v>0</v>
      </c>
      <c r="M76" s="162">
        <f t="shared" si="173"/>
        <v>0</v>
      </c>
      <c r="N76" s="162">
        <f t="shared" ref="N76" si="174">N74+N75</f>
        <v>1</v>
      </c>
      <c r="O76" s="162">
        <f t="shared" ref="O76" si="175">O74+O75</f>
        <v>1</v>
      </c>
      <c r="P76" s="240">
        <f t="shared" ref="P76" si="176">P74+P75</f>
        <v>18</v>
      </c>
    </row>
    <row r="77" spans="1:16" ht="15.75" x14ac:dyDescent="0.25">
      <c r="A77" s="651"/>
      <c r="B77" s="37" t="s">
        <v>81</v>
      </c>
      <c r="C77" s="6" t="s">
        <v>3</v>
      </c>
      <c r="D77" s="165">
        <f>D72+D73-D76</f>
        <v>15</v>
      </c>
      <c r="E77" s="165">
        <f t="shared" ref="E77:F77" si="177">E72+E73-E76</f>
        <v>15</v>
      </c>
      <c r="F77" s="165">
        <f t="shared" si="177"/>
        <v>16</v>
      </c>
      <c r="G77" s="165">
        <f t="shared" ref="G77" si="178">G72+G73-G76</f>
        <v>14</v>
      </c>
      <c r="H77" s="165">
        <f t="shared" ref="H77" si="179">H72+H73-H76</f>
        <v>12</v>
      </c>
      <c r="I77" s="165">
        <f t="shared" ref="I77" si="180">I72+I73-I76</f>
        <v>15</v>
      </c>
      <c r="J77" s="165">
        <f t="shared" ref="J77:K77" si="181">J72+J73-J76</f>
        <v>17</v>
      </c>
      <c r="K77" s="165">
        <f t="shared" si="181"/>
        <v>15</v>
      </c>
      <c r="L77" s="165">
        <f t="shared" ref="L77:M77" si="182">L72+L73-L76</f>
        <v>17</v>
      </c>
      <c r="M77" s="165">
        <f t="shared" si="182"/>
        <v>18</v>
      </c>
      <c r="N77" s="165">
        <f t="shared" ref="N77" si="183">N72+N73-N76</f>
        <v>18</v>
      </c>
      <c r="O77" s="165">
        <f t="shared" ref="O77" si="184">O72+O73-O76</f>
        <v>18</v>
      </c>
      <c r="P77" s="166">
        <f>P72+P73-P76</f>
        <v>18</v>
      </c>
    </row>
    <row r="78" spans="1:16" ht="15.6" customHeight="1" x14ac:dyDescent="0.25">
      <c r="A78" s="649" t="s">
        <v>109</v>
      </c>
      <c r="B78" s="37" t="s">
        <v>85</v>
      </c>
      <c r="C78" s="6" t="s">
        <v>3</v>
      </c>
      <c r="D78" s="164">
        <v>1</v>
      </c>
      <c r="E78" s="164">
        <v>5</v>
      </c>
      <c r="F78" s="164">
        <v>5</v>
      </c>
      <c r="G78" s="164">
        <v>5</v>
      </c>
      <c r="H78" s="164">
        <v>7</v>
      </c>
      <c r="I78" s="164">
        <v>5</v>
      </c>
      <c r="J78" s="164">
        <v>5</v>
      </c>
      <c r="K78" s="164">
        <v>3</v>
      </c>
      <c r="L78" s="164">
        <v>1</v>
      </c>
      <c r="M78" s="164">
        <v>5</v>
      </c>
      <c r="N78" s="164">
        <v>5</v>
      </c>
      <c r="O78" s="164">
        <v>5</v>
      </c>
      <c r="P78" s="35">
        <f>D78</f>
        <v>1</v>
      </c>
    </row>
    <row r="79" spans="1:16" ht="15.75" x14ac:dyDescent="0.25">
      <c r="A79" s="650"/>
      <c r="B79" s="24" t="s">
        <v>106</v>
      </c>
      <c r="C79" s="6" t="s">
        <v>3</v>
      </c>
      <c r="D79" s="162">
        <v>5</v>
      </c>
      <c r="E79" s="162">
        <v>0</v>
      </c>
      <c r="F79" s="162">
        <v>0</v>
      </c>
      <c r="G79" s="162">
        <v>3</v>
      </c>
      <c r="H79" s="162">
        <v>0</v>
      </c>
      <c r="I79" s="162">
        <v>0</v>
      </c>
      <c r="J79" s="162">
        <v>1</v>
      </c>
      <c r="K79" s="162">
        <v>0</v>
      </c>
      <c r="L79" s="162">
        <v>4</v>
      </c>
      <c r="M79" s="162">
        <v>1</v>
      </c>
      <c r="N79" s="162">
        <v>0</v>
      </c>
      <c r="O79" s="162">
        <v>4</v>
      </c>
      <c r="P79" s="35">
        <f>SUM(D79:O79)</f>
        <v>18</v>
      </c>
    </row>
    <row r="80" spans="1:16" ht="26.25" x14ac:dyDescent="0.25">
      <c r="A80" s="650"/>
      <c r="B80" s="24" t="s">
        <v>105</v>
      </c>
      <c r="C80" s="6" t="s">
        <v>3</v>
      </c>
      <c r="D80" s="162">
        <v>1</v>
      </c>
      <c r="E80" s="162">
        <v>0</v>
      </c>
      <c r="F80" s="162">
        <v>0</v>
      </c>
      <c r="G80" s="162">
        <v>1</v>
      </c>
      <c r="H80" s="162">
        <v>2</v>
      </c>
      <c r="I80" s="162">
        <v>0</v>
      </c>
      <c r="J80" s="162">
        <v>3</v>
      </c>
      <c r="K80" s="162">
        <v>2</v>
      </c>
      <c r="L80" s="162">
        <v>0</v>
      </c>
      <c r="M80" s="162">
        <v>1</v>
      </c>
      <c r="N80" s="162">
        <v>0</v>
      </c>
      <c r="O80" s="162">
        <v>1</v>
      </c>
      <c r="P80" s="35">
        <f>SUM(D80:O80)</f>
        <v>11</v>
      </c>
    </row>
    <row r="81" spans="1:16" s="3" customFormat="1" ht="26.25" x14ac:dyDescent="0.25">
      <c r="A81" s="650"/>
      <c r="B81" s="24" t="s">
        <v>104</v>
      </c>
      <c r="C81" s="12" t="s">
        <v>3</v>
      </c>
      <c r="D81" s="162">
        <v>0</v>
      </c>
      <c r="E81" s="162">
        <v>0</v>
      </c>
      <c r="F81" s="162">
        <v>0</v>
      </c>
      <c r="G81" s="162">
        <v>0</v>
      </c>
      <c r="H81" s="162">
        <v>0</v>
      </c>
      <c r="I81" s="162">
        <v>0</v>
      </c>
      <c r="J81" s="162">
        <v>0</v>
      </c>
      <c r="K81" s="162">
        <v>0</v>
      </c>
      <c r="L81" s="162">
        <v>0</v>
      </c>
      <c r="M81" s="162">
        <v>0</v>
      </c>
      <c r="N81" s="162">
        <v>0</v>
      </c>
      <c r="O81" s="162">
        <v>0</v>
      </c>
      <c r="P81" s="71">
        <f>SUM(D81:O81)</f>
        <v>0</v>
      </c>
    </row>
    <row r="82" spans="1:16" s="3" customFormat="1" ht="15.75" x14ac:dyDescent="0.25">
      <c r="A82" s="650"/>
      <c r="B82" s="24" t="s">
        <v>190</v>
      </c>
      <c r="C82" s="12" t="s">
        <v>3</v>
      </c>
      <c r="D82" s="162">
        <f>D80+D81</f>
        <v>1</v>
      </c>
      <c r="E82" s="162">
        <f t="shared" ref="E82:F82" si="185">E80+E81</f>
        <v>0</v>
      </c>
      <c r="F82" s="162">
        <f t="shared" si="185"/>
        <v>0</v>
      </c>
      <c r="G82" s="162">
        <f t="shared" ref="G82" si="186">G80+G81</f>
        <v>1</v>
      </c>
      <c r="H82" s="162">
        <f t="shared" ref="H82" si="187">H80+H81</f>
        <v>2</v>
      </c>
      <c r="I82" s="162">
        <f t="shared" ref="I82" si="188">I80+I81</f>
        <v>0</v>
      </c>
      <c r="J82" s="162">
        <f t="shared" ref="J82:K82" si="189">J80+J81</f>
        <v>3</v>
      </c>
      <c r="K82" s="162">
        <f t="shared" si="189"/>
        <v>2</v>
      </c>
      <c r="L82" s="162">
        <f t="shared" ref="L82:M82" si="190">L80+L81</f>
        <v>0</v>
      </c>
      <c r="M82" s="162">
        <f t="shared" si="190"/>
        <v>1</v>
      </c>
      <c r="N82" s="162">
        <f t="shared" ref="N82" si="191">N80+N81</f>
        <v>0</v>
      </c>
      <c r="O82" s="162">
        <f t="shared" ref="O82" si="192">O80+O81</f>
        <v>1</v>
      </c>
      <c r="P82" s="240">
        <f t="shared" ref="P82" si="193">P81+P80</f>
        <v>11</v>
      </c>
    </row>
    <row r="83" spans="1:16" ht="15.75" x14ac:dyDescent="0.25">
      <c r="A83" s="651"/>
      <c r="B83" s="37" t="s">
        <v>81</v>
      </c>
      <c r="C83" s="6" t="s">
        <v>3</v>
      </c>
      <c r="D83" s="165">
        <f>D78+D79-D82</f>
        <v>5</v>
      </c>
      <c r="E83" s="165">
        <f t="shared" ref="E83:F83" si="194">E78+E79-E82</f>
        <v>5</v>
      </c>
      <c r="F83" s="165">
        <f t="shared" si="194"/>
        <v>5</v>
      </c>
      <c r="G83" s="165">
        <f t="shared" ref="G83" si="195">G78+G79-G82</f>
        <v>7</v>
      </c>
      <c r="H83" s="165">
        <f t="shared" ref="H83" si="196">H78+H79-H82</f>
        <v>5</v>
      </c>
      <c r="I83" s="165">
        <f t="shared" ref="I83" si="197">I78+I79-I82</f>
        <v>5</v>
      </c>
      <c r="J83" s="165">
        <f t="shared" ref="J83:K83" si="198">J78+J79-J82</f>
        <v>3</v>
      </c>
      <c r="K83" s="165">
        <f t="shared" si="198"/>
        <v>1</v>
      </c>
      <c r="L83" s="165">
        <f t="shared" ref="L83:M83" si="199">L78+L79-L82</f>
        <v>5</v>
      </c>
      <c r="M83" s="165">
        <f t="shared" si="199"/>
        <v>5</v>
      </c>
      <c r="N83" s="165">
        <f t="shared" ref="N83" si="200">N78+N79-N82</f>
        <v>5</v>
      </c>
      <c r="O83" s="165">
        <f t="shared" ref="O83" si="201">O78+O79-O82</f>
        <v>8</v>
      </c>
      <c r="P83" s="166">
        <f t="shared" ref="P83" si="202">P78+P79-P82</f>
        <v>8</v>
      </c>
    </row>
    <row r="84" spans="1:16" ht="15.75" x14ac:dyDescent="0.25">
      <c r="A84" s="652" t="s">
        <v>108</v>
      </c>
      <c r="B84" s="37" t="s">
        <v>85</v>
      </c>
      <c r="C84" s="6" t="s">
        <v>3</v>
      </c>
      <c r="D84" s="164">
        <v>5</v>
      </c>
      <c r="E84" s="164">
        <v>5</v>
      </c>
      <c r="F84" s="164">
        <v>5</v>
      </c>
      <c r="G84" s="164">
        <v>5</v>
      </c>
      <c r="H84" s="164">
        <v>5</v>
      </c>
      <c r="I84" s="164">
        <v>5</v>
      </c>
      <c r="J84" s="164">
        <v>6</v>
      </c>
      <c r="K84" s="164">
        <v>6</v>
      </c>
      <c r="L84" s="164">
        <v>6</v>
      </c>
      <c r="M84" s="164">
        <v>6</v>
      </c>
      <c r="N84" s="164">
        <v>6</v>
      </c>
      <c r="O84" s="164">
        <v>6</v>
      </c>
      <c r="P84" s="35">
        <f>D84</f>
        <v>5</v>
      </c>
    </row>
    <row r="85" spans="1:16" ht="15.75" x14ac:dyDescent="0.25">
      <c r="A85" s="653"/>
      <c r="B85" s="37" t="s">
        <v>106</v>
      </c>
      <c r="C85" s="6" t="s">
        <v>3</v>
      </c>
      <c r="D85" s="162">
        <v>0</v>
      </c>
      <c r="E85" s="162">
        <v>0</v>
      </c>
      <c r="F85" s="162">
        <v>0</v>
      </c>
      <c r="G85" s="162">
        <v>0</v>
      </c>
      <c r="H85" s="162">
        <v>0</v>
      </c>
      <c r="I85" s="162">
        <v>1</v>
      </c>
      <c r="J85" s="162">
        <v>0</v>
      </c>
      <c r="K85" s="162">
        <v>0</v>
      </c>
      <c r="L85" s="162">
        <v>0</v>
      </c>
      <c r="M85" s="162">
        <v>0</v>
      </c>
      <c r="N85" s="162">
        <v>0</v>
      </c>
      <c r="O85" s="162">
        <v>2</v>
      </c>
      <c r="P85" s="35">
        <f>SUM(D85:O85)</f>
        <v>3</v>
      </c>
    </row>
    <row r="86" spans="1:16" ht="26.25" x14ac:dyDescent="0.25">
      <c r="A86" s="653"/>
      <c r="B86" s="37" t="s">
        <v>105</v>
      </c>
      <c r="C86" s="6" t="s">
        <v>3</v>
      </c>
      <c r="D86" s="162">
        <v>0</v>
      </c>
      <c r="E86" s="162">
        <v>0</v>
      </c>
      <c r="F86" s="162">
        <v>0</v>
      </c>
      <c r="G86" s="162">
        <v>0</v>
      </c>
      <c r="H86" s="162">
        <v>0</v>
      </c>
      <c r="I86" s="162">
        <v>0</v>
      </c>
      <c r="J86" s="162">
        <v>0</v>
      </c>
      <c r="K86" s="162">
        <v>0</v>
      </c>
      <c r="L86" s="162">
        <v>0</v>
      </c>
      <c r="M86" s="162">
        <v>0</v>
      </c>
      <c r="N86" s="162">
        <v>0</v>
      </c>
      <c r="O86" s="162">
        <v>5</v>
      </c>
      <c r="P86" s="35">
        <f t="shared" ref="P86:P88" si="203">SUM(D86:O86)</f>
        <v>5</v>
      </c>
    </row>
    <row r="87" spans="1:16" s="3" customFormat="1" ht="26.25" x14ac:dyDescent="0.25">
      <c r="A87" s="653"/>
      <c r="B87" s="24" t="s">
        <v>104</v>
      </c>
      <c r="C87" s="12" t="s">
        <v>3</v>
      </c>
      <c r="D87" s="162">
        <v>0</v>
      </c>
      <c r="E87" s="162">
        <v>0</v>
      </c>
      <c r="F87" s="162">
        <v>0</v>
      </c>
      <c r="G87" s="162">
        <v>0</v>
      </c>
      <c r="H87" s="162">
        <v>0</v>
      </c>
      <c r="I87" s="162">
        <v>0</v>
      </c>
      <c r="J87" s="162">
        <v>0</v>
      </c>
      <c r="K87" s="162">
        <v>0</v>
      </c>
      <c r="L87" s="162">
        <v>0</v>
      </c>
      <c r="M87" s="162">
        <v>0</v>
      </c>
      <c r="N87" s="162">
        <v>0</v>
      </c>
      <c r="O87" s="162">
        <v>0</v>
      </c>
      <c r="P87" s="35">
        <f t="shared" si="203"/>
        <v>0</v>
      </c>
    </row>
    <row r="88" spans="1:16" s="3" customFormat="1" ht="15.75" x14ac:dyDescent="0.25">
      <c r="A88" s="653"/>
      <c r="B88" s="24" t="s">
        <v>190</v>
      </c>
      <c r="C88" s="12" t="s">
        <v>3</v>
      </c>
      <c r="D88" s="162">
        <f>D86+D87</f>
        <v>0</v>
      </c>
      <c r="E88" s="162">
        <f t="shared" ref="E88:F88" si="204">E86+E87</f>
        <v>0</v>
      </c>
      <c r="F88" s="162">
        <f t="shared" si="204"/>
        <v>0</v>
      </c>
      <c r="G88" s="162">
        <f t="shared" ref="G88" si="205">G86+G87</f>
        <v>0</v>
      </c>
      <c r="H88" s="162">
        <f t="shared" ref="H88" si="206">H86+H87</f>
        <v>0</v>
      </c>
      <c r="I88" s="162">
        <f t="shared" ref="I88" si="207">I86+I87</f>
        <v>0</v>
      </c>
      <c r="J88" s="162">
        <f t="shared" ref="J88:K88" si="208">J86+J87</f>
        <v>0</v>
      </c>
      <c r="K88" s="162">
        <f t="shared" si="208"/>
        <v>0</v>
      </c>
      <c r="L88" s="162">
        <f t="shared" ref="L88:M88" si="209">L86+L87</f>
        <v>0</v>
      </c>
      <c r="M88" s="162">
        <f t="shared" si="209"/>
        <v>0</v>
      </c>
      <c r="N88" s="162">
        <f t="shared" ref="N88" si="210">N86+N87</f>
        <v>0</v>
      </c>
      <c r="O88" s="162">
        <f t="shared" ref="O88" si="211">O86+O87</f>
        <v>5</v>
      </c>
      <c r="P88" s="35">
        <f t="shared" si="203"/>
        <v>5</v>
      </c>
    </row>
    <row r="89" spans="1:16" ht="15.75" x14ac:dyDescent="0.25">
      <c r="A89" s="654"/>
      <c r="B89" s="36" t="s">
        <v>81</v>
      </c>
      <c r="C89" s="6" t="s">
        <v>3</v>
      </c>
      <c r="D89" s="165">
        <f>D84+D85-D88</f>
        <v>5</v>
      </c>
      <c r="E89" s="165">
        <f t="shared" ref="E89:F89" si="212">E84+E85-E88</f>
        <v>5</v>
      </c>
      <c r="F89" s="165">
        <f t="shared" si="212"/>
        <v>5</v>
      </c>
      <c r="G89" s="165">
        <f t="shared" ref="G89" si="213">G84+G85-G88</f>
        <v>5</v>
      </c>
      <c r="H89" s="165">
        <f t="shared" ref="H89" si="214">H84+H85-H88</f>
        <v>5</v>
      </c>
      <c r="I89" s="165">
        <f t="shared" ref="I89" si="215">I84+I85-I88</f>
        <v>6</v>
      </c>
      <c r="J89" s="165">
        <f t="shared" ref="J89:K89" si="216">J84+J85-J88</f>
        <v>6</v>
      </c>
      <c r="K89" s="165">
        <f t="shared" si="216"/>
        <v>6</v>
      </c>
      <c r="L89" s="165">
        <f t="shared" ref="L89:M89" si="217">L84+L85-L88</f>
        <v>6</v>
      </c>
      <c r="M89" s="165">
        <f t="shared" si="217"/>
        <v>6</v>
      </c>
      <c r="N89" s="165">
        <f t="shared" ref="N89" si="218">N84+N85-N88</f>
        <v>6</v>
      </c>
      <c r="O89" s="165">
        <f t="shared" ref="O89" si="219">O84+O85-O88</f>
        <v>3</v>
      </c>
      <c r="P89" s="166">
        <f t="shared" ref="P89" si="220">P84+P85-P86-P87</f>
        <v>3</v>
      </c>
    </row>
    <row r="90" spans="1:16" ht="15.75" x14ac:dyDescent="0.25">
      <c r="A90" s="655" t="s">
        <v>107</v>
      </c>
      <c r="B90" s="24" t="s">
        <v>85</v>
      </c>
      <c r="C90" s="12" t="s">
        <v>3</v>
      </c>
      <c r="D90" s="142">
        <f t="shared" ref="D90:F90" si="221">D66+D72+D78+D84</f>
        <v>47</v>
      </c>
      <c r="E90" s="142">
        <f t="shared" si="221"/>
        <v>25</v>
      </c>
      <c r="F90" s="142">
        <f t="shared" si="221"/>
        <v>25</v>
      </c>
      <c r="G90" s="142">
        <f t="shared" ref="G90" si="222">G66+G72+G78+G84</f>
        <v>26</v>
      </c>
      <c r="H90" s="142">
        <f t="shared" ref="H90" si="223">H66+H72+H78+H84</f>
        <v>26</v>
      </c>
      <c r="I90" s="142">
        <f t="shared" ref="I90" si="224">I66+I72+I78+I84</f>
        <v>22</v>
      </c>
      <c r="J90" s="142">
        <f t="shared" ref="J90:K90" si="225">J66+J72+J78+J84</f>
        <v>26</v>
      </c>
      <c r="K90" s="142">
        <f t="shared" si="225"/>
        <v>26</v>
      </c>
      <c r="L90" s="142">
        <f t="shared" ref="L90:M90" si="226">L66+L72+L78+L84</f>
        <v>22</v>
      </c>
      <c r="M90" s="142">
        <f t="shared" si="226"/>
        <v>115</v>
      </c>
      <c r="N90" s="142">
        <f t="shared" ref="N90" si="227">N66+N72+N78+N84</f>
        <v>180</v>
      </c>
      <c r="O90" s="142">
        <f t="shared" ref="O90" si="228">O66+O72+O78+O84</f>
        <v>183</v>
      </c>
      <c r="P90" s="35">
        <f>D90</f>
        <v>47</v>
      </c>
    </row>
    <row r="91" spans="1:16" ht="15.75" x14ac:dyDescent="0.25">
      <c r="A91" s="656"/>
      <c r="B91" s="24" t="s">
        <v>106</v>
      </c>
      <c r="C91" s="12" t="s">
        <v>3</v>
      </c>
      <c r="D91" s="142">
        <f t="shared" ref="D91:E93" si="229">D67+D73+D79+D85</f>
        <v>132</v>
      </c>
      <c r="E91" s="142">
        <f t="shared" si="229"/>
        <v>73</v>
      </c>
      <c r="F91" s="142">
        <f t="shared" ref="F91" si="230">F67+F73+F79+F85</f>
        <v>105</v>
      </c>
      <c r="G91" s="142">
        <f t="shared" ref="G91" si="231">G67+G73+G79+G85</f>
        <v>125</v>
      </c>
      <c r="H91" s="142">
        <f t="shared" ref="H91" si="232">H67+H73+H79+H85</f>
        <v>126</v>
      </c>
      <c r="I91" s="142">
        <f t="shared" ref="I91" si="233">I67+I73+I79+I85</f>
        <v>139</v>
      </c>
      <c r="J91" s="142">
        <f t="shared" ref="J91:K91" si="234">J67+J73+J79+J85</f>
        <v>104</v>
      </c>
      <c r="K91" s="142">
        <f t="shared" si="234"/>
        <v>71</v>
      </c>
      <c r="L91" s="142">
        <f t="shared" ref="L91:M91" si="235">L67+L73+L79+L85</f>
        <v>93</v>
      </c>
      <c r="M91" s="142">
        <f t="shared" si="235"/>
        <v>75</v>
      </c>
      <c r="N91" s="142">
        <f t="shared" ref="N91" si="236">N67+N73+N79+N85</f>
        <v>132</v>
      </c>
      <c r="O91" s="142">
        <f t="shared" ref="O91" si="237">O67+O73+O79+O85</f>
        <v>118</v>
      </c>
      <c r="P91" s="35">
        <f>SUM(D91:O91)</f>
        <v>1293</v>
      </c>
    </row>
    <row r="92" spans="1:16" ht="26.25" x14ac:dyDescent="0.25">
      <c r="A92" s="656"/>
      <c r="B92" s="24" t="s">
        <v>105</v>
      </c>
      <c r="C92" s="12" t="s">
        <v>3</v>
      </c>
      <c r="D92" s="142">
        <f t="shared" si="229"/>
        <v>154</v>
      </c>
      <c r="E92" s="142">
        <f t="shared" si="229"/>
        <v>73</v>
      </c>
      <c r="F92" s="142">
        <f t="shared" ref="F92" si="238">F68+F74+F80+F86</f>
        <v>104</v>
      </c>
      <c r="G92" s="142">
        <f t="shared" ref="G92" si="239">G68+G74+G80+G86</f>
        <v>125</v>
      </c>
      <c r="H92" s="142">
        <f t="shared" ref="H92" si="240">H68+H74+H80+H86</f>
        <v>130</v>
      </c>
      <c r="I92" s="142">
        <f t="shared" ref="I92" si="241">I68+I74+I80+I86</f>
        <v>135</v>
      </c>
      <c r="J92" s="142">
        <f t="shared" ref="J92:K92" si="242">J68+J74+J80+J86</f>
        <v>104</v>
      </c>
      <c r="K92" s="142">
        <f t="shared" si="242"/>
        <v>75</v>
      </c>
      <c r="L92" s="142">
        <f t="shared" ref="L92:M92" si="243">L68+L74+L80+L86</f>
        <v>0</v>
      </c>
      <c r="M92" s="142">
        <f t="shared" si="243"/>
        <v>10</v>
      </c>
      <c r="N92" s="142">
        <f t="shared" ref="N92" si="244">N68+N74+N80+N86</f>
        <v>129</v>
      </c>
      <c r="O92" s="142">
        <f t="shared" ref="O92" si="245">O68+O74+O80+O86</f>
        <v>96</v>
      </c>
      <c r="P92" s="35">
        <f>SUM(D92:O92)</f>
        <v>1135</v>
      </c>
    </row>
    <row r="93" spans="1:16" s="3" customFormat="1" ht="26.25" x14ac:dyDescent="0.25">
      <c r="A93" s="656"/>
      <c r="B93" s="24" t="s">
        <v>104</v>
      </c>
      <c r="C93" s="12"/>
      <c r="D93" s="142">
        <f t="shared" si="229"/>
        <v>0</v>
      </c>
      <c r="E93" s="142">
        <f t="shared" si="229"/>
        <v>0</v>
      </c>
      <c r="F93" s="142">
        <f t="shared" ref="F93" si="246">F69+F75+F81+F87</f>
        <v>0</v>
      </c>
      <c r="G93" s="142">
        <f t="shared" ref="G93" si="247">G69+G75+G81+G87</f>
        <v>0</v>
      </c>
      <c r="H93" s="142">
        <f t="shared" ref="H93" si="248">H69+H75+H81+H87</f>
        <v>0</v>
      </c>
      <c r="I93" s="142">
        <f t="shared" ref="I93" si="249">I69+I75+I81+I87</f>
        <v>0</v>
      </c>
      <c r="J93" s="142">
        <f t="shared" ref="J93:K93" si="250">J69+J75+J81+J87</f>
        <v>0</v>
      </c>
      <c r="K93" s="142">
        <f t="shared" si="250"/>
        <v>0</v>
      </c>
      <c r="L93" s="142">
        <f t="shared" ref="L93:M93" si="251">L69+L75+L81+L87</f>
        <v>0</v>
      </c>
      <c r="M93" s="142">
        <f t="shared" si="251"/>
        <v>0</v>
      </c>
      <c r="N93" s="142">
        <f t="shared" ref="N93" si="252">N69+N75+N81+N87</f>
        <v>0</v>
      </c>
      <c r="O93" s="142">
        <f t="shared" ref="O93" si="253">O69+O75+O81+O87</f>
        <v>0</v>
      </c>
      <c r="P93" s="35">
        <f>SUM(D93:O93)</f>
        <v>0</v>
      </c>
    </row>
    <row r="94" spans="1:16" s="3" customFormat="1" ht="15.75" x14ac:dyDescent="0.25">
      <c r="A94" s="656"/>
      <c r="B94" s="24" t="s">
        <v>190</v>
      </c>
      <c r="C94" s="12" t="s">
        <v>3</v>
      </c>
      <c r="D94" s="143">
        <f>D93+D92</f>
        <v>154</v>
      </c>
      <c r="E94" s="143">
        <f t="shared" ref="E94:P94" si="254">E93+E92</f>
        <v>73</v>
      </c>
      <c r="F94" s="143">
        <f t="shared" si="254"/>
        <v>104</v>
      </c>
      <c r="G94" s="143">
        <f t="shared" ref="G94" si="255">G93+G92</f>
        <v>125</v>
      </c>
      <c r="H94" s="143">
        <f t="shared" ref="H94" si="256">H93+H92</f>
        <v>130</v>
      </c>
      <c r="I94" s="143">
        <f t="shared" ref="I94" si="257">I93+I92</f>
        <v>135</v>
      </c>
      <c r="J94" s="143">
        <f t="shared" ref="J94:K94" si="258">J93+J92</f>
        <v>104</v>
      </c>
      <c r="K94" s="143">
        <f t="shared" si="258"/>
        <v>75</v>
      </c>
      <c r="L94" s="143">
        <f t="shared" ref="L94:M94" si="259">L93+L92</f>
        <v>0</v>
      </c>
      <c r="M94" s="143">
        <f t="shared" si="259"/>
        <v>10</v>
      </c>
      <c r="N94" s="143">
        <f t="shared" ref="N94" si="260">N93+N92</f>
        <v>129</v>
      </c>
      <c r="O94" s="143">
        <f t="shared" ref="O94" si="261">O93+O92</f>
        <v>96</v>
      </c>
      <c r="P94" s="150">
        <f t="shared" si="254"/>
        <v>1135</v>
      </c>
    </row>
    <row r="95" spans="1:16" ht="16.5" thickBot="1" x14ac:dyDescent="0.3">
      <c r="A95" s="657"/>
      <c r="B95" s="24" t="s">
        <v>81</v>
      </c>
      <c r="C95" s="12" t="s">
        <v>3</v>
      </c>
      <c r="D95" s="144">
        <f>D90+D91-D94</f>
        <v>25</v>
      </c>
      <c r="E95" s="144">
        <f t="shared" ref="E95:F95" si="262">E90+E91-E94</f>
        <v>25</v>
      </c>
      <c r="F95" s="144">
        <f t="shared" si="262"/>
        <v>26</v>
      </c>
      <c r="G95" s="144">
        <f t="shared" ref="G95" si="263">G90+G91-G94</f>
        <v>26</v>
      </c>
      <c r="H95" s="144">
        <f t="shared" ref="H95" si="264">H90+H91-H94</f>
        <v>22</v>
      </c>
      <c r="I95" s="144">
        <f t="shared" ref="I95" si="265">I90+I91-I94</f>
        <v>26</v>
      </c>
      <c r="J95" s="144">
        <f t="shared" ref="J95:K95" si="266">J90+J91-J94</f>
        <v>26</v>
      </c>
      <c r="K95" s="144">
        <f t="shared" si="266"/>
        <v>22</v>
      </c>
      <c r="L95" s="144">
        <f t="shared" ref="L95:M95" si="267">L90+L91-L94</f>
        <v>115</v>
      </c>
      <c r="M95" s="144">
        <f t="shared" si="267"/>
        <v>180</v>
      </c>
      <c r="N95" s="144">
        <f t="shared" ref="N95" si="268">N90+N91-N94</f>
        <v>183</v>
      </c>
      <c r="O95" s="144">
        <f t="shared" ref="O95" si="269">O90+O91-O94</f>
        <v>205</v>
      </c>
      <c r="P95" s="151">
        <f>P90+P91-P94</f>
        <v>205</v>
      </c>
    </row>
    <row r="96" spans="1:16" ht="16.5" thickBot="1" x14ac:dyDescent="0.3">
      <c r="A96" s="84"/>
      <c r="B96" s="65"/>
      <c r="C96" s="66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150"/>
    </row>
    <row r="97" spans="1:16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5"/>
      <c r="O97" s="615"/>
      <c r="P97" s="616"/>
    </row>
    <row r="98" spans="1:16" ht="15.75" x14ac:dyDescent="0.25">
      <c r="A98" s="85" t="s">
        <v>192</v>
      </c>
      <c r="B98" s="67"/>
      <c r="C98" s="12" t="s">
        <v>3</v>
      </c>
      <c r="D98" s="162">
        <v>0</v>
      </c>
      <c r="E98" s="162">
        <v>0</v>
      </c>
      <c r="F98" s="162">
        <v>0</v>
      </c>
      <c r="G98" s="162">
        <v>0</v>
      </c>
      <c r="H98" s="68">
        <v>0</v>
      </c>
      <c r="I98" s="68">
        <v>0</v>
      </c>
      <c r="J98" s="68">
        <v>0</v>
      </c>
      <c r="K98" s="68">
        <v>0</v>
      </c>
      <c r="L98" s="68">
        <v>147</v>
      </c>
      <c r="M98" s="68">
        <v>22</v>
      </c>
      <c r="N98" s="68">
        <v>6</v>
      </c>
      <c r="O98" s="68">
        <v>0</v>
      </c>
      <c r="P98" s="189">
        <f>SUM(D98:O98)</f>
        <v>175</v>
      </c>
    </row>
    <row r="99" spans="1:16" ht="15.75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150"/>
    </row>
    <row r="100" spans="1:16" s="3" customFormat="1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40"/>
    </row>
    <row r="101" spans="1:16" ht="15.75" x14ac:dyDescent="0.25">
      <c r="A101" s="596" t="s">
        <v>102</v>
      </c>
      <c r="B101" s="597"/>
      <c r="C101" s="12" t="s">
        <v>3</v>
      </c>
      <c r="D101" s="162">
        <v>6003</v>
      </c>
      <c r="E101" s="162">
        <v>6089</v>
      </c>
      <c r="F101" s="162">
        <v>6128</v>
      </c>
      <c r="G101" s="162">
        <v>6219</v>
      </c>
      <c r="H101" s="5">
        <v>6413</v>
      </c>
      <c r="I101" s="5">
        <v>6372</v>
      </c>
      <c r="J101" s="5">
        <v>6639</v>
      </c>
      <c r="K101" s="5">
        <v>6573</v>
      </c>
      <c r="L101" s="5">
        <v>6624</v>
      </c>
      <c r="M101" s="5">
        <v>7319</v>
      </c>
      <c r="N101" s="5">
        <v>7656</v>
      </c>
      <c r="O101" s="5">
        <v>7753</v>
      </c>
      <c r="P101" s="32">
        <f t="shared" ref="P101:P116" si="270">O101</f>
        <v>7753</v>
      </c>
    </row>
    <row r="102" spans="1:16" ht="15.75" x14ac:dyDescent="0.25">
      <c r="A102" s="596" t="s">
        <v>101</v>
      </c>
      <c r="B102" s="597"/>
      <c r="C102" s="12" t="s">
        <v>3</v>
      </c>
      <c r="D102" s="162">
        <v>357</v>
      </c>
      <c r="E102" s="162">
        <v>359</v>
      </c>
      <c r="F102" s="162">
        <v>364</v>
      </c>
      <c r="G102" s="162">
        <v>366</v>
      </c>
      <c r="H102" s="5">
        <v>376</v>
      </c>
      <c r="I102" s="5">
        <v>389</v>
      </c>
      <c r="J102" s="5">
        <v>399</v>
      </c>
      <c r="K102" s="5">
        <v>432</v>
      </c>
      <c r="L102" s="5">
        <v>466</v>
      </c>
      <c r="M102" s="5">
        <v>471</v>
      </c>
      <c r="N102" s="5">
        <v>487</v>
      </c>
      <c r="O102" s="5">
        <v>505</v>
      </c>
      <c r="P102" s="32">
        <f t="shared" si="270"/>
        <v>505</v>
      </c>
    </row>
    <row r="103" spans="1:16" ht="15.6" customHeight="1" x14ac:dyDescent="0.25">
      <c r="A103" s="603" t="s">
        <v>100</v>
      </c>
      <c r="B103" s="604"/>
      <c r="C103" s="12" t="s">
        <v>3</v>
      </c>
      <c r="D103" s="162">
        <v>121</v>
      </c>
      <c r="E103" s="162">
        <v>120</v>
      </c>
      <c r="F103" s="162">
        <v>125</v>
      </c>
      <c r="G103" s="162">
        <v>133</v>
      </c>
      <c r="H103" s="5">
        <v>152</v>
      </c>
      <c r="I103" s="5">
        <v>185</v>
      </c>
      <c r="J103" s="5">
        <v>186</v>
      </c>
      <c r="K103" s="5">
        <v>203</v>
      </c>
      <c r="L103" s="5">
        <v>246</v>
      </c>
      <c r="M103" s="5">
        <v>249</v>
      </c>
      <c r="N103" s="5">
        <v>275</v>
      </c>
      <c r="O103" s="5">
        <v>283</v>
      </c>
      <c r="P103" s="32">
        <f t="shared" si="270"/>
        <v>283</v>
      </c>
    </row>
    <row r="104" spans="1:16" ht="15.75" x14ac:dyDescent="0.25">
      <c r="A104" s="603" t="s">
        <v>99</v>
      </c>
      <c r="B104" s="604"/>
      <c r="C104" s="12" t="s">
        <v>3</v>
      </c>
      <c r="D104" s="162">
        <v>77</v>
      </c>
      <c r="E104" s="162">
        <v>77</v>
      </c>
      <c r="F104" s="162">
        <v>75</v>
      </c>
      <c r="G104" s="162">
        <v>74</v>
      </c>
      <c r="H104" s="5">
        <v>75</v>
      </c>
      <c r="I104" s="5">
        <v>75</v>
      </c>
      <c r="J104" s="5">
        <v>78</v>
      </c>
      <c r="K104" s="5">
        <v>83</v>
      </c>
      <c r="L104" s="5">
        <v>83</v>
      </c>
      <c r="M104" s="5">
        <v>86</v>
      </c>
      <c r="N104" s="5">
        <v>90</v>
      </c>
      <c r="O104" s="5">
        <v>91</v>
      </c>
      <c r="P104" s="32">
        <f t="shared" si="270"/>
        <v>91</v>
      </c>
    </row>
    <row r="105" spans="1:16" ht="15.75" x14ac:dyDescent="0.25">
      <c r="A105" s="658" t="s">
        <v>98</v>
      </c>
      <c r="B105" s="659"/>
      <c r="C105" s="12" t="s">
        <v>3</v>
      </c>
      <c r="D105" s="33">
        <f>SUM(D101:D104)</f>
        <v>6558</v>
      </c>
      <c r="E105" s="33">
        <f t="shared" ref="E105:F105" si="271">SUM(E101:E104)</f>
        <v>6645</v>
      </c>
      <c r="F105" s="33">
        <f t="shared" si="271"/>
        <v>6692</v>
      </c>
      <c r="G105" s="33">
        <f t="shared" ref="G105" si="272">SUM(G101:G104)</f>
        <v>6792</v>
      </c>
      <c r="H105" s="33">
        <f t="shared" ref="H105" si="273">SUM(H101:H104)</f>
        <v>7016</v>
      </c>
      <c r="I105" s="33">
        <f t="shared" ref="I105" si="274">SUM(I101:I104)</f>
        <v>7021</v>
      </c>
      <c r="J105" s="33">
        <f t="shared" ref="J105:K105" si="275">SUM(J101:J104)</f>
        <v>7302</v>
      </c>
      <c r="K105" s="33">
        <f t="shared" si="275"/>
        <v>7291</v>
      </c>
      <c r="L105" s="33">
        <f t="shared" ref="L105:M105" si="276">SUM(L101:L104)</f>
        <v>7419</v>
      </c>
      <c r="M105" s="33">
        <f t="shared" si="276"/>
        <v>8125</v>
      </c>
      <c r="N105" s="33">
        <f t="shared" ref="N105" si="277">SUM(N101:N104)</f>
        <v>8508</v>
      </c>
      <c r="O105" s="33">
        <f t="shared" ref="O105" si="278">SUM(O101:O104)</f>
        <v>8632</v>
      </c>
      <c r="P105" s="32">
        <f t="shared" si="270"/>
        <v>8632</v>
      </c>
    </row>
    <row r="106" spans="1:16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6"/>
      <c r="O106" s="636"/>
      <c r="P106" s="637"/>
    </row>
    <row r="107" spans="1:16" ht="15.75" x14ac:dyDescent="0.25">
      <c r="A107" s="596" t="s">
        <v>195</v>
      </c>
      <c r="B107" s="597"/>
      <c r="C107" s="12" t="s">
        <v>3</v>
      </c>
      <c r="D107" s="162">
        <v>12920</v>
      </c>
      <c r="E107" s="162">
        <v>13004</v>
      </c>
      <c r="F107" s="162">
        <v>13158</v>
      </c>
      <c r="G107" s="162">
        <v>13182</v>
      </c>
      <c r="H107" s="5">
        <v>13186</v>
      </c>
      <c r="I107" s="5">
        <v>13358</v>
      </c>
      <c r="J107" s="5">
        <v>13433</v>
      </c>
      <c r="K107" s="5">
        <v>13381</v>
      </c>
      <c r="L107" s="5">
        <v>13307</v>
      </c>
      <c r="M107" s="5">
        <v>12606</v>
      </c>
      <c r="N107" s="5">
        <v>12394</v>
      </c>
      <c r="O107" s="5">
        <v>12386</v>
      </c>
      <c r="P107" s="32">
        <f t="shared" si="270"/>
        <v>12386</v>
      </c>
    </row>
    <row r="108" spans="1:16" ht="15.75" x14ac:dyDescent="0.25">
      <c r="A108" s="596" t="s">
        <v>196</v>
      </c>
      <c r="B108" s="597"/>
      <c r="C108" s="12" t="s">
        <v>3</v>
      </c>
      <c r="D108" s="162">
        <v>170</v>
      </c>
      <c r="E108" s="162">
        <v>174</v>
      </c>
      <c r="F108" s="162">
        <v>176</v>
      </c>
      <c r="G108" s="162">
        <v>183</v>
      </c>
      <c r="H108" s="5">
        <v>179</v>
      </c>
      <c r="I108" s="5">
        <v>169</v>
      </c>
      <c r="J108" s="5">
        <v>165</v>
      </c>
      <c r="K108" s="5">
        <v>138</v>
      </c>
      <c r="L108" s="5">
        <v>99</v>
      </c>
      <c r="M108" s="5">
        <v>93</v>
      </c>
      <c r="N108" s="5">
        <v>77</v>
      </c>
      <c r="O108" s="5">
        <v>60</v>
      </c>
      <c r="P108" s="32">
        <f t="shared" si="270"/>
        <v>60</v>
      </c>
    </row>
    <row r="109" spans="1:16" ht="15.75" x14ac:dyDescent="0.25">
      <c r="A109" s="596" t="s">
        <v>197</v>
      </c>
      <c r="B109" s="597"/>
      <c r="C109" s="12" t="s">
        <v>3</v>
      </c>
      <c r="D109" s="162">
        <v>162</v>
      </c>
      <c r="E109" s="162">
        <v>167</v>
      </c>
      <c r="F109" s="162">
        <v>163</v>
      </c>
      <c r="G109" s="162">
        <v>156</v>
      </c>
      <c r="H109" s="5">
        <v>140</v>
      </c>
      <c r="I109" s="5">
        <v>108</v>
      </c>
      <c r="J109" s="5">
        <v>110</v>
      </c>
      <c r="K109" s="5">
        <v>95</v>
      </c>
      <c r="L109" s="5">
        <v>50</v>
      </c>
      <c r="M109" s="5">
        <v>42</v>
      </c>
      <c r="N109" s="5">
        <v>14</v>
      </c>
      <c r="O109" s="5">
        <v>7</v>
      </c>
      <c r="P109" s="32">
        <f t="shared" si="270"/>
        <v>7</v>
      </c>
    </row>
    <row r="110" spans="1:16" ht="15.75" x14ac:dyDescent="0.25">
      <c r="A110" s="596" t="s">
        <v>198</v>
      </c>
      <c r="B110" s="597"/>
      <c r="C110" s="12" t="s">
        <v>3</v>
      </c>
      <c r="D110" s="162">
        <v>125</v>
      </c>
      <c r="E110" s="162">
        <v>125</v>
      </c>
      <c r="F110" s="162">
        <v>127</v>
      </c>
      <c r="G110" s="162">
        <v>128</v>
      </c>
      <c r="H110" s="5">
        <v>127</v>
      </c>
      <c r="I110" s="5">
        <v>127</v>
      </c>
      <c r="J110" s="5">
        <v>124</v>
      </c>
      <c r="K110" s="5">
        <v>119</v>
      </c>
      <c r="L110" s="5">
        <v>119</v>
      </c>
      <c r="M110" s="5">
        <v>116</v>
      </c>
      <c r="N110" s="5">
        <v>112</v>
      </c>
      <c r="O110" s="5">
        <v>116</v>
      </c>
      <c r="P110" s="32">
        <f t="shared" si="270"/>
        <v>116</v>
      </c>
    </row>
    <row r="111" spans="1:16" ht="15.75" x14ac:dyDescent="0.25">
      <c r="A111" s="617" t="s">
        <v>97</v>
      </c>
      <c r="B111" s="618"/>
      <c r="C111" s="12" t="s">
        <v>3</v>
      </c>
      <c r="D111" s="33">
        <f>SUM(D107:D110)</f>
        <v>13377</v>
      </c>
      <c r="E111" s="33">
        <f t="shared" ref="E111:F111" si="279">SUM(E107:E110)</f>
        <v>13470</v>
      </c>
      <c r="F111" s="33">
        <f t="shared" si="279"/>
        <v>13624</v>
      </c>
      <c r="G111" s="33">
        <f t="shared" ref="G111" si="280">SUM(G107:G110)</f>
        <v>13649</v>
      </c>
      <c r="H111" s="33">
        <f t="shared" ref="H111" si="281">SUM(H107:H110)</f>
        <v>13632</v>
      </c>
      <c r="I111" s="33">
        <f t="shared" ref="I111" si="282">SUM(I107:I110)</f>
        <v>13762</v>
      </c>
      <c r="J111" s="33">
        <f t="shared" ref="J111:K111" si="283">SUM(J107:J110)</f>
        <v>13832</v>
      </c>
      <c r="K111" s="33">
        <f t="shared" si="283"/>
        <v>13733</v>
      </c>
      <c r="L111" s="33">
        <f t="shared" ref="L111:M111" si="284">SUM(L107:L110)</f>
        <v>13575</v>
      </c>
      <c r="M111" s="33">
        <f t="shared" si="284"/>
        <v>12857</v>
      </c>
      <c r="N111" s="33">
        <f t="shared" ref="N111" si="285">SUM(N107:N110)</f>
        <v>12597</v>
      </c>
      <c r="O111" s="33">
        <f t="shared" ref="O111" si="286">SUM(O107:O110)</f>
        <v>12569</v>
      </c>
      <c r="P111" s="32">
        <f t="shared" si="270"/>
        <v>12569</v>
      </c>
    </row>
    <row r="112" spans="1:16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39"/>
      <c r="O112" s="639"/>
      <c r="P112" s="640"/>
    </row>
    <row r="113" spans="1:16" ht="15.75" x14ac:dyDescent="0.25">
      <c r="A113" s="596" t="s">
        <v>199</v>
      </c>
      <c r="B113" s="597"/>
      <c r="C113" s="12" t="s">
        <v>3</v>
      </c>
      <c r="D113" s="162">
        <v>4111</v>
      </c>
      <c r="E113" s="162">
        <v>4014</v>
      </c>
      <c r="F113" s="162">
        <v>3923</v>
      </c>
      <c r="G113" s="162">
        <v>3929</v>
      </c>
      <c r="H113" s="136">
        <v>3857</v>
      </c>
      <c r="I113" s="136">
        <v>3859</v>
      </c>
      <c r="J113" s="136">
        <v>3618</v>
      </c>
      <c r="K113" s="136">
        <v>3805</v>
      </c>
      <c r="L113" s="136">
        <v>3828</v>
      </c>
      <c r="M113" s="136">
        <v>3843</v>
      </c>
      <c r="N113" s="136">
        <v>3846</v>
      </c>
      <c r="O113" s="136">
        <v>3846</v>
      </c>
      <c r="P113" s="32">
        <f t="shared" si="270"/>
        <v>3846</v>
      </c>
    </row>
    <row r="114" spans="1:16" ht="15.75" x14ac:dyDescent="0.25">
      <c r="A114" s="596" t="s">
        <v>200</v>
      </c>
      <c r="B114" s="597"/>
      <c r="C114" s="12" t="s">
        <v>3</v>
      </c>
      <c r="D114" s="162">
        <v>265</v>
      </c>
      <c r="E114" s="162">
        <v>259</v>
      </c>
      <c r="F114" s="162">
        <v>254</v>
      </c>
      <c r="G114" s="162">
        <v>248</v>
      </c>
      <c r="H114" s="136">
        <v>244</v>
      </c>
      <c r="I114" s="136">
        <v>243</v>
      </c>
      <c r="J114" s="136">
        <v>237</v>
      </c>
      <c r="K114" s="136">
        <v>235</v>
      </c>
      <c r="L114" s="136">
        <v>240</v>
      </c>
      <c r="M114" s="136">
        <v>241</v>
      </c>
      <c r="N114" s="136">
        <v>242</v>
      </c>
      <c r="O114" s="136">
        <v>242</v>
      </c>
      <c r="P114" s="32">
        <f t="shared" si="270"/>
        <v>242</v>
      </c>
    </row>
    <row r="115" spans="1:16" ht="15.75" x14ac:dyDescent="0.25">
      <c r="A115" s="596" t="s">
        <v>201</v>
      </c>
      <c r="B115" s="597"/>
      <c r="C115" s="12" t="s">
        <v>3</v>
      </c>
      <c r="D115" s="162">
        <v>178</v>
      </c>
      <c r="E115" s="162">
        <v>174</v>
      </c>
      <c r="F115" s="162">
        <v>173</v>
      </c>
      <c r="G115" s="162">
        <v>173</v>
      </c>
      <c r="H115" s="136">
        <v>172</v>
      </c>
      <c r="I115" s="136">
        <v>171</v>
      </c>
      <c r="J115" s="136">
        <v>171</v>
      </c>
      <c r="K115" s="136">
        <v>171</v>
      </c>
      <c r="L115" s="136">
        <v>173</v>
      </c>
      <c r="M115" s="136">
        <v>179</v>
      </c>
      <c r="N115" s="136">
        <v>181</v>
      </c>
      <c r="O115" s="136">
        <v>181</v>
      </c>
      <c r="P115" s="32">
        <f t="shared" si="270"/>
        <v>181</v>
      </c>
    </row>
    <row r="116" spans="1:16" ht="15.75" x14ac:dyDescent="0.25">
      <c r="A116" s="596" t="s">
        <v>202</v>
      </c>
      <c r="B116" s="597"/>
      <c r="C116" s="12" t="s">
        <v>3</v>
      </c>
      <c r="D116" s="162">
        <v>80</v>
      </c>
      <c r="E116" s="162">
        <v>80</v>
      </c>
      <c r="F116" s="162">
        <v>80</v>
      </c>
      <c r="G116" s="162">
        <v>80</v>
      </c>
      <c r="H116" s="136">
        <v>80</v>
      </c>
      <c r="I116" s="136">
        <v>80</v>
      </c>
      <c r="J116" s="136">
        <v>80</v>
      </c>
      <c r="K116" s="136">
        <v>80</v>
      </c>
      <c r="L116" s="136">
        <v>80</v>
      </c>
      <c r="M116" s="136">
        <v>80</v>
      </c>
      <c r="N116" s="136">
        <v>80</v>
      </c>
      <c r="O116" s="136">
        <v>80</v>
      </c>
      <c r="P116" s="32">
        <f t="shared" si="270"/>
        <v>80</v>
      </c>
    </row>
    <row r="117" spans="1:16" ht="15.75" x14ac:dyDescent="0.25">
      <c r="A117" s="617" t="s">
        <v>96</v>
      </c>
      <c r="B117" s="618"/>
      <c r="C117" s="12" t="s">
        <v>3</v>
      </c>
      <c r="D117" s="33">
        <f>SUM(D113:D116)</f>
        <v>4634</v>
      </c>
      <c r="E117" s="33">
        <f t="shared" ref="E117:P117" si="287">SUM(E113:E116)</f>
        <v>4527</v>
      </c>
      <c r="F117" s="33">
        <f t="shared" si="287"/>
        <v>4430</v>
      </c>
      <c r="G117" s="33">
        <f t="shared" ref="G117" si="288">SUM(G113:G116)</f>
        <v>4430</v>
      </c>
      <c r="H117" s="33">
        <f t="shared" ref="H117" si="289">SUM(H113:H116)</f>
        <v>4353</v>
      </c>
      <c r="I117" s="33">
        <f t="shared" ref="I117" si="290">SUM(I113:I116)</f>
        <v>4353</v>
      </c>
      <c r="J117" s="33">
        <f t="shared" ref="J117:K117" si="291">SUM(J113:J116)</f>
        <v>4106</v>
      </c>
      <c r="K117" s="33">
        <f t="shared" si="291"/>
        <v>4291</v>
      </c>
      <c r="L117" s="33">
        <f t="shared" ref="L117:M117" si="292">SUM(L113:L116)</f>
        <v>4321</v>
      </c>
      <c r="M117" s="33">
        <f t="shared" si="292"/>
        <v>4343</v>
      </c>
      <c r="N117" s="33">
        <f t="shared" ref="N117" si="293">SUM(N113:N116)</f>
        <v>4349</v>
      </c>
      <c r="O117" s="33">
        <f t="shared" ref="O117" si="294">SUM(O113:O116)</f>
        <v>4349</v>
      </c>
      <c r="P117" s="54">
        <f t="shared" si="287"/>
        <v>4349</v>
      </c>
    </row>
    <row r="118" spans="1:16" s="3" customFormat="1" ht="15.75" x14ac:dyDescent="0.25">
      <c r="A118" s="127" t="s">
        <v>193</v>
      </c>
      <c r="B118" s="128"/>
      <c r="C118" s="12" t="s">
        <v>3</v>
      </c>
      <c r="D118" s="33">
        <f t="shared" ref="D118:F118" si="295">D111+D117</f>
        <v>18011</v>
      </c>
      <c r="E118" s="33">
        <f t="shared" si="295"/>
        <v>17997</v>
      </c>
      <c r="F118" s="33">
        <f t="shared" si="295"/>
        <v>18054</v>
      </c>
      <c r="G118" s="33">
        <f t="shared" ref="G118" si="296">G111+G117</f>
        <v>18079</v>
      </c>
      <c r="H118" s="33">
        <f t="shared" ref="H118" si="297">H111+H117</f>
        <v>17985</v>
      </c>
      <c r="I118" s="33">
        <f t="shared" ref="I118" si="298">I111+I117</f>
        <v>18115</v>
      </c>
      <c r="J118" s="33">
        <f t="shared" ref="J118:K118" si="299">J111+J117</f>
        <v>17938</v>
      </c>
      <c r="K118" s="33">
        <f t="shared" si="299"/>
        <v>18024</v>
      </c>
      <c r="L118" s="33">
        <f t="shared" ref="L118:M118" si="300">L111+L117</f>
        <v>17896</v>
      </c>
      <c r="M118" s="33">
        <f t="shared" si="300"/>
        <v>17200</v>
      </c>
      <c r="N118" s="33">
        <f t="shared" ref="N118" si="301">N111+N117</f>
        <v>16946</v>
      </c>
      <c r="O118" s="33">
        <f t="shared" ref="O118" si="302">O111+O117</f>
        <v>16918</v>
      </c>
      <c r="P118" s="33">
        <f t="shared" ref="P118" si="303">P111+P117</f>
        <v>16918</v>
      </c>
    </row>
    <row r="119" spans="1:16" ht="15.75" x14ac:dyDescent="0.25">
      <c r="A119" s="617" t="s">
        <v>194</v>
      </c>
      <c r="B119" s="618"/>
      <c r="C119" s="12" t="s">
        <v>3</v>
      </c>
      <c r="D119" s="33">
        <f t="shared" ref="D119:F119" si="304">D105+D118</f>
        <v>24569</v>
      </c>
      <c r="E119" s="33">
        <f t="shared" si="304"/>
        <v>24642</v>
      </c>
      <c r="F119" s="33">
        <f t="shared" si="304"/>
        <v>24746</v>
      </c>
      <c r="G119" s="33">
        <f t="shared" ref="G119" si="305">G105+G118</f>
        <v>24871</v>
      </c>
      <c r="H119" s="33">
        <f t="shared" ref="H119" si="306">H105+H118</f>
        <v>25001</v>
      </c>
      <c r="I119" s="33">
        <f t="shared" ref="I119" si="307">I105+I118</f>
        <v>25136</v>
      </c>
      <c r="J119" s="33">
        <f t="shared" ref="J119:K119" si="308">J105+J118</f>
        <v>25240</v>
      </c>
      <c r="K119" s="33">
        <f t="shared" si="308"/>
        <v>25315</v>
      </c>
      <c r="L119" s="33">
        <f t="shared" ref="L119:M119" si="309">L105+L118</f>
        <v>25315</v>
      </c>
      <c r="M119" s="33">
        <f t="shared" si="309"/>
        <v>25325</v>
      </c>
      <c r="N119" s="33">
        <f t="shared" ref="N119" si="310">N105+N118</f>
        <v>25454</v>
      </c>
      <c r="O119" s="33">
        <f t="shared" ref="O119" si="311">O105+O118</f>
        <v>25550</v>
      </c>
      <c r="P119" s="33">
        <f t="shared" ref="P119" si="312">P105+P118</f>
        <v>25550</v>
      </c>
    </row>
    <row r="120" spans="1:16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4"/>
      <c r="O120" s="594"/>
      <c r="P120" s="595"/>
    </row>
    <row r="121" spans="1:16" ht="15.75" x14ac:dyDescent="0.25">
      <c r="A121" s="596" t="s">
        <v>95</v>
      </c>
      <c r="B121" s="597"/>
      <c r="C121" s="6" t="s">
        <v>3</v>
      </c>
      <c r="D121" s="162">
        <v>136658</v>
      </c>
      <c r="E121" s="162">
        <v>136915</v>
      </c>
      <c r="F121" s="162">
        <v>137172</v>
      </c>
      <c r="G121" s="162">
        <v>137429</v>
      </c>
      <c r="H121" s="137">
        <v>137686</v>
      </c>
      <c r="I121" s="137">
        <v>137943</v>
      </c>
      <c r="J121" s="137">
        <v>138200</v>
      </c>
      <c r="K121" s="137">
        <v>138457</v>
      </c>
      <c r="L121" s="137">
        <v>138714</v>
      </c>
      <c r="M121" s="137">
        <v>138971</v>
      </c>
      <c r="N121" s="137">
        <v>139228</v>
      </c>
      <c r="O121" s="137">
        <v>139485</v>
      </c>
      <c r="P121" s="31">
        <f>O121</f>
        <v>139485</v>
      </c>
    </row>
    <row r="122" spans="1:16" ht="15.75" x14ac:dyDescent="0.25">
      <c r="A122" s="596" t="s">
        <v>94</v>
      </c>
      <c r="B122" s="597"/>
      <c r="C122" s="6" t="s">
        <v>3</v>
      </c>
      <c r="D122" s="162">
        <v>136554.20000000001</v>
      </c>
      <c r="E122" s="162">
        <v>136867.9</v>
      </c>
      <c r="F122" s="162">
        <v>137233.5</v>
      </c>
      <c r="G122" s="162">
        <v>137492</v>
      </c>
      <c r="H122" s="137">
        <v>137750</v>
      </c>
      <c r="I122" s="137">
        <v>138008</v>
      </c>
      <c r="J122" s="137">
        <v>138266</v>
      </c>
      <c r="K122" s="137">
        <v>138524</v>
      </c>
      <c r="L122" s="137">
        <v>138524</v>
      </c>
      <c r="M122" s="137">
        <v>138571.29999999999</v>
      </c>
      <c r="N122" s="137">
        <v>138618.29999999999</v>
      </c>
      <c r="O122" s="137">
        <v>139030.79999999999</v>
      </c>
      <c r="P122" s="31">
        <f>O122</f>
        <v>139030.79999999999</v>
      </c>
    </row>
    <row r="123" spans="1:16" ht="15.75" x14ac:dyDescent="0.25">
      <c r="A123" s="633" t="s">
        <v>93</v>
      </c>
      <c r="B123" s="634"/>
      <c r="C123" s="30" t="s">
        <v>6</v>
      </c>
      <c r="D123" s="29">
        <f>IFERROR(D122/D121,0)</f>
        <v>0.99924043963763565</v>
      </c>
      <c r="E123" s="316">
        <f t="shared" ref="E123:F123" si="313">IFERROR(E122/E121,0)</f>
        <v>0.99965599094328594</v>
      </c>
      <c r="F123" s="316">
        <f t="shared" si="313"/>
        <v>1.0004483422272767</v>
      </c>
      <c r="G123" s="316">
        <f t="shared" ref="G123" si="314">IFERROR(G122/G121,0)</f>
        <v>1.0004584185288403</v>
      </c>
      <c r="H123" s="316">
        <f t="shared" ref="H123" si="315">IFERROR(H122/H121,0)</f>
        <v>1.0004648257629678</v>
      </c>
      <c r="I123" s="316">
        <f t="shared" ref="I123" si="316">IFERROR(I122/I121,0)</f>
        <v>1.0004712091226087</v>
      </c>
      <c r="J123" s="316">
        <f t="shared" ref="J123:K123" si="317">IFERROR(J122/J121,0)</f>
        <v>1.0004775687409551</v>
      </c>
      <c r="K123" s="316">
        <f t="shared" si="317"/>
        <v>1.0004839047502112</v>
      </c>
      <c r="L123" s="316">
        <f t="shared" ref="L123:M123" si="318">IFERROR(L122/L121,0)</f>
        <v>0.99863027524258552</v>
      </c>
      <c r="M123" s="316">
        <f t="shared" si="318"/>
        <v>0.99712386037374701</v>
      </c>
      <c r="N123" s="316">
        <f t="shared" ref="N123" si="319">IFERROR(N122/N121,0)</f>
        <v>0.99562085212744555</v>
      </c>
      <c r="O123" s="316">
        <f t="shared" ref="O123" si="320">IFERROR(O122/O121,0)</f>
        <v>0.99674373588557896</v>
      </c>
      <c r="P123" s="298">
        <f>IFERROR(P122/P121,0)</f>
        <v>0.99674373588557896</v>
      </c>
    </row>
    <row r="124" spans="1:16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6"/>
      <c r="O124" s="626"/>
      <c r="P124" s="627"/>
    </row>
    <row r="125" spans="1:16" ht="15.75" x14ac:dyDescent="0.25">
      <c r="A125" s="605" t="s">
        <v>91</v>
      </c>
      <c r="B125" s="24" t="s">
        <v>85</v>
      </c>
      <c r="C125" s="12" t="s">
        <v>3</v>
      </c>
      <c r="D125" s="164">
        <v>12</v>
      </c>
      <c r="E125" s="164">
        <v>7</v>
      </c>
      <c r="F125" s="164">
        <v>10</v>
      </c>
      <c r="G125" s="164">
        <v>8</v>
      </c>
      <c r="H125" s="164">
        <v>5</v>
      </c>
      <c r="I125" s="164">
        <v>5</v>
      </c>
      <c r="J125" s="164">
        <v>8</v>
      </c>
      <c r="K125" s="164">
        <v>5</v>
      </c>
      <c r="L125" s="164">
        <v>3</v>
      </c>
      <c r="M125" s="164">
        <v>4</v>
      </c>
      <c r="N125" s="164">
        <v>6</v>
      </c>
      <c r="O125" s="164">
        <v>2</v>
      </c>
      <c r="P125" s="25">
        <f>D125</f>
        <v>12</v>
      </c>
    </row>
    <row r="126" spans="1:16" ht="15.75" x14ac:dyDescent="0.25">
      <c r="A126" s="606"/>
      <c r="B126" s="24" t="s">
        <v>84</v>
      </c>
      <c r="C126" s="12" t="s">
        <v>3</v>
      </c>
      <c r="D126" s="162">
        <v>0</v>
      </c>
      <c r="E126" s="162">
        <v>4</v>
      </c>
      <c r="F126" s="162">
        <v>0</v>
      </c>
      <c r="G126" s="162">
        <v>0</v>
      </c>
      <c r="H126" s="162">
        <v>0</v>
      </c>
      <c r="I126" s="162">
        <v>6</v>
      </c>
      <c r="J126" s="162">
        <v>0</v>
      </c>
      <c r="K126" s="162">
        <v>3</v>
      </c>
      <c r="L126" s="162">
        <v>5</v>
      </c>
      <c r="M126" s="162">
        <v>2</v>
      </c>
      <c r="N126" s="162">
        <v>0</v>
      </c>
      <c r="O126" s="162">
        <v>3</v>
      </c>
      <c r="P126" s="19">
        <f>SUM(D126:O126)</f>
        <v>23</v>
      </c>
    </row>
    <row r="127" spans="1:16" ht="15.75" x14ac:dyDescent="0.25">
      <c r="A127" s="606"/>
      <c r="B127" s="79" t="s">
        <v>88</v>
      </c>
      <c r="C127" s="12" t="s">
        <v>3</v>
      </c>
      <c r="D127" s="162">
        <v>3</v>
      </c>
      <c r="E127" s="162">
        <v>0</v>
      </c>
      <c r="F127" s="162">
        <v>0</v>
      </c>
      <c r="G127" s="162">
        <v>1</v>
      </c>
      <c r="H127" s="162">
        <v>0</v>
      </c>
      <c r="I127" s="162">
        <v>1</v>
      </c>
      <c r="J127" s="162">
        <v>3</v>
      </c>
      <c r="K127" s="162">
        <v>0</v>
      </c>
      <c r="L127" s="162">
        <v>0</v>
      </c>
      <c r="M127" s="162">
        <v>0</v>
      </c>
      <c r="N127" s="162">
        <v>4</v>
      </c>
      <c r="O127" s="162">
        <v>0</v>
      </c>
      <c r="P127" s="19">
        <f>SUM(D127:O127)</f>
        <v>12</v>
      </c>
    </row>
    <row r="128" spans="1:16" ht="15.75" x14ac:dyDescent="0.25">
      <c r="A128" s="606"/>
      <c r="B128" s="24" t="s">
        <v>82</v>
      </c>
      <c r="C128" s="12" t="s">
        <v>3</v>
      </c>
      <c r="D128" s="162">
        <v>2</v>
      </c>
      <c r="E128" s="162">
        <v>1</v>
      </c>
      <c r="F128" s="162">
        <v>2</v>
      </c>
      <c r="G128" s="162">
        <v>2</v>
      </c>
      <c r="H128" s="162">
        <v>0</v>
      </c>
      <c r="I128" s="162">
        <v>2</v>
      </c>
      <c r="J128" s="162">
        <v>0</v>
      </c>
      <c r="K128" s="162">
        <v>5</v>
      </c>
      <c r="L128" s="162">
        <v>4</v>
      </c>
      <c r="M128" s="162">
        <v>0</v>
      </c>
      <c r="N128" s="162">
        <v>0</v>
      </c>
      <c r="O128" s="162">
        <v>1</v>
      </c>
      <c r="P128" s="19">
        <f>SUM(D128:O128)</f>
        <v>19</v>
      </c>
    </row>
    <row r="129" spans="1:16" ht="15.75" x14ac:dyDescent="0.25">
      <c r="A129" s="607"/>
      <c r="B129" s="24" t="s">
        <v>81</v>
      </c>
      <c r="C129" s="12" t="s">
        <v>3</v>
      </c>
      <c r="D129" s="164">
        <f>D125+D126-D127-D128</f>
        <v>7</v>
      </c>
      <c r="E129" s="164">
        <f t="shared" ref="E129:F129" si="321">E125+E126-E127-E128</f>
        <v>10</v>
      </c>
      <c r="F129" s="164">
        <f t="shared" si="321"/>
        <v>8</v>
      </c>
      <c r="G129" s="164">
        <f t="shared" ref="G129" si="322">G125+G126-G127-G128</f>
        <v>5</v>
      </c>
      <c r="H129" s="164">
        <f t="shared" ref="H129" si="323">H125+H126-H127-H128</f>
        <v>5</v>
      </c>
      <c r="I129" s="164">
        <f t="shared" ref="I129" si="324">I125+I126-I127-I128</f>
        <v>8</v>
      </c>
      <c r="J129" s="164">
        <f t="shared" ref="J129:K129" si="325">J125+J126-J127-J128</f>
        <v>5</v>
      </c>
      <c r="K129" s="164">
        <f t="shared" si="325"/>
        <v>3</v>
      </c>
      <c r="L129" s="164">
        <f t="shared" ref="L129:M129" si="326">L125+L126-L127-L128</f>
        <v>4</v>
      </c>
      <c r="M129" s="164">
        <f t="shared" si="326"/>
        <v>6</v>
      </c>
      <c r="N129" s="164">
        <f t="shared" ref="N129" si="327">N125+N126-N127-N128</f>
        <v>2</v>
      </c>
      <c r="O129" s="164">
        <f t="shared" ref="O129" si="328">O125+O126-O127-O128</f>
        <v>4</v>
      </c>
      <c r="P129" s="25">
        <f>P125+P126-P127-P128</f>
        <v>4</v>
      </c>
    </row>
    <row r="130" spans="1:16" ht="15.75" x14ac:dyDescent="0.25">
      <c r="A130" s="605" t="s">
        <v>90</v>
      </c>
      <c r="B130" s="28" t="s">
        <v>85</v>
      </c>
      <c r="C130" s="27" t="s">
        <v>3</v>
      </c>
      <c r="D130" s="164">
        <v>7</v>
      </c>
      <c r="E130" s="164">
        <v>5</v>
      </c>
      <c r="F130" s="164">
        <v>5</v>
      </c>
      <c r="G130" s="164">
        <v>6</v>
      </c>
      <c r="H130" s="164">
        <v>5</v>
      </c>
      <c r="I130" s="164">
        <v>2</v>
      </c>
      <c r="J130" s="164">
        <v>3</v>
      </c>
      <c r="K130" s="164">
        <v>4</v>
      </c>
      <c r="L130" s="164">
        <v>2</v>
      </c>
      <c r="M130" s="164">
        <v>2</v>
      </c>
      <c r="N130" s="164">
        <v>1</v>
      </c>
      <c r="O130" s="164">
        <v>1</v>
      </c>
      <c r="P130" s="25">
        <f>D130</f>
        <v>7</v>
      </c>
    </row>
    <row r="131" spans="1:16" ht="15.75" x14ac:dyDescent="0.25">
      <c r="A131" s="606"/>
      <c r="B131" s="24" t="s">
        <v>84</v>
      </c>
      <c r="C131" s="12" t="s">
        <v>3</v>
      </c>
      <c r="D131" s="162">
        <v>0</v>
      </c>
      <c r="E131" s="162">
        <v>2</v>
      </c>
      <c r="F131" s="162">
        <v>1</v>
      </c>
      <c r="G131" s="162">
        <v>0</v>
      </c>
      <c r="H131" s="162">
        <v>0</v>
      </c>
      <c r="I131" s="162">
        <v>2</v>
      </c>
      <c r="J131" s="162">
        <v>2</v>
      </c>
      <c r="K131" s="162">
        <v>0</v>
      </c>
      <c r="L131" s="162">
        <v>0</v>
      </c>
      <c r="M131" s="162">
        <v>0</v>
      </c>
      <c r="N131" s="162">
        <v>0</v>
      </c>
      <c r="O131" s="162">
        <v>0</v>
      </c>
      <c r="P131" s="19">
        <f>SUM(D131:O131)</f>
        <v>7</v>
      </c>
    </row>
    <row r="132" spans="1:16" ht="15.75" x14ac:dyDescent="0.25">
      <c r="A132" s="606"/>
      <c r="B132" s="79" t="s">
        <v>88</v>
      </c>
      <c r="C132" s="12" t="s">
        <v>3</v>
      </c>
      <c r="D132" s="162">
        <v>1</v>
      </c>
      <c r="E132" s="162">
        <v>0</v>
      </c>
      <c r="F132" s="162">
        <v>0</v>
      </c>
      <c r="G132" s="162">
        <v>1</v>
      </c>
      <c r="H132" s="162">
        <v>2</v>
      </c>
      <c r="I132" s="162">
        <v>0</v>
      </c>
      <c r="J132" s="162">
        <v>0</v>
      </c>
      <c r="K132" s="162">
        <v>1</v>
      </c>
      <c r="L132" s="162">
        <v>0</v>
      </c>
      <c r="M132" s="162">
        <v>0</v>
      </c>
      <c r="N132" s="162">
        <v>0</v>
      </c>
      <c r="O132" s="162">
        <v>1</v>
      </c>
      <c r="P132" s="19">
        <f>SUM(D132:O132)</f>
        <v>6</v>
      </c>
    </row>
    <row r="133" spans="1:16" ht="15.75" x14ac:dyDescent="0.25">
      <c r="A133" s="606"/>
      <c r="B133" s="24" t="s">
        <v>82</v>
      </c>
      <c r="C133" s="12" t="s">
        <v>3</v>
      </c>
      <c r="D133" s="162">
        <v>1</v>
      </c>
      <c r="E133" s="162">
        <v>2</v>
      </c>
      <c r="F133" s="162">
        <v>0</v>
      </c>
      <c r="G133" s="162">
        <v>0</v>
      </c>
      <c r="H133" s="162">
        <v>1</v>
      </c>
      <c r="I133" s="162">
        <v>1</v>
      </c>
      <c r="J133" s="162">
        <v>1</v>
      </c>
      <c r="K133" s="162">
        <v>1</v>
      </c>
      <c r="L133" s="162">
        <v>0</v>
      </c>
      <c r="M133" s="162">
        <v>1</v>
      </c>
      <c r="N133" s="162">
        <v>0</v>
      </c>
      <c r="O133" s="162">
        <v>0</v>
      </c>
      <c r="P133" s="19">
        <f>SUM(D133:O133)</f>
        <v>8</v>
      </c>
    </row>
    <row r="134" spans="1:16" ht="15.75" x14ac:dyDescent="0.25">
      <c r="A134" s="607"/>
      <c r="B134" s="24" t="s">
        <v>81</v>
      </c>
      <c r="C134" s="12" t="s">
        <v>3</v>
      </c>
      <c r="D134" s="164">
        <f t="shared" ref="D134:F134" si="329">D130+D131-D132-D133</f>
        <v>5</v>
      </c>
      <c r="E134" s="164">
        <f t="shared" si="329"/>
        <v>5</v>
      </c>
      <c r="F134" s="164">
        <f t="shared" si="329"/>
        <v>6</v>
      </c>
      <c r="G134" s="164">
        <f t="shared" ref="G134" si="330">G130+G131-G132-G133</f>
        <v>5</v>
      </c>
      <c r="H134" s="164">
        <f t="shared" ref="H134" si="331">H130+H131-H132-H133</f>
        <v>2</v>
      </c>
      <c r="I134" s="164">
        <f t="shared" ref="I134" si="332">I130+I131-I132-I133</f>
        <v>3</v>
      </c>
      <c r="J134" s="164">
        <f t="shared" ref="J134:K134" si="333">J130+J131-J132-J133</f>
        <v>4</v>
      </c>
      <c r="K134" s="164">
        <f t="shared" si="333"/>
        <v>2</v>
      </c>
      <c r="L134" s="164">
        <f t="shared" ref="L134:M134" si="334">L130+L131-L132-L133</f>
        <v>2</v>
      </c>
      <c r="M134" s="164">
        <f t="shared" si="334"/>
        <v>1</v>
      </c>
      <c r="N134" s="164">
        <f t="shared" ref="N134" si="335">N130+N131-N132-N133</f>
        <v>1</v>
      </c>
      <c r="O134" s="164">
        <f t="shared" ref="O134" si="336">O130+O131-O132-O133</f>
        <v>0</v>
      </c>
      <c r="P134" s="25">
        <f>P130+P131-P132-P133</f>
        <v>0</v>
      </c>
    </row>
    <row r="135" spans="1:16" ht="15.75" x14ac:dyDescent="0.25">
      <c r="A135" s="605" t="s">
        <v>89</v>
      </c>
      <c r="B135" s="24" t="s">
        <v>85</v>
      </c>
      <c r="C135" s="12" t="s">
        <v>3</v>
      </c>
      <c r="D135" s="164">
        <v>5</v>
      </c>
      <c r="E135" s="164">
        <v>6</v>
      </c>
      <c r="F135" s="164">
        <v>2</v>
      </c>
      <c r="G135" s="164">
        <v>1</v>
      </c>
      <c r="H135" s="164">
        <v>1</v>
      </c>
      <c r="I135" s="164">
        <v>1</v>
      </c>
      <c r="J135" s="164">
        <v>3</v>
      </c>
      <c r="K135" s="164">
        <v>5</v>
      </c>
      <c r="L135" s="164">
        <v>4</v>
      </c>
      <c r="M135" s="164">
        <v>4</v>
      </c>
      <c r="N135" s="164">
        <v>4</v>
      </c>
      <c r="O135" s="164">
        <v>8</v>
      </c>
      <c r="P135" s="25">
        <f>D135</f>
        <v>5</v>
      </c>
    </row>
    <row r="136" spans="1:16" ht="15.75" x14ac:dyDescent="0.25">
      <c r="A136" s="606"/>
      <c r="B136" s="24" t="s">
        <v>84</v>
      </c>
      <c r="C136" s="12" t="s">
        <v>3</v>
      </c>
      <c r="D136" s="162">
        <v>1</v>
      </c>
      <c r="E136" s="162">
        <v>0</v>
      </c>
      <c r="F136" s="162">
        <v>0</v>
      </c>
      <c r="G136" s="162">
        <v>2</v>
      </c>
      <c r="H136" s="162">
        <v>0</v>
      </c>
      <c r="I136" s="162">
        <v>2</v>
      </c>
      <c r="J136" s="162">
        <v>2</v>
      </c>
      <c r="K136" s="162">
        <v>0</v>
      </c>
      <c r="L136" s="162">
        <v>0</v>
      </c>
      <c r="M136" s="162">
        <v>2</v>
      </c>
      <c r="N136" s="162">
        <v>6</v>
      </c>
      <c r="O136" s="162">
        <v>3</v>
      </c>
      <c r="P136" s="19">
        <f>SUM(D136:O136)</f>
        <v>18</v>
      </c>
    </row>
    <row r="137" spans="1:16" ht="15.75" x14ac:dyDescent="0.25">
      <c r="A137" s="606"/>
      <c r="B137" s="79" t="s">
        <v>88</v>
      </c>
      <c r="C137" s="12" t="s">
        <v>3</v>
      </c>
      <c r="D137" s="162">
        <v>0</v>
      </c>
      <c r="E137" s="162">
        <v>4</v>
      </c>
      <c r="F137" s="162">
        <v>0</v>
      </c>
      <c r="G137" s="162">
        <v>0</v>
      </c>
      <c r="H137" s="162">
        <v>0</v>
      </c>
      <c r="I137" s="162">
        <v>0</v>
      </c>
      <c r="J137" s="162">
        <v>0</v>
      </c>
      <c r="K137" s="162">
        <v>1</v>
      </c>
      <c r="L137" s="162">
        <v>0</v>
      </c>
      <c r="M137" s="162">
        <v>0</v>
      </c>
      <c r="N137" s="162">
        <v>0</v>
      </c>
      <c r="O137" s="162">
        <v>0</v>
      </c>
      <c r="P137" s="19">
        <f>SUM(D137:O137)</f>
        <v>5</v>
      </c>
    </row>
    <row r="138" spans="1:16" ht="15.75" x14ac:dyDescent="0.25">
      <c r="A138" s="606"/>
      <c r="B138" s="24" t="s">
        <v>82</v>
      </c>
      <c r="C138" s="12" t="s">
        <v>3</v>
      </c>
      <c r="D138" s="162">
        <v>0</v>
      </c>
      <c r="E138" s="162">
        <v>0</v>
      </c>
      <c r="F138" s="162">
        <v>1</v>
      </c>
      <c r="G138" s="162">
        <v>2</v>
      </c>
      <c r="H138" s="162">
        <v>0</v>
      </c>
      <c r="I138" s="162">
        <v>0</v>
      </c>
      <c r="J138" s="162">
        <v>0</v>
      </c>
      <c r="K138" s="162">
        <v>0</v>
      </c>
      <c r="L138" s="162">
        <v>0</v>
      </c>
      <c r="M138" s="162">
        <v>2</v>
      </c>
      <c r="N138" s="162">
        <v>2</v>
      </c>
      <c r="O138" s="162">
        <v>2</v>
      </c>
      <c r="P138" s="19">
        <f>SUM(D138:O138)</f>
        <v>9</v>
      </c>
    </row>
    <row r="139" spans="1:16" ht="15.75" x14ac:dyDescent="0.25">
      <c r="A139" s="607"/>
      <c r="B139" s="24" t="s">
        <v>81</v>
      </c>
      <c r="C139" s="12" t="s">
        <v>3</v>
      </c>
      <c r="D139" s="164">
        <f t="shared" ref="D139:F139" si="337">D135+D136-D137-D138</f>
        <v>6</v>
      </c>
      <c r="E139" s="164">
        <f t="shared" si="337"/>
        <v>2</v>
      </c>
      <c r="F139" s="164">
        <f t="shared" si="337"/>
        <v>1</v>
      </c>
      <c r="G139" s="164">
        <f t="shared" ref="G139" si="338">G135+G136-G137-G138</f>
        <v>1</v>
      </c>
      <c r="H139" s="164">
        <f t="shared" ref="H139" si="339">H135+H136-H137-H138</f>
        <v>1</v>
      </c>
      <c r="I139" s="164">
        <f t="shared" ref="I139" si="340">I135+I136-I137-I138</f>
        <v>3</v>
      </c>
      <c r="J139" s="164">
        <f t="shared" ref="J139:K139" si="341">J135+J136-J137-J138</f>
        <v>5</v>
      </c>
      <c r="K139" s="164">
        <f t="shared" si="341"/>
        <v>4</v>
      </c>
      <c r="L139" s="164">
        <f t="shared" ref="L139:M139" si="342">L135+L136-L137-L138</f>
        <v>4</v>
      </c>
      <c r="M139" s="164">
        <f t="shared" si="342"/>
        <v>4</v>
      </c>
      <c r="N139" s="164">
        <f t="shared" ref="N139" si="343">N135+N136-N137-N138</f>
        <v>8</v>
      </c>
      <c r="O139" s="164">
        <f t="shared" ref="O139" si="344">O135+O136-O137-O138</f>
        <v>9</v>
      </c>
      <c r="P139" s="25">
        <f>P135+P136-P137-P138</f>
        <v>9</v>
      </c>
    </row>
    <row r="140" spans="1:16" ht="15.75" x14ac:dyDescent="0.25">
      <c r="A140" s="605" t="s">
        <v>87</v>
      </c>
      <c r="B140" s="24" t="s">
        <v>85</v>
      </c>
      <c r="C140" s="12" t="s">
        <v>3</v>
      </c>
      <c r="D140" s="164">
        <v>433</v>
      </c>
      <c r="E140" s="164">
        <v>523</v>
      </c>
      <c r="F140" s="164">
        <v>474</v>
      </c>
      <c r="G140" s="164">
        <v>438</v>
      </c>
      <c r="H140" s="164">
        <v>525</v>
      </c>
      <c r="I140" s="164">
        <v>520</v>
      </c>
      <c r="J140" s="164">
        <v>752</v>
      </c>
      <c r="K140" s="164">
        <v>636</v>
      </c>
      <c r="L140" s="164">
        <v>546</v>
      </c>
      <c r="M140" s="164">
        <v>834</v>
      </c>
      <c r="N140" s="164">
        <v>847</v>
      </c>
      <c r="O140" s="164">
        <v>764</v>
      </c>
      <c r="P140" s="25">
        <f>D140</f>
        <v>433</v>
      </c>
    </row>
    <row r="141" spans="1:16" ht="15.75" x14ac:dyDescent="0.25">
      <c r="A141" s="606"/>
      <c r="B141" s="24" t="s">
        <v>84</v>
      </c>
      <c r="C141" s="12" t="s">
        <v>3</v>
      </c>
      <c r="D141" s="162">
        <v>259</v>
      </c>
      <c r="E141" s="162">
        <v>34</v>
      </c>
      <c r="F141" s="162">
        <v>133</v>
      </c>
      <c r="G141" s="162">
        <v>190</v>
      </c>
      <c r="H141" s="162">
        <v>80</v>
      </c>
      <c r="I141" s="162">
        <v>284</v>
      </c>
      <c r="J141" s="162">
        <v>0</v>
      </c>
      <c r="K141" s="162">
        <v>3</v>
      </c>
      <c r="L141" s="162">
        <v>421</v>
      </c>
      <c r="M141" s="162">
        <v>129</v>
      </c>
      <c r="N141" s="162">
        <v>78</v>
      </c>
      <c r="O141" s="162">
        <v>378</v>
      </c>
      <c r="P141" s="19">
        <f>SUM(D141:O141)</f>
        <v>1989</v>
      </c>
    </row>
    <row r="142" spans="1:16" ht="15.75" x14ac:dyDescent="0.25">
      <c r="A142" s="606"/>
      <c r="B142" s="24" t="s">
        <v>83</v>
      </c>
      <c r="C142" s="12" t="s">
        <v>3</v>
      </c>
      <c r="D142" s="162">
        <v>0</v>
      </c>
      <c r="E142" s="162">
        <v>0</v>
      </c>
      <c r="F142" s="162">
        <v>1</v>
      </c>
      <c r="G142" s="162">
        <v>0</v>
      </c>
      <c r="H142" s="162">
        <v>6</v>
      </c>
      <c r="I142" s="162">
        <v>0</v>
      </c>
      <c r="J142" s="162">
        <v>54</v>
      </c>
      <c r="K142" s="162">
        <v>0</v>
      </c>
      <c r="L142" s="162">
        <v>0</v>
      </c>
      <c r="M142" s="162">
        <v>0</v>
      </c>
      <c r="N142" s="162">
        <v>0</v>
      </c>
      <c r="O142" s="162">
        <v>0</v>
      </c>
      <c r="P142" s="19">
        <f>SUM(D142:O142)</f>
        <v>61</v>
      </c>
    </row>
    <row r="143" spans="1:16" ht="15.75" x14ac:dyDescent="0.25">
      <c r="A143" s="606"/>
      <c r="B143" s="24" t="s">
        <v>82</v>
      </c>
      <c r="C143" s="12" t="s">
        <v>3</v>
      </c>
      <c r="D143" s="162">
        <v>169</v>
      </c>
      <c r="E143" s="162">
        <v>83</v>
      </c>
      <c r="F143" s="162">
        <v>168</v>
      </c>
      <c r="G143" s="162">
        <v>103</v>
      </c>
      <c r="H143" s="162">
        <v>79</v>
      </c>
      <c r="I143" s="162">
        <v>52</v>
      </c>
      <c r="J143" s="162">
        <v>62</v>
      </c>
      <c r="K143" s="162">
        <v>93</v>
      </c>
      <c r="L143" s="162">
        <v>133</v>
      </c>
      <c r="M143" s="162">
        <v>116</v>
      </c>
      <c r="N143" s="162">
        <v>161</v>
      </c>
      <c r="O143" s="162">
        <v>45</v>
      </c>
      <c r="P143" s="19">
        <f>SUM(D143:O143)</f>
        <v>1264</v>
      </c>
    </row>
    <row r="144" spans="1:16" ht="15.75" x14ac:dyDescent="0.25">
      <c r="A144" s="607"/>
      <c r="B144" s="24" t="s">
        <v>81</v>
      </c>
      <c r="C144" s="12" t="s">
        <v>3</v>
      </c>
      <c r="D144" s="164">
        <f t="shared" ref="D144:F144" si="345">D140+D141-D142-D143</f>
        <v>523</v>
      </c>
      <c r="E144" s="164">
        <f>E140+E141-E142-E143</f>
        <v>474</v>
      </c>
      <c r="F144" s="164">
        <f t="shared" si="345"/>
        <v>438</v>
      </c>
      <c r="G144" s="164">
        <f t="shared" ref="G144" si="346">G140+G141-G142-G143</f>
        <v>525</v>
      </c>
      <c r="H144" s="164">
        <f t="shared" ref="H144" si="347">H140+H141-H142-H143</f>
        <v>520</v>
      </c>
      <c r="I144" s="164">
        <f t="shared" ref="I144" si="348">I140+I141-I142-I143</f>
        <v>752</v>
      </c>
      <c r="J144" s="164">
        <f t="shared" ref="J144:K144" si="349">J140+J141-J142-J143</f>
        <v>636</v>
      </c>
      <c r="K144" s="164">
        <f t="shared" si="349"/>
        <v>546</v>
      </c>
      <c r="L144" s="164">
        <f t="shared" ref="L144:M144" si="350">L140+L141-L142-L143</f>
        <v>834</v>
      </c>
      <c r="M144" s="164">
        <f t="shared" si="350"/>
        <v>847</v>
      </c>
      <c r="N144" s="164">
        <f t="shared" ref="N144" si="351">N140+N141-N142-N143</f>
        <v>764</v>
      </c>
      <c r="O144" s="164">
        <f t="shared" ref="O144" si="352">O140+O141-O142-O143</f>
        <v>1097</v>
      </c>
      <c r="P144" s="25">
        <f>P140+P141-P142-P143</f>
        <v>1097</v>
      </c>
    </row>
    <row r="145" spans="1:16" s="3" customFormat="1" ht="15.75" x14ac:dyDescent="0.25">
      <c r="A145" s="605" t="s">
        <v>86</v>
      </c>
      <c r="B145" s="24" t="s">
        <v>85</v>
      </c>
      <c r="C145" s="12" t="s">
        <v>3</v>
      </c>
      <c r="D145" s="165">
        <f t="shared" ref="D145:F145" si="353">D125+D130+D135+D140</f>
        <v>457</v>
      </c>
      <c r="E145" s="165">
        <f t="shared" si="353"/>
        <v>541</v>
      </c>
      <c r="F145" s="165">
        <f t="shared" si="353"/>
        <v>491</v>
      </c>
      <c r="G145" s="165">
        <f t="shared" ref="G145" si="354">G125+G130+G135+G140</f>
        <v>453</v>
      </c>
      <c r="H145" s="165">
        <f t="shared" ref="H145" si="355">H125+H130+H135+H140</f>
        <v>536</v>
      </c>
      <c r="I145" s="165">
        <f t="shared" ref="I145" si="356">I125+I130+I135+I140</f>
        <v>528</v>
      </c>
      <c r="J145" s="165">
        <f t="shared" ref="J145:K145" si="357">J125+J130+J135+J140</f>
        <v>766</v>
      </c>
      <c r="K145" s="165">
        <f t="shared" si="357"/>
        <v>650</v>
      </c>
      <c r="L145" s="165">
        <f t="shared" ref="L145:M145" si="358">L125+L130+L135+L140</f>
        <v>555</v>
      </c>
      <c r="M145" s="165">
        <f t="shared" si="358"/>
        <v>844</v>
      </c>
      <c r="N145" s="165">
        <f t="shared" ref="N145" si="359">N125+N130+N135+N140</f>
        <v>858</v>
      </c>
      <c r="O145" s="165">
        <f t="shared" ref="O145" si="360">O125+O130+O135+O140</f>
        <v>775</v>
      </c>
      <c r="P145" s="97">
        <f t="shared" ref="P145" si="361">P125+P130+P135+P140</f>
        <v>457</v>
      </c>
    </row>
    <row r="146" spans="1:16" ht="15.75" x14ac:dyDescent="0.25">
      <c r="A146" s="606"/>
      <c r="B146" s="24" t="s">
        <v>84</v>
      </c>
      <c r="C146" s="12" t="s">
        <v>3</v>
      </c>
      <c r="D146" s="165">
        <f t="shared" ref="D146:E148" si="362">D126+D131+D136+D141</f>
        <v>260</v>
      </c>
      <c r="E146" s="165">
        <f t="shared" si="362"/>
        <v>40</v>
      </c>
      <c r="F146" s="165">
        <f t="shared" ref="F146" si="363">F126+F131+F136+F141</f>
        <v>134</v>
      </c>
      <c r="G146" s="165">
        <f t="shared" ref="G146" si="364">G126+G131+G136+G141</f>
        <v>192</v>
      </c>
      <c r="H146" s="165">
        <f t="shared" ref="H146" si="365">H126+H131+H136+H141</f>
        <v>80</v>
      </c>
      <c r="I146" s="165">
        <f t="shared" ref="I146" si="366">I126+I131+I136+I141</f>
        <v>294</v>
      </c>
      <c r="J146" s="165">
        <f t="shared" ref="J146:K146" si="367">J126+J131+J136+J141</f>
        <v>4</v>
      </c>
      <c r="K146" s="165">
        <f t="shared" si="367"/>
        <v>6</v>
      </c>
      <c r="L146" s="165">
        <f t="shared" ref="L146:M146" si="368">L126+L131+L136+L141</f>
        <v>426</v>
      </c>
      <c r="M146" s="165">
        <f t="shared" si="368"/>
        <v>133</v>
      </c>
      <c r="N146" s="165">
        <f t="shared" ref="N146" si="369">N126+N131+N136+N141</f>
        <v>84</v>
      </c>
      <c r="O146" s="165">
        <f t="shared" ref="O146" si="370">O126+O131+O136+O141</f>
        <v>384</v>
      </c>
      <c r="P146" s="97">
        <f t="shared" ref="P146" si="371">P126+P131+P136+P141</f>
        <v>2037</v>
      </c>
    </row>
    <row r="147" spans="1:16" ht="15.75" x14ac:dyDescent="0.25">
      <c r="A147" s="606"/>
      <c r="B147" s="24" t="s">
        <v>83</v>
      </c>
      <c r="C147" s="12" t="s">
        <v>3</v>
      </c>
      <c r="D147" s="165">
        <f t="shared" si="362"/>
        <v>4</v>
      </c>
      <c r="E147" s="165">
        <f t="shared" si="362"/>
        <v>4</v>
      </c>
      <c r="F147" s="165">
        <f t="shared" ref="F147" si="372">F127+F132+F137+F142</f>
        <v>1</v>
      </c>
      <c r="G147" s="165">
        <f t="shared" ref="G147" si="373">G127+G132+G137+G142</f>
        <v>2</v>
      </c>
      <c r="H147" s="165">
        <f t="shared" ref="H147" si="374">H127+H132+H137+H142</f>
        <v>8</v>
      </c>
      <c r="I147" s="165">
        <f t="shared" ref="I147" si="375">I127+I132+I137+I142</f>
        <v>1</v>
      </c>
      <c r="J147" s="165">
        <f t="shared" ref="J147:K147" si="376">J127+J132+J137+J142</f>
        <v>57</v>
      </c>
      <c r="K147" s="165">
        <f t="shared" si="376"/>
        <v>2</v>
      </c>
      <c r="L147" s="165">
        <f t="shared" ref="L147:M147" si="377">L127+L132+L137+L142</f>
        <v>0</v>
      </c>
      <c r="M147" s="165">
        <f t="shared" si="377"/>
        <v>0</v>
      </c>
      <c r="N147" s="165">
        <f t="shared" ref="N147" si="378">N127+N132+N137+N142</f>
        <v>4</v>
      </c>
      <c r="O147" s="165">
        <f t="shared" ref="O147" si="379">O127+O132+O137+O142</f>
        <v>1</v>
      </c>
      <c r="P147" s="97">
        <f t="shared" ref="P147" si="380">P127+P132+P137+P142</f>
        <v>84</v>
      </c>
    </row>
    <row r="148" spans="1:16" ht="15.75" x14ac:dyDescent="0.25">
      <c r="A148" s="606"/>
      <c r="B148" s="24" t="s">
        <v>82</v>
      </c>
      <c r="C148" s="12" t="s">
        <v>3</v>
      </c>
      <c r="D148" s="165">
        <f t="shared" si="362"/>
        <v>172</v>
      </c>
      <c r="E148" s="165">
        <f t="shared" si="362"/>
        <v>86</v>
      </c>
      <c r="F148" s="165">
        <f t="shared" ref="F148" si="381">F128+F133+F138+F143</f>
        <v>171</v>
      </c>
      <c r="G148" s="165">
        <f t="shared" ref="G148" si="382">G128+G133+G138+G143</f>
        <v>107</v>
      </c>
      <c r="H148" s="165">
        <f t="shared" ref="H148" si="383">H128+H133+H138+H143</f>
        <v>80</v>
      </c>
      <c r="I148" s="165">
        <f t="shared" ref="I148" si="384">I128+I133+I138+I143</f>
        <v>55</v>
      </c>
      <c r="J148" s="165">
        <f t="shared" ref="J148:K148" si="385">J128+J133+J138+J143</f>
        <v>63</v>
      </c>
      <c r="K148" s="165">
        <f t="shared" si="385"/>
        <v>99</v>
      </c>
      <c r="L148" s="165">
        <f t="shared" ref="L148:M148" si="386">L128+L133+L138+L143</f>
        <v>137</v>
      </c>
      <c r="M148" s="165">
        <f t="shared" si="386"/>
        <v>119</v>
      </c>
      <c r="N148" s="165">
        <f t="shared" ref="N148" si="387">N128+N133+N138+N143</f>
        <v>163</v>
      </c>
      <c r="O148" s="165">
        <f t="shared" ref="O148" si="388">O128+O133+O138+O143</f>
        <v>48</v>
      </c>
      <c r="P148" s="97">
        <f t="shared" ref="P148" si="389">P128+P133+P138+P143</f>
        <v>1300</v>
      </c>
    </row>
    <row r="149" spans="1:16" ht="15.75" x14ac:dyDescent="0.25">
      <c r="A149" s="607"/>
      <c r="B149" s="24" t="s">
        <v>81</v>
      </c>
      <c r="C149" s="12" t="s">
        <v>3</v>
      </c>
      <c r="D149" s="164">
        <f t="shared" ref="D149:F149" si="390">D145+D146-D147-D148</f>
        <v>541</v>
      </c>
      <c r="E149" s="164">
        <f t="shared" si="390"/>
        <v>491</v>
      </c>
      <c r="F149" s="164">
        <f t="shared" si="390"/>
        <v>453</v>
      </c>
      <c r="G149" s="164">
        <f t="shared" ref="G149" si="391">G145+G146-G147-G148</f>
        <v>536</v>
      </c>
      <c r="H149" s="164">
        <f t="shared" ref="H149" si="392">H145+H146-H147-H148</f>
        <v>528</v>
      </c>
      <c r="I149" s="164">
        <f t="shared" ref="I149" si="393">I145+I146-I147-I148</f>
        <v>766</v>
      </c>
      <c r="J149" s="164">
        <f t="shared" ref="J149:K149" si="394">J145+J146-J147-J148</f>
        <v>650</v>
      </c>
      <c r="K149" s="164">
        <f t="shared" si="394"/>
        <v>555</v>
      </c>
      <c r="L149" s="164">
        <f t="shared" ref="L149:M149" si="395">L145+L146-L147-L148</f>
        <v>844</v>
      </c>
      <c r="M149" s="164">
        <f t="shared" si="395"/>
        <v>858</v>
      </c>
      <c r="N149" s="164">
        <f t="shared" ref="N149" si="396">N145+N146-N147-N148</f>
        <v>775</v>
      </c>
      <c r="O149" s="164">
        <f t="shared" ref="O149" si="397">O145+O146-O147-O148</f>
        <v>1110</v>
      </c>
      <c r="P149" s="97">
        <f t="shared" ref="P149" si="398">P129+P134+P139+P144</f>
        <v>1110</v>
      </c>
    </row>
    <row r="150" spans="1:16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4"/>
      <c r="O150" s="594"/>
      <c r="P150" s="595"/>
    </row>
    <row r="151" spans="1:16" ht="15.75" x14ac:dyDescent="0.25">
      <c r="A151" s="596" t="s">
        <v>79</v>
      </c>
      <c r="B151" s="597"/>
      <c r="C151" s="12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0"/>
    </row>
    <row r="152" spans="1:16" ht="15.75" x14ac:dyDescent="0.25">
      <c r="A152" s="628" t="s">
        <v>78</v>
      </c>
      <c r="B152" s="88" t="s">
        <v>63</v>
      </c>
      <c r="C152" s="12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0"/>
    </row>
    <row r="153" spans="1:16" ht="15.75" x14ac:dyDescent="0.25">
      <c r="A153" s="629"/>
      <c r="B153" s="20" t="s">
        <v>73</v>
      </c>
      <c r="C153" s="12" t="s">
        <v>57</v>
      </c>
      <c r="D153" s="5">
        <v>195</v>
      </c>
      <c r="E153" s="5">
        <v>216</v>
      </c>
      <c r="F153" s="5">
        <v>198</v>
      </c>
      <c r="G153" s="5">
        <v>219</v>
      </c>
      <c r="H153" s="5">
        <v>214</v>
      </c>
      <c r="I153" s="5">
        <v>210</v>
      </c>
      <c r="J153" s="5">
        <v>214</v>
      </c>
      <c r="K153" s="5">
        <v>240</v>
      </c>
      <c r="L153" s="5">
        <v>218</v>
      </c>
      <c r="M153" s="5">
        <v>264</v>
      </c>
      <c r="N153" s="5">
        <v>244</v>
      </c>
      <c r="O153" s="5">
        <v>227</v>
      </c>
      <c r="P153" s="19">
        <f t="shared" ref="P153:P165" si="399">SUM(D153:O153)</f>
        <v>2659</v>
      </c>
    </row>
    <row r="154" spans="1:16" ht="15.75" x14ac:dyDescent="0.25">
      <c r="A154" s="629"/>
      <c r="B154" s="20" t="s">
        <v>72</v>
      </c>
      <c r="C154" s="12" t="s">
        <v>57</v>
      </c>
      <c r="D154" s="5">
        <v>112</v>
      </c>
      <c r="E154" s="5">
        <v>107</v>
      </c>
      <c r="F154" s="5">
        <v>121</v>
      </c>
      <c r="G154" s="5">
        <v>84</v>
      </c>
      <c r="H154" s="5">
        <v>126</v>
      </c>
      <c r="I154" s="5">
        <v>126</v>
      </c>
      <c r="J154" s="5">
        <v>104</v>
      </c>
      <c r="K154" s="5">
        <v>121</v>
      </c>
      <c r="L154" s="5">
        <v>127</v>
      </c>
      <c r="M154" s="5">
        <v>120</v>
      </c>
      <c r="N154" s="5">
        <v>126</v>
      </c>
      <c r="O154" s="5">
        <v>134</v>
      </c>
      <c r="P154" s="19">
        <f t="shared" si="399"/>
        <v>1408</v>
      </c>
    </row>
    <row r="155" spans="1:16" ht="15.75" x14ac:dyDescent="0.25">
      <c r="A155" s="629"/>
      <c r="B155" s="20" t="s">
        <v>53</v>
      </c>
      <c r="C155" s="12" t="s">
        <v>57</v>
      </c>
      <c r="D155" s="5">
        <v>61</v>
      </c>
      <c r="E155" s="5">
        <v>68</v>
      </c>
      <c r="F155" s="5">
        <v>59</v>
      </c>
      <c r="G155" s="5">
        <v>63</v>
      </c>
      <c r="H155" s="5">
        <v>58</v>
      </c>
      <c r="I155" s="5">
        <v>53</v>
      </c>
      <c r="J155" s="5">
        <v>54</v>
      </c>
      <c r="K155" s="5">
        <v>49</v>
      </c>
      <c r="L155" s="5">
        <v>55</v>
      </c>
      <c r="M155" s="5">
        <v>67</v>
      </c>
      <c r="N155" s="5">
        <v>73</v>
      </c>
      <c r="O155" s="5">
        <v>68</v>
      </c>
      <c r="P155" s="19">
        <f t="shared" si="399"/>
        <v>728</v>
      </c>
    </row>
    <row r="156" spans="1:16" ht="15.75" x14ac:dyDescent="0.25">
      <c r="A156" s="629"/>
      <c r="B156" s="20" t="s">
        <v>71</v>
      </c>
      <c r="C156" s="12" t="s">
        <v>57</v>
      </c>
      <c r="D156" s="5">
        <v>15</v>
      </c>
      <c r="E156" s="5">
        <v>19</v>
      </c>
      <c r="F156" s="5">
        <v>21</v>
      </c>
      <c r="G156" s="5">
        <v>23</v>
      </c>
      <c r="H156" s="5">
        <v>15</v>
      </c>
      <c r="I156" s="5">
        <v>18</v>
      </c>
      <c r="J156" s="5">
        <v>18</v>
      </c>
      <c r="K156" s="5">
        <v>18</v>
      </c>
      <c r="L156" s="5">
        <v>23</v>
      </c>
      <c r="M156" s="5">
        <v>19</v>
      </c>
      <c r="N156" s="5">
        <v>16</v>
      </c>
      <c r="O156" s="5">
        <v>15</v>
      </c>
      <c r="P156" s="19">
        <f t="shared" si="399"/>
        <v>220</v>
      </c>
    </row>
    <row r="157" spans="1:16" ht="15.75" x14ac:dyDescent="0.25">
      <c r="A157" s="629"/>
      <c r="B157" s="20" t="s">
        <v>52</v>
      </c>
      <c r="C157" s="12" t="s">
        <v>57</v>
      </c>
      <c r="D157" s="5">
        <v>25</v>
      </c>
      <c r="E157" s="5">
        <v>30</v>
      </c>
      <c r="F157" s="5">
        <v>33</v>
      </c>
      <c r="G157" s="5">
        <v>47</v>
      </c>
      <c r="H157" s="5">
        <v>32</v>
      </c>
      <c r="I157" s="5">
        <v>44</v>
      </c>
      <c r="J157" s="5">
        <v>38</v>
      </c>
      <c r="K157" s="5">
        <v>33</v>
      </c>
      <c r="L157" s="5">
        <v>34</v>
      </c>
      <c r="M157" s="5">
        <v>31</v>
      </c>
      <c r="N157" s="5">
        <v>20</v>
      </c>
      <c r="O157" s="5">
        <v>38</v>
      </c>
      <c r="P157" s="19">
        <f t="shared" si="399"/>
        <v>405</v>
      </c>
    </row>
    <row r="158" spans="1:16" ht="15.75" x14ac:dyDescent="0.25">
      <c r="A158" s="629"/>
      <c r="B158" s="20" t="s">
        <v>51</v>
      </c>
      <c r="C158" s="12" t="s">
        <v>57</v>
      </c>
      <c r="D158" s="5">
        <v>34</v>
      </c>
      <c r="E158" s="5">
        <v>34</v>
      </c>
      <c r="F158" s="5">
        <v>32</v>
      </c>
      <c r="G158" s="5">
        <v>39</v>
      </c>
      <c r="H158" s="5">
        <v>29</v>
      </c>
      <c r="I158" s="5">
        <v>31</v>
      </c>
      <c r="J158" s="5">
        <v>32</v>
      </c>
      <c r="K158" s="5">
        <v>35</v>
      </c>
      <c r="L158" s="5">
        <v>30</v>
      </c>
      <c r="M158" s="5">
        <v>28</v>
      </c>
      <c r="N158" s="5">
        <v>26</v>
      </c>
      <c r="O158" s="5">
        <v>29</v>
      </c>
      <c r="P158" s="19">
        <f t="shared" si="399"/>
        <v>379</v>
      </c>
    </row>
    <row r="159" spans="1:16" ht="15.75" x14ac:dyDescent="0.25">
      <c r="A159" s="629"/>
      <c r="B159" s="20" t="s">
        <v>62</v>
      </c>
      <c r="C159" s="12" t="s">
        <v>57</v>
      </c>
      <c r="D159" s="5">
        <v>6</v>
      </c>
      <c r="E159" s="5">
        <v>3</v>
      </c>
      <c r="F159" s="5">
        <v>5</v>
      </c>
      <c r="G159" s="5">
        <v>13</v>
      </c>
      <c r="H159" s="5">
        <v>7</v>
      </c>
      <c r="I159" s="5">
        <v>7</v>
      </c>
      <c r="J159" s="5">
        <v>5</v>
      </c>
      <c r="K159" s="5">
        <v>8</v>
      </c>
      <c r="L159" s="5">
        <v>3</v>
      </c>
      <c r="M159" s="5">
        <v>5</v>
      </c>
      <c r="N159" s="5">
        <v>11</v>
      </c>
      <c r="O159" s="5">
        <v>2</v>
      </c>
      <c r="P159" s="19">
        <f t="shared" si="399"/>
        <v>75</v>
      </c>
    </row>
    <row r="160" spans="1:16" ht="15.75" x14ac:dyDescent="0.25">
      <c r="A160" s="629"/>
      <c r="B160" s="20" t="s">
        <v>50</v>
      </c>
      <c r="C160" s="12" t="s">
        <v>57</v>
      </c>
      <c r="D160" s="5">
        <v>9</v>
      </c>
      <c r="E160" s="5">
        <v>11</v>
      </c>
      <c r="F160" s="5">
        <v>8</v>
      </c>
      <c r="G160" s="5">
        <v>11</v>
      </c>
      <c r="H160" s="5">
        <v>7</v>
      </c>
      <c r="I160" s="5">
        <v>13</v>
      </c>
      <c r="J160" s="5">
        <v>11</v>
      </c>
      <c r="K160" s="5">
        <v>8</v>
      </c>
      <c r="L160" s="5">
        <v>12</v>
      </c>
      <c r="M160" s="5">
        <v>12</v>
      </c>
      <c r="N160" s="5">
        <v>14</v>
      </c>
      <c r="O160" s="5">
        <v>5</v>
      </c>
      <c r="P160" s="19">
        <f t="shared" si="399"/>
        <v>121</v>
      </c>
    </row>
    <row r="161" spans="1:16" ht="15.75" x14ac:dyDescent="0.25">
      <c r="A161" s="629"/>
      <c r="B161" s="20" t="s">
        <v>49</v>
      </c>
      <c r="C161" s="12" t="s">
        <v>57</v>
      </c>
      <c r="D161" s="5">
        <v>1</v>
      </c>
      <c r="E161" s="5">
        <v>7</v>
      </c>
      <c r="F161" s="5">
        <v>9</v>
      </c>
      <c r="G161" s="5">
        <v>5</v>
      </c>
      <c r="H161" s="5">
        <v>5</v>
      </c>
      <c r="I161" s="5">
        <v>4</v>
      </c>
      <c r="J161" s="5">
        <v>3</v>
      </c>
      <c r="K161" s="5">
        <v>10</v>
      </c>
      <c r="L161" s="5">
        <v>9</v>
      </c>
      <c r="M161" s="5">
        <v>9</v>
      </c>
      <c r="N161" s="5">
        <v>8</v>
      </c>
      <c r="O161" s="5">
        <v>3</v>
      </c>
      <c r="P161" s="19">
        <f t="shared" si="399"/>
        <v>73</v>
      </c>
    </row>
    <row r="162" spans="1:16" ht="15.75" x14ac:dyDescent="0.25">
      <c r="A162" s="629"/>
      <c r="B162" s="20" t="s">
        <v>77</v>
      </c>
      <c r="C162" s="12" t="s">
        <v>57</v>
      </c>
      <c r="D162" s="5">
        <v>2</v>
      </c>
      <c r="E162" s="5">
        <v>4</v>
      </c>
      <c r="F162" s="5">
        <v>2</v>
      </c>
      <c r="G162" s="5">
        <v>8</v>
      </c>
      <c r="H162" s="5">
        <v>2</v>
      </c>
      <c r="I162" s="5">
        <v>9</v>
      </c>
      <c r="J162" s="5">
        <v>5</v>
      </c>
      <c r="K162" s="5">
        <v>5</v>
      </c>
      <c r="L162" s="5">
        <v>6</v>
      </c>
      <c r="M162" s="5">
        <v>6</v>
      </c>
      <c r="N162" s="5">
        <v>4</v>
      </c>
      <c r="O162" s="5">
        <v>3</v>
      </c>
      <c r="P162" s="19">
        <f t="shared" si="399"/>
        <v>56</v>
      </c>
    </row>
    <row r="163" spans="1:16" ht="15.75" x14ac:dyDescent="0.25">
      <c r="A163" s="629"/>
      <c r="B163" s="20" t="s">
        <v>69</v>
      </c>
      <c r="C163" s="12" t="s">
        <v>57</v>
      </c>
      <c r="D163" s="5">
        <v>2</v>
      </c>
      <c r="E163" s="5">
        <v>1</v>
      </c>
      <c r="F163" s="5">
        <v>0</v>
      </c>
      <c r="G163" s="5">
        <v>2</v>
      </c>
      <c r="H163" s="5">
        <v>1</v>
      </c>
      <c r="I163" s="5">
        <v>1</v>
      </c>
      <c r="J163" s="5">
        <v>1</v>
      </c>
      <c r="K163" s="5">
        <v>0</v>
      </c>
      <c r="L163" s="5">
        <v>0</v>
      </c>
      <c r="M163" s="5">
        <v>2</v>
      </c>
      <c r="N163" s="5">
        <v>0</v>
      </c>
      <c r="O163" s="5">
        <v>0</v>
      </c>
      <c r="P163" s="19">
        <f t="shared" si="399"/>
        <v>10</v>
      </c>
    </row>
    <row r="164" spans="1:16" ht="15.75" x14ac:dyDescent="0.25">
      <c r="A164" s="629"/>
      <c r="B164" s="20" t="s">
        <v>68</v>
      </c>
      <c r="C164" s="12" t="s">
        <v>57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19">
        <f t="shared" si="399"/>
        <v>0</v>
      </c>
    </row>
    <row r="165" spans="1:16" ht="15.75" x14ac:dyDescent="0.25">
      <c r="A165" s="630"/>
      <c r="B165" s="20" t="s">
        <v>76</v>
      </c>
      <c r="C165" s="12" t="s">
        <v>57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19">
        <f t="shared" si="399"/>
        <v>0</v>
      </c>
    </row>
    <row r="166" spans="1:16" ht="15.75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19"/>
    </row>
    <row r="167" spans="1:16" ht="15.75" x14ac:dyDescent="0.25">
      <c r="A167" s="629"/>
      <c r="B167" s="20" t="s">
        <v>74</v>
      </c>
      <c r="C167" s="12" t="s">
        <v>57</v>
      </c>
      <c r="D167" s="5">
        <v>28</v>
      </c>
      <c r="E167" s="5">
        <v>18</v>
      </c>
      <c r="F167" s="5">
        <v>28</v>
      </c>
      <c r="G167" s="5">
        <v>63</v>
      </c>
      <c r="H167" s="162">
        <v>41</v>
      </c>
      <c r="I167" s="162">
        <v>22</v>
      </c>
      <c r="J167" s="162">
        <v>31</v>
      </c>
      <c r="K167" s="162">
        <v>22</v>
      </c>
      <c r="L167" s="162">
        <v>19</v>
      </c>
      <c r="M167" s="162">
        <v>30</v>
      </c>
      <c r="N167" s="162">
        <v>0</v>
      </c>
      <c r="O167" s="162">
        <v>23</v>
      </c>
      <c r="P167" s="19">
        <f t="shared" ref="P167:P175" si="400">SUM(D167:O167)</f>
        <v>325</v>
      </c>
    </row>
    <row r="168" spans="1:16" ht="15.75" x14ac:dyDescent="0.25">
      <c r="A168" s="629"/>
      <c r="B168" s="20" t="s">
        <v>73</v>
      </c>
      <c r="C168" s="12" t="s">
        <v>57</v>
      </c>
      <c r="D168" s="5">
        <v>4</v>
      </c>
      <c r="E168" s="5">
        <v>4</v>
      </c>
      <c r="F168" s="5">
        <v>5</v>
      </c>
      <c r="G168" s="5">
        <v>8</v>
      </c>
      <c r="H168" s="162">
        <v>16</v>
      </c>
      <c r="I168" s="162">
        <v>5</v>
      </c>
      <c r="J168" s="162">
        <v>11</v>
      </c>
      <c r="K168" s="162">
        <v>3</v>
      </c>
      <c r="L168" s="162">
        <v>5</v>
      </c>
      <c r="M168" s="162">
        <v>2</v>
      </c>
      <c r="N168" s="162">
        <v>0</v>
      </c>
      <c r="O168" s="162">
        <v>4</v>
      </c>
      <c r="P168" s="19">
        <f t="shared" si="400"/>
        <v>67</v>
      </c>
    </row>
    <row r="169" spans="1:16" ht="15.75" x14ac:dyDescent="0.25">
      <c r="A169" s="629"/>
      <c r="B169" s="20" t="s">
        <v>72</v>
      </c>
      <c r="C169" s="12" t="s">
        <v>57</v>
      </c>
      <c r="D169" s="5">
        <v>2</v>
      </c>
      <c r="E169" s="5">
        <v>1</v>
      </c>
      <c r="F169" s="5">
        <v>1</v>
      </c>
      <c r="G169" s="5">
        <v>1</v>
      </c>
      <c r="H169" s="162">
        <v>1</v>
      </c>
      <c r="I169" s="162">
        <v>2</v>
      </c>
      <c r="J169" s="162">
        <v>2</v>
      </c>
      <c r="K169" s="162">
        <v>1</v>
      </c>
      <c r="L169" s="162">
        <v>1</v>
      </c>
      <c r="M169" s="162">
        <v>0</v>
      </c>
      <c r="N169" s="162">
        <v>0</v>
      </c>
      <c r="O169" s="162">
        <v>0</v>
      </c>
      <c r="P169" s="19">
        <f t="shared" si="400"/>
        <v>12</v>
      </c>
    </row>
    <row r="170" spans="1:16" ht="15.75" x14ac:dyDescent="0.25">
      <c r="A170" s="629"/>
      <c r="B170" s="20" t="s">
        <v>71</v>
      </c>
      <c r="C170" s="12" t="s">
        <v>57</v>
      </c>
      <c r="D170" s="5">
        <v>0</v>
      </c>
      <c r="E170" s="5">
        <v>0</v>
      </c>
      <c r="F170" s="5">
        <v>0</v>
      </c>
      <c r="G170" s="5">
        <v>1</v>
      </c>
      <c r="H170" s="162">
        <v>2</v>
      </c>
      <c r="I170" s="162">
        <v>1</v>
      </c>
      <c r="J170" s="162">
        <v>0</v>
      </c>
      <c r="K170" s="162">
        <v>0</v>
      </c>
      <c r="L170" s="162">
        <v>0</v>
      </c>
      <c r="M170" s="162">
        <v>0</v>
      </c>
      <c r="N170" s="162">
        <v>0</v>
      </c>
      <c r="O170" s="162">
        <v>0</v>
      </c>
      <c r="P170" s="19">
        <f t="shared" si="400"/>
        <v>4</v>
      </c>
    </row>
    <row r="171" spans="1:16" ht="15.75" x14ac:dyDescent="0.25">
      <c r="A171" s="629"/>
      <c r="B171" s="20" t="s">
        <v>52</v>
      </c>
      <c r="C171" s="12" t="s">
        <v>57</v>
      </c>
      <c r="D171" s="5">
        <v>0</v>
      </c>
      <c r="E171" s="5">
        <v>0</v>
      </c>
      <c r="F171" s="5">
        <v>1</v>
      </c>
      <c r="G171" s="5">
        <v>2</v>
      </c>
      <c r="H171" s="162">
        <v>3</v>
      </c>
      <c r="I171" s="162">
        <v>0</v>
      </c>
      <c r="J171" s="162">
        <v>1</v>
      </c>
      <c r="K171" s="162">
        <v>0</v>
      </c>
      <c r="L171" s="162">
        <v>0</v>
      </c>
      <c r="M171" s="162">
        <v>0</v>
      </c>
      <c r="N171" s="162">
        <v>0</v>
      </c>
      <c r="O171" s="162">
        <v>0</v>
      </c>
      <c r="P171" s="19">
        <f t="shared" si="400"/>
        <v>7</v>
      </c>
    </row>
    <row r="172" spans="1:16" ht="15.75" x14ac:dyDescent="0.25">
      <c r="A172" s="629"/>
      <c r="B172" s="20" t="s">
        <v>62</v>
      </c>
      <c r="C172" s="12" t="s">
        <v>57</v>
      </c>
      <c r="D172" s="5">
        <v>1</v>
      </c>
      <c r="E172" s="5">
        <v>0</v>
      </c>
      <c r="F172" s="5">
        <v>0</v>
      </c>
      <c r="G172" s="5">
        <v>0</v>
      </c>
      <c r="H172" s="162">
        <v>0</v>
      </c>
      <c r="I172" s="162">
        <v>1</v>
      </c>
      <c r="J172" s="162">
        <v>0</v>
      </c>
      <c r="K172" s="162">
        <v>0</v>
      </c>
      <c r="L172" s="162">
        <v>0</v>
      </c>
      <c r="M172" s="162">
        <v>0</v>
      </c>
      <c r="N172" s="162">
        <v>0</v>
      </c>
      <c r="O172" s="162">
        <v>0</v>
      </c>
      <c r="P172" s="19">
        <f t="shared" si="400"/>
        <v>2</v>
      </c>
    </row>
    <row r="173" spans="1:16" ht="15.75" x14ac:dyDescent="0.25">
      <c r="A173" s="629"/>
      <c r="B173" s="20" t="s">
        <v>61</v>
      </c>
      <c r="C173" s="12" t="s">
        <v>57</v>
      </c>
      <c r="D173" s="5">
        <v>0</v>
      </c>
      <c r="E173" s="5">
        <v>0</v>
      </c>
      <c r="F173" s="5">
        <v>1</v>
      </c>
      <c r="G173" s="5">
        <v>0</v>
      </c>
      <c r="H173" s="162">
        <v>0</v>
      </c>
      <c r="I173" s="162">
        <v>1</v>
      </c>
      <c r="J173" s="162">
        <v>1</v>
      </c>
      <c r="K173" s="162">
        <v>0</v>
      </c>
      <c r="L173" s="162">
        <v>1</v>
      </c>
      <c r="M173" s="162">
        <v>0</v>
      </c>
      <c r="N173" s="162">
        <v>0</v>
      </c>
      <c r="O173" s="162">
        <v>1</v>
      </c>
      <c r="P173" s="19">
        <f t="shared" si="400"/>
        <v>5</v>
      </c>
    </row>
    <row r="174" spans="1:16" ht="15.75" x14ac:dyDescent="0.25">
      <c r="A174" s="629"/>
      <c r="B174" s="20" t="s">
        <v>60</v>
      </c>
      <c r="C174" s="12" t="s">
        <v>57</v>
      </c>
      <c r="D174" s="5">
        <v>0</v>
      </c>
      <c r="E174" s="5">
        <v>1</v>
      </c>
      <c r="F174" s="5">
        <v>0</v>
      </c>
      <c r="G174" s="5">
        <v>0</v>
      </c>
      <c r="H174" s="162">
        <v>0</v>
      </c>
      <c r="I174" s="162">
        <v>0</v>
      </c>
      <c r="J174" s="162">
        <v>0</v>
      </c>
      <c r="K174" s="162">
        <v>0</v>
      </c>
      <c r="L174" s="162">
        <v>0</v>
      </c>
      <c r="M174" s="162">
        <v>0</v>
      </c>
      <c r="N174" s="162">
        <v>0</v>
      </c>
      <c r="O174" s="162">
        <v>0</v>
      </c>
      <c r="P174" s="19">
        <f t="shared" si="400"/>
        <v>1</v>
      </c>
    </row>
    <row r="175" spans="1:16" ht="15.75" x14ac:dyDescent="0.25">
      <c r="A175" s="630"/>
      <c r="B175" s="20" t="s">
        <v>69</v>
      </c>
      <c r="C175" s="12" t="s">
        <v>57</v>
      </c>
      <c r="D175" s="5">
        <v>0</v>
      </c>
      <c r="E175" s="5">
        <v>0</v>
      </c>
      <c r="F175" s="5">
        <v>0</v>
      </c>
      <c r="G175" s="5">
        <v>0</v>
      </c>
      <c r="H175" s="162">
        <v>0</v>
      </c>
      <c r="I175" s="162">
        <v>0</v>
      </c>
      <c r="J175" s="162">
        <v>0</v>
      </c>
      <c r="K175" s="162">
        <v>0</v>
      </c>
      <c r="L175" s="162">
        <v>0</v>
      </c>
      <c r="M175" s="162">
        <v>0</v>
      </c>
      <c r="N175" s="162">
        <v>0</v>
      </c>
      <c r="O175" s="162">
        <v>0</v>
      </c>
      <c r="P175" s="19">
        <f t="shared" si="400"/>
        <v>0</v>
      </c>
    </row>
    <row r="176" spans="1:16" ht="15.75" x14ac:dyDescent="0.25">
      <c r="A176" s="628" t="s">
        <v>70</v>
      </c>
      <c r="B176" s="22" t="s">
        <v>63</v>
      </c>
      <c r="C176" s="12"/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19"/>
    </row>
    <row r="177" spans="1:16" ht="15.75" x14ac:dyDescent="0.25">
      <c r="A177" s="629"/>
      <c r="B177" s="20" t="s">
        <v>60</v>
      </c>
      <c r="C177" s="12" t="s">
        <v>57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19">
        <f t="shared" ref="P177:P182" si="401">SUM(D177:O177)</f>
        <v>0</v>
      </c>
    </row>
    <row r="178" spans="1:16" ht="15.75" x14ac:dyDescent="0.25">
      <c r="A178" s="629"/>
      <c r="B178" s="20" t="s">
        <v>69</v>
      </c>
      <c r="C178" s="12" t="s">
        <v>57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19">
        <f t="shared" si="401"/>
        <v>0</v>
      </c>
    </row>
    <row r="179" spans="1:16" ht="15.75" x14ac:dyDescent="0.25">
      <c r="A179" s="629"/>
      <c r="B179" s="20" t="s">
        <v>68</v>
      </c>
      <c r="C179" s="12" t="s">
        <v>57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19">
        <f t="shared" si="401"/>
        <v>0</v>
      </c>
    </row>
    <row r="180" spans="1:16" ht="15.75" x14ac:dyDescent="0.25">
      <c r="A180" s="629"/>
      <c r="B180" s="20" t="s">
        <v>67</v>
      </c>
      <c r="C180" s="12" t="s">
        <v>57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19">
        <f t="shared" si="401"/>
        <v>0</v>
      </c>
    </row>
    <row r="181" spans="1:16" ht="15.75" x14ac:dyDescent="0.25">
      <c r="A181" s="629"/>
      <c r="B181" s="20" t="s">
        <v>66</v>
      </c>
      <c r="C181" s="12" t="s">
        <v>57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19">
        <f t="shared" si="401"/>
        <v>0</v>
      </c>
    </row>
    <row r="182" spans="1:16" ht="15.75" x14ac:dyDescent="0.25">
      <c r="A182" s="630"/>
      <c r="B182" s="20" t="s">
        <v>65</v>
      </c>
      <c r="C182" s="12" t="s">
        <v>57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19">
        <f t="shared" si="401"/>
        <v>0</v>
      </c>
    </row>
    <row r="183" spans="1:16" ht="15.75" x14ac:dyDescent="0.25">
      <c r="A183" s="628" t="s">
        <v>211</v>
      </c>
      <c r="B183" s="22" t="s">
        <v>63</v>
      </c>
      <c r="C183" s="12"/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19"/>
    </row>
    <row r="184" spans="1:16" ht="15.75" x14ac:dyDescent="0.25">
      <c r="A184" s="629"/>
      <c r="B184" s="20" t="s">
        <v>73</v>
      </c>
      <c r="C184" s="12"/>
      <c r="D184" s="5">
        <v>7</v>
      </c>
      <c r="E184" s="5">
        <v>7</v>
      </c>
      <c r="F184" s="5">
        <v>1</v>
      </c>
      <c r="G184" s="5">
        <v>2</v>
      </c>
      <c r="H184" s="162">
        <v>3</v>
      </c>
      <c r="I184" s="162">
        <v>2</v>
      </c>
      <c r="J184" s="162">
        <v>1</v>
      </c>
      <c r="K184" s="162">
        <v>1</v>
      </c>
      <c r="L184" s="162">
        <v>4</v>
      </c>
      <c r="M184" s="162">
        <v>2</v>
      </c>
      <c r="N184" s="162">
        <v>0</v>
      </c>
      <c r="O184" s="162">
        <v>1</v>
      </c>
      <c r="P184" s="19">
        <f>SUM(D184:O184)</f>
        <v>31</v>
      </c>
    </row>
    <row r="185" spans="1:16" ht="15.75" x14ac:dyDescent="0.25">
      <c r="A185" s="629"/>
      <c r="B185" s="20" t="s">
        <v>72</v>
      </c>
      <c r="C185" s="12"/>
      <c r="D185" s="5">
        <v>4</v>
      </c>
      <c r="E185" s="5">
        <v>3</v>
      </c>
      <c r="F185" s="5">
        <v>7</v>
      </c>
      <c r="G185" s="5">
        <v>8</v>
      </c>
      <c r="H185" s="162">
        <v>10</v>
      </c>
      <c r="I185" s="162">
        <v>2</v>
      </c>
      <c r="J185" s="162">
        <v>8</v>
      </c>
      <c r="K185" s="162">
        <v>4</v>
      </c>
      <c r="L185" s="162">
        <v>9</v>
      </c>
      <c r="M185" s="162">
        <v>6</v>
      </c>
      <c r="N185" s="162">
        <v>0</v>
      </c>
      <c r="O185" s="162">
        <v>3</v>
      </c>
      <c r="P185" s="19">
        <f>SUM(D185:O185)</f>
        <v>64</v>
      </c>
    </row>
    <row r="186" spans="1:16" ht="15.75" x14ac:dyDescent="0.25">
      <c r="A186" s="629"/>
      <c r="B186" s="20" t="s">
        <v>53</v>
      </c>
      <c r="C186" s="12"/>
      <c r="D186" s="5">
        <v>1</v>
      </c>
      <c r="E186" s="5">
        <v>1</v>
      </c>
      <c r="F186" s="5">
        <v>0</v>
      </c>
      <c r="G186" s="5">
        <v>0</v>
      </c>
      <c r="H186" s="162">
        <v>0</v>
      </c>
      <c r="I186" s="162">
        <v>0</v>
      </c>
      <c r="J186" s="162">
        <v>3</v>
      </c>
      <c r="K186" s="162">
        <v>2</v>
      </c>
      <c r="L186" s="162">
        <v>0</v>
      </c>
      <c r="M186" s="162">
        <v>0</v>
      </c>
      <c r="N186" s="162">
        <v>0</v>
      </c>
      <c r="O186" s="162">
        <v>0</v>
      </c>
      <c r="P186" s="19">
        <f>SUM(D186:O186)</f>
        <v>7</v>
      </c>
    </row>
    <row r="187" spans="1:16" ht="15.75" x14ac:dyDescent="0.25">
      <c r="A187" s="630"/>
      <c r="B187" s="20" t="s">
        <v>52</v>
      </c>
      <c r="C187" s="12"/>
      <c r="D187" s="5">
        <v>0</v>
      </c>
      <c r="E187" s="5">
        <v>0</v>
      </c>
      <c r="F187" s="5">
        <v>0</v>
      </c>
      <c r="G187" s="5">
        <v>1</v>
      </c>
      <c r="H187" s="162">
        <v>0</v>
      </c>
      <c r="I187" s="162">
        <v>0</v>
      </c>
      <c r="J187" s="162">
        <v>0</v>
      </c>
      <c r="K187" s="162">
        <v>0</v>
      </c>
      <c r="L187" s="162">
        <v>0</v>
      </c>
      <c r="M187" s="162">
        <v>0</v>
      </c>
      <c r="N187" s="162">
        <v>0</v>
      </c>
      <c r="O187" s="162">
        <v>0</v>
      </c>
      <c r="P187" s="19">
        <f>SUM(D187:O187)</f>
        <v>1</v>
      </c>
    </row>
    <row r="188" spans="1:16" ht="15.75" x14ac:dyDescent="0.25">
      <c r="A188" s="628" t="s">
        <v>64</v>
      </c>
      <c r="B188" s="22" t="s">
        <v>63</v>
      </c>
      <c r="C188" s="12"/>
      <c r="D188" s="5">
        <v>0</v>
      </c>
      <c r="E188" s="5">
        <v>0</v>
      </c>
      <c r="F188" s="5">
        <v>0</v>
      </c>
      <c r="G188" s="5">
        <v>0</v>
      </c>
      <c r="H188" s="162">
        <v>0</v>
      </c>
      <c r="I188" s="162">
        <v>0</v>
      </c>
      <c r="J188" s="162">
        <v>0</v>
      </c>
      <c r="K188" s="162">
        <v>0</v>
      </c>
      <c r="L188" s="162">
        <v>0</v>
      </c>
      <c r="M188" s="162">
        <v>0</v>
      </c>
      <c r="N188" s="162">
        <v>0</v>
      </c>
      <c r="O188" s="162">
        <v>0</v>
      </c>
      <c r="P188" s="19"/>
    </row>
    <row r="189" spans="1:16" ht="15.75" x14ac:dyDescent="0.25">
      <c r="A189" s="629"/>
      <c r="B189" s="21" t="s">
        <v>52</v>
      </c>
      <c r="C189" s="12" t="s">
        <v>57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19">
        <f>SUM(D189:O189)</f>
        <v>0</v>
      </c>
    </row>
    <row r="190" spans="1:16" ht="15.75" x14ac:dyDescent="0.25">
      <c r="A190" s="629"/>
      <c r="B190" s="20" t="s">
        <v>62</v>
      </c>
      <c r="C190" s="12" t="s">
        <v>57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19">
        <f>SUM(D190:O190)</f>
        <v>0</v>
      </c>
    </row>
    <row r="191" spans="1:16" ht="15.75" x14ac:dyDescent="0.25">
      <c r="A191" s="629"/>
      <c r="B191" s="20" t="s">
        <v>61</v>
      </c>
      <c r="C191" s="12" t="s">
        <v>57</v>
      </c>
      <c r="D191" s="5">
        <v>0</v>
      </c>
      <c r="E191" s="5">
        <v>0</v>
      </c>
      <c r="F191" s="5">
        <v>0</v>
      </c>
      <c r="G191" s="5">
        <v>1</v>
      </c>
      <c r="H191" s="5">
        <v>2</v>
      </c>
      <c r="I191" s="5">
        <v>0</v>
      </c>
      <c r="J191" s="5">
        <v>1</v>
      </c>
      <c r="K191" s="5">
        <v>0</v>
      </c>
      <c r="L191" s="5">
        <v>1</v>
      </c>
      <c r="M191" s="5">
        <v>0</v>
      </c>
      <c r="N191" s="5">
        <v>0</v>
      </c>
      <c r="O191" s="5">
        <v>0</v>
      </c>
      <c r="P191" s="19">
        <f>SUM(D191:O191)</f>
        <v>5</v>
      </c>
    </row>
    <row r="192" spans="1:16" ht="15.75" x14ac:dyDescent="0.25">
      <c r="A192" s="630"/>
      <c r="B192" s="20" t="s">
        <v>60</v>
      </c>
      <c r="C192" s="12" t="s">
        <v>57</v>
      </c>
      <c r="D192" s="5">
        <v>0</v>
      </c>
      <c r="E192" s="5">
        <v>0</v>
      </c>
      <c r="F192" s="5">
        <v>0</v>
      </c>
      <c r="G192" s="5">
        <v>0</v>
      </c>
      <c r="H192" s="5">
        <v>1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19">
        <f>SUM(D192:O192)</f>
        <v>1</v>
      </c>
    </row>
    <row r="193" spans="1:16" ht="15.75" x14ac:dyDescent="0.25">
      <c r="A193" s="81" t="s">
        <v>59</v>
      </c>
      <c r="B193" s="18"/>
      <c r="C193" s="12"/>
      <c r="D193" s="11">
        <f>SUM(D153:D192)</f>
        <v>509</v>
      </c>
      <c r="E193" s="11">
        <f t="shared" ref="E193:F193" si="402">SUM(E153:E192)</f>
        <v>535</v>
      </c>
      <c r="F193" s="11">
        <f t="shared" si="402"/>
        <v>532</v>
      </c>
      <c r="G193" s="315">
        <f t="shared" ref="G193" si="403">SUM(G153:G192)</f>
        <v>601</v>
      </c>
      <c r="H193" s="11">
        <f t="shared" ref="H193" si="404">SUM(H153:H192)</f>
        <v>575</v>
      </c>
      <c r="I193" s="315">
        <f t="shared" ref="I193" si="405">SUM(I153:I192)</f>
        <v>552</v>
      </c>
      <c r="J193" s="315">
        <f t="shared" ref="J193:K193" si="406">SUM(J153:J192)</f>
        <v>544</v>
      </c>
      <c r="K193" s="315">
        <f t="shared" si="406"/>
        <v>560</v>
      </c>
      <c r="L193" s="315">
        <f t="shared" ref="L193:M193" si="407">SUM(L153:L192)</f>
        <v>557</v>
      </c>
      <c r="M193" s="315">
        <f t="shared" si="407"/>
        <v>603</v>
      </c>
      <c r="N193" s="315">
        <f t="shared" ref="N193" si="408">SUM(N153:N192)</f>
        <v>542</v>
      </c>
      <c r="O193" s="315">
        <f t="shared" ref="O193" si="409">SUM(O153:O192)</f>
        <v>556</v>
      </c>
      <c r="P193" s="40">
        <f t="shared" ref="P193" si="410">SUM(P153:P192)</f>
        <v>6666</v>
      </c>
    </row>
    <row r="194" spans="1:16" ht="15.75" x14ac:dyDescent="0.25">
      <c r="A194" s="600" t="s">
        <v>58</v>
      </c>
      <c r="B194" s="631"/>
      <c r="C194" s="12" t="s">
        <v>57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0</v>
      </c>
    </row>
    <row r="195" spans="1:16" ht="15.75" x14ac:dyDescent="0.25">
      <c r="A195" s="602"/>
      <c r="B195" s="632"/>
      <c r="C195" s="17" t="s">
        <v>55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0</v>
      </c>
    </row>
    <row r="196" spans="1:16" ht="15.75" x14ac:dyDescent="0.25">
      <c r="A196" s="131" t="s">
        <v>204</v>
      </c>
      <c r="B196" s="132"/>
      <c r="C196" s="17" t="s">
        <v>55</v>
      </c>
      <c r="D196" s="5">
        <v>20</v>
      </c>
      <c r="E196" s="5">
        <v>21</v>
      </c>
      <c r="F196" s="5">
        <v>20</v>
      </c>
      <c r="G196" s="5">
        <v>22</v>
      </c>
      <c r="H196" s="5">
        <v>22</v>
      </c>
      <c r="I196" s="5">
        <v>21</v>
      </c>
      <c r="J196" s="5">
        <v>22</v>
      </c>
      <c r="K196" s="5">
        <v>21</v>
      </c>
      <c r="L196" s="5">
        <v>21</v>
      </c>
      <c r="M196" s="5">
        <v>22</v>
      </c>
      <c r="N196" s="5">
        <v>22</v>
      </c>
      <c r="O196" s="5">
        <v>21</v>
      </c>
      <c r="P196" s="10">
        <f>SUM(D196:O196)/12</f>
        <v>21.25</v>
      </c>
    </row>
    <row r="197" spans="1:16" ht="15.75" x14ac:dyDescent="0.25">
      <c r="A197" s="596" t="s">
        <v>56</v>
      </c>
      <c r="B197" s="597"/>
      <c r="C197" s="17" t="s">
        <v>55</v>
      </c>
      <c r="D197" s="5">
        <v>90.5</v>
      </c>
      <c r="E197" s="5">
        <v>72</v>
      </c>
      <c r="F197" s="5">
        <v>76.180000000000007</v>
      </c>
      <c r="G197" s="5">
        <v>10.06</v>
      </c>
      <c r="H197" s="5">
        <v>22.05</v>
      </c>
      <c r="I197" s="5">
        <v>27.72</v>
      </c>
      <c r="J197" s="5">
        <v>25.6</v>
      </c>
      <c r="K197" s="5">
        <v>45.97</v>
      </c>
      <c r="L197" s="5">
        <v>63.62</v>
      </c>
      <c r="M197" s="5">
        <v>27.99</v>
      </c>
      <c r="N197" s="5">
        <v>45.98</v>
      </c>
      <c r="O197" s="5">
        <v>45.05</v>
      </c>
      <c r="P197" s="10">
        <f>SUM(D197:O197)</f>
        <v>552.72</v>
      </c>
    </row>
    <row r="198" spans="1:16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4"/>
      <c r="O198" s="594"/>
      <c r="P198" s="595"/>
    </row>
    <row r="199" spans="1:16" ht="15.75" x14ac:dyDescent="0.25">
      <c r="A199" s="600" t="s">
        <v>54</v>
      </c>
      <c r="B199" s="130" t="s">
        <v>53</v>
      </c>
      <c r="C199" s="12" t="s">
        <v>47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411">SUM(D199:O199)</f>
        <v>0</v>
      </c>
    </row>
    <row r="200" spans="1:16" ht="15.75" x14ac:dyDescent="0.25">
      <c r="A200" s="601"/>
      <c r="B200" s="130" t="s">
        <v>52</v>
      </c>
      <c r="C200" s="12" t="s">
        <v>47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411"/>
        <v>0</v>
      </c>
    </row>
    <row r="201" spans="1:16" ht="15.75" x14ac:dyDescent="0.25">
      <c r="A201" s="601"/>
      <c r="B201" s="130" t="s">
        <v>51</v>
      </c>
      <c r="C201" s="12" t="s">
        <v>47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411"/>
        <v>0</v>
      </c>
    </row>
    <row r="202" spans="1:16" ht="15.75" x14ac:dyDescent="0.25">
      <c r="A202" s="601"/>
      <c r="B202" s="130" t="s">
        <v>50</v>
      </c>
      <c r="C202" s="12" t="s">
        <v>47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411"/>
        <v>0</v>
      </c>
    </row>
    <row r="203" spans="1:16" ht="15.75" x14ac:dyDescent="0.25">
      <c r="A203" s="602"/>
      <c r="B203" s="130" t="s">
        <v>49</v>
      </c>
      <c r="C203" s="12" t="s">
        <v>47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411"/>
        <v>0</v>
      </c>
    </row>
    <row r="204" spans="1:16" ht="15.75" x14ac:dyDescent="0.25">
      <c r="A204" s="80" t="s">
        <v>48</v>
      </c>
      <c r="B204" s="130"/>
      <c r="C204" s="12" t="s">
        <v>47</v>
      </c>
      <c r="D204" s="315">
        <f>SUM(D199:D203)</f>
        <v>0</v>
      </c>
      <c r="E204" s="16">
        <f t="shared" ref="E204:F204" si="412">SUM(E199:E203)</f>
        <v>0</v>
      </c>
      <c r="F204" s="16">
        <f t="shared" si="412"/>
        <v>0</v>
      </c>
      <c r="G204" s="16">
        <f t="shared" ref="G204" si="413">SUM(G199:G203)</f>
        <v>0</v>
      </c>
      <c r="H204" s="16">
        <f t="shared" ref="H204" si="414">SUM(H199:H203)</f>
        <v>0</v>
      </c>
      <c r="I204" s="16">
        <f t="shared" ref="I204" si="415">SUM(I199:I203)</f>
        <v>0</v>
      </c>
      <c r="J204" s="16">
        <f t="shared" ref="J204:K204" si="416">SUM(J199:J203)</f>
        <v>0</v>
      </c>
      <c r="K204" s="16">
        <f t="shared" si="416"/>
        <v>0</v>
      </c>
      <c r="L204" s="16">
        <f t="shared" ref="L204:M204" si="417">SUM(L199:L203)</f>
        <v>0</v>
      </c>
      <c r="M204" s="16">
        <f t="shared" si="417"/>
        <v>0</v>
      </c>
      <c r="N204" s="16">
        <f t="shared" ref="N204" si="418">SUM(N199:N203)</f>
        <v>0</v>
      </c>
      <c r="O204" s="16">
        <f t="shared" ref="O204" si="419">SUM(O199:O203)</f>
        <v>0</v>
      </c>
      <c r="P204" s="98">
        <f t="shared" si="411"/>
        <v>0</v>
      </c>
    </row>
    <row r="205" spans="1:16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4"/>
      <c r="O205" s="594"/>
      <c r="P205" s="595"/>
    </row>
    <row r="206" spans="1:16" ht="15.75" x14ac:dyDescent="0.25">
      <c r="A206" s="596" t="s">
        <v>43</v>
      </c>
      <c r="B206" s="597"/>
      <c r="C206" s="12" t="s">
        <v>31</v>
      </c>
      <c r="D206" s="14">
        <v>98065326.51000011</v>
      </c>
      <c r="E206" s="14">
        <v>302035537.11000055</v>
      </c>
      <c r="F206" s="14">
        <v>191248992.3500008</v>
      </c>
      <c r="G206" s="14">
        <v>118528334.51000026</v>
      </c>
      <c r="H206" s="14">
        <v>158900043.78000021</v>
      </c>
      <c r="I206" s="14">
        <v>141823023.1099999</v>
      </c>
      <c r="J206" s="14">
        <v>223301179.29999983</v>
      </c>
      <c r="K206" s="14">
        <v>142962772.92999989</v>
      </c>
      <c r="L206" s="14">
        <v>338535594.12999958</v>
      </c>
      <c r="M206" s="14">
        <v>172796640.80999988</v>
      </c>
      <c r="N206" s="14">
        <v>177452029.88999984</v>
      </c>
      <c r="O206" s="14">
        <v>202721137.15999985</v>
      </c>
      <c r="P206" s="10">
        <f>SUM(D206:O206)</f>
        <v>2268370611.5900006</v>
      </c>
    </row>
    <row r="207" spans="1:16" ht="15.75" x14ac:dyDescent="0.25">
      <c r="A207" s="596" t="s">
        <v>42</v>
      </c>
      <c r="B207" s="597"/>
      <c r="C207" s="12" t="s">
        <v>31</v>
      </c>
      <c r="D207" s="14">
        <v>2035935.8599999999</v>
      </c>
      <c r="E207" s="14">
        <v>2485550</v>
      </c>
      <c r="F207" s="14">
        <v>2931392.9299999997</v>
      </c>
      <c r="G207" s="14">
        <v>2240750</v>
      </c>
      <c r="H207" s="14">
        <v>2597147.2199999997</v>
      </c>
      <c r="I207" s="14">
        <v>2581401.66</v>
      </c>
      <c r="J207" s="14">
        <v>2608517.2200000002</v>
      </c>
      <c r="K207" s="14">
        <v>2084610.92</v>
      </c>
      <c r="L207" s="14">
        <v>4038001.66</v>
      </c>
      <c r="M207" s="14">
        <v>2576837.2200000002</v>
      </c>
      <c r="N207" s="14">
        <v>3002480.44</v>
      </c>
      <c r="O207" s="14">
        <v>3237481.1399999997</v>
      </c>
      <c r="P207" s="10">
        <f>SUM(D207:O207)</f>
        <v>32420106.269999996</v>
      </c>
    </row>
    <row r="208" spans="1:16" ht="15.75" x14ac:dyDescent="0.25">
      <c r="A208" s="603" t="s">
        <v>41</v>
      </c>
      <c r="B208" s="604"/>
      <c r="C208" s="12" t="s">
        <v>31</v>
      </c>
      <c r="D208" s="14">
        <v>4384798.18</v>
      </c>
      <c r="E208" s="14">
        <v>8586824.4600000009</v>
      </c>
      <c r="F208" s="14">
        <v>7236931.3600000003</v>
      </c>
      <c r="G208" s="14">
        <v>4187388.06</v>
      </c>
      <c r="H208" s="14">
        <v>10044296.649999997</v>
      </c>
      <c r="I208" s="14">
        <v>5516496.2699999996</v>
      </c>
      <c r="J208" s="14">
        <v>3730117.7700000005</v>
      </c>
      <c r="K208" s="14">
        <v>1325275.83</v>
      </c>
      <c r="L208" s="14">
        <v>4556818.4200000009</v>
      </c>
      <c r="M208" s="14">
        <v>4047419.44</v>
      </c>
      <c r="N208" s="14">
        <v>711285.27</v>
      </c>
      <c r="O208" s="14">
        <v>365732.98</v>
      </c>
      <c r="P208" s="10">
        <f>SUM(D208:O208)</f>
        <v>54693384.68999999</v>
      </c>
    </row>
    <row r="209" spans="1:16" ht="15.75" x14ac:dyDescent="0.25">
      <c r="A209" s="596" t="s">
        <v>40</v>
      </c>
      <c r="B209" s="597"/>
      <c r="C209" s="12" t="s">
        <v>31</v>
      </c>
      <c r="D209" s="14">
        <v>2167340</v>
      </c>
      <c r="E209" s="14">
        <v>84563008.990000039</v>
      </c>
      <c r="F209" s="14">
        <v>82015713.800000012</v>
      </c>
      <c r="G209" s="14">
        <v>14308178.77</v>
      </c>
      <c r="H209" s="14">
        <v>127127883.00000006</v>
      </c>
      <c r="I209" s="14">
        <v>104113146.61</v>
      </c>
      <c r="J209" s="14">
        <v>4690758.8600000003</v>
      </c>
      <c r="K209" s="14">
        <v>2455167.2199999997</v>
      </c>
      <c r="L209" s="14">
        <v>158928822.10999998</v>
      </c>
      <c r="M209" s="14">
        <v>107579937.16</v>
      </c>
      <c r="N209" s="14">
        <v>3035269.57</v>
      </c>
      <c r="O209" s="14">
        <v>1581573062.7</v>
      </c>
      <c r="P209" s="10">
        <f>SUM(D209:O209)</f>
        <v>2272558288.79</v>
      </c>
    </row>
    <row r="210" spans="1:16" ht="15.75" x14ac:dyDescent="0.25">
      <c r="A210" s="598" t="s">
        <v>45</v>
      </c>
      <c r="B210" s="599"/>
      <c r="C210" s="12" t="s">
        <v>31</v>
      </c>
      <c r="D210" s="11">
        <f t="shared" ref="D210:F210" si="420">SUM(D206:D209)</f>
        <v>106653400.5500001</v>
      </c>
      <c r="E210" s="11">
        <f t="shared" si="420"/>
        <v>397670920.56000054</v>
      </c>
      <c r="F210" s="11">
        <f t="shared" si="420"/>
        <v>283433030.44000083</v>
      </c>
      <c r="G210" s="315">
        <f t="shared" ref="G210" si="421">SUM(G206:G209)</f>
        <v>139264651.34000027</v>
      </c>
      <c r="H210" s="11">
        <f t="shared" ref="H210" si="422">SUM(H206:H209)</f>
        <v>298669370.65000027</v>
      </c>
      <c r="I210" s="315">
        <f t="shared" ref="I210" si="423">SUM(I206:I209)</f>
        <v>254034067.64999992</v>
      </c>
      <c r="J210" s="315">
        <f t="shared" ref="J210:K210" si="424">SUM(J206:J209)</f>
        <v>234330573.14999986</v>
      </c>
      <c r="K210" s="315">
        <f t="shared" si="424"/>
        <v>148827826.89999989</v>
      </c>
      <c r="L210" s="315">
        <f t="shared" ref="L210:M210" si="425">SUM(L206:L209)</f>
        <v>506059236.31999958</v>
      </c>
      <c r="M210" s="315">
        <f t="shared" si="425"/>
        <v>287000834.62999988</v>
      </c>
      <c r="N210" s="315">
        <f t="shared" ref="N210" si="426">SUM(N206:N209)</f>
        <v>184201065.16999984</v>
      </c>
      <c r="O210" s="315">
        <f t="shared" ref="O210" si="427">SUM(O206:O209)</f>
        <v>1787897413.9799998</v>
      </c>
      <c r="P210" s="10">
        <f>SUM(D210:O210)</f>
        <v>4628042391.3400002</v>
      </c>
    </row>
    <row r="211" spans="1:16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4"/>
      <c r="O211" s="594"/>
      <c r="P211" s="595"/>
    </row>
    <row r="212" spans="1:16" ht="15.75" x14ac:dyDescent="0.25">
      <c r="A212" s="596" t="s">
        <v>43</v>
      </c>
      <c r="B212" s="597"/>
      <c r="C212" s="12" t="s">
        <v>31</v>
      </c>
      <c r="D212" s="14">
        <v>64699878.32</v>
      </c>
      <c r="E212" s="14">
        <v>63441937.07</v>
      </c>
      <c r="F212" s="14">
        <v>126440640.65000004</v>
      </c>
      <c r="G212" s="14">
        <v>58215185.189999998</v>
      </c>
      <c r="H212" s="14">
        <v>70798159.859999865</v>
      </c>
      <c r="I212" s="14">
        <v>72494177.519999981</v>
      </c>
      <c r="J212" s="14">
        <v>84906542.859999895</v>
      </c>
      <c r="K212" s="14">
        <v>68692488.060000002</v>
      </c>
      <c r="L212" s="14">
        <v>73504869.310000017</v>
      </c>
      <c r="M212" s="14">
        <v>111484608.07999992</v>
      </c>
      <c r="N212" s="14">
        <v>61366790.289999999</v>
      </c>
      <c r="O212" s="14">
        <v>80184727.409999996</v>
      </c>
      <c r="P212" s="10">
        <f>SUM(D212:O212)</f>
        <v>936230004.61999965</v>
      </c>
    </row>
    <row r="213" spans="1:16" ht="15.75" x14ac:dyDescent="0.25">
      <c r="A213" s="596" t="s">
        <v>42</v>
      </c>
      <c r="B213" s="597"/>
      <c r="C213" s="12" t="s">
        <v>31</v>
      </c>
      <c r="D213" s="14">
        <v>1586108</v>
      </c>
      <c r="E213" s="14">
        <v>1521726.57</v>
      </c>
      <c r="F213" s="14">
        <v>1511300</v>
      </c>
      <c r="G213" s="14">
        <v>1837890</v>
      </c>
      <c r="H213" s="14">
        <v>1629119.31</v>
      </c>
      <c r="I213" s="14">
        <v>1781800</v>
      </c>
      <c r="J213" s="14">
        <v>1796230</v>
      </c>
      <c r="K213" s="14">
        <v>1788500</v>
      </c>
      <c r="L213" s="14">
        <v>1916000</v>
      </c>
      <c r="M213" s="14">
        <v>1783500</v>
      </c>
      <c r="N213" s="14">
        <v>1586560</v>
      </c>
      <c r="O213" s="14">
        <v>1651186.79</v>
      </c>
      <c r="P213" s="10">
        <f>SUM(D213:O213)</f>
        <v>20389920.670000002</v>
      </c>
    </row>
    <row r="214" spans="1:16" ht="15.75" x14ac:dyDescent="0.25">
      <c r="A214" s="603" t="s">
        <v>41</v>
      </c>
      <c r="B214" s="604"/>
      <c r="C214" s="12" t="s">
        <v>31</v>
      </c>
      <c r="D214" s="14">
        <v>17523097.41</v>
      </c>
      <c r="E214" s="14">
        <v>16479473.189999999</v>
      </c>
      <c r="F214" s="14">
        <v>14826760</v>
      </c>
      <c r="G214" s="14">
        <v>17984437.100000001</v>
      </c>
      <c r="H214" s="14">
        <v>20310073.170000002</v>
      </c>
      <c r="I214" s="14">
        <v>26950445.5</v>
      </c>
      <c r="J214" s="14">
        <v>26775491.600000001</v>
      </c>
      <c r="K214" s="14">
        <v>30903871.02</v>
      </c>
      <c r="L214" s="14">
        <v>28580010.239999998</v>
      </c>
      <c r="M214" s="14">
        <v>24548315.800000001</v>
      </c>
      <c r="N214" s="14">
        <v>26458275.469999999</v>
      </c>
      <c r="O214" s="14">
        <v>31367262.73</v>
      </c>
      <c r="P214" s="10">
        <f>SUM(D214:O214)</f>
        <v>282707513.23000002</v>
      </c>
    </row>
    <row r="215" spans="1:16" ht="15.75" x14ac:dyDescent="0.25">
      <c r="A215" s="596" t="s">
        <v>40</v>
      </c>
      <c r="B215" s="597"/>
      <c r="C215" s="12" t="s">
        <v>31</v>
      </c>
      <c r="D215" s="14">
        <v>65280090.149999999</v>
      </c>
      <c r="E215" s="14">
        <v>213005062.75</v>
      </c>
      <c r="F215" s="14">
        <v>81800131.399999991</v>
      </c>
      <c r="G215" s="14">
        <v>108063047</v>
      </c>
      <c r="H215" s="14">
        <v>105733355.47999999</v>
      </c>
      <c r="I215" s="14">
        <v>89770135.260000005</v>
      </c>
      <c r="J215" s="14">
        <v>149447233.60000026</v>
      </c>
      <c r="K215" s="14">
        <v>92452540.279999986</v>
      </c>
      <c r="L215" s="14">
        <v>119420468.40000001</v>
      </c>
      <c r="M215" s="14">
        <v>238149521.30000007</v>
      </c>
      <c r="N215" s="14">
        <v>93427214.689999998</v>
      </c>
      <c r="O215" s="14">
        <v>152744394.41</v>
      </c>
      <c r="P215" s="10">
        <f>SUM(D215:O215)</f>
        <v>1509293194.7200005</v>
      </c>
    </row>
    <row r="216" spans="1:16" ht="15.75" x14ac:dyDescent="0.25">
      <c r="A216" s="598" t="s">
        <v>39</v>
      </c>
      <c r="B216" s="599"/>
      <c r="C216" s="12" t="s">
        <v>31</v>
      </c>
      <c r="D216" s="11">
        <f t="shared" ref="D216:F216" si="428">SUM(D212:D215)</f>
        <v>149089173.88</v>
      </c>
      <c r="E216" s="11">
        <f t="shared" si="428"/>
        <v>294448199.57999998</v>
      </c>
      <c r="F216" s="11">
        <f t="shared" si="428"/>
        <v>224578832.05000001</v>
      </c>
      <c r="G216" s="315">
        <f t="shared" ref="G216" si="429">SUM(G212:G215)</f>
        <v>186100559.28999999</v>
      </c>
      <c r="H216" s="11">
        <f t="shared" ref="H216" si="430">SUM(H212:H215)</f>
        <v>198470707.81999987</v>
      </c>
      <c r="I216" s="315">
        <f t="shared" ref="I216" si="431">SUM(I212:I215)</f>
        <v>190996558.27999997</v>
      </c>
      <c r="J216" s="315">
        <f t="shared" ref="J216:K216" si="432">SUM(J212:J215)</f>
        <v>262925498.06000015</v>
      </c>
      <c r="K216" s="315">
        <f t="shared" si="432"/>
        <v>193837399.35999998</v>
      </c>
      <c r="L216" s="315">
        <f t="shared" ref="L216:M216" si="433">SUM(L212:L215)</f>
        <v>223421347.95000002</v>
      </c>
      <c r="M216" s="315">
        <f t="shared" si="433"/>
        <v>375965945.18000001</v>
      </c>
      <c r="N216" s="315">
        <f t="shared" ref="N216" si="434">SUM(N212:N215)</f>
        <v>182838840.44999999</v>
      </c>
      <c r="O216" s="315">
        <f t="shared" ref="O216" si="435">SUM(O212:O215)</f>
        <v>265947571.34</v>
      </c>
      <c r="P216" s="10">
        <f>SUM(D216:O216)</f>
        <v>2748620633.2399998</v>
      </c>
    </row>
    <row r="217" spans="1:16" s="3" customFormat="1" ht="15.75" x14ac:dyDescent="0.25">
      <c r="A217" s="125" t="s">
        <v>38</v>
      </c>
      <c r="B217" s="126"/>
      <c r="C217" s="12" t="s">
        <v>31</v>
      </c>
      <c r="D217" s="11">
        <f>D210+D216</f>
        <v>255742574.4300001</v>
      </c>
      <c r="E217" s="11">
        <f t="shared" ref="E217:P217" si="436">E210+E216</f>
        <v>692119120.14000058</v>
      </c>
      <c r="F217" s="11">
        <f t="shared" si="436"/>
        <v>508011862.49000084</v>
      </c>
      <c r="G217" s="315">
        <f t="shared" ref="G217" si="437">G210+G216</f>
        <v>325365210.63000023</v>
      </c>
      <c r="H217" s="11">
        <f t="shared" ref="H217" si="438">H210+H216</f>
        <v>497140078.47000015</v>
      </c>
      <c r="I217" s="315">
        <f t="shared" ref="I217" si="439">I210+I216</f>
        <v>445030625.92999989</v>
      </c>
      <c r="J217" s="315">
        <f t="shared" ref="J217:K217" si="440">J210+J216</f>
        <v>497256071.21000004</v>
      </c>
      <c r="K217" s="315">
        <f t="shared" si="440"/>
        <v>342665226.25999987</v>
      </c>
      <c r="L217" s="315">
        <f t="shared" ref="L217:M217" si="441">L210+L216</f>
        <v>729480584.26999962</v>
      </c>
      <c r="M217" s="315">
        <f t="shared" si="441"/>
        <v>662966779.80999994</v>
      </c>
      <c r="N217" s="315">
        <f t="shared" ref="N217" si="442">N210+N216</f>
        <v>367039905.61999983</v>
      </c>
      <c r="O217" s="315">
        <f t="shared" ref="O217" si="443">O210+O216</f>
        <v>2053844985.3199997</v>
      </c>
      <c r="P217" s="40">
        <f t="shared" si="436"/>
        <v>7376663024.5799999</v>
      </c>
    </row>
    <row r="218" spans="1:16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4"/>
      <c r="O218" s="594"/>
      <c r="P218" s="595"/>
    </row>
    <row r="219" spans="1:16" ht="15.75" x14ac:dyDescent="0.25">
      <c r="A219" s="596" t="s">
        <v>35</v>
      </c>
      <c r="B219" s="597"/>
      <c r="C219" s="12" t="s">
        <v>31</v>
      </c>
      <c r="D219" s="14">
        <v>134234447.38</v>
      </c>
      <c r="E219" s="14">
        <v>129787344.64999999</v>
      </c>
      <c r="F219" s="14">
        <v>125789699.36</v>
      </c>
      <c r="G219" s="14">
        <v>125191074.25</v>
      </c>
      <c r="H219" s="14">
        <v>144361577.87</v>
      </c>
      <c r="I219" s="14">
        <v>158498188.40000001</v>
      </c>
      <c r="J219" s="14">
        <v>161480643.07999998</v>
      </c>
      <c r="K219" s="14">
        <v>137267554.15000001</v>
      </c>
      <c r="L219" s="14">
        <v>168326355.77000001</v>
      </c>
      <c r="M219" s="14">
        <v>132935649.66</v>
      </c>
      <c r="N219" s="14">
        <v>126865944.73</v>
      </c>
      <c r="O219" s="14">
        <v>117996900.79000512</v>
      </c>
      <c r="P219" s="10">
        <f>SUM(D219:O219)</f>
        <v>1662735380.0900054</v>
      </c>
    </row>
    <row r="220" spans="1:16" ht="15.75" x14ac:dyDescent="0.25">
      <c r="A220" s="596" t="s">
        <v>34</v>
      </c>
      <c r="B220" s="597"/>
      <c r="C220" s="12" t="s">
        <v>31</v>
      </c>
      <c r="D220" s="14">
        <v>1997300.54</v>
      </c>
      <c r="E220" s="14">
        <v>1855058.52</v>
      </c>
      <c r="F220" s="14">
        <v>2017124</v>
      </c>
      <c r="G220" s="14">
        <v>2113459.06</v>
      </c>
      <c r="H220" s="14">
        <v>2703360.24</v>
      </c>
      <c r="I220" s="14">
        <v>2751945.36</v>
      </c>
      <c r="J220" s="14">
        <v>2498881.92</v>
      </c>
      <c r="K220" s="14">
        <v>2202015.36</v>
      </c>
      <c r="L220" s="14">
        <v>3075208.56</v>
      </c>
      <c r="M220" s="14">
        <v>2346240.48</v>
      </c>
      <c r="N220" s="14">
        <v>2231855.04</v>
      </c>
      <c r="O220" s="14">
        <v>2054347.2000000007</v>
      </c>
      <c r="P220" s="10">
        <f>SUM(D220:O220)</f>
        <v>27846796.279999997</v>
      </c>
    </row>
    <row r="221" spans="1:16" ht="15.75" x14ac:dyDescent="0.25">
      <c r="A221" s="596" t="s">
        <v>33</v>
      </c>
      <c r="B221" s="597"/>
      <c r="C221" s="12" t="s">
        <v>31</v>
      </c>
      <c r="D221" s="14">
        <v>83499432.489999995</v>
      </c>
      <c r="E221" s="14">
        <v>171762197.09999999</v>
      </c>
      <c r="F221" s="14">
        <v>138447647.65000001</v>
      </c>
      <c r="G221" s="14">
        <v>108694195.59</v>
      </c>
      <c r="H221" s="14">
        <v>128990447.87</v>
      </c>
      <c r="I221" s="14">
        <v>118833761.23</v>
      </c>
      <c r="J221" s="14">
        <v>144540742.00999999</v>
      </c>
      <c r="K221" s="14">
        <v>109984966.70999999</v>
      </c>
      <c r="L221" s="14">
        <v>112565249.36</v>
      </c>
      <c r="M221" s="14">
        <v>97691990.230000004</v>
      </c>
      <c r="N221" s="14">
        <v>105297641.40000001</v>
      </c>
      <c r="O221" s="14">
        <v>105421674.23000002</v>
      </c>
      <c r="P221" s="10">
        <f>SUM(D221:O221)</f>
        <v>1425729945.8700001</v>
      </c>
    </row>
    <row r="222" spans="1:16" ht="15.75" x14ac:dyDescent="0.25">
      <c r="A222" s="596" t="s">
        <v>32</v>
      </c>
      <c r="B222" s="597"/>
      <c r="C222" s="12" t="s">
        <v>31</v>
      </c>
      <c r="D222" s="14">
        <v>8261647.6500000004</v>
      </c>
      <c r="E222" s="14">
        <v>10182220.060000001</v>
      </c>
      <c r="F222" s="14">
        <v>11391720.98</v>
      </c>
      <c r="G222" s="14">
        <v>9136026.9600000009</v>
      </c>
      <c r="H222" s="14">
        <v>13543790.720000001</v>
      </c>
      <c r="I222" s="14">
        <v>7788658.9400000004</v>
      </c>
      <c r="J222" s="14">
        <v>7813452.7599999998</v>
      </c>
      <c r="K222" s="14">
        <v>6530736.79</v>
      </c>
      <c r="L222" s="14">
        <v>3852268.14</v>
      </c>
      <c r="M222" s="14">
        <v>3012768.18</v>
      </c>
      <c r="N222" s="14">
        <v>885706.12</v>
      </c>
      <c r="O222" s="14">
        <v>612235.21000000008</v>
      </c>
      <c r="P222" s="10">
        <f>SUM(D222:O222)</f>
        <v>83011232.51000002</v>
      </c>
    </row>
    <row r="223" spans="1:16" ht="15.75" x14ac:dyDescent="0.25">
      <c r="A223" s="598" t="s">
        <v>36</v>
      </c>
      <c r="B223" s="599"/>
      <c r="C223" s="12" t="s">
        <v>31</v>
      </c>
      <c r="D223" s="13">
        <f>SUM(D219:D222)</f>
        <v>227992828.05999997</v>
      </c>
      <c r="E223" s="11">
        <f t="shared" ref="E223:F223" si="444">SUM(E219:E222)</f>
        <v>313586820.32999998</v>
      </c>
      <c r="F223" s="11">
        <f t="shared" si="444"/>
        <v>277646191.99000001</v>
      </c>
      <c r="G223" s="315">
        <f t="shared" ref="G223" si="445">SUM(G219:G222)</f>
        <v>245134755.86000001</v>
      </c>
      <c r="H223" s="11">
        <f t="shared" ref="H223" si="446">SUM(H219:H222)</f>
        <v>289599176.70000005</v>
      </c>
      <c r="I223" s="315">
        <f t="shared" ref="I223" si="447">SUM(I219:I222)</f>
        <v>287872553.93000001</v>
      </c>
      <c r="J223" s="315">
        <f t="shared" ref="J223:K223" si="448">SUM(J219:J222)</f>
        <v>316333719.76999998</v>
      </c>
      <c r="K223" s="315">
        <f t="shared" si="448"/>
        <v>255985273.01000002</v>
      </c>
      <c r="L223" s="315">
        <f t="shared" ref="L223:M223" si="449">SUM(L219:L222)</f>
        <v>287819081.82999998</v>
      </c>
      <c r="M223" s="315">
        <f t="shared" si="449"/>
        <v>235986648.55000001</v>
      </c>
      <c r="N223" s="315">
        <f t="shared" ref="N223" si="450">SUM(N219:N222)</f>
        <v>235281147.29000002</v>
      </c>
      <c r="O223" s="315">
        <f t="shared" ref="O223" si="451">SUM(O219:O222)</f>
        <v>226085157.43000516</v>
      </c>
      <c r="P223" s="10">
        <f>SUM(D223:O223)</f>
        <v>3199323354.7500052</v>
      </c>
    </row>
    <row r="224" spans="1:16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4"/>
      <c r="O224" s="594"/>
      <c r="P224" s="595"/>
    </row>
    <row r="225" spans="1:16" ht="15.75" x14ac:dyDescent="0.25">
      <c r="A225" s="596" t="s">
        <v>35</v>
      </c>
      <c r="B225" s="597"/>
      <c r="C225" s="12" t="s">
        <v>31</v>
      </c>
      <c r="D225" s="14">
        <v>63608824.969999999</v>
      </c>
      <c r="E225" s="14">
        <v>62340818.390000001</v>
      </c>
      <c r="F225" s="14">
        <v>125510228.30999999</v>
      </c>
      <c r="G225" s="14">
        <v>56981233.100000001</v>
      </c>
      <c r="H225" s="14">
        <v>63688256.420000002</v>
      </c>
      <c r="I225" s="14">
        <v>65000344.43</v>
      </c>
      <c r="J225" s="14">
        <v>79248241.800000012</v>
      </c>
      <c r="K225" s="14">
        <v>63683662.399999984</v>
      </c>
      <c r="L225" s="14">
        <v>69521897.640000015</v>
      </c>
      <c r="M225" s="14">
        <v>107849241.02</v>
      </c>
      <c r="N225" s="14">
        <v>57310024.500000015</v>
      </c>
      <c r="O225" s="14">
        <v>75187961.280000016</v>
      </c>
      <c r="P225" s="10">
        <f t="shared" ref="P225:P230" si="452">SUM(D225:O225)</f>
        <v>889930734.25999999</v>
      </c>
    </row>
    <row r="226" spans="1:16" ht="15.75" x14ac:dyDescent="0.25">
      <c r="A226" s="596" t="s">
        <v>34</v>
      </c>
      <c r="B226" s="597"/>
      <c r="C226" s="12" t="s">
        <v>31</v>
      </c>
      <c r="D226" s="14">
        <v>1499951.3900000001</v>
      </c>
      <c r="E226" s="14">
        <v>1433515.84</v>
      </c>
      <c r="F226" s="14">
        <v>1406120</v>
      </c>
      <c r="G226" s="14">
        <v>1741687.77</v>
      </c>
      <c r="H226" s="14">
        <v>1515509.31</v>
      </c>
      <c r="I226" s="14">
        <v>1697607.0899999999</v>
      </c>
      <c r="J226" s="14">
        <v>1737281.73</v>
      </c>
      <c r="K226" s="14">
        <v>1753010.9100000001</v>
      </c>
      <c r="L226" s="14">
        <v>1877780</v>
      </c>
      <c r="M226" s="14">
        <v>1748880</v>
      </c>
      <c r="N226" s="14">
        <v>1569881.8</v>
      </c>
      <c r="O226" s="14">
        <v>1598827.46</v>
      </c>
      <c r="P226" s="10">
        <f t="shared" si="452"/>
        <v>19580053.300000001</v>
      </c>
    </row>
    <row r="227" spans="1:16" ht="15.75" x14ac:dyDescent="0.25">
      <c r="A227" s="596" t="s">
        <v>33</v>
      </c>
      <c r="B227" s="597"/>
      <c r="C227" s="12" t="s">
        <v>31</v>
      </c>
      <c r="D227" s="14">
        <v>64978185.409999996</v>
      </c>
      <c r="E227" s="14">
        <v>212561262.75</v>
      </c>
      <c r="F227" s="14">
        <v>81613285.689999998</v>
      </c>
      <c r="G227" s="14">
        <v>107887547</v>
      </c>
      <c r="H227" s="14">
        <v>104957921.57000002</v>
      </c>
      <c r="I227" s="14">
        <v>88953275.290000007</v>
      </c>
      <c r="J227" s="14">
        <v>148585887.12000027</v>
      </c>
      <c r="K227" s="14">
        <v>91105830.789999992</v>
      </c>
      <c r="L227" s="14">
        <v>118181968.68000001</v>
      </c>
      <c r="M227" s="14">
        <v>235674108.43000007</v>
      </c>
      <c r="N227" s="14">
        <v>90826875.159999996</v>
      </c>
      <c r="O227" s="14">
        <v>148699087.11000001</v>
      </c>
      <c r="P227" s="10">
        <f t="shared" si="452"/>
        <v>1494025235.0000005</v>
      </c>
    </row>
    <row r="228" spans="1:16" ht="15.75" x14ac:dyDescent="0.25">
      <c r="A228" s="596" t="s">
        <v>32</v>
      </c>
      <c r="B228" s="597"/>
      <c r="C228" s="12" t="s">
        <v>31</v>
      </c>
      <c r="D228" s="14">
        <v>16961646.690000001</v>
      </c>
      <c r="E228" s="14">
        <v>16369553.189999999</v>
      </c>
      <c r="F228" s="14">
        <v>14734742.48</v>
      </c>
      <c r="G228" s="14">
        <v>17846997.520000003</v>
      </c>
      <c r="H228" s="14">
        <v>18130726.550000001</v>
      </c>
      <c r="I228" s="14">
        <v>24720698.459999997</v>
      </c>
      <c r="J228" s="14">
        <v>25750301.309999999</v>
      </c>
      <c r="K228" s="14">
        <v>30043657.169999998</v>
      </c>
      <c r="L228" s="14">
        <v>27771891.709999997</v>
      </c>
      <c r="M228" s="14">
        <v>23644784.420000002</v>
      </c>
      <c r="N228" s="14">
        <v>23848008.779999997</v>
      </c>
      <c r="O228" s="14">
        <v>28609182.02</v>
      </c>
      <c r="P228" s="10">
        <f t="shared" si="452"/>
        <v>268432190.30000001</v>
      </c>
    </row>
    <row r="229" spans="1:16" ht="15.75" x14ac:dyDescent="0.25">
      <c r="A229" s="598" t="s">
        <v>216</v>
      </c>
      <c r="B229" s="599"/>
      <c r="C229" s="12" t="s">
        <v>31</v>
      </c>
      <c r="D229" s="13">
        <f t="shared" ref="D229:F229" si="453">SUM(D225:D228)</f>
        <v>147048608.46000001</v>
      </c>
      <c r="E229" s="11">
        <f t="shared" si="453"/>
        <v>292705150.17000002</v>
      </c>
      <c r="F229" s="11">
        <f t="shared" si="453"/>
        <v>223264376.47999999</v>
      </c>
      <c r="G229" s="315">
        <f t="shared" ref="G229" si="454">SUM(G225:G228)</f>
        <v>184457465.39000002</v>
      </c>
      <c r="H229" s="11">
        <f t="shared" ref="H229" si="455">SUM(H225:H228)</f>
        <v>188292413.85000002</v>
      </c>
      <c r="I229" s="315">
        <f t="shared" ref="I229" si="456">SUM(I225:I228)</f>
        <v>180371925.27000001</v>
      </c>
      <c r="J229" s="315">
        <f t="shared" ref="J229:K229" si="457">SUM(J225:J228)</f>
        <v>255321711.96000028</v>
      </c>
      <c r="K229" s="315">
        <f t="shared" si="457"/>
        <v>186586161.26999995</v>
      </c>
      <c r="L229" s="315">
        <f t="shared" ref="L229:M229" si="458">SUM(L225:L228)</f>
        <v>217353538.03000003</v>
      </c>
      <c r="M229" s="315">
        <f t="shared" si="458"/>
        <v>368917013.87000006</v>
      </c>
      <c r="N229" s="315">
        <f t="shared" ref="N229" si="459">SUM(N225:N228)</f>
        <v>173554790.24000001</v>
      </c>
      <c r="O229" s="315">
        <f t="shared" ref="O229" si="460">SUM(O225:O228)</f>
        <v>254095057.87000003</v>
      </c>
      <c r="P229" s="10">
        <f t="shared" si="452"/>
        <v>2671968212.8600006</v>
      </c>
    </row>
    <row r="230" spans="1:16" ht="15.75" x14ac:dyDescent="0.25">
      <c r="A230" s="125" t="s">
        <v>217</v>
      </c>
      <c r="B230" s="103"/>
      <c r="C230" s="12" t="s">
        <v>31</v>
      </c>
      <c r="D230" s="13">
        <f>D223+D229</f>
        <v>375041436.51999998</v>
      </c>
      <c r="E230" s="13">
        <f t="shared" ref="E230:F230" si="461">E223+E229</f>
        <v>606291970.5</v>
      </c>
      <c r="F230" s="13">
        <f t="shared" si="461"/>
        <v>500910568.47000003</v>
      </c>
      <c r="G230" s="13">
        <f t="shared" ref="G230" si="462">G223+G229</f>
        <v>429592221.25</v>
      </c>
      <c r="H230" s="13">
        <f t="shared" ref="H230" si="463">H223+H229</f>
        <v>477891590.55000007</v>
      </c>
      <c r="I230" s="13">
        <f t="shared" ref="I230" si="464">I223+I229</f>
        <v>468244479.20000005</v>
      </c>
      <c r="J230" s="13">
        <f t="shared" ref="J230:K230" si="465">J223+J229</f>
        <v>571655431.73000026</v>
      </c>
      <c r="K230" s="13">
        <f t="shared" si="465"/>
        <v>442571434.27999997</v>
      </c>
      <c r="L230" s="13">
        <f t="shared" ref="L230:M230" si="466">L223+L229</f>
        <v>505172619.86000001</v>
      </c>
      <c r="M230" s="13">
        <f t="shared" si="466"/>
        <v>604903662.42000008</v>
      </c>
      <c r="N230" s="13">
        <f t="shared" ref="N230" si="467">N223+N229</f>
        <v>408835937.53000003</v>
      </c>
      <c r="O230" s="13">
        <f t="shared" ref="O230" si="468">O223+O229</f>
        <v>480180215.3000052</v>
      </c>
      <c r="P230" s="10">
        <f t="shared" si="452"/>
        <v>5871291567.6100044</v>
      </c>
    </row>
    <row r="231" spans="1:16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4"/>
      <c r="O231" s="594"/>
      <c r="P231" s="595"/>
    </row>
    <row r="232" spans="1:16" ht="15.75" x14ac:dyDescent="0.25">
      <c r="A232" s="596" t="s">
        <v>29</v>
      </c>
      <c r="B232" s="597"/>
      <c r="C232" s="12" t="s">
        <v>18</v>
      </c>
      <c r="D232" s="14">
        <v>6296923.2000000002</v>
      </c>
      <c r="E232" s="14">
        <v>6349259.2799999993</v>
      </c>
      <c r="F232" s="14">
        <v>6433632.6600000001</v>
      </c>
      <c r="G232" s="14">
        <v>6447957.5999999996</v>
      </c>
      <c r="H232" s="14">
        <v>7102038.0599999996</v>
      </c>
      <c r="I232" s="14">
        <v>7197195.3699999992</v>
      </c>
      <c r="J232" s="14">
        <v>7239600.7800000003</v>
      </c>
      <c r="K232" s="14">
        <v>7212700.709999999</v>
      </c>
      <c r="L232" s="14">
        <v>7173667.5100000007</v>
      </c>
      <c r="M232" s="14">
        <v>6800773.9299999997</v>
      </c>
      <c r="N232" s="14">
        <v>6688095.2299999995</v>
      </c>
      <c r="O232" s="14">
        <v>6682512.1199994674</v>
      </c>
      <c r="P232" s="10">
        <f>SUM(D232:O232)</f>
        <v>81624356.449999467</v>
      </c>
    </row>
    <row r="233" spans="1:16" ht="15.75" x14ac:dyDescent="0.25">
      <c r="A233" s="596" t="s">
        <v>28</v>
      </c>
      <c r="B233" s="597"/>
      <c r="C233" s="12" t="s">
        <v>18</v>
      </c>
      <c r="D233" s="14">
        <v>21736.25</v>
      </c>
      <c r="E233" s="14">
        <v>21736.25</v>
      </c>
      <c r="F233" s="14">
        <v>22084.03</v>
      </c>
      <c r="G233" s="14">
        <v>22257.919999999998</v>
      </c>
      <c r="H233" s="14">
        <v>24292.560000000001</v>
      </c>
      <c r="I233" s="14">
        <v>24292.560000000001</v>
      </c>
      <c r="J233" s="14">
        <v>23718.720000000001</v>
      </c>
      <c r="K233" s="14">
        <v>22762.32</v>
      </c>
      <c r="L233" s="14">
        <v>22762.32</v>
      </c>
      <c r="M233" s="14">
        <v>22188.48</v>
      </c>
      <c r="N233" s="14">
        <v>21423.360000000001</v>
      </c>
      <c r="O233" s="14">
        <v>22188.479999999989</v>
      </c>
      <c r="P233" s="10">
        <f>SUM(D233:O233)</f>
        <v>271443.25</v>
      </c>
    </row>
    <row r="234" spans="1:16" ht="15.75" x14ac:dyDescent="0.25">
      <c r="A234" s="596" t="s">
        <v>27</v>
      </c>
      <c r="B234" s="597"/>
      <c r="C234" s="12" t="s">
        <v>18</v>
      </c>
      <c r="D234" s="14">
        <v>524472.1</v>
      </c>
      <c r="E234" s="14">
        <v>536812.62</v>
      </c>
      <c r="F234" s="14">
        <v>542982.88</v>
      </c>
      <c r="G234" s="14">
        <v>564578.79</v>
      </c>
      <c r="H234" s="14">
        <v>607461.56000000006</v>
      </c>
      <c r="I234" s="14">
        <v>573525.16</v>
      </c>
      <c r="J234" s="14">
        <v>559950.6</v>
      </c>
      <c r="K234" s="14">
        <v>468322.32</v>
      </c>
      <c r="L234" s="14">
        <v>335970.36</v>
      </c>
      <c r="M234" s="14">
        <v>315608.52</v>
      </c>
      <c r="N234" s="14">
        <v>261310.28</v>
      </c>
      <c r="O234" s="14">
        <v>203618.40000000029</v>
      </c>
      <c r="P234" s="10">
        <f>SUM(D234:O234)</f>
        <v>5494613.5900000008</v>
      </c>
    </row>
    <row r="235" spans="1:16" ht="15.75" x14ac:dyDescent="0.25">
      <c r="A235" s="596" t="s">
        <v>26</v>
      </c>
      <c r="B235" s="597"/>
      <c r="C235" s="12" t="s">
        <v>18</v>
      </c>
      <c r="D235" s="14">
        <v>682954.74</v>
      </c>
      <c r="E235" s="14">
        <v>704033.59</v>
      </c>
      <c r="F235" s="14">
        <v>687170.51</v>
      </c>
      <c r="G235" s="14">
        <v>657660.12</v>
      </c>
      <c r="H235" s="14">
        <v>649227.6</v>
      </c>
      <c r="I235" s="14">
        <v>500832.72</v>
      </c>
      <c r="J235" s="14">
        <v>510107.4</v>
      </c>
      <c r="K235" s="14">
        <v>440547.3</v>
      </c>
      <c r="L235" s="14">
        <v>231867</v>
      </c>
      <c r="M235" s="14">
        <v>194768.28</v>
      </c>
      <c r="N235" s="14">
        <v>64922.76</v>
      </c>
      <c r="O235" s="14">
        <v>32461.38</v>
      </c>
      <c r="P235" s="10">
        <f>SUM(D235:O235)</f>
        <v>5356553.4000000004</v>
      </c>
    </row>
    <row r="236" spans="1:16" ht="15.75" x14ac:dyDescent="0.25">
      <c r="A236" s="598" t="s">
        <v>25</v>
      </c>
      <c r="B236" s="599"/>
      <c r="C236" s="12" t="s">
        <v>18</v>
      </c>
      <c r="D236" s="13">
        <f>SUM(D232:D235)</f>
        <v>7526086.29</v>
      </c>
      <c r="E236" s="13">
        <f t="shared" ref="E236:F236" si="469">SUM(E232:E235)</f>
        <v>7611841.7399999993</v>
      </c>
      <c r="F236" s="13">
        <f t="shared" si="469"/>
        <v>7685870.0800000001</v>
      </c>
      <c r="G236" s="13">
        <f t="shared" ref="G236" si="470">SUM(G232:G235)</f>
        <v>7692454.4299999997</v>
      </c>
      <c r="H236" s="13">
        <f t="shared" ref="H236" si="471">SUM(H232:H235)</f>
        <v>8383019.7799999993</v>
      </c>
      <c r="I236" s="13">
        <f t="shared" ref="I236" si="472">SUM(I232:I235)</f>
        <v>8295845.8099999987</v>
      </c>
      <c r="J236" s="13">
        <f t="shared" ref="J236:K236" si="473">SUM(J232:J235)</f>
        <v>8333377.5</v>
      </c>
      <c r="K236" s="13">
        <f t="shared" si="473"/>
        <v>8144332.6499999994</v>
      </c>
      <c r="L236" s="13">
        <f t="shared" ref="L236:M236" si="474">SUM(L232:L235)</f>
        <v>7764267.1900000013</v>
      </c>
      <c r="M236" s="13">
        <f t="shared" si="474"/>
        <v>7333339.21</v>
      </c>
      <c r="N236" s="13">
        <f t="shared" ref="N236" si="475">SUM(N232:N235)</f>
        <v>7035751.6299999999</v>
      </c>
      <c r="O236" s="13">
        <f t="shared" ref="O236" si="476">SUM(O232:O235)</f>
        <v>6940780.3799994681</v>
      </c>
      <c r="P236" s="40">
        <f t="shared" ref="P236" si="477">SUM(P232:P235)</f>
        <v>92746966.689999476</v>
      </c>
    </row>
    <row r="237" spans="1:16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4"/>
      <c r="O237" s="594"/>
      <c r="P237" s="595"/>
    </row>
    <row r="238" spans="1:16" ht="15.75" x14ac:dyDescent="0.25">
      <c r="A238" s="596" t="s">
        <v>23</v>
      </c>
      <c r="B238" s="597"/>
      <c r="C238" s="12" t="s">
        <v>18</v>
      </c>
      <c r="D238" s="14">
        <v>11537560</v>
      </c>
      <c r="E238" s="14">
        <v>11612572</v>
      </c>
      <c r="F238" s="14">
        <v>11750094</v>
      </c>
      <c r="G238" s="14">
        <v>11771526</v>
      </c>
      <c r="H238" s="14">
        <v>11775098</v>
      </c>
      <c r="I238" s="14">
        <v>11928694</v>
      </c>
      <c r="J238" s="14">
        <v>11995669</v>
      </c>
      <c r="K238" s="14">
        <v>11949233</v>
      </c>
      <c r="L238" s="14">
        <v>11883151</v>
      </c>
      <c r="M238" s="14">
        <v>11257158</v>
      </c>
      <c r="N238" s="14">
        <v>11067842</v>
      </c>
      <c r="O238" s="14">
        <v>11060698</v>
      </c>
      <c r="P238" s="10">
        <f>SUM(D238:O238)</f>
        <v>139589295</v>
      </c>
    </row>
    <row r="239" spans="1:16" ht="15.75" x14ac:dyDescent="0.25">
      <c r="A239" s="596" t="s">
        <v>22</v>
      </c>
      <c r="B239" s="597"/>
      <c r="C239" s="12" t="s">
        <v>18</v>
      </c>
      <c r="D239" s="14">
        <v>111625</v>
      </c>
      <c r="E239" s="14">
        <v>111625</v>
      </c>
      <c r="F239" s="14">
        <v>113411</v>
      </c>
      <c r="G239" s="14">
        <v>114304</v>
      </c>
      <c r="H239" s="16">
        <v>113411</v>
      </c>
      <c r="I239" s="16">
        <v>113411</v>
      </c>
      <c r="J239" s="16">
        <v>110732</v>
      </c>
      <c r="K239" s="16">
        <v>106267</v>
      </c>
      <c r="L239" s="16">
        <v>106267</v>
      </c>
      <c r="M239" s="16">
        <v>103588</v>
      </c>
      <c r="N239" s="16">
        <v>100016</v>
      </c>
      <c r="O239" s="16">
        <v>103588</v>
      </c>
      <c r="P239" s="10">
        <f>SUM(D239:O239)</f>
        <v>1308245</v>
      </c>
    </row>
    <row r="240" spans="1:16" ht="15.75" x14ac:dyDescent="0.25">
      <c r="A240" s="596" t="s">
        <v>21</v>
      </c>
      <c r="B240" s="597"/>
      <c r="C240" s="12" t="s">
        <v>18</v>
      </c>
      <c r="D240" s="14">
        <v>151810</v>
      </c>
      <c r="E240" s="14">
        <v>155382</v>
      </c>
      <c r="F240" s="14">
        <v>157168</v>
      </c>
      <c r="G240" s="14">
        <v>163419</v>
      </c>
      <c r="H240" s="16">
        <v>159847</v>
      </c>
      <c r="I240" s="16">
        <v>150917</v>
      </c>
      <c r="J240" s="16">
        <v>147345</v>
      </c>
      <c r="K240" s="16">
        <v>123234</v>
      </c>
      <c r="L240" s="16">
        <v>88407</v>
      </c>
      <c r="M240" s="16">
        <v>83049</v>
      </c>
      <c r="N240" s="16">
        <v>68761</v>
      </c>
      <c r="O240" s="16">
        <v>53580</v>
      </c>
      <c r="P240" s="10">
        <f>SUM(D240:O240)</f>
        <v>1502919</v>
      </c>
    </row>
    <row r="241" spans="1:16" ht="15.75" x14ac:dyDescent="0.25">
      <c r="A241" s="596" t="s">
        <v>20</v>
      </c>
      <c r="B241" s="597"/>
      <c r="C241" s="12" t="s">
        <v>18</v>
      </c>
      <c r="D241" s="14">
        <v>144666</v>
      </c>
      <c r="E241" s="14">
        <v>149131</v>
      </c>
      <c r="F241" s="14">
        <v>145559</v>
      </c>
      <c r="G241" s="14">
        <v>139308</v>
      </c>
      <c r="H241" s="16">
        <v>125020</v>
      </c>
      <c r="I241" s="16">
        <v>96444</v>
      </c>
      <c r="J241" s="16">
        <v>98230</v>
      </c>
      <c r="K241" s="16">
        <v>84835</v>
      </c>
      <c r="L241" s="16">
        <v>44650</v>
      </c>
      <c r="M241" s="16">
        <v>37506</v>
      </c>
      <c r="N241" s="16">
        <v>12502</v>
      </c>
      <c r="O241" s="16">
        <v>6251</v>
      </c>
      <c r="P241" s="10">
        <f>SUM(D241:O241)</f>
        <v>1084102</v>
      </c>
    </row>
    <row r="242" spans="1:16" ht="15.75" x14ac:dyDescent="0.25">
      <c r="A242" s="598" t="s">
        <v>19</v>
      </c>
      <c r="B242" s="599"/>
      <c r="C242" s="12" t="s">
        <v>18</v>
      </c>
      <c r="D242" s="13">
        <f>SUM(D238:D241)</f>
        <v>11945661</v>
      </c>
      <c r="E242" s="13">
        <f t="shared" ref="E242:P242" si="478">SUM(E238:E241)</f>
        <v>12028710</v>
      </c>
      <c r="F242" s="13">
        <f t="shared" si="478"/>
        <v>12166232</v>
      </c>
      <c r="G242" s="13">
        <f t="shared" ref="G242" si="479">SUM(G238:G241)</f>
        <v>12188557</v>
      </c>
      <c r="H242" s="13">
        <f t="shared" ref="H242" si="480">SUM(H238:H241)</f>
        <v>12173376</v>
      </c>
      <c r="I242" s="13">
        <f t="shared" ref="I242" si="481">SUM(I238:I241)</f>
        <v>12289466</v>
      </c>
      <c r="J242" s="13">
        <f t="shared" ref="J242:K242" si="482">SUM(J238:J241)</f>
        <v>12351976</v>
      </c>
      <c r="K242" s="13">
        <f t="shared" si="482"/>
        <v>12263569</v>
      </c>
      <c r="L242" s="13">
        <f t="shared" ref="L242:M242" si="483">SUM(L238:L241)</f>
        <v>12122475</v>
      </c>
      <c r="M242" s="13">
        <f t="shared" si="483"/>
        <v>11481301</v>
      </c>
      <c r="N242" s="13">
        <f t="shared" ref="N242" si="484">SUM(N238:N241)</f>
        <v>11249121</v>
      </c>
      <c r="O242" s="13">
        <f t="shared" ref="O242" si="485">SUM(O238:O241)</f>
        <v>11224117</v>
      </c>
      <c r="P242" s="40">
        <f t="shared" si="478"/>
        <v>143484561</v>
      </c>
    </row>
    <row r="243" spans="1:16" ht="15.75" x14ac:dyDescent="0.25">
      <c r="A243" s="598" t="s">
        <v>218</v>
      </c>
      <c r="B243" s="599"/>
      <c r="C243" s="12" t="s">
        <v>18</v>
      </c>
      <c r="D243" s="11">
        <f>D230+D236+D242</f>
        <v>394513183.81</v>
      </c>
      <c r="E243" s="11">
        <f t="shared" ref="E243:F243" si="486">E230+E236+E242</f>
        <v>625932522.24000001</v>
      </c>
      <c r="F243" s="11">
        <f t="shared" si="486"/>
        <v>520762670.55000001</v>
      </c>
      <c r="G243" s="315">
        <f t="shared" ref="G243" si="487">G230+G236+G242</f>
        <v>449473232.68000001</v>
      </c>
      <c r="H243" s="11">
        <f t="shared" ref="H243" si="488">H230+H236+H242</f>
        <v>498447986.33000004</v>
      </c>
      <c r="I243" s="315">
        <f t="shared" ref="I243" si="489">I230+I236+I242</f>
        <v>488829791.01000005</v>
      </c>
      <c r="J243" s="315">
        <f t="shared" ref="J243:K243" si="490">J230+J236+J242</f>
        <v>592340785.23000026</v>
      </c>
      <c r="K243" s="315">
        <f t="shared" si="490"/>
        <v>462979335.92999995</v>
      </c>
      <c r="L243" s="315">
        <f t="shared" ref="L243:M243" si="491">L230+L236+L242</f>
        <v>525059362.05000001</v>
      </c>
      <c r="M243" s="315">
        <f t="shared" si="491"/>
        <v>623718302.63000011</v>
      </c>
      <c r="N243" s="315">
        <f t="shared" ref="N243" si="492">N230+N236+N242</f>
        <v>427120810.16000003</v>
      </c>
      <c r="O243" s="315">
        <f t="shared" ref="O243" si="493">O230+O236+O242</f>
        <v>498345112.68000466</v>
      </c>
      <c r="P243" s="40">
        <f t="shared" ref="P243" si="494">P216+P223+P236+P242</f>
        <v>6184175515.6800051</v>
      </c>
    </row>
    <row r="244" spans="1:16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4"/>
      <c r="O244" s="594"/>
      <c r="P244" s="595"/>
    </row>
    <row r="245" spans="1:16" ht="15.75" x14ac:dyDescent="0.25">
      <c r="A245" s="621" t="s">
        <v>207</v>
      </c>
      <c r="B245" s="622"/>
      <c r="C245" s="12" t="s">
        <v>18</v>
      </c>
      <c r="D245" s="161">
        <v>1909492355.8999655</v>
      </c>
      <c r="E245" s="161">
        <v>1893127634.6999598</v>
      </c>
      <c r="F245" s="161">
        <v>1855105632.9499235</v>
      </c>
      <c r="G245" s="161">
        <v>1856690979.4699628</v>
      </c>
      <c r="H245" s="161">
        <v>1860373188.5699487</v>
      </c>
      <c r="I245" s="161">
        <v>1901300166.5799093</v>
      </c>
      <c r="J245" s="161">
        <v>1883756638.999902</v>
      </c>
      <c r="K245" s="161">
        <v>1947619140.779912</v>
      </c>
      <c r="L245" s="161">
        <v>1758119437.7999017</v>
      </c>
      <c r="M245" s="161">
        <v>1571208450.5799263</v>
      </c>
      <c r="N245" s="161">
        <v>1531743769.5899014</v>
      </c>
      <c r="O245" s="161">
        <v>0</v>
      </c>
      <c r="P245" s="184">
        <f>O245</f>
        <v>0</v>
      </c>
    </row>
    <row r="246" spans="1:16" ht="15.75" x14ac:dyDescent="0.25">
      <c r="A246" s="621" t="s">
        <v>208</v>
      </c>
      <c r="B246" s="622"/>
      <c r="C246" s="12" t="s">
        <v>18</v>
      </c>
      <c r="D246" s="161">
        <v>1342035089.1100004</v>
      </c>
      <c r="E246" s="161">
        <v>1283835546.9700003</v>
      </c>
      <c r="F246" s="161">
        <v>1334990954.7800007</v>
      </c>
      <c r="G246" s="161">
        <v>1412635457.1100008</v>
      </c>
      <c r="H246" s="161">
        <v>1406499199.0100007</v>
      </c>
      <c r="I246" s="161">
        <v>1419850119.500001</v>
      </c>
      <c r="J246" s="161">
        <v>1514758877.0600007</v>
      </c>
      <c r="K246" s="161">
        <v>1600447243.4000006</v>
      </c>
      <c r="L246" s="161">
        <v>1531165085.1500008</v>
      </c>
      <c r="M246" s="161">
        <v>1520385170.240001</v>
      </c>
      <c r="N246" s="161">
        <v>1618830515.2200007</v>
      </c>
      <c r="O246" s="161">
        <v>0</v>
      </c>
      <c r="P246" s="184">
        <f>O246</f>
        <v>0</v>
      </c>
    </row>
    <row r="247" spans="1:16" ht="15.75" x14ac:dyDescent="0.25">
      <c r="A247" s="619" t="s">
        <v>209</v>
      </c>
      <c r="B247" s="620"/>
      <c r="C247" s="12" t="s">
        <v>18</v>
      </c>
      <c r="D247" s="149">
        <f>D245+D246</f>
        <v>3251527445.0099659</v>
      </c>
      <c r="E247" s="149">
        <f t="shared" ref="E247:P247" si="495">E245+E246</f>
        <v>3176963181.66996</v>
      </c>
      <c r="F247" s="149">
        <f t="shared" si="495"/>
        <v>3190096587.7299242</v>
      </c>
      <c r="G247" s="149">
        <f t="shared" ref="G247" si="496">G245+G246</f>
        <v>3269326436.5799637</v>
      </c>
      <c r="H247" s="149">
        <f t="shared" ref="H247" si="497">H245+H246</f>
        <v>3266872387.5799494</v>
      </c>
      <c r="I247" s="149">
        <f t="shared" ref="I247" si="498">I245+I246</f>
        <v>3321150286.0799103</v>
      </c>
      <c r="J247" s="149">
        <f t="shared" ref="J247:K247" si="499">J245+J246</f>
        <v>3398515516.0599027</v>
      </c>
      <c r="K247" s="149">
        <f t="shared" si="499"/>
        <v>3548066384.1799126</v>
      </c>
      <c r="L247" s="149">
        <f t="shared" ref="L247:M247" si="500">L245+L246</f>
        <v>3289284522.9499025</v>
      </c>
      <c r="M247" s="149">
        <f t="shared" si="500"/>
        <v>3091593620.8199272</v>
      </c>
      <c r="N247" s="149">
        <f t="shared" ref="N247" si="501">N245+N246</f>
        <v>3150574284.8099022</v>
      </c>
      <c r="O247" s="149">
        <f t="shared" ref="O247" si="502">O245+O246</f>
        <v>0</v>
      </c>
      <c r="P247" s="184">
        <f t="shared" si="495"/>
        <v>0</v>
      </c>
    </row>
    <row r="248" spans="1:16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4"/>
      <c r="O248" s="594"/>
      <c r="P248" s="595"/>
    </row>
    <row r="249" spans="1:16" ht="15.75" x14ac:dyDescent="0.25">
      <c r="A249" s="610" t="s">
        <v>16</v>
      </c>
      <c r="B249" s="611"/>
      <c r="C249" s="6" t="s">
        <v>6</v>
      </c>
      <c r="D249" s="9">
        <f>IFERROR(D58/D243%,0)</f>
        <v>6.7691395563693924</v>
      </c>
      <c r="E249" s="9">
        <f t="shared" ref="E249:F249" si="503">IFERROR(E58/E243%,0)</f>
        <v>3.5468117034686766</v>
      </c>
      <c r="F249" s="9">
        <f t="shared" si="503"/>
        <v>4.2606888044252891</v>
      </c>
      <c r="G249" s="9">
        <f t="shared" ref="G249" si="504">IFERROR(G58/G243%,0)</f>
        <v>5.0139174677604297</v>
      </c>
      <c r="H249" s="9">
        <f t="shared" ref="H249" si="505">IFERROR(H58/H243%,0)</f>
        <v>4.4768014101854661</v>
      </c>
      <c r="I249" s="9">
        <f t="shared" ref="I249" si="506">IFERROR(I58/I243%,0)</f>
        <v>4.3767717344455619</v>
      </c>
      <c r="J249" s="9">
        <f t="shared" ref="J249:K249" si="507">IFERROR(J58/J243%,0)</f>
        <v>4.2430030188645684</v>
      </c>
      <c r="K249" s="9">
        <f t="shared" si="507"/>
        <v>5.0691970053871778</v>
      </c>
      <c r="L249" s="9">
        <f t="shared" ref="L249:M249" si="508">IFERROR(L58/L243%,0)</f>
        <v>6.4962449148039152</v>
      </c>
      <c r="M249" s="9">
        <f t="shared" si="508"/>
        <v>5.5115239268106953</v>
      </c>
      <c r="N249" s="9">
        <f t="shared" ref="N249" si="509">IFERROR(N58/N243%,0)</f>
        <v>7.5667157738446997</v>
      </c>
      <c r="O249" s="9">
        <f t="shared" ref="O249" si="510">IFERROR(O58/O243%,0)</f>
        <v>6.8394305095625292</v>
      </c>
      <c r="P249" s="307">
        <f>IFERROR(P58/P243%,0)</f>
        <v>5.187926223510237</v>
      </c>
    </row>
    <row r="250" spans="1:16" ht="15.75" x14ac:dyDescent="0.25">
      <c r="A250" s="610" t="s">
        <v>210</v>
      </c>
      <c r="B250" s="611"/>
      <c r="C250" s="6" t="s">
        <v>6</v>
      </c>
      <c r="D250" s="29">
        <f>IFERROR(D210/(D223+D245)%,0)</f>
        <v>4.9896673600521053</v>
      </c>
      <c r="E250" s="316">
        <f t="shared" ref="E250:F250" si="511">IFERROR(E210/(E223+E245)%,0)</f>
        <v>18.020950542719923</v>
      </c>
      <c r="F250" s="316">
        <f t="shared" si="511"/>
        <v>13.289545793636105</v>
      </c>
      <c r="G250" s="316">
        <f t="shared" ref="G250" si="512">IFERROR(G210/(G223+G245)%,0)</f>
        <v>6.6258895301868259</v>
      </c>
      <c r="H250" s="316">
        <f t="shared" ref="H250" si="513">IFERROR(H210/(H223+H245)%,0)</f>
        <v>13.891777190936107</v>
      </c>
      <c r="I250" s="316">
        <f t="shared" ref="I250" si="514">IFERROR(I210/(I223+I245)%,0)</f>
        <v>11.604112607013917</v>
      </c>
      <c r="J250" s="316">
        <f t="shared" ref="J250:K250" si="515">IFERROR(J210/(J223+J245)%,0)</f>
        <v>10.650952230935506</v>
      </c>
      <c r="K250" s="316">
        <f t="shared" si="515"/>
        <v>6.7538359411812676</v>
      </c>
      <c r="L250" s="316">
        <f t="shared" ref="L250:M250" si="516">IFERROR(L210/(L223+L245)%,0)</f>
        <v>24.73482127955354</v>
      </c>
      <c r="M250" s="316">
        <f t="shared" si="516"/>
        <v>15.881010012044433</v>
      </c>
      <c r="N250" s="316">
        <f t="shared" ref="N250" si="517">IFERROR(N210/(N223+N245)%,0)</f>
        <v>10.424361502227722</v>
      </c>
      <c r="O250" s="316">
        <f t="shared" ref="O250" si="518">IFERROR(O210/(O223+O245)%,0)</f>
        <v>790.80707212437153</v>
      </c>
      <c r="P250" s="298">
        <f>IFERROR(P210/(P223+P245)%,0)</f>
        <v>144.65691267088678</v>
      </c>
    </row>
    <row r="251" spans="1:16" ht="16.5" thickBot="1" x14ac:dyDescent="0.3">
      <c r="A251" s="623" t="s">
        <v>15</v>
      </c>
      <c r="B251" s="624"/>
      <c r="C251" s="6" t="s">
        <v>6</v>
      </c>
      <c r="D251" s="8">
        <f>IFERROR(D210/D223%,0)</f>
        <v>46.779278742019265</v>
      </c>
      <c r="E251" s="8">
        <f t="shared" ref="E251:F251" si="519">IFERROR(E210/E223%,0)</f>
        <v>126.81365885897739</v>
      </c>
      <c r="F251" s="8">
        <f t="shared" si="519"/>
        <v>102.0842491692482</v>
      </c>
      <c r="G251" s="8">
        <f t="shared" ref="G251" si="520">IFERROR(G210/G223%,0)</f>
        <v>56.811467166873847</v>
      </c>
      <c r="H251" s="8">
        <f t="shared" ref="H251" si="521">IFERROR(H210/H223%,0)</f>
        <v>103.13198195290319</v>
      </c>
      <c r="I251" s="8">
        <f t="shared" ref="I251" si="522">IFERROR(I210/I223%,0)</f>
        <v>88.245323905304161</v>
      </c>
      <c r="J251" s="8">
        <f t="shared" ref="J251:K251" si="523">IFERROR(J210/J223%,0)</f>
        <v>74.077013768995926</v>
      </c>
      <c r="K251" s="8">
        <f t="shared" si="523"/>
        <v>58.139214475117853</v>
      </c>
      <c r="L251" s="8">
        <f t="shared" ref="L251:M251" si="524">IFERROR(L210/L223%,0)</f>
        <v>175.82546407360957</v>
      </c>
      <c r="M251" s="8">
        <f t="shared" si="524"/>
        <v>121.61740352407742</v>
      </c>
      <c r="N251" s="8">
        <f t="shared" ref="N251" si="525">IFERROR(N210/N223%,0)</f>
        <v>78.289768343810167</v>
      </c>
      <c r="O251" s="8">
        <f t="shared" ref="O251" si="526">IFERROR(O210/O223%,0)</f>
        <v>790.80707212437153</v>
      </c>
      <c r="P251" s="308">
        <f>IFERROR(P210/P223%,0)</f>
        <v>144.65691267088678</v>
      </c>
    </row>
    <row r="252" spans="1:16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6"/>
      <c r="O252" s="626"/>
      <c r="P252" s="627"/>
    </row>
    <row r="253" spans="1:16" s="3" customFormat="1" ht="15" customHeight="1" x14ac:dyDescent="0.25">
      <c r="A253" s="610" t="s">
        <v>13</v>
      </c>
      <c r="B253" s="611"/>
      <c r="C253" s="6" t="s">
        <v>3</v>
      </c>
      <c r="D253" s="5">
        <v>144</v>
      </c>
      <c r="E253" s="5">
        <v>97</v>
      </c>
      <c r="F253" s="5">
        <v>117</v>
      </c>
      <c r="G253" s="5">
        <v>98</v>
      </c>
      <c r="H253" s="5">
        <v>87</v>
      </c>
      <c r="I253" s="5">
        <v>129</v>
      </c>
      <c r="J253" s="5">
        <v>101</v>
      </c>
      <c r="K253" s="5">
        <v>71</v>
      </c>
      <c r="L253" s="5">
        <v>109</v>
      </c>
      <c r="M253" s="5">
        <v>81</v>
      </c>
      <c r="N253" s="5">
        <v>31</v>
      </c>
      <c r="O253" s="5">
        <v>47</v>
      </c>
      <c r="P253" s="302">
        <f>SUM(D253:O253)</f>
        <v>1112</v>
      </c>
    </row>
    <row r="254" spans="1:16" s="3" customFormat="1" ht="15.75" x14ac:dyDescent="0.25">
      <c r="A254" s="610" t="s">
        <v>12</v>
      </c>
      <c r="B254" s="611"/>
      <c r="C254" s="6" t="s">
        <v>3</v>
      </c>
      <c r="D254" s="5">
        <v>5</v>
      </c>
      <c r="E254" s="5">
        <v>5</v>
      </c>
      <c r="F254" s="5">
        <v>5</v>
      </c>
      <c r="G254" s="5">
        <v>5</v>
      </c>
      <c r="H254" s="5">
        <v>5</v>
      </c>
      <c r="I254" s="5">
        <v>5</v>
      </c>
      <c r="J254" s="5">
        <v>5</v>
      </c>
      <c r="K254" s="5">
        <v>5</v>
      </c>
      <c r="L254" s="5">
        <v>5</v>
      </c>
      <c r="M254" s="5">
        <v>5</v>
      </c>
      <c r="N254" s="5">
        <v>5</v>
      </c>
      <c r="O254" s="5">
        <v>5</v>
      </c>
      <c r="P254" s="302">
        <f>SUM(D254:O254)</f>
        <v>60</v>
      </c>
    </row>
    <row r="255" spans="1:16" ht="15.75" customHeight="1" x14ac:dyDescent="0.25">
      <c r="A255" s="610" t="s">
        <v>11</v>
      </c>
      <c r="B255" s="611"/>
      <c r="C255" s="6" t="s">
        <v>3</v>
      </c>
      <c r="D255" s="5">
        <f t="shared" ref="D255:F255" si="527">D95</f>
        <v>25</v>
      </c>
      <c r="E255" s="5">
        <f t="shared" si="527"/>
        <v>25</v>
      </c>
      <c r="F255" s="5">
        <f t="shared" si="527"/>
        <v>26</v>
      </c>
      <c r="G255" s="5">
        <f t="shared" ref="G255" si="528">G95</f>
        <v>26</v>
      </c>
      <c r="H255" s="5">
        <f t="shared" ref="H255" si="529">H95</f>
        <v>22</v>
      </c>
      <c r="I255" s="5">
        <f t="shared" ref="I255" si="530">I95</f>
        <v>26</v>
      </c>
      <c r="J255" s="5">
        <f t="shared" ref="J255:K255" si="531">J95</f>
        <v>26</v>
      </c>
      <c r="K255" s="5">
        <f t="shared" si="531"/>
        <v>22</v>
      </c>
      <c r="L255" s="5">
        <f t="shared" ref="L255:M255" si="532">L95</f>
        <v>115</v>
      </c>
      <c r="M255" s="5">
        <f t="shared" si="532"/>
        <v>180</v>
      </c>
      <c r="N255" s="5">
        <f t="shared" ref="N255" si="533">N95</f>
        <v>183</v>
      </c>
      <c r="O255" s="5">
        <f t="shared" ref="O255" si="534">O95</f>
        <v>205</v>
      </c>
      <c r="P255" s="302">
        <f>SUM(D255:O255)</f>
        <v>881</v>
      </c>
    </row>
    <row r="256" spans="1:16" ht="15.75" x14ac:dyDescent="0.25">
      <c r="A256" s="610" t="s">
        <v>10</v>
      </c>
      <c r="B256" s="611"/>
      <c r="C256" s="6" t="s">
        <v>3</v>
      </c>
      <c r="D256" s="5">
        <f t="shared" ref="D256:F256" si="535">D91</f>
        <v>132</v>
      </c>
      <c r="E256" s="5">
        <f t="shared" si="535"/>
        <v>73</v>
      </c>
      <c r="F256" s="5">
        <f t="shared" si="535"/>
        <v>105</v>
      </c>
      <c r="G256" s="5">
        <f t="shared" ref="G256" si="536">G91</f>
        <v>125</v>
      </c>
      <c r="H256" s="5">
        <f t="shared" ref="H256" si="537">H91</f>
        <v>126</v>
      </c>
      <c r="I256" s="5">
        <f t="shared" ref="I256" si="538">I91</f>
        <v>139</v>
      </c>
      <c r="J256" s="5">
        <f t="shared" ref="J256:K256" si="539">J91</f>
        <v>104</v>
      </c>
      <c r="K256" s="5">
        <f t="shared" si="539"/>
        <v>71</v>
      </c>
      <c r="L256" s="5">
        <f t="shared" ref="L256:M256" si="540">L91</f>
        <v>93</v>
      </c>
      <c r="M256" s="5">
        <f t="shared" si="540"/>
        <v>75</v>
      </c>
      <c r="N256" s="5">
        <f t="shared" ref="N256" si="541">N91</f>
        <v>132</v>
      </c>
      <c r="O256" s="5">
        <f t="shared" ref="O256" si="542">O91</f>
        <v>118</v>
      </c>
      <c r="P256" s="302">
        <f>SUM(D256:O256)</f>
        <v>1293</v>
      </c>
    </row>
    <row r="257" spans="1:16" ht="15.6" customHeight="1" x14ac:dyDescent="0.25">
      <c r="A257" s="610" t="s">
        <v>9</v>
      </c>
      <c r="B257" s="611"/>
      <c r="C257" s="6" t="s">
        <v>3</v>
      </c>
      <c r="D257" s="5">
        <v>103</v>
      </c>
      <c r="E257" s="5">
        <v>143</v>
      </c>
      <c r="F257" s="5">
        <v>30</v>
      </c>
      <c r="G257" s="5">
        <v>31</v>
      </c>
      <c r="H257" s="5">
        <v>31</v>
      </c>
      <c r="I257" s="5">
        <v>30</v>
      </c>
      <c r="J257" s="5">
        <v>102</v>
      </c>
      <c r="K257" s="5">
        <v>102</v>
      </c>
      <c r="L257" s="5">
        <v>0</v>
      </c>
      <c r="M257" s="5">
        <v>205</v>
      </c>
      <c r="N257" s="5">
        <v>79</v>
      </c>
      <c r="O257" s="5">
        <v>90</v>
      </c>
      <c r="P257" s="302">
        <f>SUM(D257:O257)</f>
        <v>946</v>
      </c>
    </row>
    <row r="258" spans="1:16" ht="15.75" x14ac:dyDescent="0.25">
      <c r="A258" s="598" t="s">
        <v>8</v>
      </c>
      <c r="B258" s="599"/>
      <c r="C258" s="6" t="s">
        <v>3</v>
      </c>
      <c r="D258" s="2">
        <f>IFERROR(D257/D256,0)</f>
        <v>0.78030303030303028</v>
      </c>
      <c r="E258" s="2">
        <f t="shared" ref="E258:F258" si="543">IFERROR(E257/E256,0)</f>
        <v>1.9589041095890412</v>
      </c>
      <c r="F258" s="2">
        <f t="shared" si="543"/>
        <v>0.2857142857142857</v>
      </c>
      <c r="G258" s="2">
        <f t="shared" ref="G258" si="544">IFERROR(G257/G256,0)</f>
        <v>0.248</v>
      </c>
      <c r="H258" s="2">
        <f t="shared" ref="H258" si="545">IFERROR(H257/H256,0)</f>
        <v>0.24603174603174602</v>
      </c>
      <c r="I258" s="2">
        <f t="shared" ref="I258" si="546">IFERROR(I257/I256,0)</f>
        <v>0.21582733812949639</v>
      </c>
      <c r="J258" s="2">
        <f t="shared" ref="J258:K258" si="547">IFERROR(J257/J256,0)</f>
        <v>0.98076923076923073</v>
      </c>
      <c r="K258" s="2">
        <f t="shared" si="547"/>
        <v>1.4366197183098592</v>
      </c>
      <c r="L258" s="2">
        <f t="shared" ref="L258:M258" si="548">IFERROR(L257/L256,0)</f>
        <v>0</v>
      </c>
      <c r="M258" s="2">
        <f t="shared" si="548"/>
        <v>2.7333333333333334</v>
      </c>
      <c r="N258" s="2">
        <f t="shared" ref="N258" si="549">IFERROR(N257/N256,0)</f>
        <v>0.59848484848484851</v>
      </c>
      <c r="O258" s="2">
        <f t="shared" ref="O258" si="550">IFERROR(O257/O256,0)</f>
        <v>0.76271186440677963</v>
      </c>
      <c r="P258" s="302">
        <f>IFERROR(P257/P256,0)</f>
        <v>0.73163186388244394</v>
      </c>
    </row>
    <row r="259" spans="1:16" ht="15.75" x14ac:dyDescent="0.25">
      <c r="A259" s="598" t="s">
        <v>7</v>
      </c>
      <c r="B259" s="599"/>
      <c r="C259" s="6" t="s">
        <v>6</v>
      </c>
      <c r="D259" s="7">
        <f>IFERROR(D92/D255*100,0)</f>
        <v>616</v>
      </c>
      <c r="E259" s="7">
        <f t="shared" ref="E259:F259" si="551">IFERROR(E92/E255*100,0)</f>
        <v>292</v>
      </c>
      <c r="F259" s="7">
        <f t="shared" si="551"/>
        <v>400</v>
      </c>
      <c r="G259" s="7">
        <f t="shared" ref="G259" si="552">IFERROR(G92/G255*100,0)</f>
        <v>480.76923076923077</v>
      </c>
      <c r="H259" s="7">
        <f t="shared" ref="H259" si="553">IFERROR(H92/H255*100,0)</f>
        <v>590.90909090909088</v>
      </c>
      <c r="I259" s="7">
        <f t="shared" ref="I259" si="554">IFERROR(I92/I255*100,0)</f>
        <v>519.23076923076928</v>
      </c>
      <c r="J259" s="7">
        <f t="shared" ref="J259:K259" si="555">IFERROR(J92/J255*100,0)</f>
        <v>400</v>
      </c>
      <c r="K259" s="7">
        <f t="shared" si="555"/>
        <v>340.90909090909093</v>
      </c>
      <c r="L259" s="7">
        <f t="shared" ref="L259:M259" si="556">IFERROR(L92/L255*100,0)</f>
        <v>0</v>
      </c>
      <c r="M259" s="7">
        <f t="shared" si="556"/>
        <v>5.5555555555555554</v>
      </c>
      <c r="N259" s="7">
        <f t="shared" ref="N259" si="557">IFERROR(N92/N255*100,0)</f>
        <v>70.491803278688522</v>
      </c>
      <c r="O259" s="7">
        <f t="shared" ref="O259" si="558">IFERROR(O92/O255*100,0)</f>
        <v>46.829268292682933</v>
      </c>
      <c r="P259" s="303">
        <f>IFERROR(P92/P255*100,0)</f>
        <v>128.83087400681043</v>
      </c>
    </row>
    <row r="260" spans="1:16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4"/>
      <c r="O260" s="594"/>
      <c r="P260" s="595"/>
    </row>
    <row r="261" spans="1:16" s="3" customFormat="1" ht="15" customHeight="1" x14ac:dyDescent="0.25">
      <c r="A261" s="610" t="s">
        <v>4</v>
      </c>
      <c r="B261" s="611"/>
      <c r="C261" s="6" t="s">
        <v>3</v>
      </c>
      <c r="D261" s="5">
        <v>51</v>
      </c>
      <c r="E261" s="5">
        <v>40</v>
      </c>
      <c r="F261" s="5">
        <v>58</v>
      </c>
      <c r="G261" s="5">
        <v>53</v>
      </c>
      <c r="H261" s="5">
        <v>39</v>
      </c>
      <c r="I261" s="5">
        <v>56</v>
      </c>
      <c r="J261" s="5">
        <v>43</v>
      </c>
      <c r="K261" s="5">
        <v>31</v>
      </c>
      <c r="L261" s="5">
        <v>93</v>
      </c>
      <c r="M261" s="5">
        <v>60</v>
      </c>
      <c r="N261" s="5">
        <v>43</v>
      </c>
      <c r="O261" s="5">
        <v>50</v>
      </c>
      <c r="P261" s="40">
        <f>SUM(D261:O261)</f>
        <v>617</v>
      </c>
    </row>
    <row r="262" spans="1:16" s="3" customFormat="1" ht="15.75" customHeight="1" x14ac:dyDescent="0.25">
      <c r="A262" s="610" t="s">
        <v>2</v>
      </c>
      <c r="B262" s="611"/>
      <c r="C262" s="6" t="s">
        <v>0</v>
      </c>
      <c r="D262" s="5">
        <v>30</v>
      </c>
      <c r="E262" s="5">
        <v>31</v>
      </c>
      <c r="F262" s="5">
        <v>30</v>
      </c>
      <c r="G262" s="5">
        <v>31</v>
      </c>
      <c r="H262" s="5">
        <v>31</v>
      </c>
      <c r="I262" s="5">
        <v>30</v>
      </c>
      <c r="J262" s="5">
        <v>31</v>
      </c>
      <c r="K262" s="5">
        <v>30</v>
      </c>
      <c r="L262" s="5">
        <v>31</v>
      </c>
      <c r="M262" s="5">
        <v>31</v>
      </c>
      <c r="N262" s="5">
        <v>28</v>
      </c>
      <c r="O262" s="5">
        <v>31</v>
      </c>
      <c r="P262" s="40">
        <f>SUM(D262:O262)</f>
        <v>365</v>
      </c>
    </row>
    <row r="263" spans="1:16" ht="16.5" thickBot="1" x14ac:dyDescent="0.3">
      <c r="A263" s="608" t="s">
        <v>1</v>
      </c>
      <c r="B263" s="609"/>
      <c r="C263" s="99" t="s">
        <v>0</v>
      </c>
      <c r="D263" s="100">
        <f>IF(D262,D261/D262,"")</f>
        <v>1.7</v>
      </c>
      <c r="E263" s="100">
        <f t="shared" ref="E263:F263" si="559">IF(E262,E261/E262,"")</f>
        <v>1.2903225806451613</v>
      </c>
      <c r="F263" s="100">
        <f t="shared" si="559"/>
        <v>1.9333333333333333</v>
      </c>
      <c r="G263" s="100">
        <f t="shared" ref="G263" si="560">IF(G262,G261/G262,"")</f>
        <v>1.7096774193548387</v>
      </c>
      <c r="H263" s="100">
        <f t="shared" ref="H263" si="561">IF(H262,H261/H262,"")</f>
        <v>1.2580645161290323</v>
      </c>
      <c r="I263" s="100">
        <f t="shared" ref="I263" si="562">IF(I262,I261/I262,"")</f>
        <v>1.8666666666666667</v>
      </c>
      <c r="J263" s="100">
        <f t="shared" ref="J263:K263" si="563">IF(J262,J261/J262,"")</f>
        <v>1.3870967741935485</v>
      </c>
      <c r="K263" s="100">
        <f t="shared" si="563"/>
        <v>1.0333333333333334</v>
      </c>
      <c r="L263" s="100">
        <f t="shared" ref="L263:M263" si="564">IF(L262,L261/L262,"")</f>
        <v>3</v>
      </c>
      <c r="M263" s="100">
        <f t="shared" si="564"/>
        <v>1.935483870967742</v>
      </c>
      <c r="N263" s="100">
        <f t="shared" ref="N263" si="565">IF(N262,N261/N262,"")</f>
        <v>1.5357142857142858</v>
      </c>
      <c r="O263" s="100">
        <f t="shared" ref="O263" si="566">IF(O262,O261/O262,"")</f>
        <v>1.6129032258064515</v>
      </c>
      <c r="P263" s="235">
        <f t="shared" ref="P263" si="567">IF(P262,P261/P262,"")</f>
        <v>1.6904109589041096</v>
      </c>
    </row>
  </sheetData>
  <mergeCells count="163">
    <mergeCell ref="A2:P2"/>
    <mergeCell ref="A3:P3"/>
    <mergeCell ref="A4:P4"/>
    <mergeCell ref="A5:P6"/>
    <mergeCell ref="A7:B7"/>
    <mergeCell ref="A8:P8"/>
    <mergeCell ref="A9:B9"/>
    <mergeCell ref="A10:P10"/>
    <mergeCell ref="A11:B11"/>
    <mergeCell ref="A12:B12"/>
    <mergeCell ref="A13:B13"/>
    <mergeCell ref="A14:B14"/>
    <mergeCell ref="A15:B15"/>
    <mergeCell ref="A16:P16"/>
    <mergeCell ref="A17:B17"/>
    <mergeCell ref="A18:B18"/>
    <mergeCell ref="A19:B19"/>
    <mergeCell ref="A20:B20"/>
    <mergeCell ref="A21:B21"/>
    <mergeCell ref="A23:P23"/>
    <mergeCell ref="A24:A25"/>
    <mergeCell ref="A26:P26"/>
    <mergeCell ref="A27:P27"/>
    <mergeCell ref="A29:A30"/>
    <mergeCell ref="B29:B30"/>
    <mergeCell ref="A31:A32"/>
    <mergeCell ref="B31:B32"/>
    <mergeCell ref="A33:A34"/>
    <mergeCell ref="B33:B34"/>
    <mergeCell ref="A37:A38"/>
    <mergeCell ref="B37:B38"/>
    <mergeCell ref="A39:A40"/>
    <mergeCell ref="B39:B40"/>
    <mergeCell ref="A41:B41"/>
    <mergeCell ref="A42:B42"/>
    <mergeCell ref="A43:P43"/>
    <mergeCell ref="A44:B44"/>
    <mergeCell ref="A45:B45"/>
    <mergeCell ref="A46:B46"/>
    <mergeCell ref="A47:B47"/>
    <mergeCell ref="A48:P48"/>
    <mergeCell ref="A49:B49"/>
    <mergeCell ref="A50:B50"/>
    <mergeCell ref="A51:B51"/>
    <mergeCell ref="A52:B52"/>
    <mergeCell ref="A53:P53"/>
    <mergeCell ref="A54:B54"/>
    <mergeCell ref="A56:B56"/>
    <mergeCell ref="A57:P57"/>
    <mergeCell ref="A58:B58"/>
    <mergeCell ref="A59:B59"/>
    <mergeCell ref="A60:B60"/>
    <mergeCell ref="A61:B61"/>
    <mergeCell ref="A62:B62"/>
    <mergeCell ref="A111:B111"/>
    <mergeCell ref="A106:P106"/>
    <mergeCell ref="A112:P112"/>
    <mergeCell ref="A63:B63"/>
    <mergeCell ref="A64:P64"/>
    <mergeCell ref="A65:P65"/>
    <mergeCell ref="A66:A71"/>
    <mergeCell ref="A72:A77"/>
    <mergeCell ref="A78:A83"/>
    <mergeCell ref="A84:A89"/>
    <mergeCell ref="A90:A95"/>
    <mergeCell ref="A100:P100"/>
    <mergeCell ref="A101:B101"/>
    <mergeCell ref="A102:B102"/>
    <mergeCell ref="A103:B103"/>
    <mergeCell ref="A104:B104"/>
    <mergeCell ref="A107:B107"/>
    <mergeCell ref="A108:B108"/>
    <mergeCell ref="A109:B109"/>
    <mergeCell ref="A110:B110"/>
    <mergeCell ref="A105:B105"/>
    <mergeCell ref="A150:P150"/>
    <mergeCell ref="A151:B151"/>
    <mergeCell ref="A152:A165"/>
    <mergeCell ref="A166:A175"/>
    <mergeCell ref="A176:A182"/>
    <mergeCell ref="A188:A192"/>
    <mergeCell ref="A194:B195"/>
    <mergeCell ref="A183:A187"/>
    <mergeCell ref="A120:P120"/>
    <mergeCell ref="A121:B121"/>
    <mergeCell ref="A122:B122"/>
    <mergeCell ref="A123:B123"/>
    <mergeCell ref="A124:P124"/>
    <mergeCell ref="A125:A129"/>
    <mergeCell ref="A130:A134"/>
    <mergeCell ref="A135:A139"/>
    <mergeCell ref="A252:P252"/>
    <mergeCell ref="A253:B253"/>
    <mergeCell ref="A254:B254"/>
    <mergeCell ref="A255:B255"/>
    <mergeCell ref="A262:B262"/>
    <mergeCell ref="A240:B240"/>
    <mergeCell ref="A241:B241"/>
    <mergeCell ref="A242:B242"/>
    <mergeCell ref="A212:B212"/>
    <mergeCell ref="A213:B213"/>
    <mergeCell ref="A214:B214"/>
    <mergeCell ref="A215:B215"/>
    <mergeCell ref="A216:B216"/>
    <mergeCell ref="A218:P218"/>
    <mergeCell ref="A219:B219"/>
    <mergeCell ref="A220:B220"/>
    <mergeCell ref="A229:B229"/>
    <mergeCell ref="A250:B250"/>
    <mergeCell ref="A234:B234"/>
    <mergeCell ref="A235:B235"/>
    <mergeCell ref="A236:B236"/>
    <mergeCell ref="A237:P237"/>
    <mergeCell ref="A238:B238"/>
    <mergeCell ref="A239:B239"/>
    <mergeCell ref="A263:B263"/>
    <mergeCell ref="A256:B256"/>
    <mergeCell ref="A257:B257"/>
    <mergeCell ref="A258:B258"/>
    <mergeCell ref="A259:B259"/>
    <mergeCell ref="A260:P260"/>
    <mergeCell ref="A261:B261"/>
    <mergeCell ref="A35:A36"/>
    <mergeCell ref="B35:B36"/>
    <mergeCell ref="A97:P97"/>
    <mergeCell ref="A113:B113"/>
    <mergeCell ref="A114:B114"/>
    <mergeCell ref="A115:B115"/>
    <mergeCell ref="A116:B116"/>
    <mergeCell ref="A117:B117"/>
    <mergeCell ref="A119:B119"/>
    <mergeCell ref="A247:B247"/>
    <mergeCell ref="A244:P244"/>
    <mergeCell ref="A245:B245"/>
    <mergeCell ref="A246:B246"/>
    <mergeCell ref="A243:B243"/>
    <mergeCell ref="A248:P248"/>
    <mergeCell ref="A249:B249"/>
    <mergeCell ref="A251:B251"/>
    <mergeCell ref="A1:P1"/>
    <mergeCell ref="A224:P224"/>
    <mergeCell ref="A225:B225"/>
    <mergeCell ref="A226:B226"/>
    <mergeCell ref="A227:B227"/>
    <mergeCell ref="A228:B228"/>
    <mergeCell ref="A231:P231"/>
    <mergeCell ref="A232:B232"/>
    <mergeCell ref="A233:B233"/>
    <mergeCell ref="A221:B221"/>
    <mergeCell ref="A222:B222"/>
    <mergeCell ref="A223:B223"/>
    <mergeCell ref="A211:P211"/>
    <mergeCell ref="A197:B197"/>
    <mergeCell ref="A198:P198"/>
    <mergeCell ref="A199:A203"/>
    <mergeCell ref="A205:P205"/>
    <mergeCell ref="A206:B206"/>
    <mergeCell ref="A207:B207"/>
    <mergeCell ref="A208:B208"/>
    <mergeCell ref="A209:B209"/>
    <mergeCell ref="A210:B210"/>
    <mergeCell ref="A140:A144"/>
    <mergeCell ref="A145:A149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263"/>
  <sheetViews>
    <sheetView zoomScaleNormal="100" workbookViewId="0">
      <pane xSplit="2" ySplit="8" topLeftCell="K9" activePane="bottomRight" state="frozen"/>
      <selection pane="topRight" activeCell="C1" sqref="C1"/>
      <selection pane="bottomLeft" activeCell="A9" sqref="A9"/>
      <selection pane="bottomRight" activeCell="A27" sqref="A27:P27"/>
    </sheetView>
  </sheetViews>
  <sheetFormatPr defaultRowHeight="15" x14ac:dyDescent="0.25"/>
  <cols>
    <col min="1" max="1" width="39" customWidth="1"/>
    <col min="2" max="2" width="16.85546875" customWidth="1"/>
    <col min="3" max="3" width="11.7109375" bestFit="1" customWidth="1"/>
    <col min="4" max="4" width="20.42578125" bestFit="1" customWidth="1"/>
    <col min="5" max="6" width="18.5703125" bestFit="1" customWidth="1"/>
    <col min="7" max="7" width="20.42578125" bestFit="1" customWidth="1"/>
    <col min="8" max="15" width="18.5703125" bestFit="1" customWidth="1"/>
    <col min="16" max="16" width="18.85546875" style="62" bestFit="1" customWidth="1"/>
  </cols>
  <sheetData>
    <row r="1" spans="1:16" ht="18.75" thickBot="1" x14ac:dyDescent="0.3">
      <c r="A1" s="590" t="s">
        <v>177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2"/>
    </row>
    <row r="2" spans="1:16" ht="18.75" thickBot="1" x14ac:dyDescent="0.3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7"/>
    </row>
    <row r="3" spans="1:16" ht="18.75" thickBot="1" x14ac:dyDescent="0.3">
      <c r="A3" s="678" t="s">
        <v>270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80"/>
    </row>
    <row r="4" spans="1:16" ht="18.75" thickBot="1" x14ac:dyDescent="0.3">
      <c r="A4" s="681" t="s">
        <v>212</v>
      </c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3"/>
    </row>
    <row r="5" spans="1:16" ht="14.45" customHeight="1" x14ac:dyDescent="0.25">
      <c r="A5" s="684" t="s">
        <v>219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 s="685"/>
      <c r="P5" s="686"/>
    </row>
    <row r="6" spans="1:16" ht="15" customHeight="1" thickBot="1" x14ac:dyDescent="0.3">
      <c r="A6" s="687"/>
      <c r="B6" s="688"/>
      <c r="C6" s="688"/>
      <c r="D6" s="688"/>
      <c r="E6" s="688"/>
      <c r="F6" s="688"/>
      <c r="G6" s="688"/>
      <c r="H6" s="688"/>
      <c r="I6" s="688"/>
      <c r="J6" s="688"/>
      <c r="K6" s="688"/>
      <c r="L6" s="688"/>
      <c r="M6" s="688"/>
      <c r="N6" s="688"/>
      <c r="O6" s="688"/>
      <c r="P6" s="689"/>
    </row>
    <row r="7" spans="1:16" ht="16.5" thickBot="1" x14ac:dyDescent="0.3">
      <c r="A7" s="690" t="s">
        <v>176</v>
      </c>
      <c r="B7" s="691"/>
      <c r="C7" s="60" t="s">
        <v>175</v>
      </c>
      <c r="D7" s="59" t="s">
        <v>165</v>
      </c>
      <c r="E7" s="59" t="s">
        <v>164</v>
      </c>
      <c r="F7" s="59" t="s">
        <v>163</v>
      </c>
      <c r="G7" s="59" t="s">
        <v>174</v>
      </c>
      <c r="H7" s="59" t="s">
        <v>173</v>
      </c>
      <c r="I7" s="59" t="s">
        <v>172</v>
      </c>
      <c r="J7" s="59" t="s">
        <v>171</v>
      </c>
      <c r="K7" s="59" t="s">
        <v>170</v>
      </c>
      <c r="L7" s="59" t="s">
        <v>169</v>
      </c>
      <c r="M7" s="59" t="s">
        <v>168</v>
      </c>
      <c r="N7" s="59" t="s">
        <v>167</v>
      </c>
      <c r="O7" s="59" t="s">
        <v>166</v>
      </c>
      <c r="P7" s="58" t="s">
        <v>162</v>
      </c>
    </row>
    <row r="8" spans="1:16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3"/>
      <c r="O8" s="693"/>
      <c r="P8" s="694"/>
    </row>
    <row r="9" spans="1:16" ht="15.75" x14ac:dyDescent="0.25">
      <c r="A9" s="695" t="s">
        <v>178</v>
      </c>
      <c r="B9" s="696"/>
      <c r="C9" s="57" t="s">
        <v>154</v>
      </c>
      <c r="D9" s="56">
        <v>34688</v>
      </c>
      <c r="E9" s="56">
        <v>36835</v>
      </c>
      <c r="F9" s="56">
        <v>35077</v>
      </c>
      <c r="G9" s="56">
        <v>35440</v>
      </c>
      <c r="H9" s="56">
        <v>43486</v>
      </c>
      <c r="I9" s="56">
        <v>40218</v>
      </c>
      <c r="J9" s="56">
        <v>42060</v>
      </c>
      <c r="K9" s="56">
        <v>35466</v>
      </c>
      <c r="L9" s="56">
        <v>38896</v>
      </c>
      <c r="M9" s="56">
        <v>39483</v>
      </c>
      <c r="N9" s="56">
        <v>36021</v>
      </c>
      <c r="O9" s="56">
        <v>35021</v>
      </c>
      <c r="P9" s="159">
        <f>SUM(D9:O9)</f>
        <v>452691</v>
      </c>
    </row>
    <row r="10" spans="1:16" x14ac:dyDescent="0.25">
      <c r="A10" s="593" t="s">
        <v>179</v>
      </c>
      <c r="B10" s="594"/>
      <c r="C10" s="594"/>
      <c r="D10" s="594"/>
      <c r="E10" s="594"/>
      <c r="F10" s="594"/>
      <c r="G10" s="594"/>
      <c r="H10" s="594"/>
      <c r="I10" s="594"/>
      <c r="J10" s="594"/>
      <c r="K10" s="594"/>
      <c r="L10" s="594"/>
      <c r="M10" s="594"/>
      <c r="N10" s="594"/>
      <c r="O10" s="594"/>
      <c r="P10" s="595"/>
    </row>
    <row r="11" spans="1:16" ht="15.75" x14ac:dyDescent="0.25">
      <c r="A11" s="603" t="s">
        <v>159</v>
      </c>
      <c r="B11" s="604"/>
      <c r="C11" s="12" t="s">
        <v>154</v>
      </c>
      <c r="D11" s="26">
        <v>19824</v>
      </c>
      <c r="E11" s="26">
        <v>19875</v>
      </c>
      <c r="F11" s="26">
        <v>19563</v>
      </c>
      <c r="G11" s="26">
        <v>20026</v>
      </c>
      <c r="H11" s="26">
        <v>20749</v>
      </c>
      <c r="I11" s="26">
        <v>21429</v>
      </c>
      <c r="J11" s="26">
        <v>21266</v>
      </c>
      <c r="K11" s="26">
        <v>20525</v>
      </c>
      <c r="L11" s="26">
        <v>21819</v>
      </c>
      <c r="M11" s="26">
        <v>20508</v>
      </c>
      <c r="N11" s="26">
        <v>19613</v>
      </c>
      <c r="O11" s="26">
        <v>18671</v>
      </c>
      <c r="P11" s="54">
        <f>SUM(D11:O11)</f>
        <v>243868</v>
      </c>
    </row>
    <row r="12" spans="1:16" ht="15.75" x14ac:dyDescent="0.25">
      <c r="A12" s="603" t="s">
        <v>158</v>
      </c>
      <c r="B12" s="604"/>
      <c r="C12" s="12" t="s">
        <v>154</v>
      </c>
      <c r="D12" s="26">
        <v>907</v>
      </c>
      <c r="E12" s="26">
        <v>1224</v>
      </c>
      <c r="F12" s="26">
        <v>921</v>
      </c>
      <c r="G12" s="26">
        <v>967</v>
      </c>
      <c r="H12" s="26">
        <v>839</v>
      </c>
      <c r="I12" s="26">
        <v>852</v>
      </c>
      <c r="J12" s="26">
        <v>791</v>
      </c>
      <c r="K12" s="26">
        <v>782</v>
      </c>
      <c r="L12" s="26">
        <v>826</v>
      </c>
      <c r="M12" s="26">
        <v>744</v>
      </c>
      <c r="N12" s="26">
        <v>690</v>
      </c>
      <c r="O12" s="26">
        <v>766</v>
      </c>
      <c r="P12" s="54">
        <f>SUM(D12:O12)</f>
        <v>10309</v>
      </c>
    </row>
    <row r="13" spans="1:16" ht="15.75" x14ac:dyDescent="0.25">
      <c r="A13" s="603" t="s">
        <v>157</v>
      </c>
      <c r="B13" s="604"/>
      <c r="C13" s="12" t="s">
        <v>154</v>
      </c>
      <c r="D13" s="26">
        <v>156</v>
      </c>
      <c r="E13" s="26">
        <v>212</v>
      </c>
      <c r="F13" s="26">
        <v>336</v>
      </c>
      <c r="G13" s="26">
        <v>497</v>
      </c>
      <c r="H13" s="26">
        <v>361</v>
      </c>
      <c r="I13" s="26">
        <v>462</v>
      </c>
      <c r="J13" s="26">
        <v>441</v>
      </c>
      <c r="K13" s="26">
        <v>564</v>
      </c>
      <c r="L13" s="26">
        <v>626</v>
      </c>
      <c r="M13" s="26">
        <v>552</v>
      </c>
      <c r="N13" s="26">
        <v>427</v>
      </c>
      <c r="O13" s="26">
        <v>360</v>
      </c>
      <c r="P13" s="54">
        <f>SUM(D13:O13)</f>
        <v>4994</v>
      </c>
    </row>
    <row r="14" spans="1:16" ht="15.75" x14ac:dyDescent="0.25">
      <c r="A14" s="596" t="s">
        <v>156</v>
      </c>
      <c r="B14" s="597"/>
      <c r="C14" s="12" t="s">
        <v>154</v>
      </c>
      <c r="D14" s="26">
        <v>1120</v>
      </c>
      <c r="E14" s="26">
        <v>1266</v>
      </c>
      <c r="F14" s="26">
        <v>918</v>
      </c>
      <c r="G14" s="26">
        <v>947</v>
      </c>
      <c r="H14" s="26">
        <v>809</v>
      </c>
      <c r="I14" s="26">
        <v>801</v>
      </c>
      <c r="J14" s="26">
        <v>811</v>
      </c>
      <c r="K14" s="26">
        <v>734</v>
      </c>
      <c r="L14" s="26">
        <v>666</v>
      </c>
      <c r="M14" s="26">
        <v>439</v>
      </c>
      <c r="N14" s="26">
        <v>261</v>
      </c>
      <c r="O14" s="26">
        <v>189</v>
      </c>
      <c r="P14" s="54">
        <f>SUM(D14:O14)</f>
        <v>8961</v>
      </c>
    </row>
    <row r="15" spans="1:16" s="62" customFormat="1" ht="15.75" x14ac:dyDescent="0.25">
      <c r="A15" s="617" t="s">
        <v>160</v>
      </c>
      <c r="B15" s="618"/>
      <c r="C15" s="61" t="s">
        <v>154</v>
      </c>
      <c r="D15" s="34">
        <f>SUM(D11:D14)</f>
        <v>22007</v>
      </c>
      <c r="E15" s="34">
        <f t="shared" ref="E15:P15" si="0">SUM(E11:E14)</f>
        <v>22577</v>
      </c>
      <c r="F15" s="34">
        <f t="shared" si="0"/>
        <v>21738</v>
      </c>
      <c r="G15" s="34">
        <f t="shared" ref="G15" si="1">SUM(G11:G14)</f>
        <v>22437</v>
      </c>
      <c r="H15" s="34">
        <f t="shared" ref="H15:I15" si="2">SUM(H11:H14)</f>
        <v>22758</v>
      </c>
      <c r="I15" s="34">
        <f t="shared" si="2"/>
        <v>23544</v>
      </c>
      <c r="J15" s="34">
        <f t="shared" ref="J15:K15" si="3">SUM(J11:J14)</f>
        <v>23309</v>
      </c>
      <c r="K15" s="34">
        <f t="shared" si="3"/>
        <v>22605</v>
      </c>
      <c r="L15" s="34">
        <f t="shared" ref="L15:M15" si="4">SUM(L11:L14)</f>
        <v>23937</v>
      </c>
      <c r="M15" s="34">
        <f t="shared" si="4"/>
        <v>22243</v>
      </c>
      <c r="N15" s="34">
        <f t="shared" ref="N15" si="5">SUM(N11:N14)</f>
        <v>20991</v>
      </c>
      <c r="O15" s="34">
        <f t="shared" ref="O15" si="6">SUM(O11:O14)</f>
        <v>19986</v>
      </c>
      <c r="P15" s="54">
        <f t="shared" si="0"/>
        <v>268132</v>
      </c>
    </row>
    <row r="16" spans="1:16" s="3" customFormat="1" x14ac:dyDescent="0.25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4"/>
      <c r="O16" s="594"/>
      <c r="P16" s="595"/>
    </row>
    <row r="17" spans="1:16" s="3" customFormat="1" ht="15.75" x14ac:dyDescent="0.25">
      <c r="A17" s="603" t="s">
        <v>182</v>
      </c>
      <c r="B17" s="604"/>
      <c r="C17" s="12" t="s">
        <v>154</v>
      </c>
      <c r="D17" s="26">
        <v>1727.0999999999997</v>
      </c>
      <c r="E17" s="26">
        <v>1886.3999999999985</v>
      </c>
      <c r="F17" s="26">
        <v>3796.2000000000025</v>
      </c>
      <c r="G17" s="26">
        <v>2070.3000000000002</v>
      </c>
      <c r="H17" s="26">
        <v>1889.2000000000005</v>
      </c>
      <c r="I17" s="26">
        <v>1798.1999999999923</v>
      </c>
      <c r="J17" s="26">
        <v>2023.7999999999965</v>
      </c>
      <c r="K17" s="26">
        <v>1888.7999999999913</v>
      </c>
      <c r="L17" s="26">
        <v>2005.6999999999935</v>
      </c>
      <c r="M17" s="26">
        <v>2276.6999999999962</v>
      </c>
      <c r="N17" s="26">
        <v>1569.799999999997</v>
      </c>
      <c r="O17" s="26">
        <v>1967.9999999999991</v>
      </c>
      <c r="P17" s="54">
        <f>SUM(D17:O17)</f>
        <v>24900.199999999968</v>
      </c>
    </row>
    <row r="18" spans="1:16" s="3" customFormat="1" ht="15.75" x14ac:dyDescent="0.25">
      <c r="A18" s="603" t="s">
        <v>183</v>
      </c>
      <c r="B18" s="604"/>
      <c r="C18" s="12" t="s">
        <v>154</v>
      </c>
      <c r="D18" s="26">
        <v>148.9</v>
      </c>
      <c r="E18" s="26">
        <v>213.39999999999998</v>
      </c>
      <c r="F18" s="26">
        <v>201.9</v>
      </c>
      <c r="G18" s="26">
        <v>240.90000000000003</v>
      </c>
      <c r="H18" s="26">
        <v>237.39999999999998</v>
      </c>
      <c r="I18" s="26">
        <v>271.70000000000005</v>
      </c>
      <c r="J18" s="26">
        <v>197.7</v>
      </c>
      <c r="K18" s="26">
        <v>225.5</v>
      </c>
      <c r="L18" s="26">
        <v>470.19999999999993</v>
      </c>
      <c r="M18" s="26">
        <v>183.6</v>
      </c>
      <c r="N18" s="26">
        <v>94.1</v>
      </c>
      <c r="O18" s="26">
        <v>209.5</v>
      </c>
      <c r="P18" s="54">
        <f>SUM(D18:O18)</f>
        <v>2694.7999999999997</v>
      </c>
    </row>
    <row r="19" spans="1:16" s="3" customFormat="1" ht="15.75" x14ac:dyDescent="0.25">
      <c r="A19" s="603" t="s">
        <v>184</v>
      </c>
      <c r="B19" s="604"/>
      <c r="C19" s="12" t="s">
        <v>154</v>
      </c>
      <c r="D19" s="26">
        <v>351.4</v>
      </c>
      <c r="E19" s="26">
        <v>1289.2</v>
      </c>
      <c r="F19" s="26">
        <v>2636.2999999999997</v>
      </c>
      <c r="G19" s="26">
        <v>4525.4999999999982</v>
      </c>
      <c r="H19" s="26">
        <v>1609.2999999999997</v>
      </c>
      <c r="I19" s="26">
        <v>2383.4999999999991</v>
      </c>
      <c r="J19" s="26">
        <v>3001.2000000000012</v>
      </c>
      <c r="K19" s="26">
        <v>3139.3</v>
      </c>
      <c r="L19" s="26">
        <v>2672.5</v>
      </c>
      <c r="M19" s="26">
        <v>4996.4000000000005</v>
      </c>
      <c r="N19" s="26">
        <v>1406.9</v>
      </c>
      <c r="O19" s="26">
        <v>630.79999999999995</v>
      </c>
      <c r="P19" s="54">
        <f>SUM(D19:O19)</f>
        <v>28642.3</v>
      </c>
    </row>
    <row r="20" spans="1:16" s="3" customFormat="1" ht="15.75" x14ac:dyDescent="0.25">
      <c r="A20" s="596" t="s">
        <v>185</v>
      </c>
      <c r="B20" s="597"/>
      <c r="C20" s="12" t="s">
        <v>154</v>
      </c>
      <c r="D20" s="26">
        <v>250.40000000000003</v>
      </c>
      <c r="E20" s="26">
        <v>252.10000000000002</v>
      </c>
      <c r="F20" s="26">
        <v>189.5</v>
      </c>
      <c r="G20" s="26">
        <v>203.70000000000005</v>
      </c>
      <c r="H20" s="26">
        <v>213.90000000000003</v>
      </c>
      <c r="I20" s="26">
        <v>344.19999999999993</v>
      </c>
      <c r="J20" s="26">
        <v>290.40000000000015</v>
      </c>
      <c r="K20" s="26">
        <v>194.00000000000003</v>
      </c>
      <c r="L20" s="26">
        <v>348.00000000000017</v>
      </c>
      <c r="M20" s="26">
        <v>342.10000000000048</v>
      </c>
      <c r="N20" s="26">
        <v>478.19999999999993</v>
      </c>
      <c r="O20" s="26">
        <v>478.40000000000049</v>
      </c>
      <c r="P20" s="54">
        <f>SUM(D20:O20)</f>
        <v>3584.900000000001</v>
      </c>
    </row>
    <row r="21" spans="1:16" s="70" customFormat="1" ht="15.75" x14ac:dyDescent="0.25">
      <c r="A21" s="617" t="s">
        <v>186</v>
      </c>
      <c r="B21" s="618"/>
      <c r="C21" s="61" t="s">
        <v>154</v>
      </c>
      <c r="D21" s="34">
        <f>SUM(D17:D20)</f>
        <v>2477.7999999999997</v>
      </c>
      <c r="E21" s="34">
        <f t="shared" ref="E21:P21" si="7">SUM(E17:E20)</f>
        <v>3641.0999999999981</v>
      </c>
      <c r="F21" s="34">
        <f t="shared" si="7"/>
        <v>6823.9000000000024</v>
      </c>
      <c r="G21" s="34">
        <f t="shared" ref="G21" si="8">SUM(G17:G20)</f>
        <v>7040.3999999999987</v>
      </c>
      <c r="H21" s="34">
        <f t="shared" ref="H21:I21" si="9">SUM(H17:H20)</f>
        <v>3949.8</v>
      </c>
      <c r="I21" s="34">
        <f t="shared" si="9"/>
        <v>4797.5999999999913</v>
      </c>
      <c r="J21" s="34">
        <f t="shared" ref="J21:K21" si="10">SUM(J17:J20)</f>
        <v>5513.0999999999976</v>
      </c>
      <c r="K21" s="34">
        <f t="shared" si="10"/>
        <v>5447.5999999999913</v>
      </c>
      <c r="L21" s="34">
        <f t="shared" ref="L21:M21" si="11">SUM(L17:L20)</f>
        <v>5496.3999999999933</v>
      </c>
      <c r="M21" s="34">
        <f t="shared" si="11"/>
        <v>7798.7999999999975</v>
      </c>
      <c r="N21" s="34">
        <f t="shared" ref="N21" si="12">SUM(N17:N20)</f>
        <v>3548.9999999999968</v>
      </c>
      <c r="O21" s="34">
        <f t="shared" ref="O21" si="13">SUM(O17:O20)</f>
        <v>3286.7</v>
      </c>
      <c r="P21" s="54">
        <f t="shared" si="7"/>
        <v>59822.199999999968</v>
      </c>
    </row>
    <row r="22" spans="1:16" s="3" customFormat="1" ht="15.75" x14ac:dyDescent="0.25">
      <c r="A22" s="327" t="s">
        <v>187</v>
      </c>
      <c r="B22" s="321"/>
      <c r="C22" s="12" t="s">
        <v>154</v>
      </c>
      <c r="D22" s="34">
        <f>D21+D15</f>
        <v>24484.799999999999</v>
      </c>
      <c r="E22" s="34">
        <f t="shared" ref="E22:G22" si="14">E21+E15</f>
        <v>26218.1</v>
      </c>
      <c r="F22" s="34">
        <f t="shared" si="14"/>
        <v>28561.9</v>
      </c>
      <c r="G22" s="34">
        <f t="shared" si="14"/>
        <v>29477.399999999998</v>
      </c>
      <c r="H22" s="34">
        <f t="shared" ref="H22" si="15">H21+H15</f>
        <v>26707.8</v>
      </c>
      <c r="I22" s="34">
        <f t="shared" ref="I22:J22" si="16">I21+I15</f>
        <v>28341.599999999991</v>
      </c>
      <c r="J22" s="34">
        <f t="shared" si="16"/>
        <v>28822.1</v>
      </c>
      <c r="K22" s="34">
        <f t="shared" ref="K22" si="17">K21+K15</f>
        <v>28052.599999999991</v>
      </c>
      <c r="L22" s="34">
        <f t="shared" ref="L22:M22" si="18">L21+L15</f>
        <v>29433.399999999994</v>
      </c>
      <c r="M22" s="34">
        <f t="shared" si="18"/>
        <v>30041.799999999996</v>
      </c>
      <c r="N22" s="34">
        <f t="shared" ref="N22" si="19">N21+N15</f>
        <v>24539.999999999996</v>
      </c>
      <c r="O22" s="34">
        <f t="shared" ref="O22" si="20">O21+O15</f>
        <v>23272.7</v>
      </c>
      <c r="P22" s="54">
        <f>P21+P15</f>
        <v>327954.19999999995</v>
      </c>
    </row>
    <row r="23" spans="1:16" x14ac:dyDescent="0.25">
      <c r="A23" s="662"/>
      <c r="B23" s="663"/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4"/>
    </row>
    <row r="24" spans="1:16" ht="15.75" x14ac:dyDescent="0.25">
      <c r="A24" s="665" t="s">
        <v>181</v>
      </c>
      <c r="B24" s="37" t="s">
        <v>155</v>
      </c>
      <c r="C24" s="6" t="s">
        <v>154</v>
      </c>
      <c r="D24" s="53">
        <f>D9-D22</f>
        <v>10203.200000000001</v>
      </c>
      <c r="E24" s="53">
        <f t="shared" ref="E24:P24" si="21">E9-E22</f>
        <v>10616.900000000001</v>
      </c>
      <c r="F24" s="53">
        <f t="shared" si="21"/>
        <v>6515.0999999999985</v>
      </c>
      <c r="G24" s="53">
        <f t="shared" si="21"/>
        <v>5962.6000000000022</v>
      </c>
      <c r="H24" s="53">
        <f t="shared" ref="H24" si="22">H9-H22</f>
        <v>16778.2</v>
      </c>
      <c r="I24" s="53">
        <f t="shared" ref="I24:J24" si="23">I9-I22</f>
        <v>11876.400000000009</v>
      </c>
      <c r="J24" s="53">
        <f t="shared" si="23"/>
        <v>13237.900000000001</v>
      </c>
      <c r="K24" s="53">
        <f t="shared" ref="K24" si="24">K9-K22</f>
        <v>7413.4000000000087</v>
      </c>
      <c r="L24" s="53">
        <f t="shared" ref="L24:M24" si="25">L9-L22</f>
        <v>9462.6000000000058</v>
      </c>
      <c r="M24" s="53">
        <f t="shared" si="25"/>
        <v>9441.2000000000044</v>
      </c>
      <c r="N24" s="53">
        <f t="shared" ref="N24" si="26">N9-N22</f>
        <v>11481.000000000004</v>
      </c>
      <c r="O24" s="53">
        <f t="shared" ref="O24" si="27">O9-O22</f>
        <v>11748.3</v>
      </c>
      <c r="P24" s="183">
        <f t="shared" si="21"/>
        <v>124736.80000000005</v>
      </c>
    </row>
    <row r="25" spans="1:16" ht="16.5" thickBot="1" x14ac:dyDescent="0.3">
      <c r="A25" s="666"/>
      <c r="B25" s="133" t="s">
        <v>153</v>
      </c>
      <c r="C25" s="134" t="s">
        <v>6</v>
      </c>
      <c r="D25" s="135">
        <f>IFERROR(D24/D9,0)</f>
        <v>0.29414206642066421</v>
      </c>
      <c r="E25" s="135">
        <f t="shared" ref="E25:F25" si="28">E24/E9</f>
        <v>0.2882285869417674</v>
      </c>
      <c r="F25" s="135">
        <f t="shared" si="28"/>
        <v>0.18573709268181426</v>
      </c>
      <c r="G25" s="135">
        <f t="shared" ref="G25" si="29">IFERROR(G24/G9,0)</f>
        <v>0.16824492099322805</v>
      </c>
      <c r="H25" s="135">
        <f t="shared" ref="H25" si="30">IFERROR(H24/H9,0)</f>
        <v>0.38582992227383528</v>
      </c>
      <c r="I25" s="135">
        <f t="shared" ref="I25:J25" si="31">IFERROR(I24/I9,0)</f>
        <v>0.29530061166641824</v>
      </c>
      <c r="J25" s="135">
        <f t="shared" si="31"/>
        <v>0.31473846885401813</v>
      </c>
      <c r="K25" s="135">
        <f t="shared" ref="K25" si="32">IFERROR(K24/K9,0)</f>
        <v>0.20902836519483473</v>
      </c>
      <c r="L25" s="135">
        <f t="shared" ref="L25:M25" si="33">IFERROR(L24/L9,0)</f>
        <v>0.24327951460304417</v>
      </c>
      <c r="M25" s="135">
        <f t="shared" si="33"/>
        <v>0.23912063419699628</v>
      </c>
      <c r="N25" s="135">
        <f t="shared" ref="N25" si="34">IFERROR(N24/N9,0)</f>
        <v>0.31873074040143262</v>
      </c>
      <c r="O25" s="135">
        <f t="shared" ref="O25" si="35">IFERROR(O24/O9,0)</f>
        <v>0.33546443562433964</v>
      </c>
      <c r="P25" s="306">
        <f>IF(P9,P24/P9,"")</f>
        <v>0.27554512901736516</v>
      </c>
    </row>
    <row r="26" spans="1:16" x14ac:dyDescent="0.25">
      <c r="A26" s="667" t="s">
        <v>152</v>
      </c>
      <c r="B26" s="668"/>
      <c r="C26" s="668"/>
      <c r="D26" s="668"/>
      <c r="E26" s="668"/>
      <c r="F26" s="668"/>
      <c r="G26" s="668"/>
      <c r="H26" s="668"/>
      <c r="I26" s="668"/>
      <c r="J26" s="668"/>
      <c r="K26" s="668"/>
      <c r="L26" s="668"/>
      <c r="M26" s="668"/>
      <c r="N26" s="668"/>
      <c r="O26" s="668"/>
      <c r="P26" s="669"/>
    </row>
    <row r="27" spans="1:16" x14ac:dyDescent="0.25">
      <c r="A27" s="670" t="s">
        <v>151</v>
      </c>
      <c r="B27" s="671"/>
      <c r="C27" s="671"/>
      <c r="D27" s="671"/>
      <c r="E27" s="671"/>
      <c r="F27" s="671"/>
      <c r="G27" s="671"/>
      <c r="H27" s="671"/>
      <c r="I27" s="671"/>
      <c r="J27" s="671"/>
      <c r="K27" s="671"/>
      <c r="L27" s="671"/>
      <c r="M27" s="671"/>
      <c r="N27" s="671"/>
      <c r="O27" s="671"/>
      <c r="P27" s="672"/>
    </row>
    <row r="28" spans="1:16" ht="15.75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6"/>
      <c r="K28" s="46"/>
      <c r="L28" s="47"/>
      <c r="M28" s="47"/>
      <c r="N28" s="47"/>
      <c r="O28" s="47"/>
      <c r="P28" s="45"/>
    </row>
    <row r="29" spans="1:16" ht="15.75" x14ac:dyDescent="0.25">
      <c r="A29" s="673" t="s">
        <v>148</v>
      </c>
      <c r="B29" s="612">
        <v>7400</v>
      </c>
      <c r="C29" s="6" t="s">
        <v>142</v>
      </c>
      <c r="D29" s="43">
        <v>45</v>
      </c>
      <c r="E29" s="43">
        <v>28</v>
      </c>
      <c r="F29" s="43">
        <v>21</v>
      </c>
      <c r="G29" s="43">
        <v>23</v>
      </c>
      <c r="H29" s="43">
        <v>24</v>
      </c>
      <c r="I29" s="43">
        <v>24</v>
      </c>
      <c r="J29" s="43">
        <v>21</v>
      </c>
      <c r="K29" s="43">
        <v>17</v>
      </c>
      <c r="L29" s="43">
        <v>15.5</v>
      </c>
      <c r="M29" s="43">
        <v>17</v>
      </c>
      <c r="N29" s="43">
        <v>16.5</v>
      </c>
      <c r="O29" s="43">
        <v>10.5</v>
      </c>
      <c r="P29" s="44">
        <f>SUM(D29:O29)</f>
        <v>262.5</v>
      </c>
    </row>
    <row r="30" spans="1:16" ht="15.75" x14ac:dyDescent="0.25">
      <c r="A30" s="674"/>
      <c r="B30" s="613"/>
      <c r="C30" s="42" t="s">
        <v>141</v>
      </c>
      <c r="D30" s="16">
        <f>IFERROR(D29/(D9/1000),0)</f>
        <v>1.2972785977859778</v>
      </c>
      <c r="E30" s="16">
        <f t="shared" ref="E30:G30" si="36">IFERROR(E29/(E9/1000),0)</f>
        <v>0.760146599701371</v>
      </c>
      <c r="F30" s="16">
        <f t="shared" si="36"/>
        <v>0.59868289762522453</v>
      </c>
      <c r="G30" s="16">
        <f t="shared" si="36"/>
        <v>0.6489841986455982</v>
      </c>
      <c r="H30" s="16">
        <f t="shared" ref="H30" si="37">IFERROR(H29/(H9/1000),0)</f>
        <v>0.55190176148645542</v>
      </c>
      <c r="I30" s="16">
        <f t="shared" ref="I30:J30" si="38">IFERROR(I29/(I9/1000),0)</f>
        <v>0.59674772489929873</v>
      </c>
      <c r="J30" s="16">
        <f t="shared" si="38"/>
        <v>0.49928673323823108</v>
      </c>
      <c r="K30" s="16">
        <f t="shared" ref="K30" si="39">IFERROR(K29/(K9/1000),0)</f>
        <v>0.47933231827665934</v>
      </c>
      <c r="L30" s="16">
        <f t="shared" ref="L30:M30" si="40">IFERROR(L29/(L9/1000),0)</f>
        <v>0.39849856026326613</v>
      </c>
      <c r="M30" s="16">
        <f t="shared" si="40"/>
        <v>0.43056505331408457</v>
      </c>
      <c r="N30" s="16">
        <f t="shared" ref="N30" si="41">IFERROR(N29/(N9/1000),0)</f>
        <v>0.45806612809194636</v>
      </c>
      <c r="O30" s="16">
        <f t="shared" ref="O30" si="42">IFERROR(O29/(O9/1000),0)</f>
        <v>0.29982010793523883</v>
      </c>
      <c r="P30" s="40">
        <f>IFERROR(P29/(P9/1000),0)</f>
        <v>0.57986573623067394</v>
      </c>
    </row>
    <row r="31" spans="1:16" ht="15.75" x14ac:dyDescent="0.25">
      <c r="A31" s="605" t="s">
        <v>147</v>
      </c>
      <c r="B31" s="612">
        <v>1900</v>
      </c>
      <c r="C31" s="6" t="s">
        <v>142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4">
        <f>SUM(D31:O31)</f>
        <v>0</v>
      </c>
    </row>
    <row r="32" spans="1:16" ht="15.75" x14ac:dyDescent="0.25">
      <c r="A32" s="607"/>
      <c r="B32" s="613"/>
      <c r="C32" s="42" t="s">
        <v>141</v>
      </c>
      <c r="D32" s="16">
        <f>IFERROR(D31/(D9/1000),0)</f>
        <v>0</v>
      </c>
      <c r="E32" s="16">
        <f t="shared" ref="E32:G32" si="43">IFERROR(E31/(E9/1000),0)</f>
        <v>0</v>
      </c>
      <c r="F32" s="16">
        <f t="shared" si="43"/>
        <v>0</v>
      </c>
      <c r="G32" s="16">
        <f t="shared" si="43"/>
        <v>0</v>
      </c>
      <c r="H32" s="16">
        <f t="shared" ref="H32" si="44">IFERROR(H31/(H9/1000),0)</f>
        <v>0</v>
      </c>
      <c r="I32" s="16">
        <f t="shared" ref="I32:J32" si="45">IFERROR(I31/(I9/1000),0)</f>
        <v>0</v>
      </c>
      <c r="J32" s="16">
        <f t="shared" si="45"/>
        <v>0</v>
      </c>
      <c r="K32" s="16">
        <f t="shared" ref="K32" si="46">IFERROR(K31/(K9/1000),0)</f>
        <v>0</v>
      </c>
      <c r="L32" s="16">
        <f t="shared" ref="L32:M32" si="47">IFERROR(L31/(L9/1000),0)</f>
        <v>0</v>
      </c>
      <c r="M32" s="16">
        <f t="shared" si="47"/>
        <v>0</v>
      </c>
      <c r="N32" s="16">
        <f t="shared" ref="N32" si="48">IFERROR(N31/(N9/1000),0)</f>
        <v>0</v>
      </c>
      <c r="O32" s="16">
        <f t="shared" ref="O32" si="49">IFERROR(O31/(O9/1000),0)</f>
        <v>0</v>
      </c>
      <c r="P32" s="40">
        <f>IFERROR(P31/(P9/1000),0)</f>
        <v>0</v>
      </c>
    </row>
    <row r="33" spans="1:16" ht="15.75" x14ac:dyDescent="0.25">
      <c r="A33" s="605" t="s">
        <v>146</v>
      </c>
      <c r="B33" s="612">
        <v>1900</v>
      </c>
      <c r="C33" s="6" t="s">
        <v>142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4">
        <f>SUM(D33:O33)</f>
        <v>0</v>
      </c>
    </row>
    <row r="34" spans="1:16" ht="15.75" x14ac:dyDescent="0.25">
      <c r="A34" s="607"/>
      <c r="B34" s="613"/>
      <c r="C34" s="42" t="s">
        <v>141</v>
      </c>
      <c r="D34" s="16">
        <f>IFERROR(D33/(D9/1000),0)</f>
        <v>0</v>
      </c>
      <c r="E34" s="16">
        <f t="shared" ref="E34:G34" si="50">IFERROR(E33/(E9/1000),0)</f>
        <v>0</v>
      </c>
      <c r="F34" s="16">
        <f t="shared" si="50"/>
        <v>0</v>
      </c>
      <c r="G34" s="16">
        <f t="shared" si="50"/>
        <v>0</v>
      </c>
      <c r="H34" s="16">
        <f t="shared" ref="H34" si="51">IFERROR(H33/(H9/1000),0)</f>
        <v>0</v>
      </c>
      <c r="I34" s="16">
        <f t="shared" ref="I34:J34" si="52">IFERROR(I33/(I9/1000),0)</f>
        <v>0</v>
      </c>
      <c r="J34" s="16">
        <f t="shared" si="52"/>
        <v>0</v>
      </c>
      <c r="K34" s="16">
        <f t="shared" ref="K34" si="53">IFERROR(K33/(K9/1000),0)</f>
        <v>0</v>
      </c>
      <c r="L34" s="16">
        <f t="shared" ref="L34:M34" si="54">IFERROR(L33/(L9/1000),0)</f>
        <v>0</v>
      </c>
      <c r="M34" s="16">
        <f t="shared" si="54"/>
        <v>0</v>
      </c>
      <c r="N34" s="16">
        <f t="shared" ref="N34" si="55">IFERROR(N33/(N9/1000),0)</f>
        <v>0</v>
      </c>
      <c r="O34" s="16">
        <f t="shared" ref="O34" si="56">IFERROR(O33/(O9/1000),0)</f>
        <v>0</v>
      </c>
      <c r="P34" s="40">
        <f>IFERROR(P33/(P9/1000),0)</f>
        <v>0</v>
      </c>
    </row>
    <row r="35" spans="1:16" ht="15.75" x14ac:dyDescent="0.25">
      <c r="A35" s="605" t="s">
        <v>145</v>
      </c>
      <c r="B35" s="612">
        <f>745345.16/200</f>
        <v>3726.7258000000002</v>
      </c>
      <c r="C35" s="6" t="s">
        <v>128</v>
      </c>
      <c r="D35" s="43">
        <v>0</v>
      </c>
      <c r="E35" s="43">
        <v>0</v>
      </c>
      <c r="F35" s="43">
        <v>0</v>
      </c>
      <c r="G35" s="43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40"/>
    </row>
    <row r="36" spans="1:16" ht="15.75" x14ac:dyDescent="0.25">
      <c r="A36" s="607"/>
      <c r="B36" s="613"/>
      <c r="C36" s="6" t="s">
        <v>144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0"/>
    </row>
    <row r="37" spans="1:16" ht="15.75" x14ac:dyDescent="0.25">
      <c r="A37" s="605" t="s">
        <v>188</v>
      </c>
      <c r="B37" s="612">
        <f>790318.72/200</f>
        <v>3951.5935999999997</v>
      </c>
      <c r="C37" s="6" t="s">
        <v>128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4">
        <f>SUM(D37:O37)</f>
        <v>0</v>
      </c>
    </row>
    <row r="38" spans="1:16" ht="15.75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G38" si="57">IFERROR(E37/(E9/1000),0)</f>
        <v>0</v>
      </c>
      <c r="F38" s="16">
        <f t="shared" si="57"/>
        <v>0</v>
      </c>
      <c r="G38" s="16">
        <f t="shared" si="57"/>
        <v>0</v>
      </c>
      <c r="H38" s="16">
        <f t="shared" ref="H38" si="58">IFERROR(H37/(H9/1000),0)</f>
        <v>0</v>
      </c>
      <c r="I38" s="16">
        <f t="shared" ref="I38:J38" si="59">IFERROR(I37/(I9/1000),0)</f>
        <v>0</v>
      </c>
      <c r="J38" s="16">
        <f t="shared" si="59"/>
        <v>0</v>
      </c>
      <c r="K38" s="16">
        <f t="shared" ref="K38" si="60">IFERROR(K37/(K9/1000),0)</f>
        <v>0</v>
      </c>
      <c r="L38" s="16">
        <f t="shared" ref="L38:M38" si="61">IFERROR(L37/(L9/1000),0)</f>
        <v>0</v>
      </c>
      <c r="M38" s="16">
        <f t="shared" si="61"/>
        <v>0</v>
      </c>
      <c r="N38" s="16">
        <f t="shared" ref="N38" si="62">IFERROR(N37/(N9/1000),0)</f>
        <v>0</v>
      </c>
      <c r="O38" s="16">
        <f t="shared" ref="O38" si="63">IFERROR(O37/(O9/1000),0)</f>
        <v>0</v>
      </c>
      <c r="P38" s="40">
        <f>IFERROR(P37/(P9/1000),0)</f>
        <v>0</v>
      </c>
    </row>
    <row r="39" spans="1:16" ht="15.75" x14ac:dyDescent="0.25">
      <c r="A39" s="605" t="s">
        <v>143</v>
      </c>
      <c r="B39" s="612">
        <v>1950</v>
      </c>
      <c r="C39" s="6" t="s">
        <v>142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4">
        <f>SUM(D39:O39)</f>
        <v>0</v>
      </c>
    </row>
    <row r="40" spans="1:16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G40" si="64">IFERROR(E39/(E9/1000),0)</f>
        <v>0</v>
      </c>
      <c r="F40" s="16">
        <f t="shared" si="64"/>
        <v>0</v>
      </c>
      <c r="G40" s="16">
        <f t="shared" si="64"/>
        <v>0</v>
      </c>
      <c r="H40" s="16">
        <f t="shared" ref="H40" si="65">IFERROR(H39/(H9/1000),0)</f>
        <v>0</v>
      </c>
      <c r="I40" s="16">
        <f t="shared" ref="I40:J40" si="66">IFERROR(I39/(I9/1000),0)</f>
        <v>0</v>
      </c>
      <c r="J40" s="16">
        <f t="shared" si="66"/>
        <v>0</v>
      </c>
      <c r="K40" s="16">
        <f t="shared" ref="K40" si="67">IFERROR(K39/(K9/1000),0)</f>
        <v>0</v>
      </c>
      <c r="L40" s="16">
        <f t="shared" ref="L40:M40" si="68">IFERROR(L39/(L9/1000),0)</f>
        <v>0</v>
      </c>
      <c r="M40" s="16">
        <f t="shared" si="68"/>
        <v>0</v>
      </c>
      <c r="N40" s="16">
        <f t="shared" ref="N40" si="69">IFERROR(N39/(N9/1000),0)</f>
        <v>0</v>
      </c>
      <c r="O40" s="16">
        <f t="shared" ref="O40" si="70">IFERROR(O39/(O9/1000),0)</f>
        <v>0</v>
      </c>
      <c r="P40" s="40">
        <f>IFERROR(P39/(P9/1000),0)</f>
        <v>0</v>
      </c>
    </row>
    <row r="41" spans="1:16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333000</v>
      </c>
      <c r="E41" s="41">
        <f t="shared" ref="E41:G41" si="71">(E29*$B29)+(E31*$B31)+(E33*$B33)+(E35*$B35)+(E37*$B37)+(E39*$B39)</f>
        <v>207200</v>
      </c>
      <c r="F41" s="41">
        <f t="shared" si="71"/>
        <v>155400</v>
      </c>
      <c r="G41" s="41">
        <f t="shared" si="71"/>
        <v>170200</v>
      </c>
      <c r="H41" s="41">
        <f t="shared" ref="H41" si="72">(H29*$B29)+(H31*$B31)+(H33*$B33)+(H35*$B35)+(H37*$B37)+(H39*$B39)</f>
        <v>177600</v>
      </c>
      <c r="I41" s="41">
        <f t="shared" ref="I41:J41" si="73">(I29*$B29)+(I31*$B31)+(I33*$B33)+(I35*$B35)+(I37*$B37)+(I39*$B39)</f>
        <v>177600</v>
      </c>
      <c r="J41" s="41">
        <f t="shared" si="73"/>
        <v>155400</v>
      </c>
      <c r="K41" s="41">
        <f t="shared" ref="K41" si="74">(K29*$B29)+(K31*$B31)+(K33*$B33)+(K35*$B35)+(K37*$B37)+(K39*$B39)</f>
        <v>125800</v>
      </c>
      <c r="L41" s="41">
        <f t="shared" ref="L41:M41" si="75">(L29*$B29)+(L31*$B31)+(L33*$B33)+(L35*$B35)+(L37*$B37)+(L39*$B39)</f>
        <v>114700</v>
      </c>
      <c r="M41" s="41">
        <f t="shared" si="75"/>
        <v>125800</v>
      </c>
      <c r="N41" s="41">
        <f t="shared" ref="N41" si="76">(N29*$B29)+(N31*$B31)+(N33*$B33)+(N35*$B35)+(N37*$B37)+(N39*$B39)</f>
        <v>122100</v>
      </c>
      <c r="O41" s="41">
        <f t="shared" ref="O41" si="77">(O29*$B29)+(O31*$B31)+(O33*$B33)+(O35*$B35)+(O37*$B37)+(O39*$B39)</f>
        <v>77700</v>
      </c>
      <c r="P41" s="39">
        <f>SUM(D41:O41)</f>
        <v>1942500</v>
      </c>
    </row>
    <row r="42" spans="1:16" ht="15.75" x14ac:dyDescent="0.25">
      <c r="A42" s="660" t="s">
        <v>139</v>
      </c>
      <c r="B42" s="661"/>
      <c r="C42" s="42" t="s">
        <v>117</v>
      </c>
      <c r="D42" s="16">
        <f>IFERROR(D41/D9,0)</f>
        <v>9.5998616236162366</v>
      </c>
      <c r="E42" s="16">
        <f t="shared" ref="E42:G42" si="78">IFERROR(E41/E9,0)</f>
        <v>5.625084837790145</v>
      </c>
      <c r="F42" s="16">
        <f t="shared" si="78"/>
        <v>4.4302534424266611</v>
      </c>
      <c r="G42" s="16">
        <f t="shared" si="78"/>
        <v>4.802483069977427</v>
      </c>
      <c r="H42" s="16">
        <f t="shared" ref="H42" si="79">IFERROR(H41/H9,0)</f>
        <v>4.0840730349997703</v>
      </c>
      <c r="I42" s="16">
        <f t="shared" ref="I42:J42" si="80">IFERROR(I41/I9,0)</f>
        <v>4.4159331642548114</v>
      </c>
      <c r="J42" s="16">
        <f t="shared" si="80"/>
        <v>3.69472182596291</v>
      </c>
      <c r="K42" s="16">
        <f t="shared" ref="K42" si="81">IFERROR(K41/K9,0)</f>
        <v>3.547059155247279</v>
      </c>
      <c r="L42" s="16">
        <f t="shared" ref="L42:M42" si="82">IFERROR(L41/L9,0)</f>
        <v>2.9488893459481695</v>
      </c>
      <c r="M42" s="16">
        <f t="shared" si="82"/>
        <v>3.1861813945242257</v>
      </c>
      <c r="N42" s="16">
        <f t="shared" ref="N42" si="83">IFERROR(N41/N9,0)</f>
        <v>3.3896893478804029</v>
      </c>
      <c r="O42" s="16">
        <f t="shared" ref="O42" si="84">IFERROR(O41/O9,0)</f>
        <v>2.2186687987207674</v>
      </c>
      <c r="P42" s="297">
        <f>IFERROR(P41/P9,0)</f>
        <v>4.2910064481069865</v>
      </c>
    </row>
    <row r="43" spans="1:16" x14ac:dyDescent="0.25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7"/>
      <c r="P43" s="648"/>
    </row>
    <row r="44" spans="1:16" ht="15.75" x14ac:dyDescent="0.25">
      <c r="A44" s="596" t="s">
        <v>137</v>
      </c>
      <c r="B44" s="597"/>
      <c r="C44" s="12" t="s">
        <v>136</v>
      </c>
      <c r="D44" s="43">
        <v>16866</v>
      </c>
      <c r="E44" s="43">
        <v>15980</v>
      </c>
      <c r="F44" s="43">
        <v>19038</v>
      </c>
      <c r="G44" s="43">
        <v>20957</v>
      </c>
      <c r="H44" s="43">
        <v>20512</v>
      </c>
      <c r="I44" s="43">
        <v>19724</v>
      </c>
      <c r="J44" s="43">
        <v>19497</v>
      </c>
      <c r="K44" s="43">
        <v>19135</v>
      </c>
      <c r="L44" s="43">
        <v>19023</v>
      </c>
      <c r="M44" s="43">
        <v>18042</v>
      </c>
      <c r="N44" s="43">
        <v>16625</v>
      </c>
      <c r="O44" s="43">
        <v>18167</v>
      </c>
      <c r="P44" s="39">
        <f>SUM(D44:O44)</f>
        <v>223566</v>
      </c>
    </row>
    <row r="45" spans="1:16" ht="15.75" x14ac:dyDescent="0.25">
      <c r="A45" s="660" t="s">
        <v>135</v>
      </c>
      <c r="B45" s="661"/>
      <c r="C45" s="42" t="s">
        <v>134</v>
      </c>
      <c r="D45" s="16">
        <f>IFERROR(D44/D9,0)</f>
        <v>0.48622001845018448</v>
      </c>
      <c r="E45" s="16">
        <f t="shared" ref="E45:G45" si="85">IFERROR(E44/E9,0)</f>
        <v>0.43382652368671099</v>
      </c>
      <c r="F45" s="16">
        <f t="shared" si="85"/>
        <v>0.54274880976138207</v>
      </c>
      <c r="G45" s="16">
        <f t="shared" si="85"/>
        <v>0.59133747178329576</v>
      </c>
      <c r="H45" s="16">
        <f t="shared" ref="H45" si="86">IFERROR(H44/H9,0)</f>
        <v>0.47169203881709054</v>
      </c>
      <c r="I45" s="16">
        <f t="shared" ref="I45:J45" si="87">IFERROR(I44/I9,0)</f>
        <v>0.49042717191307372</v>
      </c>
      <c r="J45" s="16">
        <f t="shared" si="87"/>
        <v>0.46355206847360914</v>
      </c>
      <c r="K45" s="16">
        <f t="shared" ref="K45" si="88">IFERROR(K44/K9,0)</f>
        <v>0.53953081824846327</v>
      </c>
      <c r="L45" s="16">
        <f t="shared" ref="L45:M45" si="89">IFERROR(L44/L9,0)</f>
        <v>0.48907342657342656</v>
      </c>
      <c r="M45" s="16">
        <f t="shared" si="89"/>
        <v>0.45695615834663017</v>
      </c>
      <c r="N45" s="16">
        <f t="shared" ref="N45" si="90">IFERROR(N44/N9,0)</f>
        <v>0.46153632603203687</v>
      </c>
      <c r="O45" s="16">
        <f t="shared" ref="O45" si="91">IFERROR(O44/O9,0)</f>
        <v>0.51874589531995086</v>
      </c>
      <c r="P45" s="40">
        <f>IFERROR(P44/P9,0)</f>
        <v>0.49386005023294033</v>
      </c>
    </row>
    <row r="46" spans="1:16" ht="15.75" x14ac:dyDescent="0.25">
      <c r="A46" s="610" t="s">
        <v>133</v>
      </c>
      <c r="B46" s="611"/>
      <c r="C46" s="6" t="s">
        <v>31</v>
      </c>
      <c r="D46" s="4">
        <f>IF(D44=0,0,IF(D44&gt;=0,0+(D44*202.25)+23390)*1.165)</f>
        <v>4001237.3525</v>
      </c>
      <c r="E46" s="4">
        <f t="shared" ref="E46:G46" si="92">IF(E44=0,0,IF(E44&gt;=0,0+(E44*202.25)+23390)*1.165)</f>
        <v>3792476.9250000003</v>
      </c>
      <c r="F46" s="4">
        <f t="shared" si="92"/>
        <v>4513006.7075000005</v>
      </c>
      <c r="G46" s="4">
        <f t="shared" si="92"/>
        <v>4965163.8862500004</v>
      </c>
      <c r="H46" s="4">
        <f t="shared" ref="H46" si="93">IF(H44=0,0,IF(H44&gt;=0,0+(H44*202.25)+23390)*1.165)</f>
        <v>4860312.43</v>
      </c>
      <c r="I46" s="4">
        <f t="shared" ref="I46:J46" si="94">IF(I44=0,0,IF(I44&gt;=0,0+(I44*202.25)+23390)*1.165)</f>
        <v>4674642.8849999998</v>
      </c>
      <c r="J46" s="4">
        <f t="shared" si="94"/>
        <v>4621156.8612500001</v>
      </c>
      <c r="K46" s="4">
        <f t="shared" ref="K46" si="95">IF(K44=0,0,IF(K44&gt;=0,0+(K44*202.25)+23390)*1.165)</f>
        <v>4535861.96875</v>
      </c>
      <c r="L46" s="4">
        <f t="shared" ref="L46:M46" si="96">IF(L44=0,0,IF(L44&gt;=0,0+(L44*202.25)+23390)*1.165)</f>
        <v>4509472.3887499999</v>
      </c>
      <c r="M46" s="4">
        <f t="shared" si="96"/>
        <v>4278327.9424999999</v>
      </c>
      <c r="N46" s="4">
        <f t="shared" ref="N46" si="97">IF(N44=0,0,IF(N44&gt;=0,0+(N44*202.25)+23390)*1.165)</f>
        <v>3944452.6312500001</v>
      </c>
      <c r="O46" s="4">
        <f t="shared" ref="O46" si="98">IF(O44=0,0,IF(O44&gt;=0,0+(O44*202.25)+23390)*1.165)</f>
        <v>4307780.5987499999</v>
      </c>
      <c r="P46" s="39">
        <f>SUM(D46:O46)</f>
        <v>53003892.577500008</v>
      </c>
    </row>
    <row r="47" spans="1:16" s="3" customFormat="1" ht="15.75" x14ac:dyDescent="0.25">
      <c r="A47" s="596" t="s">
        <v>132</v>
      </c>
      <c r="B47" s="597"/>
      <c r="C47" s="12" t="s">
        <v>117</v>
      </c>
      <c r="D47" s="16">
        <f>IFERROR(D46/D9,0)</f>
        <v>115.34932404577953</v>
      </c>
      <c r="E47" s="16">
        <f t="shared" ref="E47:G47" si="99">IFERROR(E46/E9,0)</f>
        <v>102.95851567802363</v>
      </c>
      <c r="F47" s="16">
        <f t="shared" si="99"/>
        <v>128.65999679277022</v>
      </c>
      <c r="G47" s="16">
        <f t="shared" si="99"/>
        <v>140.10056112443567</v>
      </c>
      <c r="H47" s="16">
        <f t="shared" ref="H47" si="100">IFERROR(H46/H9,0)</f>
        <v>111.76729131214643</v>
      </c>
      <c r="I47" s="16">
        <f t="shared" ref="I47:J47" si="101">IFERROR(I46/I9,0)</f>
        <v>116.23260443085185</v>
      </c>
      <c r="J47" s="16">
        <f t="shared" si="101"/>
        <v>109.87058633499763</v>
      </c>
      <c r="K47" s="16">
        <f t="shared" ref="K47" si="102">IFERROR(K46/K9,0)</f>
        <v>127.89324899199234</v>
      </c>
      <c r="L47" s="16">
        <f t="shared" ref="L47:M47" si="103">IFERROR(L46/L9,0)</f>
        <v>115.93666157831139</v>
      </c>
      <c r="M47" s="16">
        <f t="shared" si="103"/>
        <v>108.35873521515589</v>
      </c>
      <c r="N47" s="16">
        <f t="shared" ref="N47" si="104">IFERROR(N46/N9,0)</f>
        <v>109.50425116598652</v>
      </c>
      <c r="O47" s="16">
        <f t="shared" ref="O47" si="105">IFERROR(O46/O9,0)</f>
        <v>123.00564229319551</v>
      </c>
      <c r="P47" s="40">
        <f>IFERROR(P46/P9,0)</f>
        <v>117.08625216207083</v>
      </c>
    </row>
    <row r="48" spans="1:16" x14ac:dyDescent="0.25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7"/>
      <c r="O48" s="647"/>
      <c r="P48" s="648"/>
    </row>
    <row r="49" spans="1:16" ht="15.75" x14ac:dyDescent="0.25">
      <c r="A49" s="596" t="s">
        <v>130</v>
      </c>
      <c r="B49" s="597"/>
      <c r="C49" s="6" t="s">
        <v>129</v>
      </c>
      <c r="D49" s="43">
        <v>0</v>
      </c>
      <c r="E49" s="43">
        <v>0</v>
      </c>
      <c r="F49" s="43">
        <v>0</v>
      </c>
      <c r="G49" s="43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39">
        <f>SUM(D49:O49)</f>
        <v>0</v>
      </c>
    </row>
    <row r="50" spans="1:16" ht="15.75" x14ac:dyDescent="0.25">
      <c r="A50" s="596" t="s">
        <v>189</v>
      </c>
      <c r="B50" s="597"/>
      <c r="C50" s="6" t="s">
        <v>128</v>
      </c>
      <c r="D50" s="43">
        <v>0</v>
      </c>
      <c r="E50" s="43">
        <v>0</v>
      </c>
      <c r="F50" s="43">
        <v>0</v>
      </c>
      <c r="G50" s="43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39">
        <f>SUM(D50:O50)</f>
        <v>0</v>
      </c>
    </row>
    <row r="51" spans="1:16" ht="15.75" x14ac:dyDescent="0.25">
      <c r="A51" s="610" t="s">
        <v>127</v>
      </c>
      <c r="B51" s="611"/>
      <c r="C51" s="6" t="s">
        <v>31</v>
      </c>
      <c r="D51" s="43">
        <v>0</v>
      </c>
      <c r="E51" s="43">
        <v>0</v>
      </c>
      <c r="F51" s="43">
        <v>0</v>
      </c>
      <c r="G51" s="43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40">
        <f>SUM(D51:O51)</f>
        <v>0</v>
      </c>
    </row>
    <row r="52" spans="1:16" ht="15.75" x14ac:dyDescent="0.25">
      <c r="A52" s="596" t="s">
        <v>126</v>
      </c>
      <c r="B52" s="597"/>
      <c r="C52" s="6" t="s">
        <v>31</v>
      </c>
      <c r="D52" s="43">
        <v>0</v>
      </c>
      <c r="E52" s="43">
        <v>0</v>
      </c>
      <c r="F52" s="43">
        <v>0</v>
      </c>
      <c r="G52" s="43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0">
        <f>SUM(D52:O52)</f>
        <v>0</v>
      </c>
    </row>
    <row r="53" spans="1:16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8"/>
    </row>
    <row r="54" spans="1:16" ht="15.75" x14ac:dyDescent="0.25">
      <c r="A54" s="596" t="s">
        <v>124</v>
      </c>
      <c r="B54" s="597"/>
      <c r="C54" s="12" t="s">
        <v>18</v>
      </c>
      <c r="D54" s="43">
        <v>0</v>
      </c>
      <c r="E54" s="43">
        <v>0</v>
      </c>
      <c r="F54" s="43">
        <v>0</v>
      </c>
      <c r="G54" s="43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39">
        <f>SUM(D54:O54)</f>
        <v>0</v>
      </c>
    </row>
    <row r="55" spans="1:16" ht="15.75" x14ac:dyDescent="0.25">
      <c r="A55" s="320" t="s">
        <v>123</v>
      </c>
      <c r="B55" s="321"/>
      <c r="C55" s="12" t="s">
        <v>18</v>
      </c>
      <c r="D55" s="43">
        <v>0</v>
      </c>
      <c r="E55" s="43">
        <v>0</v>
      </c>
      <c r="F55" s="43">
        <v>0</v>
      </c>
      <c r="G55" s="43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39">
        <f>SUM(D55:O55)</f>
        <v>0</v>
      </c>
    </row>
    <row r="56" spans="1:16" ht="15.75" x14ac:dyDescent="0.25">
      <c r="A56" s="596" t="s">
        <v>122</v>
      </c>
      <c r="B56" s="597"/>
      <c r="C56" s="6" t="s">
        <v>18</v>
      </c>
      <c r="D56" s="43">
        <v>0</v>
      </c>
      <c r="E56" s="43">
        <v>0</v>
      </c>
      <c r="F56" s="43">
        <v>0</v>
      </c>
      <c r="G56" s="43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39">
        <f>SUM(D56:O56)</f>
        <v>0</v>
      </c>
    </row>
    <row r="57" spans="1:16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8"/>
    </row>
    <row r="58" spans="1:16" ht="15.75" x14ac:dyDescent="0.25">
      <c r="A58" s="610" t="s">
        <v>120</v>
      </c>
      <c r="B58" s="611"/>
      <c r="C58" s="6" t="s">
        <v>18</v>
      </c>
      <c r="D58" s="14">
        <f>D41+D46+D51+D52+D54+D55+D56</f>
        <v>4334237.3525</v>
      </c>
      <c r="E58" s="14">
        <f t="shared" ref="E58:G58" si="106">E41+E46+E51+E52+E54+E55+E56</f>
        <v>3999676.9250000003</v>
      </c>
      <c r="F58" s="14">
        <f t="shared" si="106"/>
        <v>4668406.7075000005</v>
      </c>
      <c r="G58" s="14">
        <f t="shared" si="106"/>
        <v>5135363.8862500004</v>
      </c>
      <c r="H58" s="14">
        <f t="shared" ref="H58" si="107">H41+H46+H51+H52+H54+H55+H56</f>
        <v>5037912.43</v>
      </c>
      <c r="I58" s="14">
        <f t="shared" ref="I58:J58" si="108">I41+I46+I51+I52+I54+I55+I56</f>
        <v>4852242.8849999998</v>
      </c>
      <c r="J58" s="14">
        <f t="shared" si="108"/>
        <v>4776556.8612500001</v>
      </c>
      <c r="K58" s="14">
        <f t="shared" ref="K58" si="109">K41+K46+K51+K52+K54+K55+K56</f>
        <v>4661661.96875</v>
      </c>
      <c r="L58" s="14">
        <f t="shared" ref="L58:M58" si="110">L41+L46+L51+L52+L54+L55+L56</f>
        <v>4624172.3887499999</v>
      </c>
      <c r="M58" s="14">
        <f t="shared" si="110"/>
        <v>4404127.9424999999</v>
      </c>
      <c r="N58" s="14">
        <f t="shared" ref="N58" si="111">N41+N46+N51+N52+N54+N55+N56</f>
        <v>4066552.6312500001</v>
      </c>
      <c r="O58" s="14">
        <f t="shared" ref="O58" si="112">O41+O46+O51+O52+O54+O55+O56</f>
        <v>4385480.5987499999</v>
      </c>
      <c r="P58" s="39">
        <f>SUM(D58:O58)</f>
        <v>54946392.577500008</v>
      </c>
    </row>
    <row r="59" spans="1:16" ht="15.75" x14ac:dyDescent="0.25">
      <c r="A59" s="610" t="s">
        <v>119</v>
      </c>
      <c r="B59" s="611"/>
      <c r="C59" s="6" t="s">
        <v>117</v>
      </c>
      <c r="D59" s="16">
        <f>IFERROR(D58/D9,0)</f>
        <v>124.94918566939576</v>
      </c>
      <c r="E59" s="16">
        <f t="shared" ref="E59:G59" si="113">IFERROR(E58/E9,0)</f>
        <v>108.58360051581377</v>
      </c>
      <c r="F59" s="16">
        <f t="shared" si="113"/>
        <v>133.09025023519686</v>
      </c>
      <c r="G59" s="16">
        <f t="shared" si="113"/>
        <v>144.9030441944131</v>
      </c>
      <c r="H59" s="16">
        <f t="shared" ref="H59" si="114">IFERROR(H58/H9,0)</f>
        <v>115.8513643471462</v>
      </c>
      <c r="I59" s="16">
        <f t="shared" ref="I59:J59" si="115">IFERROR(I58/I9,0)</f>
        <v>120.64853759510666</v>
      </c>
      <c r="J59" s="16">
        <f t="shared" si="115"/>
        <v>113.56530816096054</v>
      </c>
      <c r="K59" s="16">
        <f t="shared" ref="K59" si="116">IFERROR(K58/K9,0)</f>
        <v>131.44030814723962</v>
      </c>
      <c r="L59" s="16">
        <f t="shared" ref="L59:M59" si="117">IFERROR(L58/L9,0)</f>
        <v>118.88555092425956</v>
      </c>
      <c r="M59" s="16">
        <f t="shared" si="117"/>
        <v>111.54491660968012</v>
      </c>
      <c r="N59" s="16">
        <f t="shared" ref="N59" si="118">IFERROR(N58/N9,0)</f>
        <v>112.89394051386691</v>
      </c>
      <c r="O59" s="16">
        <f t="shared" ref="O59" si="119">IFERROR(O58/O9,0)</f>
        <v>125.22431109191628</v>
      </c>
      <c r="P59" s="40">
        <f>IFERROR(P58/P9,0)</f>
        <v>121.37725861017782</v>
      </c>
    </row>
    <row r="60" spans="1:16" ht="15.75" x14ac:dyDescent="0.25">
      <c r="A60" s="610" t="s">
        <v>118</v>
      </c>
      <c r="B60" s="611"/>
      <c r="C60" s="6" t="s">
        <v>117</v>
      </c>
      <c r="D60" s="16">
        <f>IFERROR(D58/D22,0)</f>
        <v>177.01747012432205</v>
      </c>
      <c r="E60" s="16">
        <f t="shared" ref="E60:G60" si="120">IFERROR(E58/E22,0)</f>
        <v>152.5540342358905</v>
      </c>
      <c r="F60" s="16">
        <f t="shared" si="120"/>
        <v>163.44874491893046</v>
      </c>
      <c r="G60" s="16">
        <f t="shared" si="120"/>
        <v>174.21359706928021</v>
      </c>
      <c r="H60" s="16">
        <f t="shared" ref="H60" si="121">IFERROR(H58/H22,0)</f>
        <v>188.63075318820719</v>
      </c>
      <c r="I60" s="16">
        <f t="shared" ref="I60:J60" si="122">IFERROR(I58/I22,0)</f>
        <v>171.20567946058097</v>
      </c>
      <c r="J60" s="16">
        <f t="shared" si="122"/>
        <v>165.72549749150826</v>
      </c>
      <c r="K60" s="16">
        <f t="shared" ref="K60" si="123">IFERROR(K58/K22,0)</f>
        <v>166.17575443096189</v>
      </c>
      <c r="L60" s="16">
        <f t="shared" ref="L60:M60" si="124">IFERROR(L58/L22,0)</f>
        <v>157.10629382776034</v>
      </c>
      <c r="M60" s="16">
        <f t="shared" si="124"/>
        <v>146.60000208043462</v>
      </c>
      <c r="N60" s="16">
        <f t="shared" ref="N60" si="125">IFERROR(N58/N22,0)</f>
        <v>165.7111911674817</v>
      </c>
      <c r="O60" s="16">
        <f t="shared" ref="O60" si="126">IFERROR(O58/O22,0)</f>
        <v>188.43884030430505</v>
      </c>
      <c r="P60" s="155">
        <f>IFERROR(P58/P22,0)</f>
        <v>167.5428842731699</v>
      </c>
    </row>
    <row r="61" spans="1:16" ht="15.75" x14ac:dyDescent="0.25">
      <c r="A61" s="596" t="s">
        <v>116</v>
      </c>
      <c r="B61" s="597"/>
      <c r="C61" s="6" t="s">
        <v>3</v>
      </c>
      <c r="D61" s="43">
        <v>12</v>
      </c>
      <c r="E61" s="43">
        <v>12</v>
      </c>
      <c r="F61" s="43">
        <v>12</v>
      </c>
      <c r="G61" s="43">
        <v>12</v>
      </c>
      <c r="H61" s="5">
        <v>12</v>
      </c>
      <c r="I61" s="5">
        <v>12</v>
      </c>
      <c r="J61" s="5">
        <v>12</v>
      </c>
      <c r="K61" s="5">
        <v>12</v>
      </c>
      <c r="L61" s="5">
        <v>12</v>
      </c>
      <c r="M61" s="5">
        <v>12</v>
      </c>
      <c r="N61" s="5">
        <v>12</v>
      </c>
      <c r="O61" s="5">
        <v>12</v>
      </c>
      <c r="P61" s="10">
        <f>O61</f>
        <v>12</v>
      </c>
    </row>
    <row r="62" spans="1:16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10.724169741697416</v>
      </c>
      <c r="E62" s="16">
        <f t="shared" ref="E62:G62" si="127">IFERROR((E61*1000*31)/E9,0)</f>
        <v>10.099090538889643</v>
      </c>
      <c r="F62" s="16">
        <f t="shared" si="127"/>
        <v>10.605239900789691</v>
      </c>
      <c r="G62" s="16">
        <f t="shared" si="127"/>
        <v>10.496613995485328</v>
      </c>
      <c r="H62" s="16">
        <f t="shared" ref="H62" si="128">IFERROR((H61*1000*31)/H9,0)</f>
        <v>8.5544773030400592</v>
      </c>
      <c r="I62" s="16">
        <f t="shared" ref="I62:J62" si="129">IFERROR((I61*1000*31)/I9,0)</f>
        <v>9.2495897359391321</v>
      </c>
      <c r="J62" s="16">
        <f t="shared" si="129"/>
        <v>8.8445078459343787</v>
      </c>
      <c r="K62" s="16">
        <f t="shared" ref="K62" si="130">IFERROR((K61*1000*31)/K9,0)</f>
        <v>10.488918964642192</v>
      </c>
      <c r="L62" s="16">
        <f t="shared" ref="L62:M62" si="131">IFERROR((L61*1000*31)/L9,0)</f>
        <v>9.5639654463183881</v>
      </c>
      <c r="M62" s="16">
        <f t="shared" si="131"/>
        <v>9.421776460755261</v>
      </c>
      <c r="N62" s="16">
        <f t="shared" ref="N62" si="132">IFERROR((N61*1000*31)/N9,0)</f>
        <v>10.327309069709337</v>
      </c>
      <c r="O62" s="16">
        <f t="shared" ref="O62" si="133">IFERROR((O61*1000*31)/O9,0)</f>
        <v>10.622198109705606</v>
      </c>
      <c r="P62" s="40">
        <f>IFERROR((P61*1000*31)/P9,0)</f>
        <v>0.82175258620118363</v>
      </c>
    </row>
    <row r="63" spans="1:16" ht="15.75" x14ac:dyDescent="0.25">
      <c r="A63" s="641" t="s">
        <v>113</v>
      </c>
      <c r="B63" s="642"/>
      <c r="C63" s="38" t="s">
        <v>3</v>
      </c>
      <c r="D63" s="43">
        <v>26</v>
      </c>
      <c r="E63" s="43">
        <v>26</v>
      </c>
      <c r="F63" s="43">
        <v>26</v>
      </c>
      <c r="G63" s="43">
        <v>26</v>
      </c>
      <c r="H63" s="5">
        <v>26</v>
      </c>
      <c r="I63" s="5">
        <v>26</v>
      </c>
      <c r="J63" s="5">
        <v>26</v>
      </c>
      <c r="K63" s="5">
        <v>26</v>
      </c>
      <c r="L63" s="5">
        <v>26</v>
      </c>
      <c r="M63" s="5">
        <v>26</v>
      </c>
      <c r="N63" s="5">
        <v>26</v>
      </c>
      <c r="O63" s="5">
        <v>26</v>
      </c>
      <c r="P63" s="10">
        <f>O63</f>
        <v>26</v>
      </c>
    </row>
    <row r="64" spans="1:16" x14ac:dyDescent="0.25">
      <c r="A64" s="643"/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5"/>
    </row>
    <row r="65" spans="1:16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7"/>
      <c r="O65" s="647"/>
      <c r="P65" s="648"/>
    </row>
    <row r="66" spans="1:16" ht="15.75" x14ac:dyDescent="0.25">
      <c r="A66" s="649" t="s">
        <v>111</v>
      </c>
      <c r="B66" s="37" t="s">
        <v>85</v>
      </c>
      <c r="C66" s="6" t="s">
        <v>3</v>
      </c>
      <c r="D66" s="43">
        <v>61</v>
      </c>
      <c r="E66" s="43">
        <v>45</v>
      </c>
      <c r="F66" s="43">
        <v>49</v>
      </c>
      <c r="G66" s="43">
        <v>47</v>
      </c>
      <c r="H66" s="164">
        <v>61</v>
      </c>
      <c r="I66" s="164">
        <v>76</v>
      </c>
      <c r="J66" s="164">
        <v>97</v>
      </c>
      <c r="K66" s="164">
        <v>93</v>
      </c>
      <c r="L66" s="164">
        <v>92</v>
      </c>
      <c r="M66" s="164">
        <v>99</v>
      </c>
      <c r="N66" s="164">
        <v>95</v>
      </c>
      <c r="O66" s="164">
        <v>83</v>
      </c>
      <c r="P66" s="317">
        <f>D66</f>
        <v>61</v>
      </c>
    </row>
    <row r="67" spans="1:16" ht="15.75" x14ac:dyDescent="0.25">
      <c r="A67" s="650"/>
      <c r="B67" s="24" t="s">
        <v>106</v>
      </c>
      <c r="C67" s="6" t="s">
        <v>3</v>
      </c>
      <c r="D67" s="162">
        <v>8</v>
      </c>
      <c r="E67" s="162">
        <v>22</v>
      </c>
      <c r="F67" s="162">
        <v>22</v>
      </c>
      <c r="G67" s="162">
        <v>43</v>
      </c>
      <c r="H67" s="162">
        <v>60</v>
      </c>
      <c r="I67" s="162">
        <v>41</v>
      </c>
      <c r="J67" s="162">
        <v>14</v>
      </c>
      <c r="K67" s="162">
        <v>11</v>
      </c>
      <c r="L67" s="162">
        <v>18</v>
      </c>
      <c r="M67" s="162">
        <v>6</v>
      </c>
      <c r="N67" s="162">
        <v>13</v>
      </c>
      <c r="O67" s="162">
        <v>10</v>
      </c>
      <c r="P67" s="317">
        <f>SUM(D67:O67)</f>
        <v>268</v>
      </c>
    </row>
    <row r="68" spans="1:16" ht="26.25" x14ac:dyDescent="0.25">
      <c r="A68" s="650"/>
      <c r="B68" s="24" t="s">
        <v>105</v>
      </c>
      <c r="C68" s="6" t="s">
        <v>3</v>
      </c>
      <c r="D68" s="162">
        <v>24</v>
      </c>
      <c r="E68" s="162">
        <v>18</v>
      </c>
      <c r="F68" s="162">
        <v>24</v>
      </c>
      <c r="G68" s="162">
        <v>29</v>
      </c>
      <c r="H68" s="162">
        <v>45</v>
      </c>
      <c r="I68" s="162">
        <v>20</v>
      </c>
      <c r="J68" s="162">
        <v>18</v>
      </c>
      <c r="K68" s="162">
        <v>12</v>
      </c>
      <c r="L68" s="162">
        <v>11</v>
      </c>
      <c r="M68" s="162">
        <v>10</v>
      </c>
      <c r="N68" s="162">
        <v>25</v>
      </c>
      <c r="O68" s="162">
        <v>31</v>
      </c>
      <c r="P68" s="317">
        <f>SUM(D68:O68)</f>
        <v>267</v>
      </c>
    </row>
    <row r="69" spans="1:16" s="3" customFormat="1" ht="26.25" x14ac:dyDescent="0.25">
      <c r="A69" s="650"/>
      <c r="B69" s="24" t="s">
        <v>104</v>
      </c>
      <c r="C69" s="12" t="s">
        <v>3</v>
      </c>
      <c r="D69" s="162">
        <v>0</v>
      </c>
      <c r="E69" s="162">
        <v>0</v>
      </c>
      <c r="F69" s="162">
        <v>0</v>
      </c>
      <c r="G69" s="162">
        <v>0</v>
      </c>
      <c r="H69" s="162">
        <v>0</v>
      </c>
      <c r="I69" s="162">
        <v>0</v>
      </c>
      <c r="J69" s="162">
        <v>0</v>
      </c>
      <c r="K69" s="162">
        <v>0</v>
      </c>
      <c r="L69" s="162">
        <v>0</v>
      </c>
      <c r="M69" s="162">
        <v>0</v>
      </c>
      <c r="N69" s="162">
        <v>0</v>
      </c>
      <c r="O69" s="162">
        <v>0</v>
      </c>
      <c r="P69" s="318">
        <f>SUM(D69:O69)</f>
        <v>0</v>
      </c>
    </row>
    <row r="70" spans="1:16" s="3" customFormat="1" ht="15.75" x14ac:dyDescent="0.25">
      <c r="A70" s="650"/>
      <c r="B70" s="24" t="s">
        <v>190</v>
      </c>
      <c r="C70" s="12" t="s">
        <v>3</v>
      </c>
      <c r="D70" s="162">
        <f>D68+D69</f>
        <v>24</v>
      </c>
      <c r="E70" s="162">
        <f>E68+E69</f>
        <v>18</v>
      </c>
      <c r="F70" s="162">
        <f t="shared" ref="F70:G70" si="134">F68+F69</f>
        <v>24</v>
      </c>
      <c r="G70" s="162">
        <f t="shared" si="134"/>
        <v>29</v>
      </c>
      <c r="H70" s="162">
        <f t="shared" ref="H70" si="135">H68+H69</f>
        <v>45</v>
      </c>
      <c r="I70" s="162">
        <f t="shared" ref="I70:J70" si="136">I68+I69</f>
        <v>20</v>
      </c>
      <c r="J70" s="162">
        <f t="shared" si="136"/>
        <v>18</v>
      </c>
      <c r="K70" s="162">
        <f t="shared" ref="K70" si="137">K68+K69</f>
        <v>12</v>
      </c>
      <c r="L70" s="162">
        <f t="shared" ref="L70:M70" si="138">L68+L69</f>
        <v>11</v>
      </c>
      <c r="M70" s="162">
        <f t="shared" si="138"/>
        <v>10</v>
      </c>
      <c r="N70" s="162">
        <f t="shared" ref="N70" si="139">N68+N69</f>
        <v>25</v>
      </c>
      <c r="O70" s="162">
        <f t="shared" ref="O70" si="140">O68+O69</f>
        <v>31</v>
      </c>
      <c r="P70" s="240">
        <f>P68+P69</f>
        <v>267</v>
      </c>
    </row>
    <row r="71" spans="1:16" ht="15.75" x14ac:dyDescent="0.25">
      <c r="A71" s="651"/>
      <c r="B71" s="37" t="s">
        <v>81</v>
      </c>
      <c r="C71" s="6" t="s">
        <v>3</v>
      </c>
      <c r="D71" s="165">
        <f>D66+D67-D70</f>
        <v>45</v>
      </c>
      <c r="E71" s="165">
        <f>E66+E67-E70</f>
        <v>49</v>
      </c>
      <c r="F71" s="165">
        <f t="shared" ref="F71:G71" si="141">F66+F67-F70</f>
        <v>47</v>
      </c>
      <c r="G71" s="165">
        <f t="shared" si="141"/>
        <v>61</v>
      </c>
      <c r="H71" s="165">
        <f t="shared" ref="H71" si="142">H66+H67-H70</f>
        <v>76</v>
      </c>
      <c r="I71" s="165">
        <f t="shared" ref="I71:J71" si="143">I66+I67-I70</f>
        <v>97</v>
      </c>
      <c r="J71" s="165">
        <f t="shared" si="143"/>
        <v>93</v>
      </c>
      <c r="K71" s="165">
        <f t="shared" ref="K71" si="144">K66+K67-K70</f>
        <v>92</v>
      </c>
      <c r="L71" s="165">
        <f t="shared" ref="L71:M71" si="145">L66+L67-L70</f>
        <v>99</v>
      </c>
      <c r="M71" s="165">
        <f t="shared" si="145"/>
        <v>95</v>
      </c>
      <c r="N71" s="165">
        <f t="shared" ref="N71" si="146">N66+N67-N70</f>
        <v>83</v>
      </c>
      <c r="O71" s="165">
        <f t="shared" ref="O71" si="147">O66+O67-O70</f>
        <v>62</v>
      </c>
      <c r="P71" s="166">
        <f>P66+P67-P70</f>
        <v>62</v>
      </c>
    </row>
    <row r="72" spans="1:16" ht="15.75" x14ac:dyDescent="0.25">
      <c r="A72" s="649" t="s">
        <v>110</v>
      </c>
      <c r="B72" s="37" t="s">
        <v>85</v>
      </c>
      <c r="C72" s="6" t="s">
        <v>3</v>
      </c>
      <c r="D72" s="164">
        <v>0</v>
      </c>
      <c r="E72" s="164">
        <v>0</v>
      </c>
      <c r="F72" s="164">
        <v>0</v>
      </c>
      <c r="G72" s="164">
        <v>0</v>
      </c>
      <c r="H72" s="164">
        <v>0</v>
      </c>
      <c r="I72" s="164">
        <v>0</v>
      </c>
      <c r="J72" s="164">
        <v>0</v>
      </c>
      <c r="K72" s="164">
        <v>0</v>
      </c>
      <c r="L72" s="164">
        <v>0</v>
      </c>
      <c r="M72" s="164">
        <v>0</v>
      </c>
      <c r="N72" s="164">
        <v>0</v>
      </c>
      <c r="O72" s="164">
        <v>0</v>
      </c>
      <c r="P72" s="317">
        <f>D72</f>
        <v>0</v>
      </c>
    </row>
    <row r="73" spans="1:16" ht="15.75" x14ac:dyDescent="0.25">
      <c r="A73" s="650"/>
      <c r="B73" s="24" t="s">
        <v>106</v>
      </c>
      <c r="C73" s="6" t="s">
        <v>3</v>
      </c>
      <c r="D73" s="162">
        <v>1</v>
      </c>
      <c r="E73" s="162">
        <v>0</v>
      </c>
      <c r="F73" s="162">
        <v>1</v>
      </c>
      <c r="G73" s="162">
        <v>0</v>
      </c>
      <c r="H73" s="162">
        <v>1</v>
      </c>
      <c r="I73" s="162">
        <v>0</v>
      </c>
      <c r="J73" s="162">
        <v>1</v>
      </c>
      <c r="K73" s="162">
        <v>0</v>
      </c>
      <c r="L73" s="162">
        <v>0</v>
      </c>
      <c r="M73" s="162">
        <v>0</v>
      </c>
      <c r="N73" s="162">
        <v>0</v>
      </c>
      <c r="O73" s="162">
        <v>1</v>
      </c>
      <c r="P73" s="317">
        <f>SUM(D73:O73)</f>
        <v>5</v>
      </c>
    </row>
    <row r="74" spans="1:16" ht="26.25" x14ac:dyDescent="0.25">
      <c r="A74" s="650"/>
      <c r="B74" s="24" t="s">
        <v>105</v>
      </c>
      <c r="C74" s="6" t="s">
        <v>3</v>
      </c>
      <c r="D74" s="162">
        <v>1</v>
      </c>
      <c r="E74" s="162">
        <v>0</v>
      </c>
      <c r="F74" s="162">
        <v>1</v>
      </c>
      <c r="G74" s="162">
        <v>0</v>
      </c>
      <c r="H74" s="162">
        <v>1</v>
      </c>
      <c r="I74" s="162">
        <v>0</v>
      </c>
      <c r="J74" s="162">
        <v>1</v>
      </c>
      <c r="K74" s="162">
        <v>0</v>
      </c>
      <c r="L74" s="162">
        <v>0</v>
      </c>
      <c r="M74" s="162">
        <v>0</v>
      </c>
      <c r="N74" s="162">
        <v>0</v>
      </c>
      <c r="O74" s="162">
        <v>1</v>
      </c>
      <c r="P74" s="317">
        <f t="shared" ref="P74:P75" si="148">SUM(D74:O74)</f>
        <v>5</v>
      </c>
    </row>
    <row r="75" spans="1:16" s="3" customFormat="1" ht="26.25" x14ac:dyDescent="0.25">
      <c r="A75" s="650"/>
      <c r="B75" s="24" t="s">
        <v>104</v>
      </c>
      <c r="C75" s="12" t="s">
        <v>3</v>
      </c>
      <c r="D75" s="162">
        <v>0</v>
      </c>
      <c r="E75" s="162">
        <v>0</v>
      </c>
      <c r="F75" s="162">
        <v>0</v>
      </c>
      <c r="G75" s="162">
        <v>0</v>
      </c>
      <c r="H75" s="162">
        <v>0</v>
      </c>
      <c r="I75" s="162">
        <v>0</v>
      </c>
      <c r="J75" s="162">
        <v>0</v>
      </c>
      <c r="K75" s="162">
        <v>0</v>
      </c>
      <c r="L75" s="162">
        <v>0</v>
      </c>
      <c r="M75" s="162">
        <v>0</v>
      </c>
      <c r="N75" s="162">
        <v>0</v>
      </c>
      <c r="O75" s="162">
        <v>0</v>
      </c>
      <c r="P75" s="318">
        <f t="shared" si="148"/>
        <v>0</v>
      </c>
    </row>
    <row r="76" spans="1:16" s="3" customFormat="1" ht="15.75" x14ac:dyDescent="0.25">
      <c r="A76" s="650"/>
      <c r="B76" s="24" t="s">
        <v>190</v>
      </c>
      <c r="C76" s="12" t="s">
        <v>3</v>
      </c>
      <c r="D76" s="162">
        <f>D74+D75</f>
        <v>1</v>
      </c>
      <c r="E76" s="162">
        <f t="shared" ref="E76:P76" si="149">E74+E75</f>
        <v>0</v>
      </c>
      <c r="F76" s="162">
        <f t="shared" si="149"/>
        <v>1</v>
      </c>
      <c r="G76" s="162">
        <f t="shared" si="149"/>
        <v>0</v>
      </c>
      <c r="H76" s="162">
        <f t="shared" ref="H76" si="150">H74+H75</f>
        <v>1</v>
      </c>
      <c r="I76" s="162">
        <f t="shared" ref="I76:J76" si="151">I74+I75</f>
        <v>0</v>
      </c>
      <c r="J76" s="162">
        <f t="shared" si="151"/>
        <v>1</v>
      </c>
      <c r="K76" s="162">
        <f t="shared" ref="K76" si="152">K74+K75</f>
        <v>0</v>
      </c>
      <c r="L76" s="162">
        <f t="shared" ref="L76:M76" si="153">L74+L75</f>
        <v>0</v>
      </c>
      <c r="M76" s="162">
        <f t="shared" si="153"/>
        <v>0</v>
      </c>
      <c r="N76" s="162">
        <f t="shared" ref="N76" si="154">N74+N75</f>
        <v>0</v>
      </c>
      <c r="O76" s="162">
        <f t="shared" ref="O76" si="155">O74+O75</f>
        <v>1</v>
      </c>
      <c r="P76" s="240">
        <f t="shared" si="149"/>
        <v>5</v>
      </c>
    </row>
    <row r="77" spans="1:16" ht="15.75" x14ac:dyDescent="0.25">
      <c r="A77" s="651"/>
      <c r="B77" s="37" t="s">
        <v>81</v>
      </c>
      <c r="C77" s="6" t="s">
        <v>3</v>
      </c>
      <c r="D77" s="165">
        <f>D72+D73-D76</f>
        <v>0</v>
      </c>
      <c r="E77" s="165">
        <f t="shared" ref="E77:G77" si="156">E72+E73-E76</f>
        <v>0</v>
      </c>
      <c r="F77" s="165">
        <f t="shared" si="156"/>
        <v>0</v>
      </c>
      <c r="G77" s="165">
        <f t="shared" si="156"/>
        <v>0</v>
      </c>
      <c r="H77" s="165">
        <f t="shared" ref="H77" si="157">H72+H73-H76</f>
        <v>0</v>
      </c>
      <c r="I77" s="165">
        <f t="shared" ref="I77:J77" si="158">I72+I73-I76</f>
        <v>0</v>
      </c>
      <c r="J77" s="165">
        <f t="shared" si="158"/>
        <v>0</v>
      </c>
      <c r="K77" s="165">
        <f t="shared" ref="K77" si="159">K72+K73-K76</f>
        <v>0</v>
      </c>
      <c r="L77" s="165">
        <f t="shared" ref="L77:M77" si="160">L72+L73-L76</f>
        <v>0</v>
      </c>
      <c r="M77" s="165">
        <f t="shared" si="160"/>
        <v>0</v>
      </c>
      <c r="N77" s="165">
        <f t="shared" ref="N77" si="161">N72+N73-N76</f>
        <v>0</v>
      </c>
      <c r="O77" s="165">
        <f t="shared" ref="O77" si="162">O72+O73-O76</f>
        <v>0</v>
      </c>
      <c r="P77" s="166">
        <f>P72+P73-P76</f>
        <v>0</v>
      </c>
    </row>
    <row r="78" spans="1:16" ht="15.6" customHeight="1" x14ac:dyDescent="0.25">
      <c r="A78" s="649" t="s">
        <v>109</v>
      </c>
      <c r="B78" s="37" t="s">
        <v>85</v>
      </c>
      <c r="C78" s="6" t="s">
        <v>3</v>
      </c>
      <c r="D78" s="164">
        <v>0</v>
      </c>
      <c r="E78" s="164">
        <v>0</v>
      </c>
      <c r="F78" s="164">
        <v>0</v>
      </c>
      <c r="G78" s="164">
        <v>0</v>
      </c>
      <c r="H78" s="164">
        <v>0</v>
      </c>
      <c r="I78" s="164">
        <v>0</v>
      </c>
      <c r="J78" s="164">
        <v>0</v>
      </c>
      <c r="K78" s="164">
        <v>2</v>
      </c>
      <c r="L78" s="164">
        <v>0</v>
      </c>
      <c r="M78" s="164">
        <v>0</v>
      </c>
      <c r="N78" s="164">
        <v>0</v>
      </c>
      <c r="O78" s="164">
        <v>0</v>
      </c>
      <c r="P78" s="317">
        <f>D78</f>
        <v>0</v>
      </c>
    </row>
    <row r="79" spans="1:16" ht="15.75" x14ac:dyDescent="0.25">
      <c r="A79" s="650"/>
      <c r="B79" s="24" t="s">
        <v>106</v>
      </c>
      <c r="C79" s="6" t="s">
        <v>3</v>
      </c>
      <c r="D79" s="162">
        <v>0</v>
      </c>
      <c r="E79" s="162">
        <v>0</v>
      </c>
      <c r="F79" s="162">
        <v>0</v>
      </c>
      <c r="G79" s="162">
        <v>0</v>
      </c>
      <c r="H79" s="162">
        <v>0</v>
      </c>
      <c r="I79" s="162">
        <v>0</v>
      </c>
      <c r="J79" s="162">
        <v>2</v>
      </c>
      <c r="K79" s="162">
        <v>0</v>
      </c>
      <c r="L79" s="162">
        <v>0</v>
      </c>
      <c r="M79" s="162">
        <v>0</v>
      </c>
      <c r="N79" s="162">
        <v>0</v>
      </c>
      <c r="O79" s="162">
        <v>0</v>
      </c>
      <c r="P79" s="317">
        <f>SUM(D79:O79)</f>
        <v>2</v>
      </c>
    </row>
    <row r="80" spans="1:16" ht="26.25" x14ac:dyDescent="0.25">
      <c r="A80" s="650"/>
      <c r="B80" s="24" t="s">
        <v>105</v>
      </c>
      <c r="C80" s="6" t="s">
        <v>3</v>
      </c>
      <c r="D80" s="162">
        <v>0</v>
      </c>
      <c r="E80" s="162">
        <v>0</v>
      </c>
      <c r="F80" s="162">
        <v>0</v>
      </c>
      <c r="G80" s="162">
        <v>0</v>
      </c>
      <c r="H80" s="162">
        <v>0</v>
      </c>
      <c r="I80" s="162">
        <v>0</v>
      </c>
      <c r="J80" s="162">
        <v>0</v>
      </c>
      <c r="K80" s="162">
        <v>2</v>
      </c>
      <c r="L80" s="162">
        <v>0</v>
      </c>
      <c r="M80" s="162">
        <v>0</v>
      </c>
      <c r="N80" s="162">
        <v>0</v>
      </c>
      <c r="O80" s="162">
        <v>0</v>
      </c>
      <c r="P80" s="317">
        <f>SUM(D80:O80)</f>
        <v>2</v>
      </c>
    </row>
    <row r="81" spans="1:16" s="3" customFormat="1" ht="26.25" x14ac:dyDescent="0.25">
      <c r="A81" s="650"/>
      <c r="B81" s="24" t="s">
        <v>104</v>
      </c>
      <c r="C81" s="12" t="s">
        <v>3</v>
      </c>
      <c r="D81" s="162">
        <v>0</v>
      </c>
      <c r="E81" s="162">
        <v>0</v>
      </c>
      <c r="F81" s="162">
        <v>0</v>
      </c>
      <c r="G81" s="162">
        <v>0</v>
      </c>
      <c r="H81" s="162">
        <v>0</v>
      </c>
      <c r="I81" s="162">
        <v>0</v>
      </c>
      <c r="J81" s="162">
        <v>0</v>
      </c>
      <c r="K81" s="162">
        <v>0</v>
      </c>
      <c r="L81" s="162">
        <v>0</v>
      </c>
      <c r="M81" s="162">
        <v>0</v>
      </c>
      <c r="N81" s="162">
        <v>0</v>
      </c>
      <c r="O81" s="162">
        <v>0</v>
      </c>
      <c r="P81" s="318">
        <f>SUM(D81:O81)</f>
        <v>0</v>
      </c>
    </row>
    <row r="82" spans="1:16" s="3" customFormat="1" ht="15.75" x14ac:dyDescent="0.25">
      <c r="A82" s="650"/>
      <c r="B82" s="24" t="s">
        <v>190</v>
      </c>
      <c r="C82" s="12" t="s">
        <v>3</v>
      </c>
      <c r="D82" s="162">
        <f>D80+D81</f>
        <v>0</v>
      </c>
      <c r="E82" s="162">
        <f t="shared" ref="E82:G82" si="163">E80+E81</f>
        <v>0</v>
      </c>
      <c r="F82" s="162">
        <f t="shared" si="163"/>
        <v>0</v>
      </c>
      <c r="G82" s="162">
        <f t="shared" si="163"/>
        <v>0</v>
      </c>
      <c r="H82" s="162">
        <f t="shared" ref="H82" si="164">H80+H81</f>
        <v>0</v>
      </c>
      <c r="I82" s="162">
        <f t="shared" ref="I82:J82" si="165">I80+I81</f>
        <v>0</v>
      </c>
      <c r="J82" s="162">
        <f t="shared" si="165"/>
        <v>0</v>
      </c>
      <c r="K82" s="162">
        <f t="shared" ref="K82" si="166">K80+K81</f>
        <v>2</v>
      </c>
      <c r="L82" s="162">
        <f t="shared" ref="L82:M82" si="167">L80+L81</f>
        <v>0</v>
      </c>
      <c r="M82" s="162">
        <f t="shared" si="167"/>
        <v>0</v>
      </c>
      <c r="N82" s="162">
        <f t="shared" ref="N82" si="168">N80+N81</f>
        <v>0</v>
      </c>
      <c r="O82" s="162">
        <f t="shared" ref="O82" si="169">O80+O81</f>
        <v>0</v>
      </c>
      <c r="P82" s="240">
        <f t="shared" ref="P82" si="170">P81+P80</f>
        <v>2</v>
      </c>
    </row>
    <row r="83" spans="1:16" ht="15.75" x14ac:dyDescent="0.25">
      <c r="A83" s="651"/>
      <c r="B83" s="37" t="s">
        <v>81</v>
      </c>
      <c r="C83" s="6" t="s">
        <v>3</v>
      </c>
      <c r="D83" s="165">
        <f>D78+D79-D82</f>
        <v>0</v>
      </c>
      <c r="E83" s="165">
        <f t="shared" ref="E83:P83" si="171">E78+E79-E82</f>
        <v>0</v>
      </c>
      <c r="F83" s="165">
        <f t="shared" si="171"/>
        <v>0</v>
      </c>
      <c r="G83" s="165">
        <f t="shared" si="171"/>
        <v>0</v>
      </c>
      <c r="H83" s="165">
        <f t="shared" ref="H83" si="172">H78+H79-H82</f>
        <v>0</v>
      </c>
      <c r="I83" s="165">
        <f t="shared" ref="I83:J83" si="173">I78+I79-I82</f>
        <v>0</v>
      </c>
      <c r="J83" s="165">
        <f t="shared" si="173"/>
        <v>2</v>
      </c>
      <c r="K83" s="165">
        <f t="shared" ref="K83" si="174">K78+K79-K82</f>
        <v>0</v>
      </c>
      <c r="L83" s="165">
        <f t="shared" ref="L83:M83" si="175">L78+L79-L82</f>
        <v>0</v>
      </c>
      <c r="M83" s="165">
        <f t="shared" si="175"/>
        <v>0</v>
      </c>
      <c r="N83" s="165">
        <f t="shared" ref="N83" si="176">N78+N79-N82</f>
        <v>0</v>
      </c>
      <c r="O83" s="165">
        <f t="shared" ref="O83" si="177">O78+O79-O82</f>
        <v>0</v>
      </c>
      <c r="P83" s="166">
        <f t="shared" si="171"/>
        <v>0</v>
      </c>
    </row>
    <row r="84" spans="1:16" ht="15.75" x14ac:dyDescent="0.25">
      <c r="A84" s="652" t="s">
        <v>108</v>
      </c>
      <c r="B84" s="37" t="s">
        <v>85</v>
      </c>
      <c r="C84" s="6" t="s">
        <v>3</v>
      </c>
      <c r="D84" s="164">
        <v>0</v>
      </c>
      <c r="E84" s="164">
        <v>0</v>
      </c>
      <c r="F84" s="164">
        <v>0</v>
      </c>
      <c r="G84" s="164">
        <v>0</v>
      </c>
      <c r="H84" s="164">
        <v>0</v>
      </c>
      <c r="I84" s="164">
        <v>0</v>
      </c>
      <c r="J84" s="164">
        <v>0</v>
      </c>
      <c r="K84" s="164">
        <v>0</v>
      </c>
      <c r="L84" s="164">
        <v>0</v>
      </c>
      <c r="M84" s="164">
        <v>0</v>
      </c>
      <c r="N84" s="164">
        <v>0</v>
      </c>
      <c r="O84" s="164">
        <v>0</v>
      </c>
      <c r="P84" s="317">
        <f>D84</f>
        <v>0</v>
      </c>
    </row>
    <row r="85" spans="1:16" ht="15.75" x14ac:dyDescent="0.25">
      <c r="A85" s="653"/>
      <c r="B85" s="37" t="s">
        <v>106</v>
      </c>
      <c r="C85" s="6" t="s">
        <v>3</v>
      </c>
      <c r="D85" s="162">
        <v>0</v>
      </c>
      <c r="E85" s="162">
        <v>0</v>
      </c>
      <c r="F85" s="162">
        <v>0</v>
      </c>
      <c r="G85" s="162">
        <v>0</v>
      </c>
      <c r="H85" s="162">
        <v>0</v>
      </c>
      <c r="I85" s="162">
        <v>0</v>
      </c>
      <c r="J85" s="162">
        <v>0</v>
      </c>
      <c r="K85" s="162">
        <v>0</v>
      </c>
      <c r="L85" s="162">
        <v>0</v>
      </c>
      <c r="M85" s="162">
        <v>0</v>
      </c>
      <c r="N85" s="162">
        <v>0</v>
      </c>
      <c r="O85" s="162">
        <v>0</v>
      </c>
      <c r="P85" s="317">
        <f>SUM(D85:O85)</f>
        <v>0</v>
      </c>
    </row>
    <row r="86" spans="1:16" ht="26.25" x14ac:dyDescent="0.25">
      <c r="A86" s="653"/>
      <c r="B86" s="37" t="s">
        <v>105</v>
      </c>
      <c r="C86" s="6" t="s">
        <v>3</v>
      </c>
      <c r="D86" s="162">
        <v>0</v>
      </c>
      <c r="E86" s="162">
        <v>0</v>
      </c>
      <c r="F86" s="162">
        <v>0</v>
      </c>
      <c r="G86" s="162">
        <v>0</v>
      </c>
      <c r="H86" s="162">
        <v>0</v>
      </c>
      <c r="I86" s="162">
        <v>0</v>
      </c>
      <c r="J86" s="162">
        <v>0</v>
      </c>
      <c r="K86" s="162">
        <v>0</v>
      </c>
      <c r="L86" s="162">
        <v>0</v>
      </c>
      <c r="M86" s="162">
        <v>0</v>
      </c>
      <c r="N86" s="162">
        <v>0</v>
      </c>
      <c r="O86" s="162">
        <v>0</v>
      </c>
      <c r="P86" s="317">
        <f t="shared" ref="P86:P88" si="178">SUM(D86:O86)</f>
        <v>0</v>
      </c>
    </row>
    <row r="87" spans="1:16" s="3" customFormat="1" ht="26.25" x14ac:dyDescent="0.25">
      <c r="A87" s="653"/>
      <c r="B87" s="24" t="s">
        <v>104</v>
      </c>
      <c r="C87" s="12" t="s">
        <v>3</v>
      </c>
      <c r="D87" s="162">
        <v>0</v>
      </c>
      <c r="E87" s="162">
        <v>0</v>
      </c>
      <c r="F87" s="162">
        <v>0</v>
      </c>
      <c r="G87" s="162">
        <v>0</v>
      </c>
      <c r="H87" s="162">
        <v>0</v>
      </c>
      <c r="I87" s="162">
        <v>0</v>
      </c>
      <c r="J87" s="162">
        <v>0</v>
      </c>
      <c r="K87" s="162">
        <v>0</v>
      </c>
      <c r="L87" s="162">
        <v>0</v>
      </c>
      <c r="M87" s="162">
        <v>0</v>
      </c>
      <c r="N87" s="162">
        <v>0</v>
      </c>
      <c r="O87" s="162">
        <v>0</v>
      </c>
      <c r="P87" s="317">
        <f t="shared" si="178"/>
        <v>0</v>
      </c>
    </row>
    <row r="88" spans="1:16" s="3" customFormat="1" ht="15.75" x14ac:dyDescent="0.25">
      <c r="A88" s="653"/>
      <c r="B88" s="24" t="s">
        <v>190</v>
      </c>
      <c r="C88" s="12" t="s">
        <v>3</v>
      </c>
      <c r="D88" s="162">
        <f>D86+D87</f>
        <v>0</v>
      </c>
      <c r="E88" s="162">
        <f t="shared" ref="E88:G88" si="179">E86+E87</f>
        <v>0</v>
      </c>
      <c r="F88" s="162">
        <f t="shared" si="179"/>
        <v>0</v>
      </c>
      <c r="G88" s="162">
        <f t="shared" si="179"/>
        <v>0</v>
      </c>
      <c r="H88" s="162">
        <f t="shared" ref="H88" si="180">H86+H87</f>
        <v>0</v>
      </c>
      <c r="I88" s="162">
        <f t="shared" ref="I88:J88" si="181">I86+I87</f>
        <v>0</v>
      </c>
      <c r="J88" s="162">
        <f t="shared" si="181"/>
        <v>0</v>
      </c>
      <c r="K88" s="162">
        <f t="shared" ref="K88" si="182">K86+K87</f>
        <v>0</v>
      </c>
      <c r="L88" s="162">
        <f t="shared" ref="L88:M88" si="183">L86+L87</f>
        <v>0</v>
      </c>
      <c r="M88" s="162">
        <f t="shared" si="183"/>
        <v>0</v>
      </c>
      <c r="N88" s="162">
        <f t="shared" ref="N88" si="184">N86+N87</f>
        <v>0</v>
      </c>
      <c r="O88" s="162">
        <f t="shared" ref="O88" si="185">O86+O87</f>
        <v>0</v>
      </c>
      <c r="P88" s="317">
        <f t="shared" si="178"/>
        <v>0</v>
      </c>
    </row>
    <row r="89" spans="1:16" ht="15.75" x14ac:dyDescent="0.25">
      <c r="A89" s="654"/>
      <c r="B89" s="36" t="s">
        <v>81</v>
      </c>
      <c r="C89" s="6" t="s">
        <v>3</v>
      </c>
      <c r="D89" s="165">
        <f>D84+D85-D88</f>
        <v>0</v>
      </c>
      <c r="E89" s="165">
        <f t="shared" ref="E89:G89" si="186">E84+E85-E88</f>
        <v>0</v>
      </c>
      <c r="F89" s="165">
        <f t="shared" si="186"/>
        <v>0</v>
      </c>
      <c r="G89" s="165">
        <f t="shared" si="186"/>
        <v>0</v>
      </c>
      <c r="H89" s="165">
        <f t="shared" ref="H89" si="187">H84+H85-H88</f>
        <v>0</v>
      </c>
      <c r="I89" s="165">
        <f t="shared" ref="I89:J89" si="188">I84+I85-I88</f>
        <v>0</v>
      </c>
      <c r="J89" s="165">
        <f t="shared" si="188"/>
        <v>0</v>
      </c>
      <c r="K89" s="165">
        <f t="shared" ref="K89" si="189">K84+K85-K88</f>
        <v>0</v>
      </c>
      <c r="L89" s="165">
        <f t="shared" ref="L89:M89" si="190">L84+L85-L88</f>
        <v>0</v>
      </c>
      <c r="M89" s="165">
        <f t="shared" si="190"/>
        <v>0</v>
      </c>
      <c r="N89" s="165">
        <f t="shared" ref="N89" si="191">N84+N85-N88</f>
        <v>0</v>
      </c>
      <c r="O89" s="165">
        <f t="shared" ref="O89" si="192">O84+O85-O88</f>
        <v>0</v>
      </c>
      <c r="P89" s="166">
        <f t="shared" ref="P89" si="193">P84+P85-P86-P87</f>
        <v>0</v>
      </c>
    </row>
    <row r="90" spans="1:16" ht="15.75" x14ac:dyDescent="0.25">
      <c r="A90" s="655" t="s">
        <v>107</v>
      </c>
      <c r="B90" s="24" t="s">
        <v>85</v>
      </c>
      <c r="C90" s="12" t="s">
        <v>3</v>
      </c>
      <c r="D90" s="142">
        <f t="shared" ref="D90:D93" si="194">D66+D72+D78+D84</f>
        <v>61</v>
      </c>
      <c r="E90" s="142">
        <f t="shared" ref="E90:G93" si="195">E66+E72+E78+E84</f>
        <v>45</v>
      </c>
      <c r="F90" s="142">
        <f t="shared" si="195"/>
        <v>49</v>
      </c>
      <c r="G90" s="142">
        <f t="shared" si="195"/>
        <v>47</v>
      </c>
      <c r="H90" s="142">
        <f t="shared" ref="H90" si="196">H66+H72+H78+H84</f>
        <v>61</v>
      </c>
      <c r="I90" s="142">
        <f t="shared" ref="I90:J90" si="197">I66+I72+I78+I84</f>
        <v>76</v>
      </c>
      <c r="J90" s="142">
        <f t="shared" si="197"/>
        <v>97</v>
      </c>
      <c r="K90" s="142">
        <f t="shared" ref="K90" si="198">K66+K72+K78+K84</f>
        <v>95</v>
      </c>
      <c r="L90" s="142">
        <f t="shared" ref="L90:M90" si="199">L66+L72+L78+L84</f>
        <v>92</v>
      </c>
      <c r="M90" s="142">
        <f t="shared" si="199"/>
        <v>99</v>
      </c>
      <c r="N90" s="142">
        <f t="shared" ref="N90" si="200">N66+N72+N78+N84</f>
        <v>95</v>
      </c>
      <c r="O90" s="142">
        <f t="shared" ref="O90" si="201">O66+O72+O78+O84</f>
        <v>83</v>
      </c>
      <c r="P90" s="317">
        <f>D90</f>
        <v>61</v>
      </c>
    </row>
    <row r="91" spans="1:16" ht="15.75" x14ac:dyDescent="0.25">
      <c r="A91" s="656"/>
      <c r="B91" s="24" t="s">
        <v>106</v>
      </c>
      <c r="C91" s="12" t="s">
        <v>3</v>
      </c>
      <c r="D91" s="142">
        <f t="shared" si="194"/>
        <v>9</v>
      </c>
      <c r="E91" s="142">
        <f t="shared" si="195"/>
        <v>22</v>
      </c>
      <c r="F91" s="142">
        <f t="shared" si="195"/>
        <v>23</v>
      </c>
      <c r="G91" s="142">
        <f t="shared" si="195"/>
        <v>43</v>
      </c>
      <c r="H91" s="142">
        <f t="shared" ref="H91:I91" si="202">H67+H73+H79+H85</f>
        <v>61</v>
      </c>
      <c r="I91" s="142">
        <f t="shared" si="202"/>
        <v>41</v>
      </c>
      <c r="J91" s="142">
        <f t="shared" ref="J91:K91" si="203">J67+J73+J79+J85</f>
        <v>17</v>
      </c>
      <c r="K91" s="142">
        <f t="shared" si="203"/>
        <v>11</v>
      </c>
      <c r="L91" s="142">
        <f t="shared" ref="L91:M91" si="204">L67+L73+L79+L85</f>
        <v>18</v>
      </c>
      <c r="M91" s="142">
        <f t="shared" si="204"/>
        <v>6</v>
      </c>
      <c r="N91" s="142">
        <f t="shared" ref="N91" si="205">N67+N73+N79+N85</f>
        <v>13</v>
      </c>
      <c r="O91" s="142">
        <f t="shared" ref="O91" si="206">O67+O73+O79+O85</f>
        <v>11</v>
      </c>
      <c r="P91" s="317">
        <f>SUM(D91:O91)</f>
        <v>275</v>
      </c>
    </row>
    <row r="92" spans="1:16" ht="26.25" x14ac:dyDescent="0.25">
      <c r="A92" s="656"/>
      <c r="B92" s="24" t="s">
        <v>105</v>
      </c>
      <c r="C92" s="12" t="s">
        <v>3</v>
      </c>
      <c r="D92" s="142">
        <f t="shared" si="194"/>
        <v>25</v>
      </c>
      <c r="E92" s="142">
        <f t="shared" si="195"/>
        <v>18</v>
      </c>
      <c r="F92" s="142">
        <f t="shared" si="195"/>
        <v>25</v>
      </c>
      <c r="G92" s="142">
        <f t="shared" si="195"/>
        <v>29</v>
      </c>
      <c r="H92" s="142">
        <f t="shared" ref="H92:I92" si="207">H68+H74+H80+H86</f>
        <v>46</v>
      </c>
      <c r="I92" s="142">
        <f t="shared" si="207"/>
        <v>20</v>
      </c>
      <c r="J92" s="142">
        <f t="shared" ref="J92:K92" si="208">J68+J74+J80+J86</f>
        <v>19</v>
      </c>
      <c r="K92" s="142">
        <f t="shared" si="208"/>
        <v>14</v>
      </c>
      <c r="L92" s="142">
        <f t="shared" ref="L92:M92" si="209">L68+L74+L80+L86</f>
        <v>11</v>
      </c>
      <c r="M92" s="142">
        <f t="shared" si="209"/>
        <v>10</v>
      </c>
      <c r="N92" s="142">
        <f t="shared" ref="N92" si="210">N68+N74+N80+N86</f>
        <v>25</v>
      </c>
      <c r="O92" s="142">
        <f t="shared" ref="O92" si="211">O68+O74+O80+O86</f>
        <v>32</v>
      </c>
      <c r="P92" s="317">
        <f>SUM(D92:O92)</f>
        <v>274</v>
      </c>
    </row>
    <row r="93" spans="1:16" s="3" customFormat="1" ht="26.25" x14ac:dyDescent="0.25">
      <c r="A93" s="656"/>
      <c r="B93" s="24" t="s">
        <v>104</v>
      </c>
      <c r="C93" s="12"/>
      <c r="D93" s="142">
        <f t="shared" si="194"/>
        <v>0</v>
      </c>
      <c r="E93" s="142">
        <f t="shared" si="195"/>
        <v>0</v>
      </c>
      <c r="F93" s="142">
        <f t="shared" si="195"/>
        <v>0</v>
      </c>
      <c r="G93" s="142">
        <f t="shared" si="195"/>
        <v>0</v>
      </c>
      <c r="H93" s="142">
        <f t="shared" ref="H93:I93" si="212">H69+H75+H81+H87</f>
        <v>0</v>
      </c>
      <c r="I93" s="142">
        <f t="shared" si="212"/>
        <v>0</v>
      </c>
      <c r="J93" s="142">
        <f t="shared" ref="J93:K93" si="213">J69+J75+J81+J87</f>
        <v>0</v>
      </c>
      <c r="K93" s="142">
        <f t="shared" si="213"/>
        <v>0</v>
      </c>
      <c r="L93" s="142">
        <f t="shared" ref="L93:M93" si="214">L69+L75+L81+L87</f>
        <v>0</v>
      </c>
      <c r="M93" s="142">
        <f t="shared" si="214"/>
        <v>0</v>
      </c>
      <c r="N93" s="142">
        <f t="shared" ref="N93" si="215">N69+N75+N81+N87</f>
        <v>0</v>
      </c>
      <c r="O93" s="142">
        <f t="shared" ref="O93" si="216">O69+O75+O81+O87</f>
        <v>0</v>
      </c>
      <c r="P93" s="317">
        <f>SUM(D93:O93)</f>
        <v>0</v>
      </c>
    </row>
    <row r="94" spans="1:16" s="3" customFormat="1" ht="15.75" x14ac:dyDescent="0.25">
      <c r="A94" s="656"/>
      <c r="B94" s="24" t="s">
        <v>190</v>
      </c>
      <c r="C94" s="12" t="s">
        <v>3</v>
      </c>
      <c r="D94" s="143">
        <f>D93+D92</f>
        <v>25</v>
      </c>
      <c r="E94" s="143">
        <f t="shared" ref="E94:P94" si="217">E93+E92</f>
        <v>18</v>
      </c>
      <c r="F94" s="143">
        <f t="shared" si="217"/>
        <v>25</v>
      </c>
      <c r="G94" s="143">
        <f t="shared" si="217"/>
        <v>29</v>
      </c>
      <c r="H94" s="143">
        <f t="shared" ref="H94" si="218">H93+H92</f>
        <v>46</v>
      </c>
      <c r="I94" s="143">
        <f t="shared" ref="I94:J94" si="219">I93+I92</f>
        <v>20</v>
      </c>
      <c r="J94" s="143">
        <f t="shared" si="219"/>
        <v>19</v>
      </c>
      <c r="K94" s="143">
        <f t="shared" ref="K94" si="220">K93+K92</f>
        <v>14</v>
      </c>
      <c r="L94" s="143">
        <f t="shared" ref="L94:M94" si="221">L93+L92</f>
        <v>11</v>
      </c>
      <c r="M94" s="143">
        <f t="shared" si="221"/>
        <v>10</v>
      </c>
      <c r="N94" s="143">
        <f t="shared" ref="N94" si="222">N93+N92</f>
        <v>25</v>
      </c>
      <c r="O94" s="143">
        <f t="shared" ref="O94" si="223">O93+O92</f>
        <v>32</v>
      </c>
      <c r="P94" s="150">
        <f t="shared" si="217"/>
        <v>274</v>
      </c>
    </row>
    <row r="95" spans="1:16" ht="16.5" thickBot="1" x14ac:dyDescent="0.3">
      <c r="A95" s="657"/>
      <c r="B95" s="24" t="s">
        <v>81</v>
      </c>
      <c r="C95" s="12" t="s">
        <v>3</v>
      </c>
      <c r="D95" s="144">
        <f>D90+D91-D94</f>
        <v>45</v>
      </c>
      <c r="E95" s="144">
        <f t="shared" ref="E95:G95" si="224">E90+E91-E94</f>
        <v>49</v>
      </c>
      <c r="F95" s="144">
        <f t="shared" si="224"/>
        <v>47</v>
      </c>
      <c r="G95" s="144">
        <f t="shared" si="224"/>
        <v>61</v>
      </c>
      <c r="H95" s="144">
        <f t="shared" ref="H95" si="225">H90+H91-H94</f>
        <v>76</v>
      </c>
      <c r="I95" s="144">
        <f t="shared" ref="I95:J95" si="226">I90+I91-I94</f>
        <v>97</v>
      </c>
      <c r="J95" s="144">
        <f t="shared" si="226"/>
        <v>95</v>
      </c>
      <c r="K95" s="144">
        <f t="shared" ref="K95" si="227">K90+K91-K94</f>
        <v>92</v>
      </c>
      <c r="L95" s="144">
        <f t="shared" ref="L95:M95" si="228">L90+L91-L94</f>
        <v>99</v>
      </c>
      <c r="M95" s="144">
        <f t="shared" si="228"/>
        <v>95</v>
      </c>
      <c r="N95" s="144">
        <f t="shared" ref="N95" si="229">N90+N91-N94</f>
        <v>83</v>
      </c>
      <c r="O95" s="144">
        <f t="shared" ref="O95" si="230">O90+O91-O94</f>
        <v>62</v>
      </c>
      <c r="P95" s="151">
        <f>P90+P91-P94</f>
        <v>62</v>
      </c>
    </row>
    <row r="96" spans="1:16" ht="16.5" thickBot="1" x14ac:dyDescent="0.3">
      <c r="A96" s="84"/>
      <c r="B96" s="65"/>
      <c r="C96" s="66"/>
      <c r="D96" s="63"/>
      <c r="E96" s="63"/>
      <c r="F96" s="63"/>
      <c r="G96" s="63"/>
      <c r="H96" s="63"/>
      <c r="I96" s="63"/>
      <c r="J96" s="63"/>
      <c r="K96" s="63"/>
      <c r="L96" s="64"/>
      <c r="M96" s="64"/>
      <c r="N96" s="64"/>
      <c r="O96" s="64"/>
      <c r="P96" s="150"/>
    </row>
    <row r="97" spans="1:16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5"/>
      <c r="O97" s="615"/>
      <c r="P97" s="616"/>
    </row>
    <row r="98" spans="1:16" ht="15.75" x14ac:dyDescent="0.25">
      <c r="A98" s="85" t="s">
        <v>192</v>
      </c>
      <c r="B98" s="67"/>
      <c r="C98" s="12" t="s">
        <v>3</v>
      </c>
      <c r="D98" s="162">
        <v>0</v>
      </c>
      <c r="E98" s="162">
        <v>0</v>
      </c>
      <c r="F98" s="162">
        <v>0</v>
      </c>
      <c r="G98" s="162">
        <v>0</v>
      </c>
      <c r="H98" s="68">
        <v>0</v>
      </c>
      <c r="I98" s="68">
        <v>2</v>
      </c>
      <c r="J98" s="68">
        <v>0</v>
      </c>
      <c r="K98" s="68">
        <v>0</v>
      </c>
      <c r="L98" s="69">
        <v>0</v>
      </c>
      <c r="M98" s="69">
        <v>0</v>
      </c>
      <c r="N98" s="69">
        <v>0</v>
      </c>
      <c r="O98" s="69">
        <v>0</v>
      </c>
      <c r="P98" s="189">
        <f>SUM(D98:O98)</f>
        <v>2</v>
      </c>
    </row>
    <row r="99" spans="1:16" ht="15.75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3"/>
      <c r="K99" s="63"/>
      <c r="L99" s="64"/>
      <c r="M99" s="64"/>
      <c r="N99" s="64"/>
      <c r="O99" s="64"/>
      <c r="P99" s="150"/>
    </row>
    <row r="100" spans="1:16" s="3" customFormat="1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40"/>
    </row>
    <row r="101" spans="1:16" ht="15.75" x14ac:dyDescent="0.25">
      <c r="A101" s="596" t="s">
        <v>102</v>
      </c>
      <c r="B101" s="597"/>
      <c r="C101" s="12" t="s">
        <v>3</v>
      </c>
      <c r="D101" s="162">
        <v>896</v>
      </c>
      <c r="E101" s="162">
        <v>860</v>
      </c>
      <c r="F101" s="162">
        <v>832</v>
      </c>
      <c r="G101" s="162">
        <v>843</v>
      </c>
      <c r="H101" s="5">
        <v>827</v>
      </c>
      <c r="I101" s="5">
        <v>816</v>
      </c>
      <c r="J101" s="5">
        <v>809</v>
      </c>
      <c r="K101" s="5">
        <v>795</v>
      </c>
      <c r="L101" s="5">
        <v>792</v>
      </c>
      <c r="M101" s="5">
        <v>888</v>
      </c>
      <c r="N101" s="5">
        <v>878</v>
      </c>
      <c r="O101" s="5">
        <v>894</v>
      </c>
      <c r="P101" s="32">
        <f t="shared" ref="P101:P116" si="231">O101</f>
        <v>894</v>
      </c>
    </row>
    <row r="102" spans="1:16" ht="15.75" x14ac:dyDescent="0.25">
      <c r="A102" s="596" t="s">
        <v>101</v>
      </c>
      <c r="B102" s="597"/>
      <c r="C102" s="12" t="s">
        <v>3</v>
      </c>
      <c r="D102" s="162">
        <v>60</v>
      </c>
      <c r="E102" s="162">
        <v>55</v>
      </c>
      <c r="F102" s="162">
        <v>55</v>
      </c>
      <c r="G102" s="162">
        <v>53</v>
      </c>
      <c r="H102" s="5">
        <v>53</v>
      </c>
      <c r="I102" s="5">
        <v>51</v>
      </c>
      <c r="J102" s="5">
        <v>51</v>
      </c>
      <c r="K102" s="5">
        <v>49</v>
      </c>
      <c r="L102" s="5">
        <v>51</v>
      </c>
      <c r="M102" s="5">
        <v>53</v>
      </c>
      <c r="N102" s="5">
        <v>53</v>
      </c>
      <c r="O102" s="5">
        <v>54</v>
      </c>
      <c r="P102" s="32">
        <f t="shared" si="231"/>
        <v>54</v>
      </c>
    </row>
    <row r="103" spans="1:16" ht="15.6" customHeight="1" x14ac:dyDescent="0.25">
      <c r="A103" s="603" t="s">
        <v>100</v>
      </c>
      <c r="B103" s="604"/>
      <c r="C103" s="12" t="s">
        <v>3</v>
      </c>
      <c r="D103" s="162">
        <v>0</v>
      </c>
      <c r="E103" s="162">
        <v>1</v>
      </c>
      <c r="F103" s="162">
        <v>2</v>
      </c>
      <c r="G103" s="162">
        <v>8</v>
      </c>
      <c r="H103" s="5">
        <v>12</v>
      </c>
      <c r="I103" s="5">
        <v>13</v>
      </c>
      <c r="J103" s="5">
        <v>10</v>
      </c>
      <c r="K103" s="5">
        <v>13</v>
      </c>
      <c r="L103" s="5">
        <v>12</v>
      </c>
      <c r="M103" s="5">
        <v>19</v>
      </c>
      <c r="N103" s="5">
        <v>4</v>
      </c>
      <c r="O103" s="5">
        <v>12</v>
      </c>
      <c r="P103" s="32">
        <f t="shared" si="231"/>
        <v>12</v>
      </c>
    </row>
    <row r="104" spans="1:16" ht="15.75" x14ac:dyDescent="0.25">
      <c r="A104" s="603" t="s">
        <v>99</v>
      </c>
      <c r="B104" s="604"/>
      <c r="C104" s="12" t="s">
        <v>3</v>
      </c>
      <c r="D104" s="162">
        <v>11</v>
      </c>
      <c r="E104" s="162">
        <v>11</v>
      </c>
      <c r="F104" s="162">
        <v>11</v>
      </c>
      <c r="G104" s="162">
        <v>11</v>
      </c>
      <c r="H104" s="5">
        <v>11</v>
      </c>
      <c r="I104" s="5">
        <v>11</v>
      </c>
      <c r="J104" s="5">
        <v>11</v>
      </c>
      <c r="K104" s="5">
        <v>11</v>
      </c>
      <c r="L104" s="5">
        <v>10</v>
      </c>
      <c r="M104" s="5">
        <v>10</v>
      </c>
      <c r="N104" s="5">
        <v>10</v>
      </c>
      <c r="O104" s="5">
        <v>10</v>
      </c>
      <c r="P104" s="32">
        <f t="shared" si="231"/>
        <v>10</v>
      </c>
    </row>
    <row r="105" spans="1:16" ht="15.75" x14ac:dyDescent="0.25">
      <c r="A105" s="658" t="s">
        <v>98</v>
      </c>
      <c r="B105" s="659"/>
      <c r="C105" s="12" t="s">
        <v>3</v>
      </c>
      <c r="D105" s="33">
        <f>SUM(D101:D104)</f>
        <v>967</v>
      </c>
      <c r="E105" s="33">
        <f t="shared" ref="E105:G105" si="232">SUM(E101:E104)</f>
        <v>927</v>
      </c>
      <c r="F105" s="33">
        <f t="shared" si="232"/>
        <v>900</v>
      </c>
      <c r="G105" s="33">
        <f t="shared" si="232"/>
        <v>915</v>
      </c>
      <c r="H105" s="33">
        <f t="shared" ref="H105" si="233">SUM(H101:H104)</f>
        <v>903</v>
      </c>
      <c r="I105" s="33">
        <f t="shared" ref="I105:J105" si="234">SUM(I101:I104)</f>
        <v>891</v>
      </c>
      <c r="J105" s="33">
        <f t="shared" si="234"/>
        <v>881</v>
      </c>
      <c r="K105" s="33">
        <f t="shared" ref="K105" si="235">SUM(K101:K104)</f>
        <v>868</v>
      </c>
      <c r="L105" s="33">
        <f t="shared" ref="L105:M105" si="236">SUM(L101:L104)</f>
        <v>865</v>
      </c>
      <c r="M105" s="33">
        <f t="shared" si="236"/>
        <v>970</v>
      </c>
      <c r="N105" s="33">
        <f t="shared" ref="N105" si="237">SUM(N101:N104)</f>
        <v>945</v>
      </c>
      <c r="O105" s="33">
        <f t="shared" ref="O105" si="238">SUM(O101:O104)</f>
        <v>970</v>
      </c>
      <c r="P105" s="32">
        <f t="shared" si="231"/>
        <v>970</v>
      </c>
    </row>
    <row r="106" spans="1:16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6"/>
      <c r="O106" s="636"/>
      <c r="P106" s="637"/>
    </row>
    <row r="107" spans="1:16" ht="15.75" x14ac:dyDescent="0.25">
      <c r="A107" s="596" t="s">
        <v>195</v>
      </c>
      <c r="B107" s="597"/>
      <c r="C107" s="12" t="s">
        <v>3</v>
      </c>
      <c r="D107" s="162">
        <v>2290</v>
      </c>
      <c r="E107" s="162">
        <v>2353</v>
      </c>
      <c r="F107" s="162">
        <v>2407</v>
      </c>
      <c r="G107" s="162">
        <v>2423</v>
      </c>
      <c r="H107" s="5">
        <v>2484</v>
      </c>
      <c r="I107" s="5">
        <v>2515</v>
      </c>
      <c r="J107" s="5">
        <v>2541</v>
      </c>
      <c r="K107" s="5">
        <v>2564</v>
      </c>
      <c r="L107" s="5">
        <v>2580</v>
      </c>
      <c r="M107" s="5">
        <v>2496</v>
      </c>
      <c r="N107" s="5">
        <v>2528</v>
      </c>
      <c r="O107" s="5">
        <v>2543</v>
      </c>
      <c r="P107" s="32">
        <f t="shared" si="231"/>
        <v>2543</v>
      </c>
    </row>
    <row r="108" spans="1:16" ht="15.75" x14ac:dyDescent="0.25">
      <c r="A108" s="596" t="s">
        <v>196</v>
      </c>
      <c r="B108" s="597"/>
      <c r="C108" s="12" t="s">
        <v>3</v>
      </c>
      <c r="D108" s="162">
        <v>15</v>
      </c>
      <c r="E108" s="162">
        <v>17</v>
      </c>
      <c r="F108" s="162">
        <v>18</v>
      </c>
      <c r="G108" s="162">
        <v>19</v>
      </c>
      <c r="H108" s="5">
        <v>21</v>
      </c>
      <c r="I108" s="5">
        <v>21</v>
      </c>
      <c r="J108" s="5">
        <v>22</v>
      </c>
      <c r="K108" s="5">
        <v>24</v>
      </c>
      <c r="L108" s="5">
        <v>24</v>
      </c>
      <c r="M108" s="5">
        <v>22</v>
      </c>
      <c r="N108" s="5">
        <v>18</v>
      </c>
      <c r="O108" s="5">
        <v>18</v>
      </c>
      <c r="P108" s="32">
        <f t="shared" si="231"/>
        <v>18</v>
      </c>
    </row>
    <row r="109" spans="1:16" ht="15.75" x14ac:dyDescent="0.25">
      <c r="A109" s="596" t="s">
        <v>197</v>
      </c>
      <c r="B109" s="597"/>
      <c r="C109" s="12" t="s">
        <v>3</v>
      </c>
      <c r="D109" s="162">
        <v>59</v>
      </c>
      <c r="E109" s="162">
        <v>61</v>
      </c>
      <c r="F109" s="162">
        <v>60</v>
      </c>
      <c r="G109" s="162">
        <v>55</v>
      </c>
      <c r="H109" s="5">
        <v>51</v>
      </c>
      <c r="I109" s="5">
        <v>50</v>
      </c>
      <c r="J109" s="5">
        <v>53</v>
      </c>
      <c r="K109" s="5">
        <v>53</v>
      </c>
      <c r="L109" s="5">
        <v>55</v>
      </c>
      <c r="M109" s="5">
        <v>49</v>
      </c>
      <c r="N109" s="5">
        <v>31</v>
      </c>
      <c r="O109" s="5">
        <v>23</v>
      </c>
      <c r="P109" s="32">
        <f t="shared" si="231"/>
        <v>23</v>
      </c>
    </row>
    <row r="110" spans="1:16" ht="15.75" x14ac:dyDescent="0.25">
      <c r="A110" s="596" t="s">
        <v>198</v>
      </c>
      <c r="B110" s="597"/>
      <c r="C110" s="12" t="s">
        <v>3</v>
      </c>
      <c r="D110" s="162">
        <v>15</v>
      </c>
      <c r="E110" s="162">
        <v>15</v>
      </c>
      <c r="F110" s="162">
        <v>15</v>
      </c>
      <c r="G110" s="162">
        <v>15</v>
      </c>
      <c r="H110" s="5">
        <v>15</v>
      </c>
      <c r="I110" s="5">
        <v>15</v>
      </c>
      <c r="J110" s="5">
        <v>15</v>
      </c>
      <c r="K110" s="5">
        <v>15</v>
      </c>
      <c r="L110" s="5">
        <v>16</v>
      </c>
      <c r="M110" s="5">
        <v>16</v>
      </c>
      <c r="N110" s="5">
        <v>16</v>
      </c>
      <c r="O110" s="5">
        <v>16</v>
      </c>
      <c r="P110" s="32">
        <f t="shared" si="231"/>
        <v>16</v>
      </c>
    </row>
    <row r="111" spans="1:16" ht="15.75" x14ac:dyDescent="0.25">
      <c r="A111" s="617" t="s">
        <v>97</v>
      </c>
      <c r="B111" s="618"/>
      <c r="C111" s="12" t="s">
        <v>3</v>
      </c>
      <c r="D111" s="33">
        <f>SUM(D107:D110)</f>
        <v>2379</v>
      </c>
      <c r="E111" s="33">
        <f t="shared" ref="E111:G111" si="239">SUM(E107:E110)</f>
        <v>2446</v>
      </c>
      <c r="F111" s="33">
        <f t="shared" si="239"/>
        <v>2500</v>
      </c>
      <c r="G111" s="33">
        <f t="shared" si="239"/>
        <v>2512</v>
      </c>
      <c r="H111" s="33">
        <f t="shared" ref="H111" si="240">SUM(H107:H110)</f>
        <v>2571</v>
      </c>
      <c r="I111" s="33">
        <f t="shared" ref="I111:J111" si="241">SUM(I107:I110)</f>
        <v>2601</v>
      </c>
      <c r="J111" s="33">
        <f t="shared" si="241"/>
        <v>2631</v>
      </c>
      <c r="K111" s="33">
        <f t="shared" ref="K111" si="242">SUM(K107:K110)</f>
        <v>2656</v>
      </c>
      <c r="L111" s="33">
        <f t="shared" ref="L111:M111" si="243">SUM(L107:L110)</f>
        <v>2675</v>
      </c>
      <c r="M111" s="33">
        <f t="shared" si="243"/>
        <v>2583</v>
      </c>
      <c r="N111" s="33">
        <f t="shared" ref="N111" si="244">SUM(N107:N110)</f>
        <v>2593</v>
      </c>
      <c r="O111" s="33">
        <f t="shared" ref="O111" si="245">SUM(O107:O110)</f>
        <v>2600</v>
      </c>
      <c r="P111" s="32">
        <f t="shared" si="231"/>
        <v>2600</v>
      </c>
    </row>
    <row r="112" spans="1:16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39"/>
      <c r="O112" s="639"/>
      <c r="P112" s="640"/>
    </row>
    <row r="113" spans="1:16" ht="15.75" x14ac:dyDescent="0.25">
      <c r="A113" s="596" t="s">
        <v>199</v>
      </c>
      <c r="B113" s="597"/>
      <c r="C113" s="12" t="s">
        <v>3</v>
      </c>
      <c r="D113" s="162">
        <v>257</v>
      </c>
      <c r="E113" s="162">
        <v>248</v>
      </c>
      <c r="F113" s="162">
        <v>246</v>
      </c>
      <c r="G113" s="162">
        <v>248</v>
      </c>
      <c r="H113" s="136">
        <v>248</v>
      </c>
      <c r="I113" s="136">
        <v>248</v>
      </c>
      <c r="J113" s="136">
        <v>247</v>
      </c>
      <c r="K113" s="136">
        <v>250</v>
      </c>
      <c r="L113" s="136">
        <v>248</v>
      </c>
      <c r="M113" s="136">
        <v>246</v>
      </c>
      <c r="N113" s="136">
        <v>249</v>
      </c>
      <c r="O113" s="136">
        <v>249</v>
      </c>
      <c r="P113" s="32">
        <f t="shared" si="231"/>
        <v>249</v>
      </c>
    </row>
    <row r="114" spans="1:16" ht="15.75" x14ac:dyDescent="0.25">
      <c r="A114" s="596" t="s">
        <v>200</v>
      </c>
      <c r="B114" s="597"/>
      <c r="C114" s="12" t="s">
        <v>3</v>
      </c>
      <c r="D114" s="162">
        <v>32</v>
      </c>
      <c r="E114" s="162">
        <v>35</v>
      </c>
      <c r="F114" s="162">
        <v>35</v>
      </c>
      <c r="G114" s="162">
        <v>36</v>
      </c>
      <c r="H114" s="136">
        <v>35</v>
      </c>
      <c r="I114" s="136">
        <v>37</v>
      </c>
      <c r="J114" s="136">
        <v>37</v>
      </c>
      <c r="K114" s="136">
        <v>37</v>
      </c>
      <c r="L114" s="136">
        <v>35</v>
      </c>
      <c r="M114" s="136">
        <v>35</v>
      </c>
      <c r="N114" s="136">
        <v>39</v>
      </c>
      <c r="O114" s="136">
        <v>39</v>
      </c>
      <c r="P114" s="32">
        <f t="shared" si="231"/>
        <v>39</v>
      </c>
    </row>
    <row r="115" spans="1:16" ht="15.75" x14ac:dyDescent="0.25">
      <c r="A115" s="596" t="s">
        <v>201</v>
      </c>
      <c r="B115" s="597"/>
      <c r="C115" s="12" t="s">
        <v>3</v>
      </c>
      <c r="D115" s="162">
        <v>43</v>
      </c>
      <c r="E115" s="162">
        <v>40</v>
      </c>
      <c r="F115" s="162">
        <v>40</v>
      </c>
      <c r="G115" s="162">
        <v>39</v>
      </c>
      <c r="H115" s="136">
        <v>39</v>
      </c>
      <c r="I115" s="136">
        <v>39</v>
      </c>
      <c r="J115" s="136">
        <v>39</v>
      </c>
      <c r="K115" s="136">
        <v>38</v>
      </c>
      <c r="L115" s="136">
        <v>37</v>
      </c>
      <c r="M115" s="136">
        <v>36</v>
      </c>
      <c r="N115" s="136">
        <v>69</v>
      </c>
      <c r="O115" s="136">
        <v>69</v>
      </c>
      <c r="P115" s="32">
        <f t="shared" si="231"/>
        <v>69</v>
      </c>
    </row>
    <row r="116" spans="1:16" ht="15.75" x14ac:dyDescent="0.25">
      <c r="A116" s="596" t="s">
        <v>202</v>
      </c>
      <c r="B116" s="597"/>
      <c r="C116" s="12" t="s">
        <v>3</v>
      </c>
      <c r="D116" s="162">
        <v>2</v>
      </c>
      <c r="E116" s="162">
        <v>2</v>
      </c>
      <c r="F116" s="162">
        <v>2</v>
      </c>
      <c r="G116" s="162">
        <v>2</v>
      </c>
      <c r="H116" s="136">
        <v>2</v>
      </c>
      <c r="I116" s="136">
        <v>2</v>
      </c>
      <c r="J116" s="136">
        <v>2</v>
      </c>
      <c r="K116" s="136">
        <v>2</v>
      </c>
      <c r="L116" s="136">
        <v>2</v>
      </c>
      <c r="M116" s="136">
        <v>2</v>
      </c>
      <c r="N116" s="136">
        <v>2</v>
      </c>
      <c r="O116" s="136">
        <v>2</v>
      </c>
      <c r="P116" s="32">
        <f t="shared" si="231"/>
        <v>2</v>
      </c>
    </row>
    <row r="117" spans="1:16" ht="15.75" x14ac:dyDescent="0.25">
      <c r="A117" s="617" t="s">
        <v>96</v>
      </c>
      <c r="B117" s="618"/>
      <c r="C117" s="12" t="s">
        <v>3</v>
      </c>
      <c r="D117" s="33">
        <f>SUM(D113:D116)</f>
        <v>334</v>
      </c>
      <c r="E117" s="33">
        <f t="shared" ref="E117:P117" si="246">SUM(E113:E116)</f>
        <v>325</v>
      </c>
      <c r="F117" s="33">
        <f t="shared" si="246"/>
        <v>323</v>
      </c>
      <c r="G117" s="33">
        <f t="shared" si="246"/>
        <v>325</v>
      </c>
      <c r="H117" s="33">
        <f t="shared" ref="H117" si="247">SUM(H113:H116)</f>
        <v>324</v>
      </c>
      <c r="I117" s="33">
        <f t="shared" ref="I117:J117" si="248">SUM(I113:I116)</f>
        <v>326</v>
      </c>
      <c r="J117" s="33">
        <f t="shared" si="248"/>
        <v>325</v>
      </c>
      <c r="K117" s="33">
        <f t="shared" ref="K117" si="249">SUM(K113:K116)</f>
        <v>327</v>
      </c>
      <c r="L117" s="33">
        <f t="shared" ref="L117:M117" si="250">SUM(L113:L116)</f>
        <v>322</v>
      </c>
      <c r="M117" s="33">
        <f t="shared" si="250"/>
        <v>319</v>
      </c>
      <c r="N117" s="33">
        <f t="shared" ref="N117" si="251">SUM(N113:N116)</f>
        <v>359</v>
      </c>
      <c r="O117" s="33">
        <f t="shared" ref="O117" si="252">SUM(O113:O116)</f>
        <v>359</v>
      </c>
      <c r="P117" s="54">
        <f t="shared" si="246"/>
        <v>359</v>
      </c>
    </row>
    <row r="118" spans="1:16" s="3" customFormat="1" ht="15.75" x14ac:dyDescent="0.25">
      <c r="A118" s="325" t="s">
        <v>193</v>
      </c>
      <c r="B118" s="326"/>
      <c r="C118" s="12" t="s">
        <v>3</v>
      </c>
      <c r="D118" s="33">
        <f t="shared" ref="D118" si="253">D111+D117</f>
        <v>2713</v>
      </c>
      <c r="E118" s="33">
        <f t="shared" ref="E118:G118" si="254">E111+E117</f>
        <v>2771</v>
      </c>
      <c r="F118" s="33">
        <f t="shared" si="254"/>
        <v>2823</v>
      </c>
      <c r="G118" s="33">
        <f t="shared" si="254"/>
        <v>2837</v>
      </c>
      <c r="H118" s="33">
        <f t="shared" ref="H118" si="255">H111+H117</f>
        <v>2895</v>
      </c>
      <c r="I118" s="33">
        <f t="shared" ref="I118:J118" si="256">I111+I117</f>
        <v>2927</v>
      </c>
      <c r="J118" s="33">
        <f t="shared" si="256"/>
        <v>2956</v>
      </c>
      <c r="K118" s="33">
        <f t="shared" ref="K118" si="257">K111+K117</f>
        <v>2983</v>
      </c>
      <c r="L118" s="33">
        <f t="shared" ref="L118:M118" si="258">L111+L117</f>
        <v>2997</v>
      </c>
      <c r="M118" s="33">
        <f t="shared" si="258"/>
        <v>2902</v>
      </c>
      <c r="N118" s="33">
        <f t="shared" ref="N118" si="259">N111+N117</f>
        <v>2952</v>
      </c>
      <c r="O118" s="33">
        <f t="shared" ref="O118" si="260">O111+O117</f>
        <v>2959</v>
      </c>
      <c r="P118" s="33">
        <f t="shared" ref="P118" si="261">P111+P117</f>
        <v>2959</v>
      </c>
    </row>
    <row r="119" spans="1:16" ht="15.75" x14ac:dyDescent="0.25">
      <c r="A119" s="617" t="s">
        <v>194</v>
      </c>
      <c r="B119" s="618"/>
      <c r="C119" s="12" t="s">
        <v>3</v>
      </c>
      <c r="D119" s="33">
        <f t="shared" ref="D119" si="262">D105+D118</f>
        <v>3680</v>
      </c>
      <c r="E119" s="33">
        <f t="shared" ref="E119:P119" si="263">E105+E118</f>
        <v>3698</v>
      </c>
      <c r="F119" s="33">
        <f t="shared" si="263"/>
        <v>3723</v>
      </c>
      <c r="G119" s="33">
        <f t="shared" si="263"/>
        <v>3752</v>
      </c>
      <c r="H119" s="33">
        <f t="shared" ref="H119" si="264">H105+H118</f>
        <v>3798</v>
      </c>
      <c r="I119" s="33">
        <f t="shared" ref="I119:J119" si="265">I105+I118</f>
        <v>3818</v>
      </c>
      <c r="J119" s="33">
        <f t="shared" si="265"/>
        <v>3837</v>
      </c>
      <c r="K119" s="33">
        <f t="shared" ref="K119" si="266">K105+K118</f>
        <v>3851</v>
      </c>
      <c r="L119" s="33">
        <f t="shared" ref="L119:M119" si="267">L105+L118</f>
        <v>3862</v>
      </c>
      <c r="M119" s="33">
        <f t="shared" si="267"/>
        <v>3872</v>
      </c>
      <c r="N119" s="33">
        <f t="shared" ref="N119" si="268">N105+N118</f>
        <v>3897</v>
      </c>
      <c r="O119" s="33">
        <f t="shared" ref="O119" si="269">O105+O118</f>
        <v>3929</v>
      </c>
      <c r="P119" s="33">
        <f t="shared" si="263"/>
        <v>3929</v>
      </c>
    </row>
    <row r="120" spans="1:16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4"/>
      <c r="O120" s="594"/>
      <c r="P120" s="595"/>
    </row>
    <row r="121" spans="1:16" ht="15.75" x14ac:dyDescent="0.25">
      <c r="A121" s="596" t="s">
        <v>95</v>
      </c>
      <c r="B121" s="597"/>
      <c r="C121" s="6" t="s">
        <v>3</v>
      </c>
      <c r="D121" s="162">
        <v>22483</v>
      </c>
      <c r="E121" s="162">
        <v>22539</v>
      </c>
      <c r="F121" s="162">
        <v>22595</v>
      </c>
      <c r="G121" s="162">
        <v>22651</v>
      </c>
      <c r="H121" s="137">
        <v>22707</v>
      </c>
      <c r="I121" s="137">
        <v>22763</v>
      </c>
      <c r="J121" s="137">
        <v>22763</v>
      </c>
      <c r="K121" s="137">
        <v>22819</v>
      </c>
      <c r="L121" s="137">
        <v>22875</v>
      </c>
      <c r="M121" s="137">
        <v>22931</v>
      </c>
      <c r="N121" s="137">
        <v>22987</v>
      </c>
      <c r="O121" s="137">
        <v>23043</v>
      </c>
      <c r="P121" s="31">
        <f>O121</f>
        <v>23043</v>
      </c>
    </row>
    <row r="122" spans="1:16" ht="15.75" x14ac:dyDescent="0.25">
      <c r="A122" s="596" t="s">
        <v>94</v>
      </c>
      <c r="B122" s="597"/>
      <c r="C122" s="6" t="s">
        <v>3</v>
      </c>
      <c r="D122" s="162">
        <v>18473.5</v>
      </c>
      <c r="E122" s="162">
        <v>18551.400000000001</v>
      </c>
      <c r="F122" s="162">
        <v>18658.5</v>
      </c>
      <c r="G122" s="162">
        <v>18783.7</v>
      </c>
      <c r="H122" s="137">
        <v>18981.8</v>
      </c>
      <c r="I122" s="137">
        <v>19068</v>
      </c>
      <c r="J122" s="137">
        <v>19068</v>
      </c>
      <c r="K122" s="137">
        <v>19128.2</v>
      </c>
      <c r="L122" s="137">
        <v>19175.3</v>
      </c>
      <c r="M122" s="137">
        <v>19218</v>
      </c>
      <c r="N122" s="137">
        <v>19325.5</v>
      </c>
      <c r="O122" s="137">
        <v>19463.599999999999</v>
      </c>
      <c r="P122" s="31">
        <f>O122</f>
        <v>19463.599999999999</v>
      </c>
    </row>
    <row r="123" spans="1:16" ht="15.75" x14ac:dyDescent="0.25">
      <c r="A123" s="633" t="s">
        <v>93</v>
      </c>
      <c r="B123" s="634"/>
      <c r="C123" s="30" t="s">
        <v>6</v>
      </c>
      <c r="D123" s="316">
        <f>IFERROR(D122/D121,0)</f>
        <v>0.82166525819508074</v>
      </c>
      <c r="E123" s="316">
        <f t="shared" ref="E123:G123" si="270">IFERROR(E122/E121,0)</f>
        <v>0.82307999467589521</v>
      </c>
      <c r="F123" s="316">
        <f t="shared" si="270"/>
        <v>0.82578003983182124</v>
      </c>
      <c r="G123" s="316">
        <f t="shared" si="270"/>
        <v>0.82926581607876038</v>
      </c>
      <c r="H123" s="316">
        <f t="shared" ref="H123" si="271">IFERROR(H122/H121,0)</f>
        <v>0.83594486281763325</v>
      </c>
      <c r="I123" s="316">
        <f t="shared" ref="I123:J123" si="272">IFERROR(I122/I121,0)</f>
        <v>0.83767517462548868</v>
      </c>
      <c r="J123" s="316">
        <f t="shared" si="272"/>
        <v>0.83767517462548868</v>
      </c>
      <c r="K123" s="316">
        <f t="shared" ref="K123" si="273">IFERROR(K122/K121,0)</f>
        <v>0.83825759235724617</v>
      </c>
      <c r="L123" s="316">
        <f t="shared" ref="L123:M123" si="274">IFERROR(L122/L121,0)</f>
        <v>0.83826448087431693</v>
      </c>
      <c r="M123" s="316">
        <f t="shared" si="274"/>
        <v>0.83807945575858012</v>
      </c>
      <c r="N123" s="316">
        <f t="shared" ref="N123" si="275">IFERROR(N122/N121,0)</f>
        <v>0.84071431678774955</v>
      </c>
      <c r="O123" s="316">
        <f t="shared" ref="O123" si="276">IFERROR(O122/O121,0)</f>
        <v>0.84466432322180263</v>
      </c>
      <c r="P123" s="298">
        <f>IFERROR(P122/P121,0)</f>
        <v>0.84466432322180263</v>
      </c>
    </row>
    <row r="124" spans="1:16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6"/>
      <c r="O124" s="626"/>
      <c r="P124" s="627"/>
    </row>
    <row r="125" spans="1:16" ht="15.75" x14ac:dyDescent="0.25">
      <c r="A125" s="605" t="s">
        <v>91</v>
      </c>
      <c r="B125" s="24" t="s">
        <v>85</v>
      </c>
      <c r="C125" s="12" t="s">
        <v>3</v>
      </c>
      <c r="D125" s="164">
        <v>2</v>
      </c>
      <c r="E125" s="164">
        <v>0</v>
      </c>
      <c r="F125" s="164">
        <v>0</v>
      </c>
      <c r="G125" s="164">
        <v>3</v>
      </c>
      <c r="H125" s="164">
        <v>2</v>
      </c>
      <c r="I125" s="164">
        <v>2</v>
      </c>
      <c r="J125" s="164">
        <v>4</v>
      </c>
      <c r="K125" s="164">
        <v>6</v>
      </c>
      <c r="L125" s="164">
        <v>4</v>
      </c>
      <c r="M125" s="164">
        <v>7</v>
      </c>
      <c r="N125" s="164">
        <v>5</v>
      </c>
      <c r="O125" s="164">
        <v>6</v>
      </c>
      <c r="P125" s="25">
        <f>D125</f>
        <v>2</v>
      </c>
    </row>
    <row r="126" spans="1:16" ht="15.75" x14ac:dyDescent="0.25">
      <c r="A126" s="606"/>
      <c r="B126" s="24" t="s">
        <v>84</v>
      </c>
      <c r="C126" s="12" t="s">
        <v>3</v>
      </c>
      <c r="D126" s="162">
        <v>0</v>
      </c>
      <c r="E126" s="162">
        <v>3</v>
      </c>
      <c r="F126" s="162">
        <v>4</v>
      </c>
      <c r="G126" s="162">
        <v>0</v>
      </c>
      <c r="H126" s="162">
        <v>0</v>
      </c>
      <c r="I126" s="162">
        <v>2</v>
      </c>
      <c r="J126" s="162">
        <v>2</v>
      </c>
      <c r="K126" s="162">
        <v>0</v>
      </c>
      <c r="L126" s="162">
        <v>3</v>
      </c>
      <c r="M126" s="162">
        <v>0</v>
      </c>
      <c r="N126" s="162">
        <v>1</v>
      </c>
      <c r="O126" s="162">
        <v>0</v>
      </c>
      <c r="P126" s="19">
        <f>SUM(D126:O126)</f>
        <v>15</v>
      </c>
    </row>
    <row r="127" spans="1:16" ht="15.75" x14ac:dyDescent="0.25">
      <c r="A127" s="606"/>
      <c r="B127" s="79" t="s">
        <v>88</v>
      </c>
      <c r="C127" s="12" t="s">
        <v>3</v>
      </c>
      <c r="D127" s="162">
        <v>1</v>
      </c>
      <c r="E127" s="162">
        <v>3</v>
      </c>
      <c r="F127" s="162">
        <v>1</v>
      </c>
      <c r="G127" s="162">
        <v>1</v>
      </c>
      <c r="H127" s="162">
        <v>0</v>
      </c>
      <c r="I127" s="162">
        <v>0</v>
      </c>
      <c r="J127" s="162">
        <v>0</v>
      </c>
      <c r="K127" s="162">
        <v>2</v>
      </c>
      <c r="L127" s="162">
        <v>0</v>
      </c>
      <c r="M127" s="162">
        <v>2</v>
      </c>
      <c r="N127" s="162">
        <v>0</v>
      </c>
      <c r="O127" s="162">
        <v>2</v>
      </c>
      <c r="P127" s="19">
        <f>SUM(D127:O127)</f>
        <v>12</v>
      </c>
    </row>
    <row r="128" spans="1:16" ht="15.75" x14ac:dyDescent="0.25">
      <c r="A128" s="606"/>
      <c r="B128" s="24" t="s">
        <v>82</v>
      </c>
      <c r="C128" s="12" t="s">
        <v>3</v>
      </c>
      <c r="D128" s="162">
        <v>1</v>
      </c>
      <c r="E128" s="162">
        <v>0</v>
      </c>
      <c r="F128" s="162">
        <v>0</v>
      </c>
      <c r="G128" s="162">
        <v>0</v>
      </c>
      <c r="H128" s="162">
        <v>0</v>
      </c>
      <c r="I128" s="162">
        <v>0</v>
      </c>
      <c r="J128" s="162">
        <v>0</v>
      </c>
      <c r="K128" s="162">
        <v>0</v>
      </c>
      <c r="L128" s="162">
        <v>0</v>
      </c>
      <c r="M128" s="162">
        <v>0</v>
      </c>
      <c r="N128" s="162">
        <v>0</v>
      </c>
      <c r="O128" s="162">
        <v>0</v>
      </c>
      <c r="P128" s="19">
        <f>SUM(D128:O128)</f>
        <v>1</v>
      </c>
    </row>
    <row r="129" spans="1:16" ht="15.75" x14ac:dyDescent="0.25">
      <c r="A129" s="607"/>
      <c r="B129" s="24" t="s">
        <v>81</v>
      </c>
      <c r="C129" s="12" t="s">
        <v>3</v>
      </c>
      <c r="D129" s="164">
        <f>D125+D126-D127-D128</f>
        <v>0</v>
      </c>
      <c r="E129" s="164">
        <f t="shared" ref="E129:G129" si="277">E125+E126-E127-E128</f>
        <v>0</v>
      </c>
      <c r="F129" s="164">
        <f t="shared" si="277"/>
        <v>3</v>
      </c>
      <c r="G129" s="164">
        <f t="shared" si="277"/>
        <v>2</v>
      </c>
      <c r="H129" s="164">
        <f t="shared" ref="H129" si="278">H125+H126-H127-H128</f>
        <v>2</v>
      </c>
      <c r="I129" s="164">
        <f t="shared" ref="I129:J129" si="279">I125+I126-I127-I128</f>
        <v>4</v>
      </c>
      <c r="J129" s="164">
        <f t="shared" si="279"/>
        <v>6</v>
      </c>
      <c r="K129" s="164">
        <f t="shared" ref="K129" si="280">K125+K126-K127-K128</f>
        <v>4</v>
      </c>
      <c r="L129" s="164">
        <f t="shared" ref="L129:M129" si="281">L125+L126-L127-L128</f>
        <v>7</v>
      </c>
      <c r="M129" s="164">
        <f t="shared" si="281"/>
        <v>5</v>
      </c>
      <c r="N129" s="164">
        <f t="shared" ref="N129" si="282">N125+N126-N127-N128</f>
        <v>6</v>
      </c>
      <c r="O129" s="164">
        <f t="shared" ref="O129" si="283">O125+O126-O127-O128</f>
        <v>4</v>
      </c>
      <c r="P129" s="25">
        <f>P125+P126-P127-P128</f>
        <v>4</v>
      </c>
    </row>
    <row r="130" spans="1:16" ht="15.75" x14ac:dyDescent="0.25">
      <c r="A130" s="605" t="s">
        <v>90</v>
      </c>
      <c r="B130" s="28" t="s">
        <v>85</v>
      </c>
      <c r="C130" s="27" t="s">
        <v>3</v>
      </c>
      <c r="D130" s="164">
        <v>7</v>
      </c>
      <c r="E130" s="164">
        <v>4</v>
      </c>
      <c r="F130" s="164">
        <v>2</v>
      </c>
      <c r="G130" s="164">
        <v>4</v>
      </c>
      <c r="H130" s="164">
        <v>5</v>
      </c>
      <c r="I130" s="164">
        <v>5</v>
      </c>
      <c r="J130" s="164">
        <v>5</v>
      </c>
      <c r="K130" s="164">
        <v>7</v>
      </c>
      <c r="L130" s="164">
        <v>12</v>
      </c>
      <c r="M130" s="164">
        <v>10</v>
      </c>
      <c r="N130" s="164">
        <v>7</v>
      </c>
      <c r="O130" s="164">
        <v>8</v>
      </c>
      <c r="P130" s="25">
        <f>D130</f>
        <v>7</v>
      </c>
    </row>
    <row r="131" spans="1:16" ht="15.75" x14ac:dyDescent="0.25">
      <c r="A131" s="606"/>
      <c r="B131" s="24" t="s">
        <v>84</v>
      </c>
      <c r="C131" s="12" t="s">
        <v>3</v>
      </c>
      <c r="D131" s="162">
        <v>0</v>
      </c>
      <c r="E131" s="162">
        <v>0</v>
      </c>
      <c r="F131" s="162">
        <v>2</v>
      </c>
      <c r="G131" s="162">
        <v>1</v>
      </c>
      <c r="H131" s="162">
        <v>0</v>
      </c>
      <c r="I131" s="162">
        <v>0</v>
      </c>
      <c r="J131" s="162">
        <v>5</v>
      </c>
      <c r="K131" s="162">
        <v>5</v>
      </c>
      <c r="L131" s="162">
        <v>0</v>
      </c>
      <c r="M131" s="162">
        <v>0</v>
      </c>
      <c r="N131" s="162">
        <v>1</v>
      </c>
      <c r="O131" s="162">
        <v>0</v>
      </c>
      <c r="P131" s="19">
        <f>SUM(D131:O131)</f>
        <v>14</v>
      </c>
    </row>
    <row r="132" spans="1:16" ht="15.75" x14ac:dyDescent="0.25">
      <c r="A132" s="606"/>
      <c r="B132" s="79" t="s">
        <v>88</v>
      </c>
      <c r="C132" s="12" t="s">
        <v>3</v>
      </c>
      <c r="D132" s="162">
        <v>2</v>
      </c>
      <c r="E132" s="162">
        <v>2</v>
      </c>
      <c r="F132" s="162">
        <v>0</v>
      </c>
      <c r="G132" s="162">
        <v>0</v>
      </c>
      <c r="H132" s="162">
        <v>0</v>
      </c>
      <c r="I132" s="162">
        <v>0</v>
      </c>
      <c r="J132" s="162">
        <v>3</v>
      </c>
      <c r="K132" s="162">
        <v>0</v>
      </c>
      <c r="L132" s="162">
        <v>2</v>
      </c>
      <c r="M132" s="162">
        <v>3</v>
      </c>
      <c r="N132" s="162">
        <v>0</v>
      </c>
      <c r="O132" s="162">
        <v>1</v>
      </c>
      <c r="P132" s="19">
        <f>SUM(D132:O132)</f>
        <v>13</v>
      </c>
    </row>
    <row r="133" spans="1:16" ht="15.75" x14ac:dyDescent="0.25">
      <c r="A133" s="606"/>
      <c r="B133" s="24" t="s">
        <v>82</v>
      </c>
      <c r="C133" s="12" t="s">
        <v>3</v>
      </c>
      <c r="D133" s="162">
        <v>1</v>
      </c>
      <c r="E133" s="162">
        <v>0</v>
      </c>
      <c r="F133" s="162">
        <v>0</v>
      </c>
      <c r="G133" s="162">
        <v>0</v>
      </c>
      <c r="H133" s="162">
        <v>0</v>
      </c>
      <c r="I133" s="162">
        <v>0</v>
      </c>
      <c r="J133" s="162">
        <v>0</v>
      </c>
      <c r="K133" s="162">
        <v>0</v>
      </c>
      <c r="L133" s="162">
        <v>0</v>
      </c>
      <c r="M133" s="162">
        <v>0</v>
      </c>
      <c r="N133" s="162">
        <v>0</v>
      </c>
      <c r="O133" s="162">
        <v>0</v>
      </c>
      <c r="P133" s="19">
        <f>SUM(D133:O133)</f>
        <v>1</v>
      </c>
    </row>
    <row r="134" spans="1:16" ht="15.75" x14ac:dyDescent="0.25">
      <c r="A134" s="607"/>
      <c r="B134" s="24" t="s">
        <v>81</v>
      </c>
      <c r="C134" s="12" t="s">
        <v>3</v>
      </c>
      <c r="D134" s="164">
        <f t="shared" ref="D134" si="284">D130+D131-D132-D133</f>
        <v>4</v>
      </c>
      <c r="E134" s="164">
        <f t="shared" ref="E134:G134" si="285">E130+E131-E132-E133</f>
        <v>2</v>
      </c>
      <c r="F134" s="164">
        <f t="shared" si="285"/>
        <v>4</v>
      </c>
      <c r="G134" s="164">
        <f t="shared" si="285"/>
        <v>5</v>
      </c>
      <c r="H134" s="164">
        <f t="shared" ref="H134" si="286">H130+H131-H132-H133</f>
        <v>5</v>
      </c>
      <c r="I134" s="164">
        <f t="shared" ref="I134:J134" si="287">I130+I131-I132-I133</f>
        <v>5</v>
      </c>
      <c r="J134" s="164">
        <f t="shared" si="287"/>
        <v>7</v>
      </c>
      <c r="K134" s="164">
        <f t="shared" ref="K134" si="288">K130+K131-K132-K133</f>
        <v>12</v>
      </c>
      <c r="L134" s="164">
        <f t="shared" ref="L134:M134" si="289">L130+L131-L132-L133</f>
        <v>10</v>
      </c>
      <c r="M134" s="164">
        <f t="shared" si="289"/>
        <v>7</v>
      </c>
      <c r="N134" s="164">
        <f t="shared" ref="N134" si="290">N130+N131-N132-N133</f>
        <v>8</v>
      </c>
      <c r="O134" s="164">
        <f t="shared" ref="O134" si="291">O130+O131-O132-O133</f>
        <v>7</v>
      </c>
      <c r="P134" s="25">
        <f>P130+P131-P132-P133</f>
        <v>7</v>
      </c>
    </row>
    <row r="135" spans="1:16" ht="15.75" x14ac:dyDescent="0.25">
      <c r="A135" s="605" t="s">
        <v>89</v>
      </c>
      <c r="B135" s="24" t="s">
        <v>85</v>
      </c>
      <c r="C135" s="12" t="s">
        <v>3</v>
      </c>
      <c r="D135" s="164">
        <v>1</v>
      </c>
      <c r="E135" s="164">
        <v>0</v>
      </c>
      <c r="F135" s="164">
        <v>0</v>
      </c>
      <c r="G135" s="164">
        <v>0</v>
      </c>
      <c r="H135" s="164">
        <v>0</v>
      </c>
      <c r="I135" s="164">
        <v>0</v>
      </c>
      <c r="J135" s="164">
        <v>1</v>
      </c>
      <c r="K135" s="164">
        <v>2</v>
      </c>
      <c r="L135" s="164">
        <v>3</v>
      </c>
      <c r="M135" s="164">
        <v>4</v>
      </c>
      <c r="N135" s="164">
        <v>3</v>
      </c>
      <c r="O135" s="164">
        <v>6</v>
      </c>
      <c r="P135" s="25">
        <f>D135</f>
        <v>1</v>
      </c>
    </row>
    <row r="136" spans="1:16" ht="15.75" x14ac:dyDescent="0.25">
      <c r="A136" s="606"/>
      <c r="B136" s="24" t="s">
        <v>84</v>
      </c>
      <c r="C136" s="12" t="s">
        <v>3</v>
      </c>
      <c r="D136" s="162">
        <v>0</v>
      </c>
      <c r="E136" s="162">
        <v>0</v>
      </c>
      <c r="F136" s="162">
        <v>0</v>
      </c>
      <c r="G136" s="162">
        <v>0</v>
      </c>
      <c r="H136" s="162">
        <v>0</v>
      </c>
      <c r="I136" s="162">
        <v>1</v>
      </c>
      <c r="J136" s="162">
        <v>1</v>
      </c>
      <c r="K136" s="162">
        <v>1</v>
      </c>
      <c r="L136" s="162">
        <v>1</v>
      </c>
      <c r="M136" s="162">
        <v>0</v>
      </c>
      <c r="N136" s="162">
        <v>3</v>
      </c>
      <c r="O136" s="162">
        <v>0</v>
      </c>
      <c r="P136" s="19">
        <f>SUM(D136:O136)</f>
        <v>7</v>
      </c>
    </row>
    <row r="137" spans="1:16" ht="15.75" x14ac:dyDescent="0.25">
      <c r="A137" s="606"/>
      <c r="B137" s="79" t="s">
        <v>88</v>
      </c>
      <c r="C137" s="12" t="s">
        <v>3</v>
      </c>
      <c r="D137" s="162">
        <v>1</v>
      </c>
      <c r="E137" s="162">
        <v>0</v>
      </c>
      <c r="F137" s="162">
        <v>0</v>
      </c>
      <c r="G137" s="162">
        <v>0</v>
      </c>
      <c r="H137" s="162">
        <v>0</v>
      </c>
      <c r="I137" s="162">
        <v>0</v>
      </c>
      <c r="J137" s="162">
        <v>0</v>
      </c>
      <c r="K137" s="162">
        <v>0</v>
      </c>
      <c r="L137" s="162">
        <v>0</v>
      </c>
      <c r="M137" s="162">
        <v>1</v>
      </c>
      <c r="N137" s="162">
        <v>0</v>
      </c>
      <c r="O137" s="162">
        <v>4</v>
      </c>
      <c r="P137" s="19">
        <f>SUM(D137:O137)</f>
        <v>6</v>
      </c>
    </row>
    <row r="138" spans="1:16" ht="15.75" x14ac:dyDescent="0.25">
      <c r="A138" s="606"/>
      <c r="B138" s="24" t="s">
        <v>82</v>
      </c>
      <c r="C138" s="12" t="s">
        <v>3</v>
      </c>
      <c r="D138" s="162">
        <v>0</v>
      </c>
      <c r="E138" s="162">
        <v>0</v>
      </c>
      <c r="F138" s="162">
        <v>0</v>
      </c>
      <c r="G138" s="162">
        <v>0</v>
      </c>
      <c r="H138" s="162">
        <v>0</v>
      </c>
      <c r="I138" s="162">
        <v>0</v>
      </c>
      <c r="J138" s="162">
        <v>0</v>
      </c>
      <c r="K138" s="162">
        <v>0</v>
      </c>
      <c r="L138" s="162">
        <v>0</v>
      </c>
      <c r="M138" s="162">
        <v>0</v>
      </c>
      <c r="N138" s="162">
        <v>0</v>
      </c>
      <c r="O138" s="162">
        <v>0</v>
      </c>
      <c r="P138" s="19">
        <f>SUM(D138:O138)</f>
        <v>0</v>
      </c>
    </row>
    <row r="139" spans="1:16" ht="15.75" x14ac:dyDescent="0.25">
      <c r="A139" s="607"/>
      <c r="B139" s="24" t="s">
        <v>81</v>
      </c>
      <c r="C139" s="12" t="s">
        <v>3</v>
      </c>
      <c r="D139" s="164">
        <f t="shared" ref="D139" si="292">D135+D136-D137-D138</f>
        <v>0</v>
      </c>
      <c r="E139" s="164">
        <f t="shared" ref="E139:G139" si="293">E135+E136-E137-E138</f>
        <v>0</v>
      </c>
      <c r="F139" s="164">
        <f t="shared" si="293"/>
        <v>0</v>
      </c>
      <c r="G139" s="164">
        <f t="shared" si="293"/>
        <v>0</v>
      </c>
      <c r="H139" s="164">
        <f t="shared" ref="H139" si="294">H135+H136-H137-H138</f>
        <v>0</v>
      </c>
      <c r="I139" s="164">
        <f t="shared" ref="I139:J139" si="295">I135+I136-I137-I138</f>
        <v>1</v>
      </c>
      <c r="J139" s="164">
        <f t="shared" si="295"/>
        <v>2</v>
      </c>
      <c r="K139" s="164">
        <f t="shared" ref="K139" si="296">K135+K136-K137-K138</f>
        <v>3</v>
      </c>
      <c r="L139" s="164">
        <f t="shared" ref="L139:M139" si="297">L135+L136-L137-L138</f>
        <v>4</v>
      </c>
      <c r="M139" s="164">
        <f t="shared" si="297"/>
        <v>3</v>
      </c>
      <c r="N139" s="164">
        <f t="shared" ref="N139" si="298">N135+N136-N137-N138</f>
        <v>6</v>
      </c>
      <c r="O139" s="164">
        <f t="shared" ref="O139" si="299">O135+O136-O137-O138</f>
        <v>2</v>
      </c>
      <c r="P139" s="25">
        <f>P135+P136-P137-P138</f>
        <v>2</v>
      </c>
    </row>
    <row r="140" spans="1:16" ht="15.75" x14ac:dyDescent="0.25">
      <c r="A140" s="605" t="s">
        <v>87</v>
      </c>
      <c r="B140" s="24" t="s">
        <v>85</v>
      </c>
      <c r="C140" s="12" t="s">
        <v>3</v>
      </c>
      <c r="D140" s="164">
        <v>140</v>
      </c>
      <c r="E140" s="164">
        <v>152</v>
      </c>
      <c r="F140" s="164">
        <v>155</v>
      </c>
      <c r="G140" s="164">
        <v>235</v>
      </c>
      <c r="H140" s="164">
        <v>231</v>
      </c>
      <c r="I140" s="164">
        <v>221</v>
      </c>
      <c r="J140" s="164">
        <v>331</v>
      </c>
      <c r="K140" s="164">
        <v>329</v>
      </c>
      <c r="L140" s="164">
        <v>414</v>
      </c>
      <c r="M140" s="164">
        <v>433</v>
      </c>
      <c r="N140" s="164">
        <v>427</v>
      </c>
      <c r="O140" s="164">
        <v>469</v>
      </c>
      <c r="P140" s="25">
        <f>D140</f>
        <v>140</v>
      </c>
    </row>
    <row r="141" spans="1:16" ht="15.75" x14ac:dyDescent="0.25">
      <c r="A141" s="606"/>
      <c r="B141" s="24" t="s">
        <v>84</v>
      </c>
      <c r="C141" s="12" t="s">
        <v>3</v>
      </c>
      <c r="D141" s="162">
        <v>22</v>
      </c>
      <c r="E141" s="162">
        <v>17</v>
      </c>
      <c r="F141" s="162">
        <v>85</v>
      </c>
      <c r="G141" s="162">
        <v>0</v>
      </c>
      <c r="H141" s="162">
        <v>0</v>
      </c>
      <c r="I141" s="162">
        <v>114</v>
      </c>
      <c r="J141" s="162">
        <v>5</v>
      </c>
      <c r="K141" s="162">
        <v>86</v>
      </c>
      <c r="L141" s="162">
        <v>25</v>
      </c>
      <c r="M141" s="162">
        <v>0</v>
      </c>
      <c r="N141" s="162">
        <v>53</v>
      </c>
      <c r="O141" s="162">
        <v>0</v>
      </c>
      <c r="P141" s="19">
        <f>SUM(D141:O141)</f>
        <v>407</v>
      </c>
    </row>
    <row r="142" spans="1:16" ht="15.75" x14ac:dyDescent="0.25">
      <c r="A142" s="606"/>
      <c r="B142" s="24" t="s">
        <v>83</v>
      </c>
      <c r="C142" s="12" t="s">
        <v>3</v>
      </c>
      <c r="D142" s="162">
        <v>0</v>
      </c>
      <c r="E142" s="162">
        <v>14</v>
      </c>
      <c r="F142" s="162">
        <v>5</v>
      </c>
      <c r="G142" s="162">
        <v>4</v>
      </c>
      <c r="H142" s="162">
        <v>9</v>
      </c>
      <c r="I142" s="162">
        <v>4</v>
      </c>
      <c r="J142" s="162">
        <v>7</v>
      </c>
      <c r="K142" s="162">
        <v>1</v>
      </c>
      <c r="L142" s="162">
        <v>6</v>
      </c>
      <c r="M142" s="162">
        <v>6</v>
      </c>
      <c r="N142" s="162">
        <v>11</v>
      </c>
      <c r="O142" s="162">
        <v>12</v>
      </c>
      <c r="P142" s="19">
        <f>SUM(D142:O142)</f>
        <v>79</v>
      </c>
    </row>
    <row r="143" spans="1:16" ht="15.75" x14ac:dyDescent="0.25">
      <c r="A143" s="606"/>
      <c r="B143" s="24" t="s">
        <v>82</v>
      </c>
      <c r="C143" s="12" t="s">
        <v>3</v>
      </c>
      <c r="D143" s="162">
        <v>10</v>
      </c>
      <c r="E143" s="162">
        <v>0</v>
      </c>
      <c r="F143" s="162">
        <v>0</v>
      </c>
      <c r="G143" s="162">
        <v>0</v>
      </c>
      <c r="H143" s="162">
        <v>1</v>
      </c>
      <c r="I143" s="162">
        <v>0</v>
      </c>
      <c r="J143" s="162">
        <v>0</v>
      </c>
      <c r="K143" s="162">
        <v>0</v>
      </c>
      <c r="L143" s="162">
        <v>0</v>
      </c>
      <c r="M143" s="162">
        <v>0</v>
      </c>
      <c r="N143" s="162">
        <v>0</v>
      </c>
      <c r="O143" s="162">
        <v>0</v>
      </c>
      <c r="P143" s="19">
        <f>SUM(D143:O143)</f>
        <v>11</v>
      </c>
    </row>
    <row r="144" spans="1:16" ht="15.75" x14ac:dyDescent="0.25">
      <c r="A144" s="607"/>
      <c r="B144" s="24" t="s">
        <v>81</v>
      </c>
      <c r="C144" s="12" t="s">
        <v>3</v>
      </c>
      <c r="D144" s="164">
        <f t="shared" ref="D144" si="300">D140+D141-D142-D143</f>
        <v>152</v>
      </c>
      <c r="E144" s="164">
        <f>E140+E141-E142-E143</f>
        <v>155</v>
      </c>
      <c r="F144" s="164">
        <f t="shared" ref="F144:G144" si="301">F140+F141-F142-F143</f>
        <v>235</v>
      </c>
      <c r="G144" s="164">
        <f t="shared" si="301"/>
        <v>231</v>
      </c>
      <c r="H144" s="164">
        <f t="shared" ref="H144" si="302">H140+H141-H142-H143</f>
        <v>221</v>
      </c>
      <c r="I144" s="164">
        <f t="shared" ref="I144:J144" si="303">I140+I141-I142-I143</f>
        <v>331</v>
      </c>
      <c r="J144" s="164">
        <f t="shared" si="303"/>
        <v>329</v>
      </c>
      <c r="K144" s="164">
        <f t="shared" ref="K144" si="304">K140+K141-K142-K143</f>
        <v>414</v>
      </c>
      <c r="L144" s="164">
        <f t="shared" ref="L144:M144" si="305">L140+L141-L142-L143</f>
        <v>433</v>
      </c>
      <c r="M144" s="164">
        <f t="shared" si="305"/>
        <v>427</v>
      </c>
      <c r="N144" s="164">
        <f t="shared" ref="N144" si="306">N140+N141-N142-N143</f>
        <v>469</v>
      </c>
      <c r="O144" s="164">
        <f t="shared" ref="O144" si="307">O140+O141-O142-O143</f>
        <v>457</v>
      </c>
      <c r="P144" s="25">
        <f>P140+P141-P142-P143</f>
        <v>457</v>
      </c>
    </row>
    <row r="145" spans="1:16" s="3" customFormat="1" ht="15.75" x14ac:dyDescent="0.25">
      <c r="A145" s="605" t="s">
        <v>86</v>
      </c>
      <c r="B145" s="24" t="s">
        <v>85</v>
      </c>
      <c r="C145" s="12" t="s">
        <v>3</v>
      </c>
      <c r="D145" s="165">
        <f t="shared" ref="D145:D148" si="308">D125+D130+D135+D140</f>
        <v>150</v>
      </c>
      <c r="E145" s="165">
        <f t="shared" ref="E145:P149" si="309">E125+E130+E135+E140</f>
        <v>156</v>
      </c>
      <c r="F145" s="165">
        <f t="shared" si="309"/>
        <v>157</v>
      </c>
      <c r="G145" s="165">
        <f t="shared" si="309"/>
        <v>242</v>
      </c>
      <c r="H145" s="165">
        <f t="shared" ref="H145" si="310">H125+H130+H135+H140</f>
        <v>238</v>
      </c>
      <c r="I145" s="165">
        <f t="shared" ref="I145:J145" si="311">I125+I130+I135+I140</f>
        <v>228</v>
      </c>
      <c r="J145" s="165">
        <f t="shared" si="311"/>
        <v>341</v>
      </c>
      <c r="K145" s="165">
        <f t="shared" ref="K145" si="312">K125+K130+K135+K140</f>
        <v>344</v>
      </c>
      <c r="L145" s="165">
        <f t="shared" ref="L145:M145" si="313">L125+L130+L135+L140</f>
        <v>433</v>
      </c>
      <c r="M145" s="165">
        <f t="shared" si="313"/>
        <v>454</v>
      </c>
      <c r="N145" s="165">
        <f t="shared" ref="N145" si="314">N125+N130+N135+N140</f>
        <v>442</v>
      </c>
      <c r="O145" s="165">
        <f t="shared" ref="O145" si="315">O125+O130+O135+O140</f>
        <v>489</v>
      </c>
      <c r="P145" s="97">
        <f t="shared" si="309"/>
        <v>150</v>
      </c>
    </row>
    <row r="146" spans="1:16" ht="15.75" x14ac:dyDescent="0.25">
      <c r="A146" s="606"/>
      <c r="B146" s="24" t="s">
        <v>84</v>
      </c>
      <c r="C146" s="12" t="s">
        <v>3</v>
      </c>
      <c r="D146" s="165">
        <f t="shared" si="308"/>
        <v>22</v>
      </c>
      <c r="E146" s="165">
        <f t="shared" si="309"/>
        <v>20</v>
      </c>
      <c r="F146" s="165">
        <f t="shared" si="309"/>
        <v>91</v>
      </c>
      <c r="G146" s="165">
        <f t="shared" si="309"/>
        <v>1</v>
      </c>
      <c r="H146" s="165">
        <f t="shared" ref="H146:I146" si="316">H126+H131+H136+H141</f>
        <v>0</v>
      </c>
      <c r="I146" s="165">
        <f t="shared" si="316"/>
        <v>117</v>
      </c>
      <c r="J146" s="165">
        <f t="shared" ref="J146:K146" si="317">J126+J131+J136+J141</f>
        <v>13</v>
      </c>
      <c r="K146" s="165">
        <f t="shared" si="317"/>
        <v>92</v>
      </c>
      <c r="L146" s="165">
        <f t="shared" ref="L146:M146" si="318">L126+L131+L136+L141</f>
        <v>29</v>
      </c>
      <c r="M146" s="165">
        <f t="shared" si="318"/>
        <v>0</v>
      </c>
      <c r="N146" s="165">
        <f t="shared" ref="N146" si="319">N126+N131+N136+N141</f>
        <v>58</v>
      </c>
      <c r="O146" s="165">
        <f t="shared" ref="O146" si="320">O126+O131+O136+O141</f>
        <v>0</v>
      </c>
      <c r="P146" s="97">
        <f t="shared" si="309"/>
        <v>443</v>
      </c>
    </row>
    <row r="147" spans="1:16" ht="15.75" x14ac:dyDescent="0.25">
      <c r="A147" s="606"/>
      <c r="B147" s="24" t="s">
        <v>83</v>
      </c>
      <c r="C147" s="12" t="s">
        <v>3</v>
      </c>
      <c r="D147" s="165">
        <f t="shared" si="308"/>
        <v>4</v>
      </c>
      <c r="E147" s="165">
        <f t="shared" si="309"/>
        <v>19</v>
      </c>
      <c r="F147" s="165">
        <f t="shared" si="309"/>
        <v>6</v>
      </c>
      <c r="G147" s="165">
        <f t="shared" si="309"/>
        <v>5</v>
      </c>
      <c r="H147" s="165">
        <f t="shared" ref="H147:I147" si="321">H127+H132+H137+H142</f>
        <v>9</v>
      </c>
      <c r="I147" s="165">
        <f t="shared" si="321"/>
        <v>4</v>
      </c>
      <c r="J147" s="165">
        <f t="shared" ref="J147:K147" si="322">J127+J132+J137+J142</f>
        <v>10</v>
      </c>
      <c r="K147" s="165">
        <f t="shared" si="322"/>
        <v>3</v>
      </c>
      <c r="L147" s="165">
        <f t="shared" ref="L147:M147" si="323">L127+L132+L137+L142</f>
        <v>8</v>
      </c>
      <c r="M147" s="165">
        <f t="shared" si="323"/>
        <v>12</v>
      </c>
      <c r="N147" s="165">
        <f t="shared" ref="N147" si="324">N127+N132+N137+N142</f>
        <v>11</v>
      </c>
      <c r="O147" s="165">
        <f t="shared" ref="O147" si="325">O127+O132+O137+O142</f>
        <v>19</v>
      </c>
      <c r="P147" s="97">
        <f t="shared" si="309"/>
        <v>110</v>
      </c>
    </row>
    <row r="148" spans="1:16" ht="15.75" x14ac:dyDescent="0.25">
      <c r="A148" s="606"/>
      <c r="B148" s="24" t="s">
        <v>82</v>
      </c>
      <c r="C148" s="12" t="s">
        <v>3</v>
      </c>
      <c r="D148" s="165">
        <f t="shared" si="308"/>
        <v>12</v>
      </c>
      <c r="E148" s="165">
        <f t="shared" si="309"/>
        <v>0</v>
      </c>
      <c r="F148" s="165">
        <f t="shared" si="309"/>
        <v>0</v>
      </c>
      <c r="G148" s="165">
        <f t="shared" si="309"/>
        <v>0</v>
      </c>
      <c r="H148" s="165">
        <f t="shared" ref="H148:I148" si="326">H128+H133+H138+H143</f>
        <v>1</v>
      </c>
      <c r="I148" s="165">
        <f t="shared" si="326"/>
        <v>0</v>
      </c>
      <c r="J148" s="165">
        <f t="shared" ref="J148:K148" si="327">J128+J133+J138+J143</f>
        <v>0</v>
      </c>
      <c r="K148" s="165">
        <f t="shared" si="327"/>
        <v>0</v>
      </c>
      <c r="L148" s="165">
        <f t="shared" ref="L148:M148" si="328">L128+L133+L138+L143</f>
        <v>0</v>
      </c>
      <c r="M148" s="165">
        <f t="shared" si="328"/>
        <v>0</v>
      </c>
      <c r="N148" s="165">
        <f t="shared" ref="N148" si="329">N128+N133+N138+N143</f>
        <v>0</v>
      </c>
      <c r="O148" s="165">
        <f t="shared" ref="O148" si="330">O128+O133+O138+O143</f>
        <v>0</v>
      </c>
      <c r="P148" s="97">
        <f t="shared" si="309"/>
        <v>13</v>
      </c>
    </row>
    <row r="149" spans="1:16" ht="15.75" x14ac:dyDescent="0.25">
      <c r="A149" s="607"/>
      <c r="B149" s="24" t="s">
        <v>81</v>
      </c>
      <c r="C149" s="12" t="s">
        <v>3</v>
      </c>
      <c r="D149" s="164">
        <f t="shared" ref="D149" si="331">D145+D146-D147-D148</f>
        <v>156</v>
      </c>
      <c r="E149" s="164">
        <f t="shared" ref="E149:G149" si="332">E145+E146-E147-E148</f>
        <v>157</v>
      </c>
      <c r="F149" s="164">
        <f t="shared" si="332"/>
        <v>242</v>
      </c>
      <c r="G149" s="164">
        <f t="shared" si="332"/>
        <v>238</v>
      </c>
      <c r="H149" s="164">
        <f t="shared" ref="H149" si="333">H145+H146-H147-H148</f>
        <v>228</v>
      </c>
      <c r="I149" s="164">
        <f t="shared" ref="I149:J149" si="334">I145+I146-I147-I148</f>
        <v>341</v>
      </c>
      <c r="J149" s="164">
        <f t="shared" si="334"/>
        <v>344</v>
      </c>
      <c r="K149" s="164">
        <f t="shared" ref="K149" si="335">K145+K146-K147-K148</f>
        <v>433</v>
      </c>
      <c r="L149" s="164">
        <f t="shared" ref="L149:M149" si="336">L145+L146-L147-L148</f>
        <v>454</v>
      </c>
      <c r="M149" s="164">
        <f t="shared" si="336"/>
        <v>442</v>
      </c>
      <c r="N149" s="164">
        <f t="shared" ref="N149" si="337">N145+N146-N147-N148</f>
        <v>489</v>
      </c>
      <c r="O149" s="164">
        <f t="shared" ref="O149" si="338">O145+O146-O147-O148</f>
        <v>470</v>
      </c>
      <c r="P149" s="97">
        <f t="shared" si="309"/>
        <v>470</v>
      </c>
    </row>
    <row r="150" spans="1:16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4"/>
      <c r="O150" s="594"/>
      <c r="P150" s="595"/>
    </row>
    <row r="151" spans="1:16" ht="15.75" x14ac:dyDescent="0.25">
      <c r="A151" s="596" t="s">
        <v>79</v>
      </c>
      <c r="B151" s="597"/>
      <c r="C151" s="12"/>
      <c r="D151" s="16"/>
      <c r="E151" s="16"/>
      <c r="F151" s="16"/>
      <c r="G151" s="16"/>
      <c r="H151" s="16"/>
      <c r="I151" s="16"/>
      <c r="J151" s="16"/>
      <c r="K151" s="16"/>
      <c r="L151" s="23"/>
      <c r="M151" s="23"/>
      <c r="N151" s="23"/>
      <c r="O151" s="23"/>
      <c r="P151" s="10"/>
    </row>
    <row r="152" spans="1:16" ht="15.75" x14ac:dyDescent="0.25">
      <c r="A152" s="628" t="s">
        <v>78</v>
      </c>
      <c r="B152" s="88" t="s">
        <v>63</v>
      </c>
      <c r="C152" s="12"/>
      <c r="D152" s="16"/>
      <c r="E152" s="16"/>
      <c r="F152" s="16"/>
      <c r="G152" s="16"/>
      <c r="H152" s="16"/>
      <c r="I152" s="16"/>
      <c r="J152" s="16"/>
      <c r="K152" s="16"/>
      <c r="L152" s="23"/>
      <c r="M152" s="23"/>
      <c r="N152" s="23"/>
      <c r="O152" s="23"/>
      <c r="P152" s="10"/>
    </row>
    <row r="153" spans="1:16" ht="15.75" x14ac:dyDescent="0.25">
      <c r="A153" s="629"/>
      <c r="B153" s="20" t="s">
        <v>73</v>
      </c>
      <c r="C153" s="12" t="s">
        <v>57</v>
      </c>
      <c r="D153" s="5">
        <v>30</v>
      </c>
      <c r="E153" s="5">
        <v>37</v>
      </c>
      <c r="F153" s="5">
        <v>27</v>
      </c>
      <c r="G153" s="5">
        <v>31</v>
      </c>
      <c r="H153" s="5">
        <v>38</v>
      </c>
      <c r="I153" s="5">
        <v>26</v>
      </c>
      <c r="J153" s="5">
        <v>21</v>
      </c>
      <c r="K153" s="5">
        <v>27</v>
      </c>
      <c r="L153" s="5">
        <v>20</v>
      </c>
      <c r="M153" s="5">
        <v>19</v>
      </c>
      <c r="N153" s="5">
        <v>33</v>
      </c>
      <c r="O153" s="5">
        <v>35</v>
      </c>
      <c r="P153" s="19">
        <f t="shared" ref="P153:P165" si="339">SUM(D153:O153)</f>
        <v>344</v>
      </c>
    </row>
    <row r="154" spans="1:16" ht="15.75" x14ac:dyDescent="0.25">
      <c r="A154" s="629"/>
      <c r="B154" s="20" t="s">
        <v>72</v>
      </c>
      <c r="C154" s="12" t="s">
        <v>57</v>
      </c>
      <c r="D154" s="5">
        <v>27</v>
      </c>
      <c r="E154" s="5">
        <v>19</v>
      </c>
      <c r="F154" s="5">
        <v>14</v>
      </c>
      <c r="G154" s="5">
        <v>16</v>
      </c>
      <c r="H154" s="5">
        <v>21</v>
      </c>
      <c r="I154" s="5">
        <v>16</v>
      </c>
      <c r="J154" s="5">
        <v>18</v>
      </c>
      <c r="K154" s="5">
        <v>14</v>
      </c>
      <c r="L154" s="5">
        <v>17</v>
      </c>
      <c r="M154" s="5">
        <v>16</v>
      </c>
      <c r="N154" s="5">
        <v>14</v>
      </c>
      <c r="O154" s="5">
        <v>11</v>
      </c>
      <c r="P154" s="19">
        <f t="shared" si="339"/>
        <v>203</v>
      </c>
    </row>
    <row r="155" spans="1:16" ht="15.75" x14ac:dyDescent="0.25">
      <c r="A155" s="629"/>
      <c r="B155" s="20" t="s">
        <v>53</v>
      </c>
      <c r="C155" s="12" t="s">
        <v>57</v>
      </c>
      <c r="D155" s="5">
        <v>5</v>
      </c>
      <c r="E155" s="5">
        <v>6</v>
      </c>
      <c r="F155" s="5">
        <v>3</v>
      </c>
      <c r="G155" s="5">
        <v>7</v>
      </c>
      <c r="H155" s="5">
        <v>7</v>
      </c>
      <c r="I155" s="5">
        <v>6</v>
      </c>
      <c r="J155" s="5">
        <v>6</v>
      </c>
      <c r="K155" s="5">
        <v>11</v>
      </c>
      <c r="L155" s="5">
        <v>11</v>
      </c>
      <c r="M155" s="5">
        <v>11</v>
      </c>
      <c r="N155" s="5">
        <v>9</v>
      </c>
      <c r="O155" s="5">
        <v>7</v>
      </c>
      <c r="P155" s="19">
        <f t="shared" si="339"/>
        <v>89</v>
      </c>
    </row>
    <row r="156" spans="1:16" ht="15.75" x14ac:dyDescent="0.25">
      <c r="A156" s="629"/>
      <c r="B156" s="20" t="s">
        <v>71</v>
      </c>
      <c r="C156" s="12" t="s">
        <v>57</v>
      </c>
      <c r="D156" s="5">
        <v>2</v>
      </c>
      <c r="E156" s="5">
        <v>3</v>
      </c>
      <c r="F156" s="5">
        <v>2</v>
      </c>
      <c r="G156" s="5">
        <v>1</v>
      </c>
      <c r="H156" s="5">
        <v>3</v>
      </c>
      <c r="I156" s="5">
        <v>4</v>
      </c>
      <c r="J156" s="5">
        <v>5</v>
      </c>
      <c r="K156" s="5">
        <v>3</v>
      </c>
      <c r="L156" s="5">
        <v>3</v>
      </c>
      <c r="M156" s="5">
        <v>6</v>
      </c>
      <c r="N156" s="5">
        <v>4</v>
      </c>
      <c r="O156" s="5">
        <v>4</v>
      </c>
      <c r="P156" s="19">
        <f t="shared" si="339"/>
        <v>40</v>
      </c>
    </row>
    <row r="157" spans="1:16" ht="15.75" x14ac:dyDescent="0.25">
      <c r="A157" s="629"/>
      <c r="B157" s="20" t="s">
        <v>52</v>
      </c>
      <c r="C157" s="12" t="s">
        <v>57</v>
      </c>
      <c r="D157" s="5">
        <v>15</v>
      </c>
      <c r="E157" s="5">
        <v>10</v>
      </c>
      <c r="F157" s="5">
        <v>12</v>
      </c>
      <c r="G157" s="5">
        <v>8</v>
      </c>
      <c r="H157" s="5">
        <v>13</v>
      </c>
      <c r="I157" s="5">
        <v>16</v>
      </c>
      <c r="J157" s="5">
        <v>8</v>
      </c>
      <c r="K157" s="5">
        <v>8</v>
      </c>
      <c r="L157" s="5">
        <v>13</v>
      </c>
      <c r="M157" s="5">
        <v>14</v>
      </c>
      <c r="N157" s="5">
        <v>7</v>
      </c>
      <c r="O157" s="5">
        <v>8</v>
      </c>
      <c r="P157" s="19">
        <f t="shared" si="339"/>
        <v>132</v>
      </c>
    </row>
    <row r="158" spans="1:16" ht="15.75" x14ac:dyDescent="0.25">
      <c r="A158" s="629"/>
      <c r="B158" s="20" t="s">
        <v>51</v>
      </c>
      <c r="C158" s="12" t="s">
        <v>57</v>
      </c>
      <c r="D158" s="5">
        <v>6</v>
      </c>
      <c r="E158" s="5">
        <v>6</v>
      </c>
      <c r="F158" s="5">
        <v>7</v>
      </c>
      <c r="G158" s="5">
        <v>7</v>
      </c>
      <c r="H158" s="5">
        <v>5</v>
      </c>
      <c r="I158" s="5">
        <v>9</v>
      </c>
      <c r="J158" s="5">
        <v>8</v>
      </c>
      <c r="K158" s="5">
        <v>7</v>
      </c>
      <c r="L158" s="5">
        <v>8</v>
      </c>
      <c r="M158" s="5">
        <v>8</v>
      </c>
      <c r="N158" s="5">
        <v>8</v>
      </c>
      <c r="O158" s="5">
        <v>9</v>
      </c>
      <c r="P158" s="19">
        <f t="shared" si="339"/>
        <v>88</v>
      </c>
    </row>
    <row r="159" spans="1:16" ht="15.75" x14ac:dyDescent="0.25">
      <c r="A159" s="629"/>
      <c r="B159" s="20" t="s">
        <v>62</v>
      </c>
      <c r="C159" s="12" t="s">
        <v>57</v>
      </c>
      <c r="D159" s="5">
        <v>4</v>
      </c>
      <c r="E159" s="5">
        <v>3</v>
      </c>
      <c r="F159" s="5">
        <v>7</v>
      </c>
      <c r="G159" s="5">
        <v>3</v>
      </c>
      <c r="H159" s="5">
        <v>3</v>
      </c>
      <c r="I159" s="5">
        <v>5</v>
      </c>
      <c r="J159" s="5">
        <v>4</v>
      </c>
      <c r="K159" s="5">
        <v>5</v>
      </c>
      <c r="L159" s="5">
        <v>8</v>
      </c>
      <c r="M159" s="5">
        <v>7</v>
      </c>
      <c r="N159" s="5">
        <v>6</v>
      </c>
      <c r="O159" s="5">
        <v>4</v>
      </c>
      <c r="P159" s="19">
        <f t="shared" si="339"/>
        <v>59</v>
      </c>
    </row>
    <row r="160" spans="1:16" ht="15.75" x14ac:dyDescent="0.25">
      <c r="A160" s="629"/>
      <c r="B160" s="20" t="s">
        <v>50</v>
      </c>
      <c r="C160" s="12" t="s">
        <v>57</v>
      </c>
      <c r="D160" s="5">
        <v>3</v>
      </c>
      <c r="E160" s="5">
        <v>3</v>
      </c>
      <c r="F160" s="5">
        <v>2</v>
      </c>
      <c r="G160" s="5">
        <v>0</v>
      </c>
      <c r="H160" s="5">
        <v>2</v>
      </c>
      <c r="I160" s="5">
        <v>6</v>
      </c>
      <c r="J160" s="5">
        <v>6</v>
      </c>
      <c r="K160" s="5">
        <v>6</v>
      </c>
      <c r="L160" s="5">
        <v>3</v>
      </c>
      <c r="M160" s="5">
        <v>3</v>
      </c>
      <c r="N160" s="5">
        <v>4</v>
      </c>
      <c r="O160" s="5">
        <v>3</v>
      </c>
      <c r="P160" s="19">
        <f t="shared" si="339"/>
        <v>41</v>
      </c>
    </row>
    <row r="161" spans="1:16" ht="15.75" x14ac:dyDescent="0.25">
      <c r="A161" s="629"/>
      <c r="B161" s="20" t="s">
        <v>49</v>
      </c>
      <c r="C161" s="12" t="s">
        <v>57</v>
      </c>
      <c r="D161" s="5">
        <v>0</v>
      </c>
      <c r="E161" s="5">
        <v>0</v>
      </c>
      <c r="F161" s="5">
        <v>1</v>
      </c>
      <c r="G161" s="5">
        <v>0</v>
      </c>
      <c r="H161" s="5">
        <v>0</v>
      </c>
      <c r="I161" s="5">
        <v>0</v>
      </c>
      <c r="J161" s="5">
        <v>0</v>
      </c>
      <c r="K161" s="5">
        <v>2</v>
      </c>
      <c r="L161" s="5">
        <v>1</v>
      </c>
      <c r="M161" s="5">
        <v>1</v>
      </c>
      <c r="N161" s="5">
        <v>0</v>
      </c>
      <c r="O161" s="5">
        <v>0</v>
      </c>
      <c r="P161" s="19">
        <f t="shared" si="339"/>
        <v>5</v>
      </c>
    </row>
    <row r="162" spans="1:16" ht="15.75" x14ac:dyDescent="0.25">
      <c r="A162" s="629"/>
      <c r="B162" s="20" t="s">
        <v>77</v>
      </c>
      <c r="C162" s="12" t="s">
        <v>57</v>
      </c>
      <c r="D162" s="5">
        <v>0</v>
      </c>
      <c r="E162" s="5">
        <v>0</v>
      </c>
      <c r="F162" s="5">
        <v>0</v>
      </c>
      <c r="G162" s="5">
        <v>0</v>
      </c>
      <c r="H162" s="5">
        <v>1</v>
      </c>
      <c r="I162" s="5">
        <v>0</v>
      </c>
      <c r="J162" s="5">
        <v>1</v>
      </c>
      <c r="K162" s="5">
        <v>1</v>
      </c>
      <c r="L162" s="5">
        <v>0</v>
      </c>
      <c r="M162" s="5">
        <v>0</v>
      </c>
      <c r="N162" s="5">
        <v>0</v>
      </c>
      <c r="O162" s="5">
        <v>2</v>
      </c>
      <c r="P162" s="19">
        <f t="shared" si="339"/>
        <v>5</v>
      </c>
    </row>
    <row r="163" spans="1:16" ht="15.75" x14ac:dyDescent="0.25">
      <c r="A163" s="629"/>
      <c r="B163" s="20" t="s">
        <v>69</v>
      </c>
      <c r="C163" s="12" t="s">
        <v>57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2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19">
        <f t="shared" si="339"/>
        <v>2</v>
      </c>
    </row>
    <row r="164" spans="1:16" ht="15.75" x14ac:dyDescent="0.25">
      <c r="A164" s="629"/>
      <c r="B164" s="20" t="s">
        <v>68</v>
      </c>
      <c r="C164" s="12" t="s">
        <v>57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19">
        <f t="shared" si="339"/>
        <v>0</v>
      </c>
    </row>
    <row r="165" spans="1:16" ht="15.75" x14ac:dyDescent="0.25">
      <c r="A165" s="630"/>
      <c r="B165" s="20" t="s">
        <v>76</v>
      </c>
      <c r="C165" s="12" t="s">
        <v>57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19">
        <f t="shared" si="339"/>
        <v>0</v>
      </c>
    </row>
    <row r="166" spans="1:16" ht="15.75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19"/>
    </row>
    <row r="167" spans="1:16" ht="15.75" x14ac:dyDescent="0.25">
      <c r="A167" s="629"/>
      <c r="B167" s="20" t="s">
        <v>74</v>
      </c>
      <c r="C167" s="12" t="s">
        <v>57</v>
      </c>
      <c r="D167" s="5">
        <v>3</v>
      </c>
      <c r="E167" s="5">
        <v>8</v>
      </c>
      <c r="F167" s="5">
        <v>6</v>
      </c>
      <c r="G167" s="5">
        <v>5</v>
      </c>
      <c r="H167" s="162">
        <v>6</v>
      </c>
      <c r="I167" s="162">
        <v>2</v>
      </c>
      <c r="J167" s="162">
        <v>3</v>
      </c>
      <c r="K167" s="162">
        <v>4</v>
      </c>
      <c r="L167" s="162">
        <v>4</v>
      </c>
      <c r="M167" s="162">
        <v>3</v>
      </c>
      <c r="N167" s="162">
        <v>4</v>
      </c>
      <c r="O167" s="162">
        <v>4</v>
      </c>
      <c r="P167" s="19">
        <f t="shared" ref="P167:P175" si="340">SUM(D167:O167)</f>
        <v>52</v>
      </c>
    </row>
    <row r="168" spans="1:16" ht="15.75" x14ac:dyDescent="0.25">
      <c r="A168" s="629"/>
      <c r="B168" s="20" t="s">
        <v>73</v>
      </c>
      <c r="C168" s="12" t="s">
        <v>57</v>
      </c>
      <c r="D168" s="5">
        <v>0</v>
      </c>
      <c r="E168" s="5">
        <v>0</v>
      </c>
      <c r="F168" s="5">
        <v>0</v>
      </c>
      <c r="G168" s="5">
        <v>0</v>
      </c>
      <c r="H168" s="162">
        <v>0</v>
      </c>
      <c r="I168" s="162">
        <v>0</v>
      </c>
      <c r="J168" s="162">
        <v>2</v>
      </c>
      <c r="K168" s="162">
        <v>1</v>
      </c>
      <c r="L168" s="162">
        <v>0</v>
      </c>
      <c r="M168" s="162">
        <v>0</v>
      </c>
      <c r="N168" s="162">
        <v>0</v>
      </c>
      <c r="O168" s="162">
        <v>0</v>
      </c>
      <c r="P168" s="19">
        <f t="shared" si="340"/>
        <v>3</v>
      </c>
    </row>
    <row r="169" spans="1:16" ht="15.75" x14ac:dyDescent="0.25">
      <c r="A169" s="629"/>
      <c r="B169" s="20" t="s">
        <v>72</v>
      </c>
      <c r="C169" s="12" t="s">
        <v>57</v>
      </c>
      <c r="D169" s="5">
        <v>0</v>
      </c>
      <c r="E169" s="5">
        <v>0</v>
      </c>
      <c r="F169" s="5">
        <v>0</v>
      </c>
      <c r="G169" s="5">
        <v>0</v>
      </c>
      <c r="H169" s="162">
        <v>0</v>
      </c>
      <c r="I169" s="162">
        <v>0</v>
      </c>
      <c r="J169" s="162">
        <v>0</v>
      </c>
      <c r="K169" s="162">
        <v>0</v>
      </c>
      <c r="L169" s="162">
        <v>0</v>
      </c>
      <c r="M169" s="162">
        <v>0</v>
      </c>
      <c r="N169" s="162">
        <v>0</v>
      </c>
      <c r="O169" s="162">
        <v>0</v>
      </c>
      <c r="P169" s="19">
        <f t="shared" si="340"/>
        <v>0</v>
      </c>
    </row>
    <row r="170" spans="1:16" ht="15.75" x14ac:dyDescent="0.25">
      <c r="A170" s="629"/>
      <c r="B170" s="20" t="s">
        <v>71</v>
      </c>
      <c r="C170" s="12" t="s">
        <v>57</v>
      </c>
      <c r="D170" s="5">
        <v>0</v>
      </c>
      <c r="E170" s="5">
        <v>0</v>
      </c>
      <c r="F170" s="5">
        <v>0</v>
      </c>
      <c r="G170" s="5">
        <v>0</v>
      </c>
      <c r="H170" s="162">
        <v>0</v>
      </c>
      <c r="I170" s="162">
        <v>0</v>
      </c>
      <c r="J170" s="162">
        <v>0</v>
      </c>
      <c r="K170" s="162">
        <v>0</v>
      </c>
      <c r="L170" s="162">
        <v>0</v>
      </c>
      <c r="M170" s="162">
        <v>0</v>
      </c>
      <c r="N170" s="162">
        <v>0</v>
      </c>
      <c r="O170" s="162">
        <v>0</v>
      </c>
      <c r="P170" s="19">
        <f t="shared" si="340"/>
        <v>0</v>
      </c>
    </row>
    <row r="171" spans="1:16" ht="15.75" x14ac:dyDescent="0.25">
      <c r="A171" s="629"/>
      <c r="B171" s="20" t="s">
        <v>52</v>
      </c>
      <c r="C171" s="12" t="s">
        <v>57</v>
      </c>
      <c r="D171" s="5">
        <v>0</v>
      </c>
      <c r="E171" s="5">
        <v>0</v>
      </c>
      <c r="F171" s="5">
        <v>0</v>
      </c>
      <c r="G171" s="5">
        <v>0</v>
      </c>
      <c r="H171" s="162">
        <v>0</v>
      </c>
      <c r="I171" s="162">
        <v>0</v>
      </c>
      <c r="J171" s="162">
        <v>0</v>
      </c>
      <c r="K171" s="162">
        <v>0</v>
      </c>
      <c r="L171" s="162">
        <v>0</v>
      </c>
      <c r="M171" s="162">
        <v>0</v>
      </c>
      <c r="N171" s="162">
        <v>0</v>
      </c>
      <c r="O171" s="162">
        <v>0</v>
      </c>
      <c r="P171" s="19">
        <f t="shared" si="340"/>
        <v>0</v>
      </c>
    </row>
    <row r="172" spans="1:16" ht="15.75" x14ac:dyDescent="0.25">
      <c r="A172" s="629"/>
      <c r="B172" s="20" t="s">
        <v>62</v>
      </c>
      <c r="C172" s="12" t="s">
        <v>57</v>
      </c>
      <c r="D172" s="5">
        <v>0</v>
      </c>
      <c r="E172" s="5">
        <v>1</v>
      </c>
      <c r="F172" s="5">
        <v>1</v>
      </c>
      <c r="G172" s="5">
        <v>0</v>
      </c>
      <c r="H172" s="162">
        <v>0</v>
      </c>
      <c r="I172" s="162">
        <v>0</v>
      </c>
      <c r="J172" s="162">
        <v>1</v>
      </c>
      <c r="K172" s="162">
        <v>0</v>
      </c>
      <c r="L172" s="162">
        <v>0</v>
      </c>
      <c r="M172" s="162">
        <v>0</v>
      </c>
      <c r="N172" s="162">
        <v>0</v>
      </c>
      <c r="O172" s="162">
        <v>0</v>
      </c>
      <c r="P172" s="19">
        <f t="shared" si="340"/>
        <v>3</v>
      </c>
    </row>
    <row r="173" spans="1:16" ht="15.75" x14ac:dyDescent="0.25">
      <c r="A173" s="629"/>
      <c r="B173" s="20" t="s">
        <v>61</v>
      </c>
      <c r="C173" s="12" t="s">
        <v>57</v>
      </c>
      <c r="D173" s="5">
        <v>0</v>
      </c>
      <c r="E173" s="5">
        <v>0</v>
      </c>
      <c r="F173" s="5">
        <v>0</v>
      </c>
      <c r="G173" s="5">
        <v>0</v>
      </c>
      <c r="H173" s="162">
        <v>0</v>
      </c>
      <c r="I173" s="162">
        <v>0</v>
      </c>
      <c r="J173" s="162">
        <v>0</v>
      </c>
      <c r="K173" s="162">
        <v>0</v>
      </c>
      <c r="L173" s="162">
        <v>0</v>
      </c>
      <c r="M173" s="162">
        <v>0</v>
      </c>
      <c r="N173" s="162">
        <v>0</v>
      </c>
      <c r="O173" s="162">
        <v>0</v>
      </c>
      <c r="P173" s="19">
        <f t="shared" si="340"/>
        <v>0</v>
      </c>
    </row>
    <row r="174" spans="1:16" ht="15.75" x14ac:dyDescent="0.25">
      <c r="A174" s="629"/>
      <c r="B174" s="20" t="s">
        <v>60</v>
      </c>
      <c r="C174" s="12" t="s">
        <v>57</v>
      </c>
      <c r="D174" s="5">
        <v>0</v>
      </c>
      <c r="E174" s="5">
        <v>0</v>
      </c>
      <c r="F174" s="5">
        <v>0</v>
      </c>
      <c r="G174" s="5">
        <v>0</v>
      </c>
      <c r="H174" s="162">
        <v>0</v>
      </c>
      <c r="I174" s="162">
        <v>0</v>
      </c>
      <c r="J174" s="162">
        <v>0</v>
      </c>
      <c r="K174" s="162">
        <v>0</v>
      </c>
      <c r="L174" s="162">
        <v>0</v>
      </c>
      <c r="M174" s="162">
        <v>0</v>
      </c>
      <c r="N174" s="162">
        <v>0</v>
      </c>
      <c r="O174" s="162">
        <v>0</v>
      </c>
      <c r="P174" s="19">
        <f t="shared" si="340"/>
        <v>0</v>
      </c>
    </row>
    <row r="175" spans="1:16" ht="15.75" x14ac:dyDescent="0.25">
      <c r="A175" s="630"/>
      <c r="B175" s="20" t="s">
        <v>69</v>
      </c>
      <c r="C175" s="12" t="s">
        <v>57</v>
      </c>
      <c r="D175" s="5">
        <v>0</v>
      </c>
      <c r="E175" s="5">
        <v>0</v>
      </c>
      <c r="F175" s="5">
        <v>0</v>
      </c>
      <c r="G175" s="5">
        <v>0</v>
      </c>
      <c r="H175" s="162">
        <v>0</v>
      </c>
      <c r="I175" s="162">
        <v>0</v>
      </c>
      <c r="J175" s="162">
        <v>0</v>
      </c>
      <c r="K175" s="162">
        <v>0</v>
      </c>
      <c r="L175" s="162">
        <v>0</v>
      </c>
      <c r="M175" s="162">
        <v>0</v>
      </c>
      <c r="N175" s="162">
        <v>0</v>
      </c>
      <c r="O175" s="162">
        <v>0</v>
      </c>
      <c r="P175" s="19">
        <f t="shared" si="340"/>
        <v>0</v>
      </c>
    </row>
    <row r="176" spans="1:16" ht="15.75" x14ac:dyDescent="0.25">
      <c r="A176" s="628" t="s">
        <v>70</v>
      </c>
      <c r="B176" s="22" t="s">
        <v>63</v>
      </c>
      <c r="C176" s="12"/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19"/>
    </row>
    <row r="177" spans="1:16" ht="15.75" x14ac:dyDescent="0.25">
      <c r="A177" s="629"/>
      <c r="B177" s="20" t="s">
        <v>60</v>
      </c>
      <c r="C177" s="12" t="s">
        <v>57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19">
        <f t="shared" ref="P177:P182" si="341">SUM(D177:O177)</f>
        <v>0</v>
      </c>
    </row>
    <row r="178" spans="1:16" ht="15.75" x14ac:dyDescent="0.25">
      <c r="A178" s="629"/>
      <c r="B178" s="20" t="s">
        <v>69</v>
      </c>
      <c r="C178" s="12" t="s">
        <v>57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19">
        <f t="shared" si="341"/>
        <v>0</v>
      </c>
    </row>
    <row r="179" spans="1:16" ht="15.75" x14ac:dyDescent="0.25">
      <c r="A179" s="629"/>
      <c r="B179" s="20" t="s">
        <v>68</v>
      </c>
      <c r="C179" s="12" t="s">
        <v>57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19">
        <f t="shared" si="341"/>
        <v>0</v>
      </c>
    </row>
    <row r="180" spans="1:16" ht="15.75" x14ac:dyDescent="0.25">
      <c r="A180" s="629"/>
      <c r="B180" s="20" t="s">
        <v>67</v>
      </c>
      <c r="C180" s="12" t="s">
        <v>57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19">
        <f t="shared" si="341"/>
        <v>0</v>
      </c>
    </row>
    <row r="181" spans="1:16" ht="15.75" x14ac:dyDescent="0.25">
      <c r="A181" s="629"/>
      <c r="B181" s="20" t="s">
        <v>66</v>
      </c>
      <c r="C181" s="12" t="s">
        <v>57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19">
        <f t="shared" si="341"/>
        <v>0</v>
      </c>
    </row>
    <row r="182" spans="1:16" ht="15.75" x14ac:dyDescent="0.25">
      <c r="A182" s="630"/>
      <c r="B182" s="20" t="s">
        <v>65</v>
      </c>
      <c r="C182" s="12" t="s">
        <v>57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19">
        <f t="shared" si="341"/>
        <v>0</v>
      </c>
    </row>
    <row r="183" spans="1:16" ht="15.75" x14ac:dyDescent="0.25">
      <c r="A183" s="628" t="s">
        <v>211</v>
      </c>
      <c r="B183" s="22" t="s">
        <v>63</v>
      </c>
      <c r="C183" s="12"/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19"/>
    </row>
    <row r="184" spans="1:16" ht="15.75" x14ac:dyDescent="0.25">
      <c r="A184" s="629"/>
      <c r="B184" s="20" t="s">
        <v>73</v>
      </c>
      <c r="C184" s="12"/>
      <c r="D184" s="5">
        <v>0</v>
      </c>
      <c r="E184" s="5">
        <v>0</v>
      </c>
      <c r="F184" s="5">
        <v>0</v>
      </c>
      <c r="G184" s="5">
        <v>0</v>
      </c>
      <c r="H184" s="162">
        <v>0</v>
      </c>
      <c r="I184" s="162">
        <v>0</v>
      </c>
      <c r="J184" s="162">
        <v>0</v>
      </c>
      <c r="K184" s="162">
        <v>0</v>
      </c>
      <c r="L184" s="162">
        <v>0</v>
      </c>
      <c r="M184" s="162">
        <v>0</v>
      </c>
      <c r="N184" s="162">
        <v>0</v>
      </c>
      <c r="O184" s="162">
        <v>0</v>
      </c>
      <c r="P184" s="19">
        <f>SUM(D184:O184)</f>
        <v>0</v>
      </c>
    </row>
    <row r="185" spans="1:16" ht="15.75" x14ac:dyDescent="0.25">
      <c r="A185" s="629"/>
      <c r="B185" s="20" t="s">
        <v>72</v>
      </c>
      <c r="C185" s="12"/>
      <c r="D185" s="5">
        <v>0</v>
      </c>
      <c r="E185" s="5">
        <v>0</v>
      </c>
      <c r="F185" s="5">
        <v>0</v>
      </c>
      <c r="G185" s="5">
        <v>0</v>
      </c>
      <c r="H185" s="162">
        <v>0</v>
      </c>
      <c r="I185" s="162">
        <v>0</v>
      </c>
      <c r="J185" s="162">
        <v>0</v>
      </c>
      <c r="K185" s="162">
        <v>0</v>
      </c>
      <c r="L185" s="162">
        <v>0</v>
      </c>
      <c r="M185" s="162">
        <v>0</v>
      </c>
      <c r="N185" s="162">
        <v>0</v>
      </c>
      <c r="O185" s="162">
        <v>0</v>
      </c>
      <c r="P185" s="19">
        <f>SUM(D185:O185)</f>
        <v>0</v>
      </c>
    </row>
    <row r="186" spans="1:16" ht="15.75" x14ac:dyDescent="0.25">
      <c r="A186" s="629"/>
      <c r="B186" s="20" t="s">
        <v>53</v>
      </c>
      <c r="C186" s="12"/>
      <c r="D186" s="5">
        <v>0</v>
      </c>
      <c r="E186" s="5">
        <v>0</v>
      </c>
      <c r="F186" s="5">
        <v>0</v>
      </c>
      <c r="G186" s="5">
        <v>0</v>
      </c>
      <c r="H186" s="162">
        <v>0</v>
      </c>
      <c r="I186" s="162">
        <v>0</v>
      </c>
      <c r="J186" s="162">
        <v>0</v>
      </c>
      <c r="K186" s="162">
        <v>0</v>
      </c>
      <c r="L186" s="162">
        <v>0</v>
      </c>
      <c r="M186" s="162">
        <v>0</v>
      </c>
      <c r="N186" s="162">
        <v>0</v>
      </c>
      <c r="O186" s="162">
        <v>0</v>
      </c>
      <c r="P186" s="19">
        <f>SUM(D186:O186)</f>
        <v>0</v>
      </c>
    </row>
    <row r="187" spans="1:16" ht="15.75" x14ac:dyDescent="0.25">
      <c r="A187" s="630"/>
      <c r="B187" s="20" t="s">
        <v>52</v>
      </c>
      <c r="C187" s="12"/>
      <c r="D187" s="5">
        <v>0</v>
      </c>
      <c r="E187" s="5">
        <v>0</v>
      </c>
      <c r="F187" s="5">
        <v>0</v>
      </c>
      <c r="G187" s="5">
        <v>0</v>
      </c>
      <c r="H187" s="162">
        <v>0</v>
      </c>
      <c r="I187" s="162">
        <v>0</v>
      </c>
      <c r="J187" s="162">
        <v>0</v>
      </c>
      <c r="K187" s="162">
        <v>0</v>
      </c>
      <c r="L187" s="162">
        <v>0</v>
      </c>
      <c r="M187" s="162">
        <v>0</v>
      </c>
      <c r="N187" s="162">
        <v>0</v>
      </c>
      <c r="O187" s="162">
        <v>0</v>
      </c>
      <c r="P187" s="19">
        <f>SUM(D187:O187)</f>
        <v>0</v>
      </c>
    </row>
    <row r="188" spans="1:16" ht="15.75" x14ac:dyDescent="0.25">
      <c r="A188" s="628" t="s">
        <v>64</v>
      </c>
      <c r="B188" s="22" t="s">
        <v>63</v>
      </c>
      <c r="C188" s="12"/>
      <c r="D188" s="5">
        <v>0</v>
      </c>
      <c r="E188" s="5">
        <v>0</v>
      </c>
      <c r="F188" s="5">
        <v>0</v>
      </c>
      <c r="G188" s="5">
        <v>0</v>
      </c>
      <c r="H188" s="162">
        <v>0</v>
      </c>
      <c r="I188" s="162">
        <v>0</v>
      </c>
      <c r="J188" s="162">
        <v>0</v>
      </c>
      <c r="K188" s="162">
        <v>0</v>
      </c>
      <c r="L188" s="162">
        <v>0</v>
      </c>
      <c r="M188" s="162">
        <v>0</v>
      </c>
      <c r="N188" s="162">
        <v>0</v>
      </c>
      <c r="O188" s="162">
        <v>0</v>
      </c>
      <c r="P188" s="19"/>
    </row>
    <row r="189" spans="1:16" ht="15.75" x14ac:dyDescent="0.25">
      <c r="A189" s="629"/>
      <c r="B189" s="21" t="s">
        <v>52</v>
      </c>
      <c r="C189" s="12" t="s">
        <v>57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19">
        <f>SUM(D189:O189)</f>
        <v>0</v>
      </c>
    </row>
    <row r="190" spans="1:16" ht="15.75" x14ac:dyDescent="0.25">
      <c r="A190" s="629"/>
      <c r="B190" s="20" t="s">
        <v>62</v>
      </c>
      <c r="C190" s="12" t="s">
        <v>57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19">
        <f>SUM(D190:O190)</f>
        <v>0</v>
      </c>
    </row>
    <row r="191" spans="1:16" ht="15.75" x14ac:dyDescent="0.25">
      <c r="A191" s="629"/>
      <c r="B191" s="20" t="s">
        <v>61</v>
      </c>
      <c r="C191" s="12" t="s">
        <v>57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19">
        <f>SUM(D191:O191)</f>
        <v>0</v>
      </c>
    </row>
    <row r="192" spans="1:16" ht="15.75" x14ac:dyDescent="0.25">
      <c r="A192" s="630"/>
      <c r="B192" s="20" t="s">
        <v>60</v>
      </c>
      <c r="C192" s="12" t="s">
        <v>57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19">
        <f>SUM(D192:O192)</f>
        <v>0</v>
      </c>
    </row>
    <row r="193" spans="1:16" ht="15.75" x14ac:dyDescent="0.25">
      <c r="A193" s="81" t="s">
        <v>59</v>
      </c>
      <c r="B193" s="18"/>
      <c r="C193" s="12"/>
      <c r="D193" s="315">
        <f>SUM(D153:D192)</f>
        <v>95</v>
      </c>
      <c r="E193" s="315">
        <f t="shared" ref="E193:G193" si="342">SUM(E153:E192)</f>
        <v>96</v>
      </c>
      <c r="F193" s="315">
        <f t="shared" si="342"/>
        <v>82</v>
      </c>
      <c r="G193" s="315">
        <f t="shared" si="342"/>
        <v>78</v>
      </c>
      <c r="H193" s="315">
        <f t="shared" ref="H193:I193" si="343">SUM(H153:H192)</f>
        <v>99</v>
      </c>
      <c r="I193" s="315">
        <f t="shared" si="343"/>
        <v>90</v>
      </c>
      <c r="J193" s="315">
        <f t="shared" ref="J193:K193" si="344">SUM(J153:J192)</f>
        <v>85</v>
      </c>
      <c r="K193" s="315">
        <f t="shared" si="344"/>
        <v>89</v>
      </c>
      <c r="L193" s="315">
        <f t="shared" ref="L193:M193" si="345">SUM(L153:L192)</f>
        <v>88</v>
      </c>
      <c r="M193" s="315">
        <f t="shared" si="345"/>
        <v>88</v>
      </c>
      <c r="N193" s="315">
        <f t="shared" ref="N193" si="346">SUM(N153:N192)</f>
        <v>89</v>
      </c>
      <c r="O193" s="315">
        <f t="shared" ref="O193" si="347">SUM(O153:O192)</f>
        <v>87</v>
      </c>
      <c r="P193" s="40">
        <f>SUM(P153:P192)</f>
        <v>1066</v>
      </c>
    </row>
    <row r="194" spans="1:16" ht="15.75" x14ac:dyDescent="0.25">
      <c r="A194" s="600" t="s">
        <v>58</v>
      </c>
      <c r="B194" s="631"/>
      <c r="C194" s="12" t="s">
        <v>57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0</v>
      </c>
    </row>
    <row r="195" spans="1:16" ht="15.75" x14ac:dyDescent="0.25">
      <c r="A195" s="602"/>
      <c r="B195" s="632"/>
      <c r="C195" s="17" t="s">
        <v>55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0</v>
      </c>
    </row>
    <row r="196" spans="1:16" ht="15.75" x14ac:dyDescent="0.25">
      <c r="A196" s="324" t="s">
        <v>204</v>
      </c>
      <c r="B196" s="328"/>
      <c r="C196" s="17" t="s">
        <v>55</v>
      </c>
      <c r="D196" s="5">
        <v>21</v>
      </c>
      <c r="E196" s="5">
        <v>22</v>
      </c>
      <c r="F196" s="5">
        <v>21</v>
      </c>
      <c r="G196" s="5">
        <v>22</v>
      </c>
      <c r="H196" s="5">
        <v>22</v>
      </c>
      <c r="I196" s="5">
        <v>21</v>
      </c>
      <c r="J196" s="5">
        <v>22</v>
      </c>
      <c r="K196" s="5">
        <v>22</v>
      </c>
      <c r="L196" s="5">
        <v>21</v>
      </c>
      <c r="M196" s="5">
        <v>22</v>
      </c>
      <c r="N196" s="5">
        <v>23</v>
      </c>
      <c r="O196" s="5">
        <v>21</v>
      </c>
      <c r="P196" s="10">
        <f>SUM(D196:O196)/12</f>
        <v>21.666666666666668</v>
      </c>
    </row>
    <row r="197" spans="1:16" ht="15.75" x14ac:dyDescent="0.25">
      <c r="A197" s="596" t="s">
        <v>56</v>
      </c>
      <c r="B197" s="597"/>
      <c r="C197" s="17" t="s">
        <v>55</v>
      </c>
      <c r="D197" s="5">
        <v>29.17</v>
      </c>
      <c r="E197" s="5">
        <v>19</v>
      </c>
      <c r="F197" s="5">
        <v>27.8</v>
      </c>
      <c r="G197" s="5">
        <v>1</v>
      </c>
      <c r="H197" s="5">
        <v>1.1000000000000001</v>
      </c>
      <c r="I197" s="5">
        <v>30</v>
      </c>
      <c r="J197" s="5">
        <v>45.57</v>
      </c>
      <c r="K197" s="5">
        <v>42.33</v>
      </c>
      <c r="L197" s="5">
        <v>74.3</v>
      </c>
      <c r="M197" s="5">
        <v>71</v>
      </c>
      <c r="N197" s="5">
        <v>30</v>
      </c>
      <c r="O197" s="5">
        <v>27.57</v>
      </c>
      <c r="P197" s="10">
        <f>SUM(D197:O197)</f>
        <v>398.84</v>
      </c>
    </row>
    <row r="198" spans="1:16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4"/>
      <c r="O198" s="594"/>
      <c r="P198" s="595"/>
    </row>
    <row r="199" spans="1:16" ht="15.75" x14ac:dyDescent="0.25">
      <c r="A199" s="600" t="s">
        <v>54</v>
      </c>
      <c r="B199" s="321" t="s">
        <v>53</v>
      </c>
      <c r="C199" s="12" t="s">
        <v>47</v>
      </c>
      <c r="D199" s="5">
        <v>0</v>
      </c>
      <c r="E199" s="5">
        <v>0</v>
      </c>
      <c r="F199" s="5">
        <v>0</v>
      </c>
      <c r="G199" s="5">
        <v>252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108</v>
      </c>
      <c r="N199" s="5">
        <v>0</v>
      </c>
      <c r="O199" s="5">
        <v>0</v>
      </c>
      <c r="P199" s="10">
        <f t="shared" ref="P199:P204" si="348">SUM(D199:O199)</f>
        <v>360</v>
      </c>
    </row>
    <row r="200" spans="1:16" ht="15.75" x14ac:dyDescent="0.25">
      <c r="A200" s="601"/>
      <c r="B200" s="321" t="s">
        <v>52</v>
      </c>
      <c r="C200" s="12" t="s">
        <v>47</v>
      </c>
      <c r="D200" s="5">
        <v>0</v>
      </c>
      <c r="E200" s="5">
        <v>0</v>
      </c>
      <c r="F200" s="5">
        <v>0</v>
      </c>
      <c r="G200" s="5">
        <v>78</v>
      </c>
      <c r="H200" s="5">
        <v>0</v>
      </c>
      <c r="I200" s="5">
        <v>0</v>
      </c>
      <c r="J200" s="5">
        <v>0</v>
      </c>
      <c r="K200" s="5">
        <v>60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348"/>
        <v>138</v>
      </c>
    </row>
    <row r="201" spans="1:16" ht="15.75" x14ac:dyDescent="0.25">
      <c r="A201" s="601"/>
      <c r="B201" s="321" t="s">
        <v>51</v>
      </c>
      <c r="C201" s="12" t="s">
        <v>47</v>
      </c>
      <c r="D201" s="5">
        <v>0</v>
      </c>
      <c r="E201" s="5">
        <v>222</v>
      </c>
      <c r="F201" s="5">
        <v>378</v>
      </c>
      <c r="G201" s="5">
        <v>600</v>
      </c>
      <c r="H201" s="5">
        <v>0</v>
      </c>
      <c r="I201" s="5">
        <v>0</v>
      </c>
      <c r="J201" s="5">
        <v>0</v>
      </c>
      <c r="K201" s="5">
        <v>522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348"/>
        <v>1722</v>
      </c>
    </row>
    <row r="202" spans="1:16" ht="15.75" x14ac:dyDescent="0.25">
      <c r="A202" s="601"/>
      <c r="B202" s="321" t="s">
        <v>50</v>
      </c>
      <c r="C202" s="12" t="s">
        <v>47</v>
      </c>
      <c r="D202" s="5">
        <v>0</v>
      </c>
      <c r="E202" s="5">
        <v>0</v>
      </c>
      <c r="F202" s="5">
        <v>150</v>
      </c>
      <c r="G202" s="5">
        <v>0</v>
      </c>
      <c r="H202" s="5">
        <v>0</v>
      </c>
      <c r="I202" s="5">
        <v>0</v>
      </c>
      <c r="J202" s="5">
        <v>0</v>
      </c>
      <c r="K202" s="5">
        <v>18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348"/>
        <v>168</v>
      </c>
    </row>
    <row r="203" spans="1:16" ht="15.75" x14ac:dyDescent="0.25">
      <c r="A203" s="602"/>
      <c r="B203" s="321" t="s">
        <v>49</v>
      </c>
      <c r="C203" s="12" t="s">
        <v>47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348"/>
        <v>0</v>
      </c>
    </row>
    <row r="204" spans="1:16" ht="15.75" x14ac:dyDescent="0.25">
      <c r="A204" s="80" t="s">
        <v>48</v>
      </c>
      <c r="B204" s="321"/>
      <c r="C204" s="12" t="s">
        <v>47</v>
      </c>
      <c r="D204" s="315">
        <f>SUM(D199:D203)</f>
        <v>0</v>
      </c>
      <c r="E204" s="16">
        <f t="shared" ref="E204:G204" si="349">SUM(E199:E203)</f>
        <v>222</v>
      </c>
      <c r="F204" s="16">
        <f t="shared" si="349"/>
        <v>528</v>
      </c>
      <c r="G204" s="16">
        <f t="shared" si="349"/>
        <v>930</v>
      </c>
      <c r="H204" s="16">
        <f t="shared" ref="H204:I204" si="350">SUM(H199:H203)</f>
        <v>0</v>
      </c>
      <c r="I204" s="16">
        <f t="shared" si="350"/>
        <v>0</v>
      </c>
      <c r="J204" s="16">
        <f t="shared" ref="J204:K204" si="351">SUM(J199:J203)</f>
        <v>0</v>
      </c>
      <c r="K204" s="16">
        <f t="shared" si="351"/>
        <v>600</v>
      </c>
      <c r="L204" s="16">
        <f t="shared" ref="L204:M204" si="352">SUM(L199:L203)</f>
        <v>0</v>
      </c>
      <c r="M204" s="16">
        <f t="shared" si="352"/>
        <v>108</v>
      </c>
      <c r="N204" s="16">
        <f t="shared" ref="N204" si="353">SUM(N199:N203)</f>
        <v>0</v>
      </c>
      <c r="O204" s="16">
        <f t="shared" ref="O204" si="354">SUM(O199:O203)</f>
        <v>0</v>
      </c>
      <c r="P204" s="98">
        <f t="shared" si="348"/>
        <v>2388</v>
      </c>
    </row>
    <row r="205" spans="1:16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4"/>
      <c r="O205" s="594"/>
      <c r="P205" s="595"/>
    </row>
    <row r="206" spans="1:16" ht="15.75" x14ac:dyDescent="0.25">
      <c r="A206" s="596" t="s">
        <v>43</v>
      </c>
      <c r="B206" s="597"/>
      <c r="C206" s="12" t="s">
        <v>31</v>
      </c>
      <c r="D206" s="14">
        <v>12190023.979999999</v>
      </c>
      <c r="E206" s="14">
        <v>24108943.859999999</v>
      </c>
      <c r="F206" s="14">
        <v>21585345.549999997</v>
      </c>
      <c r="G206" s="14">
        <v>16989860.239999995</v>
      </c>
      <c r="H206" s="14">
        <v>21980869.57</v>
      </c>
      <c r="I206" s="14">
        <v>19766202.129999999</v>
      </c>
      <c r="J206" s="14">
        <v>16894085.41</v>
      </c>
      <c r="K206" s="14">
        <v>24071490.879999999</v>
      </c>
      <c r="L206" s="14">
        <v>26199850.139999997</v>
      </c>
      <c r="M206" s="14">
        <v>19102143.390000001</v>
      </c>
      <c r="N206" s="14">
        <v>24943026.009999998</v>
      </c>
      <c r="O206" s="14">
        <v>23816064.259999998</v>
      </c>
      <c r="P206" s="10">
        <f>SUM(D206:O206)</f>
        <v>251647905.41999996</v>
      </c>
    </row>
    <row r="207" spans="1:16" ht="15.75" x14ac:dyDescent="0.25">
      <c r="A207" s="596" t="s">
        <v>42</v>
      </c>
      <c r="B207" s="597"/>
      <c r="C207" s="12" t="s">
        <v>31</v>
      </c>
      <c r="D207" s="14">
        <v>198800</v>
      </c>
      <c r="E207" s="14">
        <v>171300</v>
      </c>
      <c r="F207" s="14">
        <v>203150</v>
      </c>
      <c r="G207" s="14">
        <v>163000</v>
      </c>
      <c r="H207" s="14">
        <v>230200</v>
      </c>
      <c r="I207" s="14">
        <v>202350</v>
      </c>
      <c r="J207" s="14">
        <v>132000</v>
      </c>
      <c r="K207" s="14">
        <v>203900</v>
      </c>
      <c r="L207" s="14">
        <v>216800</v>
      </c>
      <c r="M207" s="14">
        <v>97700</v>
      </c>
      <c r="N207" s="14">
        <v>185850</v>
      </c>
      <c r="O207" s="14">
        <v>204800</v>
      </c>
      <c r="P207" s="10">
        <f>SUM(D207:O207)</f>
        <v>2209850</v>
      </c>
    </row>
    <row r="208" spans="1:16" ht="15.75" x14ac:dyDescent="0.25">
      <c r="A208" s="603" t="s">
        <v>41</v>
      </c>
      <c r="B208" s="604"/>
      <c r="C208" s="12" t="s">
        <v>31</v>
      </c>
      <c r="D208" s="14">
        <v>1227155.1299999999</v>
      </c>
      <c r="E208" s="14">
        <v>2855901.75</v>
      </c>
      <c r="F208" s="14">
        <v>2086822.85</v>
      </c>
      <c r="G208" s="14">
        <v>2005177.3599999999</v>
      </c>
      <c r="H208" s="14">
        <v>4247900</v>
      </c>
      <c r="I208" s="14">
        <v>3100642.9299999997</v>
      </c>
      <c r="J208" s="14">
        <v>2013196.43</v>
      </c>
      <c r="K208" s="14">
        <v>1952441.78</v>
      </c>
      <c r="L208" s="14">
        <v>4858142.9899999993</v>
      </c>
      <c r="M208" s="14">
        <v>2879083.55</v>
      </c>
      <c r="N208" s="14">
        <v>1465300</v>
      </c>
      <c r="O208" s="14">
        <v>364500</v>
      </c>
      <c r="P208" s="10">
        <f>SUM(D208:O208)</f>
        <v>29056264.77</v>
      </c>
    </row>
    <row r="209" spans="1:16" ht="15.75" x14ac:dyDescent="0.25">
      <c r="A209" s="596" t="s">
        <v>40</v>
      </c>
      <c r="B209" s="597"/>
      <c r="C209" s="12" t="s">
        <v>31</v>
      </c>
      <c r="D209" s="14">
        <v>252500</v>
      </c>
      <c r="E209" s="14">
        <v>634253.65</v>
      </c>
      <c r="F209" s="14">
        <v>239670</v>
      </c>
      <c r="G209" s="14">
        <v>240000</v>
      </c>
      <c r="H209" s="14">
        <v>827600</v>
      </c>
      <c r="I209" s="14">
        <v>198550</v>
      </c>
      <c r="J209" s="14">
        <v>237150</v>
      </c>
      <c r="K209" s="14">
        <v>284750</v>
      </c>
      <c r="L209" s="14">
        <v>487267.22</v>
      </c>
      <c r="M209" s="14">
        <v>575867.22</v>
      </c>
      <c r="N209" s="14">
        <v>552979.09</v>
      </c>
      <c r="O209" s="14">
        <v>90000</v>
      </c>
      <c r="P209" s="10">
        <f>SUM(D209:O209)</f>
        <v>4620587.18</v>
      </c>
    </row>
    <row r="210" spans="1:16" ht="15.75" x14ac:dyDescent="0.25">
      <c r="A210" s="598" t="s">
        <v>45</v>
      </c>
      <c r="B210" s="599"/>
      <c r="C210" s="12" t="s">
        <v>31</v>
      </c>
      <c r="D210" s="315">
        <f t="shared" ref="D210" si="355">SUM(D206:D209)</f>
        <v>13868479.109999999</v>
      </c>
      <c r="E210" s="315">
        <f t="shared" ref="E210:F210" si="356">SUM(E206:E209)</f>
        <v>27770399.259999998</v>
      </c>
      <c r="F210" s="315">
        <f t="shared" si="356"/>
        <v>24114988.399999999</v>
      </c>
      <c r="G210" s="315">
        <f t="shared" ref="G210" si="357">SUM(G206:G209)</f>
        <v>19398037.599999994</v>
      </c>
      <c r="H210" s="315">
        <f t="shared" ref="H210:I210" si="358">SUM(H206:H209)</f>
        <v>27286569.57</v>
      </c>
      <c r="I210" s="315">
        <f t="shared" si="358"/>
        <v>23267745.059999999</v>
      </c>
      <c r="J210" s="315">
        <f t="shared" ref="J210:K210" si="359">SUM(J206:J209)</f>
        <v>19276431.84</v>
      </c>
      <c r="K210" s="315">
        <f t="shared" si="359"/>
        <v>26512582.66</v>
      </c>
      <c r="L210" s="315">
        <f t="shared" ref="L210:M210" si="360">SUM(L206:L209)</f>
        <v>31762060.349999994</v>
      </c>
      <c r="M210" s="315">
        <f t="shared" si="360"/>
        <v>22654794.16</v>
      </c>
      <c r="N210" s="315">
        <f t="shared" ref="N210" si="361">SUM(N206:N209)</f>
        <v>27147155.099999998</v>
      </c>
      <c r="O210" s="315">
        <f t="shared" ref="O210" si="362">SUM(O206:O209)</f>
        <v>24475364.259999998</v>
      </c>
      <c r="P210" s="10">
        <f>SUM(D210:O210)</f>
        <v>287534607.37</v>
      </c>
    </row>
    <row r="211" spans="1:16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4"/>
      <c r="O211" s="594"/>
      <c r="P211" s="595"/>
    </row>
    <row r="212" spans="1:16" ht="15.75" x14ac:dyDescent="0.25">
      <c r="A212" s="596" t="s">
        <v>43</v>
      </c>
      <c r="B212" s="597"/>
      <c r="C212" s="12" t="s">
        <v>31</v>
      </c>
      <c r="D212" s="14">
        <v>2003166.53</v>
      </c>
      <c r="E212" s="14">
        <v>2089147</v>
      </c>
      <c r="F212" s="14">
        <v>4342425</v>
      </c>
      <c r="G212" s="14">
        <v>2404553</v>
      </c>
      <c r="H212" s="14">
        <v>2449447</v>
      </c>
      <c r="I212" s="14">
        <v>2474665</v>
      </c>
      <c r="J212" s="14">
        <v>2483550</v>
      </c>
      <c r="K212" s="14">
        <v>2469009</v>
      </c>
      <c r="L212" s="14">
        <v>2740899</v>
      </c>
      <c r="M212" s="14">
        <v>2912432.9499999997</v>
      </c>
      <c r="N212" s="14">
        <v>1862871.9999999998</v>
      </c>
      <c r="O212" s="14">
        <v>2523763.52</v>
      </c>
      <c r="P212" s="10">
        <f>SUM(D212:O212)</f>
        <v>30755930</v>
      </c>
    </row>
    <row r="213" spans="1:16" ht="15.75" x14ac:dyDescent="0.25">
      <c r="A213" s="596" t="s">
        <v>42</v>
      </c>
      <c r="B213" s="597"/>
      <c r="C213" s="12" t="s">
        <v>31</v>
      </c>
      <c r="D213" s="14">
        <v>33700</v>
      </c>
      <c r="E213" s="14">
        <v>46200</v>
      </c>
      <c r="F213" s="14">
        <v>46500</v>
      </c>
      <c r="G213" s="14">
        <v>58800</v>
      </c>
      <c r="H213" s="14">
        <v>53200</v>
      </c>
      <c r="I213" s="14">
        <v>64400</v>
      </c>
      <c r="J213" s="14">
        <v>42000</v>
      </c>
      <c r="K213" s="14">
        <v>47900</v>
      </c>
      <c r="L213" s="14">
        <v>107200</v>
      </c>
      <c r="M213" s="14">
        <v>39000</v>
      </c>
      <c r="N213" s="14">
        <v>20000</v>
      </c>
      <c r="O213" s="14">
        <v>44500</v>
      </c>
      <c r="P213" s="10">
        <f>SUM(D213:O213)</f>
        <v>603400</v>
      </c>
    </row>
    <row r="214" spans="1:16" ht="15.75" x14ac:dyDescent="0.25">
      <c r="A214" s="603" t="s">
        <v>41</v>
      </c>
      <c r="B214" s="604"/>
      <c r="C214" s="12" t="s">
        <v>31</v>
      </c>
      <c r="D214" s="14">
        <v>1084100</v>
      </c>
      <c r="E214" s="14">
        <v>1099800</v>
      </c>
      <c r="F214" s="14">
        <v>835900</v>
      </c>
      <c r="G214" s="14">
        <v>927600</v>
      </c>
      <c r="H214" s="14">
        <v>981798.27</v>
      </c>
      <c r="I214" s="14">
        <v>1638100</v>
      </c>
      <c r="J214" s="14">
        <v>1418600</v>
      </c>
      <c r="K214" s="14">
        <v>967600</v>
      </c>
      <c r="L214" s="14">
        <v>1690200</v>
      </c>
      <c r="M214" s="14">
        <v>1634113.02</v>
      </c>
      <c r="N214" s="14">
        <v>2612442.9</v>
      </c>
      <c r="O214" s="14">
        <v>2568398</v>
      </c>
      <c r="P214" s="10">
        <f>SUM(D214:O214)</f>
        <v>17458652.189999998</v>
      </c>
    </row>
    <row r="215" spans="1:16" ht="15.75" x14ac:dyDescent="0.25">
      <c r="A215" s="596" t="s">
        <v>40</v>
      </c>
      <c r="B215" s="597"/>
      <c r="C215" s="12" t="s">
        <v>31</v>
      </c>
      <c r="D215" s="14">
        <v>992150</v>
      </c>
      <c r="E215" s="14">
        <v>3845666.31</v>
      </c>
      <c r="F215" s="14">
        <v>7318174.4399999995</v>
      </c>
      <c r="G215" s="14">
        <v>13103474.439999999</v>
      </c>
      <c r="H215" s="14">
        <v>4505424</v>
      </c>
      <c r="I215" s="14">
        <v>6872349.25</v>
      </c>
      <c r="J215" s="14">
        <v>9185350</v>
      </c>
      <c r="K215" s="14">
        <v>11764324.440000001</v>
      </c>
      <c r="L215" s="14">
        <v>12581974.880000001</v>
      </c>
      <c r="M215" s="14">
        <v>19218191.84</v>
      </c>
      <c r="N215" s="14">
        <v>4389118.95</v>
      </c>
      <c r="O215" s="14">
        <v>2098308.3499999996</v>
      </c>
      <c r="P215" s="10">
        <f>SUM(D215:O215)</f>
        <v>95874506.899999991</v>
      </c>
    </row>
    <row r="216" spans="1:16" ht="15.75" x14ac:dyDescent="0.25">
      <c r="A216" s="598" t="s">
        <v>39</v>
      </c>
      <c r="B216" s="599"/>
      <c r="C216" s="12" t="s">
        <v>31</v>
      </c>
      <c r="D216" s="315">
        <f t="shared" ref="D216" si="363">SUM(D212:D215)</f>
        <v>4113116.5300000003</v>
      </c>
      <c r="E216" s="315">
        <f t="shared" ref="E216:F216" si="364">SUM(E212:E215)</f>
        <v>7080813.3100000005</v>
      </c>
      <c r="F216" s="315">
        <f t="shared" si="364"/>
        <v>12542999.439999999</v>
      </c>
      <c r="G216" s="315">
        <f t="shared" ref="G216" si="365">SUM(G212:G215)</f>
        <v>16494427.439999999</v>
      </c>
      <c r="H216" s="315">
        <f t="shared" ref="H216:I216" si="366">SUM(H212:H215)</f>
        <v>7989869.2699999996</v>
      </c>
      <c r="I216" s="315">
        <f t="shared" si="366"/>
        <v>11049514.25</v>
      </c>
      <c r="J216" s="315">
        <f t="shared" ref="J216:K216" si="367">SUM(J212:J215)</f>
        <v>13129500</v>
      </c>
      <c r="K216" s="315">
        <f t="shared" si="367"/>
        <v>15248833.440000001</v>
      </c>
      <c r="L216" s="315">
        <f t="shared" ref="L216:M216" si="368">SUM(L212:L215)</f>
        <v>17120273.880000003</v>
      </c>
      <c r="M216" s="315">
        <f t="shared" si="368"/>
        <v>23803737.809999999</v>
      </c>
      <c r="N216" s="315">
        <f t="shared" ref="N216" si="369">SUM(N212:N215)</f>
        <v>8884433.8499999996</v>
      </c>
      <c r="O216" s="315">
        <f t="shared" ref="O216" si="370">SUM(O212:O215)</f>
        <v>7234969.8699999992</v>
      </c>
      <c r="P216" s="10">
        <f>SUM(D216:O216)</f>
        <v>144692489.09</v>
      </c>
    </row>
    <row r="217" spans="1:16" s="3" customFormat="1" ht="15.75" x14ac:dyDescent="0.25">
      <c r="A217" s="322" t="s">
        <v>38</v>
      </c>
      <c r="B217" s="323"/>
      <c r="C217" s="12" t="s">
        <v>31</v>
      </c>
      <c r="D217" s="315">
        <f>D210+D216</f>
        <v>17981595.640000001</v>
      </c>
      <c r="E217" s="315">
        <f t="shared" ref="E217:P217" si="371">E210+E216</f>
        <v>34851212.57</v>
      </c>
      <c r="F217" s="315">
        <f t="shared" si="371"/>
        <v>36657987.839999996</v>
      </c>
      <c r="G217" s="315">
        <f t="shared" si="371"/>
        <v>35892465.039999992</v>
      </c>
      <c r="H217" s="315">
        <f t="shared" ref="H217" si="372">H210+H216</f>
        <v>35276438.840000004</v>
      </c>
      <c r="I217" s="315">
        <f t="shared" ref="I217:J217" si="373">I210+I216</f>
        <v>34317259.310000002</v>
      </c>
      <c r="J217" s="315">
        <f t="shared" si="373"/>
        <v>32405931.84</v>
      </c>
      <c r="K217" s="315">
        <f t="shared" ref="K217" si="374">K210+K216</f>
        <v>41761416.100000001</v>
      </c>
      <c r="L217" s="315">
        <f t="shared" ref="L217:M217" si="375">L210+L216</f>
        <v>48882334.229999997</v>
      </c>
      <c r="M217" s="315">
        <f t="shared" si="375"/>
        <v>46458531.969999999</v>
      </c>
      <c r="N217" s="315">
        <f t="shared" ref="N217" si="376">N210+N216</f>
        <v>36031588.949999996</v>
      </c>
      <c r="O217" s="315">
        <f t="shared" ref="O217" si="377">O210+O216</f>
        <v>31710334.129999995</v>
      </c>
      <c r="P217" s="40">
        <f t="shared" si="371"/>
        <v>432227096.46000004</v>
      </c>
    </row>
    <row r="218" spans="1:16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4"/>
      <c r="O218" s="594"/>
      <c r="P218" s="595"/>
    </row>
    <row r="219" spans="1:16" ht="15.75" x14ac:dyDescent="0.25">
      <c r="A219" s="596" t="s">
        <v>35</v>
      </c>
      <c r="B219" s="597"/>
      <c r="C219" s="12" t="s">
        <v>31</v>
      </c>
      <c r="D219" s="14">
        <v>16380654.32</v>
      </c>
      <c r="E219" s="14">
        <v>16173130.25</v>
      </c>
      <c r="F219" s="14">
        <v>16251249.719999999</v>
      </c>
      <c r="G219" s="14">
        <v>16585321.529999999</v>
      </c>
      <c r="H219" s="14">
        <v>18878375.539999999</v>
      </c>
      <c r="I219" s="14">
        <v>19491414.960000001</v>
      </c>
      <c r="J219" s="14">
        <v>19036190.390000001</v>
      </c>
      <c r="K219" s="14">
        <v>18225967.52</v>
      </c>
      <c r="L219" s="14">
        <v>20033495.699999999</v>
      </c>
      <c r="M219" s="14">
        <v>18793833.690000001</v>
      </c>
      <c r="N219" s="14">
        <v>17925863.969999999</v>
      </c>
      <c r="O219" s="14">
        <v>17181545.179999981</v>
      </c>
      <c r="P219" s="10">
        <f>SUM(D219:O219)</f>
        <v>214957042.76999995</v>
      </c>
    </row>
    <row r="220" spans="1:16" ht="15.75" x14ac:dyDescent="0.25">
      <c r="A220" s="596" t="s">
        <v>34</v>
      </c>
      <c r="B220" s="597"/>
      <c r="C220" s="12" t="s">
        <v>31</v>
      </c>
      <c r="D220" s="14">
        <v>157718.23000000001</v>
      </c>
      <c r="E220" s="14">
        <v>212841.36</v>
      </c>
      <c r="F220" s="14">
        <v>160152.69</v>
      </c>
      <c r="G220" s="14">
        <v>168151.63</v>
      </c>
      <c r="H220" s="14">
        <v>160483.92000000001</v>
      </c>
      <c r="I220" s="14">
        <v>162970.56</v>
      </c>
      <c r="J220" s="14">
        <v>151302.48000000001</v>
      </c>
      <c r="K220" s="14">
        <v>149580.96</v>
      </c>
      <c r="L220" s="14">
        <v>157997.28</v>
      </c>
      <c r="M220" s="14">
        <v>142312.32000000001</v>
      </c>
      <c r="N220" s="14">
        <v>131983.20000000001</v>
      </c>
      <c r="O220" s="14">
        <v>146520.47999999998</v>
      </c>
      <c r="P220" s="10">
        <f>SUM(D220:O220)</f>
        <v>1902015.11</v>
      </c>
    </row>
    <row r="221" spans="1:16" ht="15.75" x14ac:dyDescent="0.25">
      <c r="A221" s="596" t="s">
        <v>33</v>
      </c>
      <c r="B221" s="597"/>
      <c r="C221" s="12" t="s">
        <v>31</v>
      </c>
      <c r="D221" s="14">
        <v>435165.3</v>
      </c>
      <c r="E221" s="14">
        <v>587618.66</v>
      </c>
      <c r="F221" s="14">
        <v>998055.97</v>
      </c>
      <c r="G221" s="14">
        <v>1487280</v>
      </c>
      <c r="H221" s="14">
        <v>1176096.1299999999</v>
      </c>
      <c r="I221" s="14">
        <v>1511499.62</v>
      </c>
      <c r="J221" s="14">
        <v>1420158.22</v>
      </c>
      <c r="K221" s="14">
        <v>1808782.19</v>
      </c>
      <c r="L221" s="14">
        <v>2074123.11</v>
      </c>
      <c r="M221" s="14">
        <v>1846305.24</v>
      </c>
      <c r="N221" s="14">
        <v>1392546.65</v>
      </c>
      <c r="O221" s="14">
        <v>1201901.5199999996</v>
      </c>
      <c r="P221" s="10">
        <f>SUM(D221:O221)</f>
        <v>15939532.609999999</v>
      </c>
    </row>
    <row r="222" spans="1:16" ht="15.75" x14ac:dyDescent="0.25">
      <c r="A222" s="596" t="s">
        <v>32</v>
      </c>
      <c r="B222" s="597"/>
      <c r="C222" s="12" t="s">
        <v>31</v>
      </c>
      <c r="D222" s="14">
        <v>4187496.07</v>
      </c>
      <c r="E222" s="14">
        <v>4722483.7699999996</v>
      </c>
      <c r="F222" s="14">
        <v>3285054.18</v>
      </c>
      <c r="G222" s="14">
        <v>3453392.36</v>
      </c>
      <c r="H222" s="14">
        <v>3238727.81</v>
      </c>
      <c r="I222" s="14">
        <v>3238898.72</v>
      </c>
      <c r="J222" s="14">
        <v>3174917.41</v>
      </c>
      <c r="K222" s="14">
        <v>2790117.87</v>
      </c>
      <c r="L222" s="14">
        <v>2596244.11</v>
      </c>
      <c r="M222" s="14">
        <v>1580817.69</v>
      </c>
      <c r="N222" s="14">
        <v>873958.41</v>
      </c>
      <c r="O222" s="14">
        <v>615379.87</v>
      </c>
      <c r="P222" s="10">
        <f>SUM(D222:O222)</f>
        <v>33757488.269999996</v>
      </c>
    </row>
    <row r="223" spans="1:16" ht="15.75" x14ac:dyDescent="0.25">
      <c r="A223" s="598" t="s">
        <v>36</v>
      </c>
      <c r="B223" s="599"/>
      <c r="C223" s="12" t="s">
        <v>31</v>
      </c>
      <c r="D223" s="13">
        <f>SUM(D219:D222)</f>
        <v>21161033.920000002</v>
      </c>
      <c r="E223" s="315">
        <f>SUM(E219:E222)</f>
        <v>21696074.039999999</v>
      </c>
      <c r="F223" s="315">
        <f t="shared" ref="F223:G223" si="378">SUM(F219:F222)</f>
        <v>20694512.559999999</v>
      </c>
      <c r="G223" s="315">
        <f t="shared" si="378"/>
        <v>21694145.52</v>
      </c>
      <c r="H223" s="315">
        <f t="shared" ref="H223:I223" si="379">SUM(H219:H222)</f>
        <v>23453683.399999999</v>
      </c>
      <c r="I223" s="315">
        <f t="shared" si="379"/>
        <v>24404783.859999999</v>
      </c>
      <c r="J223" s="315">
        <f t="shared" ref="J223:K223" si="380">SUM(J219:J222)</f>
        <v>23782568.5</v>
      </c>
      <c r="K223" s="315">
        <f t="shared" si="380"/>
        <v>22974448.540000003</v>
      </c>
      <c r="L223" s="15">
        <f t="shared" ref="L223:M223" si="381">SUM(L219:L222)</f>
        <v>24861860.199999999</v>
      </c>
      <c r="M223" s="15">
        <f t="shared" si="381"/>
        <v>22363268.940000001</v>
      </c>
      <c r="N223" s="15">
        <f t="shared" ref="N223" si="382">SUM(N219:N222)</f>
        <v>20324352.229999997</v>
      </c>
      <c r="O223" s="15">
        <f t="shared" ref="O223" si="383">SUM(O219:O222)</f>
        <v>19145347.049999982</v>
      </c>
      <c r="P223" s="10">
        <f>SUM(D223:O223)</f>
        <v>266556078.75999996</v>
      </c>
    </row>
    <row r="224" spans="1:16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4"/>
      <c r="O224" s="594"/>
      <c r="P224" s="595"/>
    </row>
    <row r="225" spans="1:16" ht="15.75" x14ac:dyDescent="0.25">
      <c r="A225" s="596" t="s">
        <v>35</v>
      </c>
      <c r="B225" s="597"/>
      <c r="C225" s="12" t="s">
        <v>31</v>
      </c>
      <c r="D225" s="14">
        <v>1958688.72</v>
      </c>
      <c r="E225" s="14">
        <v>2140472.69</v>
      </c>
      <c r="F225" s="14">
        <v>4303032.51</v>
      </c>
      <c r="G225" s="14">
        <v>2346758.4</v>
      </c>
      <c r="H225" s="14">
        <v>2141490.17</v>
      </c>
      <c r="I225" s="14">
        <v>2219109.4800000004</v>
      </c>
      <c r="J225" s="14">
        <v>2523749.12</v>
      </c>
      <c r="K225" s="14">
        <v>2355002.63</v>
      </c>
      <c r="L225" s="14">
        <v>2502001.61</v>
      </c>
      <c r="M225" s="14">
        <v>2840282.6799999997</v>
      </c>
      <c r="N225" s="14">
        <v>1813436.18</v>
      </c>
      <c r="O225" s="14">
        <v>2456687.6</v>
      </c>
      <c r="P225" s="10">
        <f t="shared" ref="P225:P230" si="384">SUM(D225:O225)</f>
        <v>29600711.789999999</v>
      </c>
    </row>
    <row r="226" spans="1:16" ht="15.75" x14ac:dyDescent="0.25">
      <c r="A226" s="596" t="s">
        <v>34</v>
      </c>
      <c r="B226" s="597"/>
      <c r="C226" s="12" t="s">
        <v>31</v>
      </c>
      <c r="D226" s="14">
        <v>33700</v>
      </c>
      <c r="E226" s="14">
        <v>46200</v>
      </c>
      <c r="F226" s="14">
        <v>46500</v>
      </c>
      <c r="G226" s="14">
        <v>58800</v>
      </c>
      <c r="H226" s="14">
        <v>53200</v>
      </c>
      <c r="I226" s="14">
        <v>64400</v>
      </c>
      <c r="J226" s="14">
        <v>42000</v>
      </c>
      <c r="K226" s="14">
        <v>47900</v>
      </c>
      <c r="L226" s="14">
        <v>107200</v>
      </c>
      <c r="M226" s="14">
        <v>39000</v>
      </c>
      <c r="N226" s="14">
        <v>20000</v>
      </c>
      <c r="O226" s="14">
        <v>44500</v>
      </c>
      <c r="P226" s="10">
        <f t="shared" si="384"/>
        <v>603400</v>
      </c>
    </row>
    <row r="227" spans="1:16" ht="15.75" x14ac:dyDescent="0.25">
      <c r="A227" s="596" t="s">
        <v>33</v>
      </c>
      <c r="B227" s="597"/>
      <c r="C227" s="12" t="s">
        <v>31</v>
      </c>
      <c r="D227" s="14">
        <v>971150</v>
      </c>
      <c r="E227" s="14">
        <v>3559502.31</v>
      </c>
      <c r="F227" s="14">
        <v>7284044.5999999996</v>
      </c>
      <c r="G227" s="14">
        <v>12504674.440000001</v>
      </c>
      <c r="H227" s="14">
        <v>4457304</v>
      </c>
      <c r="I227" s="14">
        <v>6841789.7000000002</v>
      </c>
      <c r="J227" s="14">
        <v>9118750</v>
      </c>
      <c r="K227" s="14">
        <v>9539524.4399999995</v>
      </c>
      <c r="L227" s="14">
        <v>8122249.8799999999</v>
      </c>
      <c r="M227" s="14">
        <v>15186511.84</v>
      </c>
      <c r="N227" s="14">
        <v>4273493.99</v>
      </c>
      <c r="O227" s="14">
        <v>1916618.3199999998</v>
      </c>
      <c r="P227" s="10">
        <f t="shared" si="384"/>
        <v>83775613.519999996</v>
      </c>
    </row>
    <row r="228" spans="1:16" ht="15.75" x14ac:dyDescent="0.25">
      <c r="A228" s="596" t="s">
        <v>32</v>
      </c>
      <c r="B228" s="597"/>
      <c r="C228" s="12" t="s">
        <v>31</v>
      </c>
      <c r="D228" s="14">
        <v>1072100</v>
      </c>
      <c r="E228" s="14">
        <v>1075800</v>
      </c>
      <c r="F228" s="14">
        <v>811900</v>
      </c>
      <c r="G228" s="14">
        <v>873600</v>
      </c>
      <c r="H228" s="14">
        <v>915099.13</v>
      </c>
      <c r="I228" s="14">
        <v>1623260</v>
      </c>
      <c r="J228" s="14">
        <v>1373300</v>
      </c>
      <c r="K228" s="14">
        <v>914200</v>
      </c>
      <c r="L228" s="14">
        <v>1643280</v>
      </c>
      <c r="M228" s="14">
        <v>1615566.76</v>
      </c>
      <c r="N228" s="14">
        <v>2263542.7200000002</v>
      </c>
      <c r="O228" s="14">
        <v>2267918</v>
      </c>
      <c r="P228" s="10">
        <f t="shared" si="384"/>
        <v>16449566.609999999</v>
      </c>
    </row>
    <row r="229" spans="1:16" ht="15.75" x14ac:dyDescent="0.25">
      <c r="A229" s="598" t="s">
        <v>216</v>
      </c>
      <c r="B229" s="599"/>
      <c r="C229" s="12" t="s">
        <v>31</v>
      </c>
      <c r="D229" s="13">
        <f t="shared" ref="D229" si="385">SUM(D225:D228)</f>
        <v>4035638.7199999997</v>
      </c>
      <c r="E229" s="315">
        <f t="shared" ref="E229:F229" si="386">SUM(E225:E228)</f>
        <v>6821975</v>
      </c>
      <c r="F229" s="315">
        <f t="shared" si="386"/>
        <v>12445477.109999999</v>
      </c>
      <c r="G229" s="315">
        <f t="shared" ref="G229" si="387">SUM(G225:G228)</f>
        <v>15783832.840000002</v>
      </c>
      <c r="H229" s="315">
        <f t="shared" ref="H229:I229" si="388">SUM(H225:H228)</f>
        <v>7567093.2999999998</v>
      </c>
      <c r="I229" s="315">
        <f t="shared" si="388"/>
        <v>10748559.18</v>
      </c>
      <c r="J229" s="315">
        <f t="shared" ref="J229:K229" si="389">SUM(J225:J228)</f>
        <v>13057799.120000001</v>
      </c>
      <c r="K229" s="315">
        <f t="shared" si="389"/>
        <v>12856627.07</v>
      </c>
      <c r="L229" s="15">
        <f t="shared" ref="L229:M229" si="390">SUM(L225:L228)</f>
        <v>12374731.49</v>
      </c>
      <c r="M229" s="15">
        <f t="shared" si="390"/>
        <v>19681361.280000001</v>
      </c>
      <c r="N229" s="15">
        <f t="shared" ref="N229" si="391">SUM(N225:N228)</f>
        <v>8370472.8900000006</v>
      </c>
      <c r="O229" s="15">
        <f t="shared" ref="O229" si="392">SUM(O225:O228)</f>
        <v>6685723.9199999999</v>
      </c>
      <c r="P229" s="10">
        <f t="shared" si="384"/>
        <v>130429291.92</v>
      </c>
    </row>
    <row r="230" spans="1:16" ht="15.75" x14ac:dyDescent="0.25">
      <c r="A230" s="322" t="s">
        <v>217</v>
      </c>
      <c r="B230" s="103"/>
      <c r="C230" s="12" t="s">
        <v>31</v>
      </c>
      <c r="D230" s="13">
        <f>D223+D229</f>
        <v>25196672.640000001</v>
      </c>
      <c r="E230" s="13">
        <f t="shared" ref="E230:G230" si="393">E223+E229</f>
        <v>28518049.039999999</v>
      </c>
      <c r="F230" s="13">
        <f t="shared" si="393"/>
        <v>33139989.669999998</v>
      </c>
      <c r="G230" s="13">
        <f t="shared" si="393"/>
        <v>37477978.359999999</v>
      </c>
      <c r="H230" s="13">
        <f t="shared" ref="H230" si="394">H223+H229</f>
        <v>31020776.699999999</v>
      </c>
      <c r="I230" s="13">
        <f t="shared" ref="I230:J230" si="395">I223+I229</f>
        <v>35153343.039999999</v>
      </c>
      <c r="J230" s="13">
        <f t="shared" si="395"/>
        <v>36840367.620000005</v>
      </c>
      <c r="K230" s="13">
        <f t="shared" ref="K230" si="396">K223+K229</f>
        <v>35831075.609999999</v>
      </c>
      <c r="L230" s="13">
        <f t="shared" ref="L230:M230" si="397">L223+L229</f>
        <v>37236591.689999998</v>
      </c>
      <c r="M230" s="13">
        <f t="shared" si="397"/>
        <v>42044630.219999999</v>
      </c>
      <c r="N230" s="13">
        <f t="shared" ref="N230" si="398">N223+N229</f>
        <v>28694825.119999997</v>
      </c>
      <c r="O230" s="13">
        <f t="shared" ref="O230" si="399">O223+O229</f>
        <v>25831070.969999984</v>
      </c>
      <c r="P230" s="10">
        <f t="shared" si="384"/>
        <v>396985370.68000001</v>
      </c>
    </row>
    <row r="231" spans="1:16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4"/>
      <c r="O231" s="594"/>
      <c r="P231" s="595"/>
    </row>
    <row r="232" spans="1:16" ht="15.75" x14ac:dyDescent="0.25">
      <c r="A232" s="596" t="s">
        <v>29</v>
      </c>
      <c r="B232" s="597"/>
      <c r="C232" s="12" t="s">
        <v>18</v>
      </c>
      <c r="D232" s="14">
        <v>1103145.06</v>
      </c>
      <c r="E232" s="14">
        <v>1132920.6000000001</v>
      </c>
      <c r="F232" s="14">
        <v>1158926.9099999999</v>
      </c>
      <c r="G232" s="14">
        <v>1166257.3500000001</v>
      </c>
      <c r="H232" s="14">
        <v>1315899.7999999998</v>
      </c>
      <c r="I232" s="14">
        <v>1332137.23</v>
      </c>
      <c r="J232" s="14">
        <v>1345813.8599999999</v>
      </c>
      <c r="K232" s="14">
        <v>1358347.25</v>
      </c>
      <c r="L232" s="14">
        <v>1367188.15</v>
      </c>
      <c r="M232" s="14">
        <v>1323646.92</v>
      </c>
      <c r="N232" s="14">
        <v>1340204.42</v>
      </c>
      <c r="O232" s="14">
        <v>1348869.9200000146</v>
      </c>
      <c r="P232" s="10">
        <f>SUM(D232:O232)</f>
        <v>15293357.470000014</v>
      </c>
    </row>
    <row r="233" spans="1:16" ht="15.75" x14ac:dyDescent="0.25">
      <c r="A233" s="596" t="s">
        <v>28</v>
      </c>
      <c r="B233" s="597"/>
      <c r="C233" s="12" t="s">
        <v>18</v>
      </c>
      <c r="D233" s="14">
        <v>2608.35</v>
      </c>
      <c r="E233" s="14">
        <v>2608.35</v>
      </c>
      <c r="F233" s="14">
        <v>2608.35</v>
      </c>
      <c r="G233" s="14">
        <v>2608.35</v>
      </c>
      <c r="H233" s="14">
        <v>2869.2</v>
      </c>
      <c r="I233" s="14">
        <v>2869.2</v>
      </c>
      <c r="J233" s="14">
        <v>2869.2</v>
      </c>
      <c r="K233" s="14">
        <v>2869.2</v>
      </c>
      <c r="L233" s="14">
        <v>3060.48</v>
      </c>
      <c r="M233" s="14">
        <v>3060.48</v>
      </c>
      <c r="N233" s="14">
        <v>3060.48</v>
      </c>
      <c r="O233" s="14">
        <v>3060.4800000000009</v>
      </c>
      <c r="P233" s="10">
        <f>SUM(D233:O233)</f>
        <v>34152.120000000003</v>
      </c>
    </row>
    <row r="234" spans="1:16" ht="15.75" x14ac:dyDescent="0.25">
      <c r="A234" s="596" t="s">
        <v>27</v>
      </c>
      <c r="B234" s="597"/>
      <c r="C234" s="12" t="s">
        <v>18</v>
      </c>
      <c r="D234" s="14">
        <v>46276.95</v>
      </c>
      <c r="E234" s="14">
        <v>52447.21</v>
      </c>
      <c r="F234" s="14">
        <v>55532.34</v>
      </c>
      <c r="G234" s="14">
        <v>58617.47</v>
      </c>
      <c r="H234" s="14">
        <v>71266.44</v>
      </c>
      <c r="I234" s="14">
        <v>71266.44</v>
      </c>
      <c r="J234" s="14">
        <v>74660.08</v>
      </c>
      <c r="K234" s="14">
        <v>81447.360000000001</v>
      </c>
      <c r="L234" s="14">
        <v>81447.360000000001</v>
      </c>
      <c r="M234" s="14">
        <v>74660.08</v>
      </c>
      <c r="N234" s="14">
        <v>61085.52</v>
      </c>
      <c r="O234" s="14">
        <v>61085.52</v>
      </c>
      <c r="P234" s="10">
        <f>SUM(D234:O234)</f>
        <v>789792.77</v>
      </c>
    </row>
    <row r="235" spans="1:16" ht="15.75" x14ac:dyDescent="0.25">
      <c r="A235" s="596" t="s">
        <v>26</v>
      </c>
      <c r="B235" s="597"/>
      <c r="C235" s="12" t="s">
        <v>18</v>
      </c>
      <c r="D235" s="14">
        <v>248730.43</v>
      </c>
      <c r="E235" s="14">
        <v>257161.97</v>
      </c>
      <c r="F235" s="14">
        <v>252946.2</v>
      </c>
      <c r="G235" s="14">
        <v>231867.35</v>
      </c>
      <c r="H235" s="14">
        <v>236504.34</v>
      </c>
      <c r="I235" s="14">
        <v>231867</v>
      </c>
      <c r="J235" s="14">
        <v>245779.02</v>
      </c>
      <c r="K235" s="14">
        <v>245779.02</v>
      </c>
      <c r="L235" s="14">
        <v>255053.7</v>
      </c>
      <c r="M235" s="14">
        <v>227229.66</v>
      </c>
      <c r="N235" s="14">
        <v>143757.54</v>
      </c>
      <c r="O235" s="14">
        <v>106658.81999999995</v>
      </c>
      <c r="P235" s="10">
        <f>SUM(D235:O235)</f>
        <v>2683335.0500000003</v>
      </c>
    </row>
    <row r="236" spans="1:16" ht="15.75" x14ac:dyDescent="0.25">
      <c r="A236" s="598" t="s">
        <v>25</v>
      </c>
      <c r="B236" s="599"/>
      <c r="C236" s="12" t="s">
        <v>18</v>
      </c>
      <c r="D236" s="13">
        <f>SUM(D232:D235)</f>
        <v>1400760.79</v>
      </c>
      <c r="E236" s="13">
        <f t="shared" ref="E236:P236" si="400">SUM(E232:E235)</f>
        <v>1445138.1300000001</v>
      </c>
      <c r="F236" s="13">
        <f t="shared" si="400"/>
        <v>1470013.8</v>
      </c>
      <c r="G236" s="13">
        <f t="shared" si="400"/>
        <v>1459350.5200000003</v>
      </c>
      <c r="H236" s="13">
        <f t="shared" ref="H236:I236" si="401">SUM(H232:H235)</f>
        <v>1626539.7799999998</v>
      </c>
      <c r="I236" s="13">
        <f t="shared" si="401"/>
        <v>1638139.8699999999</v>
      </c>
      <c r="J236" s="13">
        <f t="shared" ref="J236:K236" si="402">SUM(J232:J235)</f>
        <v>1669122.16</v>
      </c>
      <c r="K236" s="13">
        <f t="shared" si="402"/>
        <v>1688442.83</v>
      </c>
      <c r="L236" s="13">
        <f t="shared" ref="L236:M236" si="403">SUM(L232:L235)</f>
        <v>1706749.69</v>
      </c>
      <c r="M236" s="13">
        <f t="shared" si="403"/>
        <v>1628597.14</v>
      </c>
      <c r="N236" s="13">
        <f t="shared" ref="N236" si="404">SUM(N232:N235)</f>
        <v>1548107.96</v>
      </c>
      <c r="O236" s="13">
        <f t="shared" ref="O236" si="405">SUM(O232:O235)</f>
        <v>1519674.7400000147</v>
      </c>
      <c r="P236" s="40">
        <f t="shared" si="400"/>
        <v>18800637.410000011</v>
      </c>
    </row>
    <row r="237" spans="1:16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4"/>
      <c r="O237" s="594"/>
      <c r="P237" s="595"/>
    </row>
    <row r="238" spans="1:16" ht="15.75" x14ac:dyDescent="0.25">
      <c r="A238" s="596" t="s">
        <v>23</v>
      </c>
      <c r="B238" s="597"/>
      <c r="C238" s="12" t="s">
        <v>18</v>
      </c>
      <c r="D238" s="14">
        <v>2044970</v>
      </c>
      <c r="E238" s="14">
        <v>2101229</v>
      </c>
      <c r="F238" s="14">
        <v>2149451</v>
      </c>
      <c r="G238" s="14">
        <v>2163739</v>
      </c>
      <c r="H238" s="14">
        <v>2218212</v>
      </c>
      <c r="I238" s="14">
        <v>2245895</v>
      </c>
      <c r="J238" s="14">
        <v>2269113</v>
      </c>
      <c r="K238" s="14">
        <v>2289652</v>
      </c>
      <c r="L238" s="14">
        <v>2303940</v>
      </c>
      <c r="M238" s="14">
        <v>2228928</v>
      </c>
      <c r="N238" s="14">
        <v>2257504</v>
      </c>
      <c r="O238" s="14">
        <v>2270899</v>
      </c>
      <c r="P238" s="10">
        <f>SUM(D238:O238)</f>
        <v>26543532</v>
      </c>
    </row>
    <row r="239" spans="1:16" ht="15.75" x14ac:dyDescent="0.25">
      <c r="A239" s="596" t="s">
        <v>22</v>
      </c>
      <c r="B239" s="597"/>
      <c r="C239" s="12" t="s">
        <v>18</v>
      </c>
      <c r="D239" s="14">
        <v>13395</v>
      </c>
      <c r="E239" s="14">
        <v>13395</v>
      </c>
      <c r="F239" s="14">
        <v>13395</v>
      </c>
      <c r="G239" s="14">
        <v>13395</v>
      </c>
      <c r="H239" s="16">
        <v>13395</v>
      </c>
      <c r="I239" s="16">
        <v>13395</v>
      </c>
      <c r="J239" s="16">
        <v>13395</v>
      </c>
      <c r="K239" s="16">
        <v>13395</v>
      </c>
      <c r="L239" s="16">
        <v>14288</v>
      </c>
      <c r="M239" s="16">
        <v>14288</v>
      </c>
      <c r="N239" s="16">
        <v>14288</v>
      </c>
      <c r="O239" s="16">
        <v>14288</v>
      </c>
      <c r="P239" s="10">
        <f>SUM(D239:O239)</f>
        <v>164312</v>
      </c>
    </row>
    <row r="240" spans="1:16" ht="15.75" x14ac:dyDescent="0.25">
      <c r="A240" s="596" t="s">
        <v>21</v>
      </c>
      <c r="B240" s="597"/>
      <c r="C240" s="12" t="s">
        <v>18</v>
      </c>
      <c r="D240" s="14">
        <v>13395</v>
      </c>
      <c r="E240" s="14">
        <v>15181</v>
      </c>
      <c r="F240" s="14">
        <v>16074</v>
      </c>
      <c r="G240" s="14">
        <v>16967</v>
      </c>
      <c r="H240" s="16">
        <v>18753</v>
      </c>
      <c r="I240" s="16">
        <v>18753</v>
      </c>
      <c r="J240" s="16">
        <v>19646</v>
      </c>
      <c r="K240" s="16">
        <v>21432</v>
      </c>
      <c r="L240" s="16">
        <v>21432</v>
      </c>
      <c r="M240" s="16">
        <v>19646</v>
      </c>
      <c r="N240" s="16">
        <v>16074</v>
      </c>
      <c r="O240" s="16">
        <v>16074</v>
      </c>
      <c r="P240" s="10">
        <f>SUM(D240:O240)</f>
        <v>213427</v>
      </c>
    </row>
    <row r="241" spans="1:16" ht="15.75" x14ac:dyDescent="0.25">
      <c r="A241" s="596" t="s">
        <v>20</v>
      </c>
      <c r="B241" s="597"/>
      <c r="C241" s="12" t="s">
        <v>18</v>
      </c>
      <c r="D241" s="14">
        <v>52687</v>
      </c>
      <c r="E241" s="14">
        <v>54473</v>
      </c>
      <c r="F241" s="14">
        <v>53580</v>
      </c>
      <c r="G241" s="14">
        <v>49115</v>
      </c>
      <c r="H241" s="16">
        <v>45543</v>
      </c>
      <c r="I241" s="16">
        <v>44650</v>
      </c>
      <c r="J241" s="16">
        <v>47329</v>
      </c>
      <c r="K241" s="16">
        <v>47329</v>
      </c>
      <c r="L241" s="16">
        <v>49115</v>
      </c>
      <c r="M241" s="16">
        <v>43757</v>
      </c>
      <c r="N241" s="16">
        <v>27683</v>
      </c>
      <c r="O241" s="16">
        <v>20539</v>
      </c>
      <c r="P241" s="10">
        <f>SUM(D241:O241)</f>
        <v>535800</v>
      </c>
    </row>
    <row r="242" spans="1:16" ht="15.75" x14ac:dyDescent="0.25">
      <c r="A242" s="598" t="s">
        <v>19</v>
      </c>
      <c r="B242" s="599"/>
      <c r="C242" s="12" t="s">
        <v>18</v>
      </c>
      <c r="D242" s="13">
        <f>SUM(D238:D241)</f>
        <v>2124447</v>
      </c>
      <c r="E242" s="13">
        <f t="shared" ref="E242:P242" si="406">SUM(E238:E241)</f>
        <v>2184278</v>
      </c>
      <c r="F242" s="13">
        <f t="shared" si="406"/>
        <v>2232500</v>
      </c>
      <c r="G242" s="13">
        <f t="shared" si="406"/>
        <v>2243216</v>
      </c>
      <c r="H242" s="13">
        <f t="shared" ref="H242:I242" si="407">SUM(H238:H241)</f>
        <v>2295903</v>
      </c>
      <c r="I242" s="13">
        <f t="shared" si="407"/>
        <v>2322693</v>
      </c>
      <c r="J242" s="13">
        <f t="shared" ref="J242:K242" si="408">SUM(J238:J241)</f>
        <v>2349483</v>
      </c>
      <c r="K242" s="13">
        <f t="shared" si="408"/>
        <v>2371808</v>
      </c>
      <c r="L242" s="13">
        <f t="shared" ref="L242:M242" si="409">SUM(L238:L241)</f>
        <v>2388775</v>
      </c>
      <c r="M242" s="13">
        <f t="shared" si="409"/>
        <v>2306619</v>
      </c>
      <c r="N242" s="13">
        <f t="shared" ref="N242" si="410">SUM(N238:N241)</f>
        <v>2315549</v>
      </c>
      <c r="O242" s="13">
        <f t="shared" ref="O242" si="411">SUM(O238:O241)</f>
        <v>2321800</v>
      </c>
      <c r="P242" s="40">
        <f t="shared" si="406"/>
        <v>27457071</v>
      </c>
    </row>
    <row r="243" spans="1:16" ht="15.75" x14ac:dyDescent="0.25">
      <c r="A243" s="598" t="s">
        <v>218</v>
      </c>
      <c r="B243" s="599"/>
      <c r="C243" s="12" t="s">
        <v>18</v>
      </c>
      <c r="D243" s="315">
        <f>D230+D236+D242</f>
        <v>28721880.43</v>
      </c>
      <c r="E243" s="315">
        <f t="shared" ref="E243:G243" si="412">E230+E236+E242</f>
        <v>32147465.169999998</v>
      </c>
      <c r="F243" s="315">
        <f t="shared" si="412"/>
        <v>36842503.469999999</v>
      </c>
      <c r="G243" s="315">
        <f t="shared" si="412"/>
        <v>41180544.880000003</v>
      </c>
      <c r="H243" s="315">
        <f t="shared" ref="H243" si="413">H230+H236+H242</f>
        <v>34943219.480000004</v>
      </c>
      <c r="I243" s="315">
        <f t="shared" ref="I243:J243" si="414">I230+I236+I242</f>
        <v>39114175.909999996</v>
      </c>
      <c r="J243" s="315">
        <f t="shared" si="414"/>
        <v>40858972.780000001</v>
      </c>
      <c r="K243" s="315">
        <f t="shared" ref="K243" si="415">K230+K236+K242</f>
        <v>39891326.439999998</v>
      </c>
      <c r="L243" s="315">
        <f t="shared" ref="L243:M243" si="416">L230+L236+L242</f>
        <v>41332116.379999995</v>
      </c>
      <c r="M243" s="315">
        <f t="shared" si="416"/>
        <v>45979846.359999999</v>
      </c>
      <c r="N243" s="315">
        <f t="shared" ref="N243" si="417">N230+N236+N242</f>
        <v>32558482.079999998</v>
      </c>
      <c r="O243" s="315">
        <f t="shared" ref="O243" si="418">O230+O236+O242</f>
        <v>29672545.709999997</v>
      </c>
      <c r="P243" s="40">
        <f t="shared" ref="P243" si="419">P216+P223+P236+P242</f>
        <v>457506276.25999999</v>
      </c>
    </row>
    <row r="244" spans="1:16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4"/>
      <c r="O244" s="594"/>
      <c r="P244" s="595"/>
    </row>
    <row r="245" spans="1:16" ht="15.75" x14ac:dyDescent="0.25">
      <c r="A245" s="621" t="s">
        <v>207</v>
      </c>
      <c r="B245" s="622"/>
      <c r="C245" s="12" t="s">
        <v>18</v>
      </c>
      <c r="D245" s="161">
        <v>168823636.5999997</v>
      </c>
      <c r="E245" s="161">
        <v>166338664.74999982</v>
      </c>
      <c r="F245" s="161">
        <v>166235240.1799998</v>
      </c>
      <c r="G245" s="161">
        <v>161267021.37999961</v>
      </c>
      <c r="H245" s="161">
        <v>160118581.82999972</v>
      </c>
      <c r="I245" s="161">
        <v>165232670.74999991</v>
      </c>
      <c r="J245" s="161">
        <v>170231956.81999984</v>
      </c>
      <c r="K245" s="161">
        <v>165203733.47999987</v>
      </c>
      <c r="L245" s="161">
        <v>161464731.84000009</v>
      </c>
      <c r="M245" s="161">
        <v>157967326.67999974</v>
      </c>
      <c r="N245" s="161">
        <v>154954053.25999957</v>
      </c>
      <c r="O245" s="161">
        <v>0</v>
      </c>
      <c r="P245" s="184">
        <f>O245</f>
        <v>0</v>
      </c>
    </row>
    <row r="246" spans="1:16" ht="15.75" x14ac:dyDescent="0.25">
      <c r="A246" s="621" t="s">
        <v>208</v>
      </c>
      <c r="B246" s="622"/>
      <c r="C246" s="12" t="s">
        <v>18</v>
      </c>
      <c r="D246" s="161">
        <v>-3289622.28</v>
      </c>
      <c r="E246" s="161">
        <v>-3618815.4099999997</v>
      </c>
      <c r="F246" s="161">
        <v>-3562623.0999999996</v>
      </c>
      <c r="G246" s="161">
        <v>-3488389.57</v>
      </c>
      <c r="H246" s="161">
        <v>-3343838.1</v>
      </c>
      <c r="I246" s="161">
        <v>-3360055.3499999996</v>
      </c>
      <c r="J246" s="161">
        <v>-3289772.9699999997</v>
      </c>
      <c r="K246" s="161">
        <v>-3052253.9300000006</v>
      </c>
      <c r="L246" s="161">
        <v>-1853970.74</v>
      </c>
      <c r="M246" s="161">
        <v>-1790529.06</v>
      </c>
      <c r="N246" s="161">
        <v>-1872621.55</v>
      </c>
      <c r="O246" s="161">
        <v>0</v>
      </c>
      <c r="P246" s="184">
        <f>O246</f>
        <v>0</v>
      </c>
    </row>
    <row r="247" spans="1:16" ht="15.75" x14ac:dyDescent="0.25">
      <c r="A247" s="619" t="s">
        <v>209</v>
      </c>
      <c r="B247" s="620"/>
      <c r="C247" s="12" t="s">
        <v>18</v>
      </c>
      <c r="D247" s="149">
        <f>D245+D246</f>
        <v>165534014.31999969</v>
      </c>
      <c r="E247" s="149">
        <f t="shared" ref="E247:P247" si="420">E245+E246</f>
        <v>162719849.33999982</v>
      </c>
      <c r="F247" s="149">
        <f t="shared" si="420"/>
        <v>162672617.0799998</v>
      </c>
      <c r="G247" s="149">
        <f t="shared" si="420"/>
        <v>157778631.80999961</v>
      </c>
      <c r="H247" s="149">
        <f t="shared" ref="H247" si="421">H245+H246</f>
        <v>156774743.72999972</v>
      </c>
      <c r="I247" s="149">
        <f t="shared" ref="I247:J247" si="422">I245+I246</f>
        <v>161872615.39999992</v>
      </c>
      <c r="J247" s="149">
        <f t="shared" si="422"/>
        <v>166942183.84999985</v>
      </c>
      <c r="K247" s="149">
        <f t="shared" ref="K247" si="423">K245+K246</f>
        <v>162151479.54999986</v>
      </c>
      <c r="L247" s="149">
        <f t="shared" ref="L247:M247" si="424">L245+L246</f>
        <v>159610761.10000008</v>
      </c>
      <c r="M247" s="149">
        <f t="shared" si="424"/>
        <v>156176797.61999974</v>
      </c>
      <c r="N247" s="149">
        <f t="shared" ref="N247" si="425">N245+N246</f>
        <v>153081431.70999956</v>
      </c>
      <c r="O247" s="149">
        <f t="shared" ref="O247" si="426">O245+O246</f>
        <v>0</v>
      </c>
      <c r="P247" s="184">
        <f t="shared" si="420"/>
        <v>0</v>
      </c>
    </row>
    <row r="248" spans="1:16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4"/>
      <c r="O248" s="594"/>
      <c r="P248" s="595"/>
    </row>
    <row r="249" spans="1:16" ht="15.75" x14ac:dyDescent="0.25">
      <c r="A249" s="610" t="s">
        <v>16</v>
      </c>
      <c r="B249" s="611"/>
      <c r="C249" s="6" t="s">
        <v>6</v>
      </c>
      <c r="D249" s="9">
        <f>IFERROR(D58/D243%,0)</f>
        <v>15.090367648675571</v>
      </c>
      <c r="E249" s="9">
        <f t="shared" ref="E249:G249" si="427">IFERROR(E58/E243%,0)</f>
        <v>12.441655675958231</v>
      </c>
      <c r="F249" s="9">
        <f t="shared" si="427"/>
        <v>12.671252677770328</v>
      </c>
      <c r="G249" s="9">
        <f t="shared" si="427"/>
        <v>12.47036410327847</v>
      </c>
      <c r="H249" s="9">
        <f t="shared" ref="H249" si="428">IFERROR(H58/H243%,0)</f>
        <v>14.417424910957285</v>
      </c>
      <c r="I249" s="9">
        <f t="shared" ref="I249:J249" si="429">IFERROR(I58/I243%,0)</f>
        <v>12.40533073268576</v>
      </c>
      <c r="J249" s="9">
        <f t="shared" si="429"/>
        <v>11.690349845476463</v>
      </c>
      <c r="K249" s="9">
        <f t="shared" ref="K249" si="430">IFERROR(K58/K243%,0)</f>
        <v>11.685903640636123</v>
      </c>
      <c r="L249" s="9">
        <f t="shared" ref="L249:M249" si="431">IFERROR(L58/L243%,0)</f>
        <v>11.187843240922376</v>
      </c>
      <c r="M249" s="9">
        <f t="shared" si="431"/>
        <v>9.5783876875485934</v>
      </c>
      <c r="N249" s="9">
        <f t="shared" ref="N249" si="432">IFERROR(N58/N243%,0)</f>
        <v>12.489994531249966</v>
      </c>
      <c r="O249" s="9">
        <f t="shared" ref="O249" si="433">IFERROR(O58/O243%,0)</f>
        <v>14.779590000840544</v>
      </c>
      <c r="P249" s="307">
        <f>IFERROR(P58/P243%,0)</f>
        <v>12.009975694032681</v>
      </c>
    </row>
    <row r="250" spans="1:16" ht="15.75" x14ac:dyDescent="0.25">
      <c r="A250" s="610" t="s">
        <v>210</v>
      </c>
      <c r="B250" s="611"/>
      <c r="C250" s="6" t="s">
        <v>6</v>
      </c>
      <c r="D250" s="316">
        <f>IFERROR(D210/(D223+D245)%,0)</f>
        <v>7.2997884892718563</v>
      </c>
      <c r="E250" s="316">
        <f t="shared" ref="E250:G250" si="434">IFERROR(E210/(E223+E245)%,0)</f>
        <v>14.768759984831538</v>
      </c>
      <c r="F250" s="316">
        <f t="shared" si="434"/>
        <v>12.900561866971218</v>
      </c>
      <c r="G250" s="316">
        <f t="shared" si="434"/>
        <v>10.602270377190097</v>
      </c>
      <c r="H250" s="316">
        <f t="shared" ref="H250" si="435">IFERROR(H210/(H223+H245)%,0)</f>
        <v>14.864211396973479</v>
      </c>
      <c r="I250" s="316">
        <f t="shared" ref="I250:J250" si="436">IFERROR(I210/(I223+I245)%,0)</f>
        <v>12.269593634786665</v>
      </c>
      <c r="J250" s="316">
        <f t="shared" si="436"/>
        <v>9.9355611690445436</v>
      </c>
      <c r="K250" s="316">
        <f t="shared" ref="K250" si="437">IFERROR(K210/(K223+K245)%,0)</f>
        <v>14.089084279272187</v>
      </c>
      <c r="L250" s="316">
        <f t="shared" ref="L250:M250" si="438">IFERROR(L210/(L223+L245)%,0)</f>
        <v>17.046445170414216</v>
      </c>
      <c r="M250" s="316">
        <f t="shared" si="438"/>
        <v>12.562923159051246</v>
      </c>
      <c r="N250" s="316">
        <f t="shared" ref="N250" si="439">IFERROR(N210/(N223+N245)%,0)</f>
        <v>15.488020343469445</v>
      </c>
      <c r="O250" s="316">
        <f t="shared" ref="O250" si="440">IFERROR(O210/(O223+O245)%,0)</f>
        <v>127.83975237471614</v>
      </c>
      <c r="P250" s="298">
        <f>IFERROR(P210/(P223+P245)%,0)</f>
        <v>107.87021204228044</v>
      </c>
    </row>
    <row r="251" spans="1:16" ht="16.5" thickBot="1" x14ac:dyDescent="0.3">
      <c r="A251" s="623" t="s">
        <v>15</v>
      </c>
      <c r="B251" s="624"/>
      <c r="C251" s="6" t="s">
        <v>6</v>
      </c>
      <c r="D251" s="8">
        <f>IFERROR(D210/D223%,0)</f>
        <v>65.537814278972618</v>
      </c>
      <c r="E251" s="8">
        <f t="shared" ref="E251:G251" si="441">IFERROR(E210/E223%,0)</f>
        <v>127.99734739474553</v>
      </c>
      <c r="F251" s="8">
        <f t="shared" si="441"/>
        <v>116.52841945459187</v>
      </c>
      <c r="G251" s="8">
        <f t="shared" si="441"/>
        <v>89.416002036663741</v>
      </c>
      <c r="H251" s="8">
        <f t="shared" ref="H251" si="442">IFERROR(H210/H223%,0)</f>
        <v>116.34236339184149</v>
      </c>
      <c r="I251" s="8">
        <f t="shared" ref="I251:J251" si="443">IFERROR(I210/I223%,0)</f>
        <v>95.340918376812041</v>
      </c>
      <c r="J251" s="8">
        <f t="shared" si="443"/>
        <v>81.052775439288652</v>
      </c>
      <c r="K251" s="8">
        <f t="shared" ref="K251" si="444">IFERROR(K210/K223%,0)</f>
        <v>115.40030052882391</v>
      </c>
      <c r="L251" s="8">
        <f t="shared" ref="L251:M251" si="445">IFERROR(L210/L223%,0)</f>
        <v>127.75415875759769</v>
      </c>
      <c r="M251" s="8">
        <f t="shared" si="445"/>
        <v>101.30358947424973</v>
      </c>
      <c r="N251" s="8">
        <f t="shared" ref="N251" si="446">IFERROR(N210/N223%,0)</f>
        <v>133.56959568890528</v>
      </c>
      <c r="O251" s="8">
        <f t="shared" ref="O251" si="447">IFERROR(O210/O223%,0)</f>
        <v>127.83975237471614</v>
      </c>
      <c r="P251" s="308">
        <f>IFERROR(P210/P223%,0)</f>
        <v>107.87021204228044</v>
      </c>
    </row>
    <row r="252" spans="1:16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6"/>
      <c r="O252" s="626"/>
      <c r="P252" s="627"/>
    </row>
    <row r="253" spans="1:16" s="3" customFormat="1" ht="15" customHeight="1" x14ac:dyDescent="0.25">
      <c r="A253" s="610" t="s">
        <v>13</v>
      </c>
      <c r="B253" s="611"/>
      <c r="C253" s="6" t="s">
        <v>3</v>
      </c>
      <c r="D253" s="5">
        <v>10</v>
      </c>
      <c r="E253" s="5">
        <v>22</v>
      </c>
      <c r="F253" s="5">
        <v>20</v>
      </c>
      <c r="G253" s="5">
        <v>43</v>
      </c>
      <c r="H253" s="5">
        <v>60</v>
      </c>
      <c r="I253" s="5">
        <v>42</v>
      </c>
      <c r="J253" s="5">
        <v>16</v>
      </c>
      <c r="K253" s="5">
        <v>11</v>
      </c>
      <c r="L253" s="5">
        <v>18</v>
      </c>
      <c r="M253" s="5">
        <v>6</v>
      </c>
      <c r="N253" s="5">
        <v>12</v>
      </c>
      <c r="O253" s="5">
        <v>9</v>
      </c>
      <c r="P253" s="302">
        <f>SUM(D253:O253)</f>
        <v>269</v>
      </c>
    </row>
    <row r="254" spans="1:16" s="3" customFormat="1" ht="15.75" x14ac:dyDescent="0.25">
      <c r="A254" s="610" t="s">
        <v>12</v>
      </c>
      <c r="B254" s="611"/>
      <c r="C254" s="6" t="s">
        <v>3</v>
      </c>
      <c r="D254" s="5">
        <v>2</v>
      </c>
      <c r="E254" s="5">
        <v>2</v>
      </c>
      <c r="F254" s="5">
        <v>2</v>
      </c>
      <c r="G254" s="5">
        <v>2</v>
      </c>
      <c r="H254" s="5">
        <v>2</v>
      </c>
      <c r="I254" s="5">
        <v>2</v>
      </c>
      <c r="J254" s="5">
        <v>2</v>
      </c>
      <c r="K254" s="5">
        <v>2</v>
      </c>
      <c r="L254" s="5">
        <v>2</v>
      </c>
      <c r="M254" s="5">
        <v>2</v>
      </c>
      <c r="N254" s="5">
        <v>3</v>
      </c>
      <c r="O254" s="5">
        <v>2</v>
      </c>
      <c r="P254" s="302">
        <f>SUM(D254:O254)</f>
        <v>25</v>
      </c>
    </row>
    <row r="255" spans="1:16" ht="15.75" customHeight="1" x14ac:dyDescent="0.25">
      <c r="A255" s="610" t="s">
        <v>11</v>
      </c>
      <c r="B255" s="611"/>
      <c r="C255" s="6" t="s">
        <v>3</v>
      </c>
      <c r="D255" s="5">
        <f t="shared" ref="D255" si="448">D95</f>
        <v>45</v>
      </c>
      <c r="E255" s="5">
        <f t="shared" ref="E255:G255" si="449">E95</f>
        <v>49</v>
      </c>
      <c r="F255" s="5">
        <f t="shared" si="449"/>
        <v>47</v>
      </c>
      <c r="G255" s="5">
        <f t="shared" si="449"/>
        <v>61</v>
      </c>
      <c r="H255" s="5">
        <f t="shared" ref="H255" si="450">H95</f>
        <v>76</v>
      </c>
      <c r="I255" s="5">
        <f t="shared" ref="I255:J255" si="451">I95</f>
        <v>97</v>
      </c>
      <c r="J255" s="5">
        <f t="shared" si="451"/>
        <v>95</v>
      </c>
      <c r="K255" s="5">
        <f t="shared" ref="K255" si="452">K95</f>
        <v>92</v>
      </c>
      <c r="L255" s="5">
        <f t="shared" ref="L255:M255" si="453">L95</f>
        <v>99</v>
      </c>
      <c r="M255" s="5">
        <f t="shared" si="453"/>
        <v>95</v>
      </c>
      <c r="N255" s="5">
        <f t="shared" ref="N255" si="454">N95</f>
        <v>83</v>
      </c>
      <c r="O255" s="5">
        <f t="shared" ref="O255" si="455">O95</f>
        <v>62</v>
      </c>
      <c r="P255" s="302">
        <f>SUM(D255:O255)</f>
        <v>901</v>
      </c>
    </row>
    <row r="256" spans="1:16" ht="15.75" x14ac:dyDescent="0.25">
      <c r="A256" s="610" t="s">
        <v>10</v>
      </c>
      <c r="B256" s="611"/>
      <c r="C256" s="6" t="s">
        <v>3</v>
      </c>
      <c r="D256" s="5">
        <f t="shared" ref="D256" si="456">D91</f>
        <v>9</v>
      </c>
      <c r="E256" s="5">
        <f t="shared" ref="E256:G256" si="457">E91</f>
        <v>22</v>
      </c>
      <c r="F256" s="5">
        <f t="shared" si="457"/>
        <v>23</v>
      </c>
      <c r="G256" s="5">
        <f t="shared" si="457"/>
        <v>43</v>
      </c>
      <c r="H256" s="5">
        <f t="shared" ref="H256" si="458">H91</f>
        <v>61</v>
      </c>
      <c r="I256" s="5">
        <f t="shared" ref="I256:J256" si="459">I91</f>
        <v>41</v>
      </c>
      <c r="J256" s="5">
        <f t="shared" si="459"/>
        <v>17</v>
      </c>
      <c r="K256" s="5">
        <f t="shared" ref="K256" si="460">K91</f>
        <v>11</v>
      </c>
      <c r="L256" s="5">
        <f t="shared" ref="L256:M256" si="461">L91</f>
        <v>18</v>
      </c>
      <c r="M256" s="5">
        <f t="shared" si="461"/>
        <v>6</v>
      </c>
      <c r="N256" s="5">
        <f t="shared" ref="N256" si="462">N91</f>
        <v>13</v>
      </c>
      <c r="O256" s="5">
        <f t="shared" ref="O256" si="463">O91</f>
        <v>11</v>
      </c>
      <c r="P256" s="302">
        <f>SUM(D256:O256)</f>
        <v>275</v>
      </c>
    </row>
    <row r="257" spans="1:16" ht="15.6" customHeight="1" x14ac:dyDescent="0.25">
      <c r="A257" s="610" t="s">
        <v>9</v>
      </c>
      <c r="B257" s="611"/>
      <c r="C257" s="6" t="s">
        <v>3</v>
      </c>
      <c r="D257" s="5">
        <v>20</v>
      </c>
      <c r="E257" s="5">
        <v>22</v>
      </c>
      <c r="F257" s="5">
        <v>2</v>
      </c>
      <c r="G257" s="5">
        <v>22</v>
      </c>
      <c r="H257" s="5">
        <v>22</v>
      </c>
      <c r="I257" s="5">
        <v>16</v>
      </c>
      <c r="J257" s="5">
        <v>19</v>
      </c>
      <c r="K257" s="5">
        <v>3</v>
      </c>
      <c r="L257" s="5">
        <v>5</v>
      </c>
      <c r="M257" s="5">
        <v>4</v>
      </c>
      <c r="N257" s="5">
        <v>8</v>
      </c>
      <c r="O257" s="5">
        <v>9</v>
      </c>
      <c r="P257" s="302">
        <f>SUM(D257:O257)</f>
        <v>152</v>
      </c>
    </row>
    <row r="258" spans="1:16" ht="15.75" x14ac:dyDescent="0.25">
      <c r="A258" s="598" t="s">
        <v>8</v>
      </c>
      <c r="B258" s="599"/>
      <c r="C258" s="6" t="s">
        <v>3</v>
      </c>
      <c r="D258" s="2">
        <f>IFERROR(D257/D256,0)</f>
        <v>2.2222222222222223</v>
      </c>
      <c r="E258" s="2">
        <f t="shared" ref="E258:G258" si="464">IFERROR(E257/E256,0)</f>
        <v>1</v>
      </c>
      <c r="F258" s="2">
        <f t="shared" si="464"/>
        <v>8.6956521739130432E-2</v>
      </c>
      <c r="G258" s="2">
        <f t="shared" si="464"/>
        <v>0.51162790697674421</v>
      </c>
      <c r="H258" s="2">
        <f t="shared" ref="H258" si="465">IFERROR(H257/H256,0)</f>
        <v>0.36065573770491804</v>
      </c>
      <c r="I258" s="2">
        <f t="shared" ref="I258:J258" si="466">IFERROR(I257/I256,0)</f>
        <v>0.3902439024390244</v>
      </c>
      <c r="J258" s="2">
        <f t="shared" si="466"/>
        <v>1.1176470588235294</v>
      </c>
      <c r="K258" s="2">
        <f t="shared" ref="K258" si="467">IFERROR(K257/K256,0)</f>
        <v>0.27272727272727271</v>
      </c>
      <c r="L258" s="2">
        <f t="shared" ref="L258:M258" si="468">IFERROR(L257/L256,0)</f>
        <v>0.27777777777777779</v>
      </c>
      <c r="M258" s="2">
        <f t="shared" si="468"/>
        <v>0.66666666666666663</v>
      </c>
      <c r="N258" s="2">
        <f t="shared" ref="N258" si="469">IFERROR(N257/N256,0)</f>
        <v>0.61538461538461542</v>
      </c>
      <c r="O258" s="2">
        <f t="shared" ref="O258" si="470">IFERROR(O257/O256,0)</f>
        <v>0.81818181818181823</v>
      </c>
      <c r="P258" s="302">
        <f>IFERROR(P257/P256,0)</f>
        <v>0.55272727272727273</v>
      </c>
    </row>
    <row r="259" spans="1:16" ht="15.75" x14ac:dyDescent="0.25">
      <c r="A259" s="598" t="s">
        <v>7</v>
      </c>
      <c r="B259" s="599"/>
      <c r="C259" s="6" t="s">
        <v>6</v>
      </c>
      <c r="D259" s="514">
        <f>IFERROR(D92/D255*100,0)</f>
        <v>55.555555555555557</v>
      </c>
      <c r="E259" s="514">
        <f t="shared" ref="E259:G259" si="471">IFERROR(E92/E255*100,0)</f>
        <v>36.734693877551024</v>
      </c>
      <c r="F259" s="514">
        <f t="shared" si="471"/>
        <v>53.191489361702125</v>
      </c>
      <c r="G259" s="7">
        <f t="shared" si="471"/>
        <v>47.540983606557376</v>
      </c>
      <c r="H259" s="7">
        <f t="shared" ref="H259" si="472">IFERROR(H92/H255*100,0)</f>
        <v>60.526315789473685</v>
      </c>
      <c r="I259" s="7">
        <f t="shared" ref="I259:J259" si="473">IFERROR(I92/I255*100,0)</f>
        <v>20.618556701030926</v>
      </c>
      <c r="J259" s="7">
        <f t="shared" si="473"/>
        <v>20</v>
      </c>
      <c r="K259" s="7">
        <f t="shared" ref="K259" si="474">IFERROR(K92/K255*100,0)</f>
        <v>15.217391304347828</v>
      </c>
      <c r="L259" s="7">
        <f t="shared" ref="L259:M259" si="475">IFERROR(L92/L255*100,0)</f>
        <v>11.111111111111111</v>
      </c>
      <c r="M259" s="7">
        <f t="shared" si="475"/>
        <v>10.526315789473683</v>
      </c>
      <c r="N259" s="7">
        <f t="shared" ref="N259" si="476">IFERROR(N92/N255*100,0)</f>
        <v>30.120481927710845</v>
      </c>
      <c r="O259" s="7">
        <f t="shared" ref="O259" si="477">IFERROR(O92/O255*100,0)</f>
        <v>51.612903225806448</v>
      </c>
      <c r="P259" s="303">
        <f>IFERROR(P92/P255*100,0)</f>
        <v>30.410654827968926</v>
      </c>
    </row>
    <row r="260" spans="1:16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4"/>
      <c r="O260" s="594"/>
      <c r="P260" s="595"/>
    </row>
    <row r="261" spans="1:16" s="3" customFormat="1" ht="15" customHeight="1" x14ac:dyDescent="0.25">
      <c r="A261" s="610" t="s">
        <v>4</v>
      </c>
      <c r="B261" s="611"/>
      <c r="C261" s="6" t="s">
        <v>3</v>
      </c>
      <c r="D261" s="5">
        <v>19</v>
      </c>
      <c r="E261" s="5">
        <v>10</v>
      </c>
      <c r="F261" s="5">
        <v>7</v>
      </c>
      <c r="G261" s="5">
        <v>5</v>
      </c>
      <c r="H261" s="5">
        <v>14</v>
      </c>
      <c r="I261" s="5">
        <v>11</v>
      </c>
      <c r="J261" s="5">
        <v>13</v>
      </c>
      <c r="K261" s="5">
        <v>22</v>
      </c>
      <c r="L261" s="5">
        <v>37</v>
      </c>
      <c r="M261" s="5">
        <v>12</v>
      </c>
      <c r="N261" s="5">
        <v>12</v>
      </c>
      <c r="O261" s="5">
        <v>16</v>
      </c>
      <c r="P261" s="40">
        <f>SUM(D261:O261)</f>
        <v>178</v>
      </c>
    </row>
    <row r="262" spans="1:16" s="3" customFormat="1" ht="15.75" customHeight="1" x14ac:dyDescent="0.25">
      <c r="A262" s="610" t="s">
        <v>2</v>
      </c>
      <c r="B262" s="611"/>
      <c r="C262" s="6" t="s">
        <v>0</v>
      </c>
      <c r="D262" s="5">
        <v>10</v>
      </c>
      <c r="E262" s="5">
        <v>5</v>
      </c>
      <c r="F262" s="5">
        <v>3</v>
      </c>
      <c r="G262" s="5">
        <v>2</v>
      </c>
      <c r="H262" s="5">
        <v>5</v>
      </c>
      <c r="I262" s="5">
        <v>7</v>
      </c>
      <c r="J262" s="5">
        <v>5</v>
      </c>
      <c r="K262" s="5">
        <v>7</v>
      </c>
      <c r="L262" s="5">
        <v>9</v>
      </c>
      <c r="M262" s="5">
        <v>2</v>
      </c>
      <c r="N262" s="5">
        <v>3</v>
      </c>
      <c r="O262" s="5">
        <v>4</v>
      </c>
      <c r="P262" s="40">
        <f>SUM(D262:O262)</f>
        <v>62</v>
      </c>
    </row>
    <row r="263" spans="1:16" ht="16.5" thickBot="1" x14ac:dyDescent="0.3">
      <c r="A263" s="608" t="s">
        <v>1</v>
      </c>
      <c r="B263" s="609"/>
      <c r="C263" s="99" t="s">
        <v>0</v>
      </c>
      <c r="D263" s="100">
        <f>IF(D262,D261/D262,"")</f>
        <v>1.9</v>
      </c>
      <c r="E263" s="100">
        <f t="shared" ref="E263:P263" si="478">IF(E262,E261/E262,"")</f>
        <v>2</v>
      </c>
      <c r="F263" s="100">
        <f t="shared" si="478"/>
        <v>2.3333333333333335</v>
      </c>
      <c r="G263" s="100">
        <f t="shared" si="478"/>
        <v>2.5</v>
      </c>
      <c r="H263" s="100">
        <f t="shared" ref="H263" si="479">IF(H262,H261/H262,"")</f>
        <v>2.8</v>
      </c>
      <c r="I263" s="100">
        <f t="shared" ref="I263:J263" si="480">IF(I262,I261/I262,"")</f>
        <v>1.5714285714285714</v>
      </c>
      <c r="J263" s="100">
        <f t="shared" si="480"/>
        <v>2.6</v>
      </c>
      <c r="K263" s="100">
        <f t="shared" ref="K263" si="481">IF(K262,K261/K262,"")</f>
        <v>3.1428571428571428</v>
      </c>
      <c r="L263" s="100">
        <f t="shared" ref="L263:M263" si="482">IF(L262,L261/L262,"")</f>
        <v>4.1111111111111107</v>
      </c>
      <c r="M263" s="100">
        <f t="shared" si="482"/>
        <v>6</v>
      </c>
      <c r="N263" s="100">
        <f t="shared" ref="N263" si="483">IF(N262,N261/N262,"")</f>
        <v>4</v>
      </c>
      <c r="O263" s="100">
        <f t="shared" ref="O263" si="484">IF(O262,O261/O262,"")</f>
        <v>4</v>
      </c>
      <c r="P263" s="235">
        <f t="shared" si="478"/>
        <v>2.870967741935484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263"/>
  <sheetViews>
    <sheetView workbookViewId="0">
      <pane xSplit="2" ySplit="8" topLeftCell="H9" activePane="bottomRight" state="frozen"/>
      <selection pane="topRight" activeCell="C1" sqref="C1"/>
      <selection pane="bottomLeft" activeCell="A9" sqref="A9"/>
      <selection pane="bottomRight" activeCell="A26" sqref="A26:P2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42578125" bestFit="1" customWidth="1"/>
    <col min="5" max="6" width="18.5703125" bestFit="1" customWidth="1"/>
    <col min="7" max="7" width="20.42578125" bestFit="1" customWidth="1"/>
    <col min="8" max="15" width="18.5703125" bestFit="1" customWidth="1"/>
    <col min="16" max="16" width="18.85546875" style="62" bestFit="1" customWidth="1"/>
  </cols>
  <sheetData>
    <row r="1" spans="1:16" ht="18.75" thickBot="1" x14ac:dyDescent="0.3">
      <c r="A1" s="590" t="s">
        <v>177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2"/>
    </row>
    <row r="2" spans="1:16" ht="18.75" thickBot="1" x14ac:dyDescent="0.3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7"/>
    </row>
    <row r="3" spans="1:16" ht="18.75" thickBot="1" x14ac:dyDescent="0.3">
      <c r="A3" s="678" t="s">
        <v>270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80"/>
    </row>
    <row r="4" spans="1:16" ht="18.75" thickBot="1" x14ac:dyDescent="0.3">
      <c r="A4" s="681" t="s">
        <v>212</v>
      </c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3"/>
    </row>
    <row r="5" spans="1:16" ht="14.45" customHeight="1" x14ac:dyDescent="0.25">
      <c r="A5" s="684" t="s">
        <v>220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 s="685"/>
      <c r="P5" s="686"/>
    </row>
    <row r="6" spans="1:16" ht="15" customHeight="1" thickBot="1" x14ac:dyDescent="0.3">
      <c r="A6" s="687"/>
      <c r="B6" s="688"/>
      <c r="C6" s="688"/>
      <c r="D6" s="688"/>
      <c r="E6" s="688"/>
      <c r="F6" s="688"/>
      <c r="G6" s="688"/>
      <c r="H6" s="688"/>
      <c r="I6" s="688"/>
      <c r="J6" s="688"/>
      <c r="K6" s="688"/>
      <c r="L6" s="688"/>
      <c r="M6" s="688"/>
      <c r="N6" s="688"/>
      <c r="O6" s="688"/>
      <c r="P6" s="689"/>
    </row>
    <row r="7" spans="1:16" ht="16.5" thickBot="1" x14ac:dyDescent="0.3">
      <c r="A7" s="690" t="s">
        <v>176</v>
      </c>
      <c r="B7" s="691"/>
      <c r="C7" s="60" t="s">
        <v>175</v>
      </c>
      <c r="D7" s="59" t="s">
        <v>165</v>
      </c>
      <c r="E7" s="59" t="s">
        <v>164</v>
      </c>
      <c r="F7" s="59" t="s">
        <v>163</v>
      </c>
      <c r="G7" s="59" t="s">
        <v>174</v>
      </c>
      <c r="H7" s="59" t="s">
        <v>173</v>
      </c>
      <c r="I7" s="59" t="s">
        <v>172</v>
      </c>
      <c r="J7" s="59" t="s">
        <v>171</v>
      </c>
      <c r="K7" s="59" t="s">
        <v>170</v>
      </c>
      <c r="L7" s="59" t="s">
        <v>169</v>
      </c>
      <c r="M7" s="59" t="s">
        <v>168</v>
      </c>
      <c r="N7" s="59" t="s">
        <v>167</v>
      </c>
      <c r="O7" s="59" t="s">
        <v>166</v>
      </c>
      <c r="P7" s="58" t="s">
        <v>162</v>
      </c>
    </row>
    <row r="8" spans="1:16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3"/>
      <c r="O8" s="693"/>
      <c r="P8" s="694"/>
    </row>
    <row r="9" spans="1:16" ht="15.75" x14ac:dyDescent="0.25">
      <c r="A9" s="695" t="s">
        <v>178</v>
      </c>
      <c r="B9" s="696"/>
      <c r="C9" s="57" t="s">
        <v>154</v>
      </c>
      <c r="D9" s="56">
        <v>22093</v>
      </c>
      <c r="E9" s="56">
        <v>19087</v>
      </c>
      <c r="F9" s="56">
        <v>16884</v>
      </c>
      <c r="G9" s="56">
        <v>29538</v>
      </c>
      <c r="H9" s="56">
        <v>29005</v>
      </c>
      <c r="I9" s="56">
        <v>25801</v>
      </c>
      <c r="J9" s="56">
        <v>17517</v>
      </c>
      <c r="K9" s="56">
        <v>20821</v>
      </c>
      <c r="L9" s="56">
        <v>18258</v>
      </c>
      <c r="M9" s="56">
        <v>17242</v>
      </c>
      <c r="N9" s="56">
        <v>24090</v>
      </c>
      <c r="O9" s="56">
        <v>23231</v>
      </c>
      <c r="P9" s="159">
        <f>SUM(D9:O9)</f>
        <v>263567</v>
      </c>
    </row>
    <row r="10" spans="1:16" x14ac:dyDescent="0.25">
      <c r="A10" s="593" t="s">
        <v>179</v>
      </c>
      <c r="B10" s="594"/>
      <c r="C10" s="594"/>
      <c r="D10" s="594"/>
      <c r="E10" s="594"/>
      <c r="F10" s="594"/>
      <c r="G10" s="594"/>
      <c r="H10" s="594"/>
      <c r="I10" s="594"/>
      <c r="J10" s="594"/>
      <c r="K10" s="594"/>
      <c r="L10" s="594"/>
      <c r="M10" s="594"/>
      <c r="N10" s="594"/>
      <c r="O10" s="594"/>
      <c r="P10" s="595"/>
    </row>
    <row r="11" spans="1:16" ht="15.75" x14ac:dyDescent="0.25">
      <c r="A11" s="603" t="s">
        <v>159</v>
      </c>
      <c r="B11" s="604"/>
      <c r="C11" s="12" t="s">
        <v>154</v>
      </c>
      <c r="D11" s="26">
        <v>6622</v>
      </c>
      <c r="E11" s="26">
        <v>7449</v>
      </c>
      <c r="F11" s="26">
        <v>7945</v>
      </c>
      <c r="G11" s="26">
        <v>7101</v>
      </c>
      <c r="H11" s="26">
        <v>8635</v>
      </c>
      <c r="I11" s="26">
        <v>11214</v>
      </c>
      <c r="J11" s="26">
        <v>9566</v>
      </c>
      <c r="K11" s="26">
        <v>9460</v>
      </c>
      <c r="L11" s="26">
        <v>8521</v>
      </c>
      <c r="M11" s="26">
        <v>6055</v>
      </c>
      <c r="N11" s="26">
        <v>8500</v>
      </c>
      <c r="O11" s="26">
        <v>8337</v>
      </c>
      <c r="P11" s="54">
        <f>SUM(D11:O11)</f>
        <v>99405</v>
      </c>
    </row>
    <row r="12" spans="1:16" ht="15.75" x14ac:dyDescent="0.25">
      <c r="A12" s="603" t="s">
        <v>158</v>
      </c>
      <c r="B12" s="604"/>
      <c r="C12" s="12" t="s">
        <v>154</v>
      </c>
      <c r="D12" s="26">
        <v>46</v>
      </c>
      <c r="E12" s="26">
        <v>46</v>
      </c>
      <c r="F12" s="26">
        <v>27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54">
        <f>SUM(D12:O12)</f>
        <v>119</v>
      </c>
    </row>
    <row r="13" spans="1:16" ht="15.75" x14ac:dyDescent="0.25">
      <c r="A13" s="603" t="s">
        <v>157</v>
      </c>
      <c r="B13" s="604"/>
      <c r="C13" s="12" t="s">
        <v>154</v>
      </c>
      <c r="D13" s="26">
        <v>79</v>
      </c>
      <c r="E13" s="26">
        <v>92</v>
      </c>
      <c r="F13" s="26">
        <v>83</v>
      </c>
      <c r="G13" s="26">
        <v>66</v>
      </c>
      <c r="H13" s="26">
        <v>70</v>
      </c>
      <c r="I13" s="26">
        <v>80</v>
      </c>
      <c r="J13" s="26">
        <v>116</v>
      </c>
      <c r="K13" s="26">
        <v>103</v>
      </c>
      <c r="L13" s="26">
        <v>145</v>
      </c>
      <c r="M13" s="26">
        <v>49</v>
      </c>
      <c r="N13" s="26">
        <v>49</v>
      </c>
      <c r="O13" s="26">
        <v>54</v>
      </c>
      <c r="P13" s="54">
        <f>SUM(D13:O13)</f>
        <v>986</v>
      </c>
    </row>
    <row r="14" spans="1:16" ht="15.75" x14ac:dyDescent="0.25">
      <c r="A14" s="596" t="s">
        <v>156</v>
      </c>
      <c r="B14" s="597"/>
      <c r="C14" s="12" t="s">
        <v>154</v>
      </c>
      <c r="D14" s="26">
        <v>173</v>
      </c>
      <c r="E14" s="26">
        <v>58</v>
      </c>
      <c r="F14" s="26">
        <v>44</v>
      </c>
      <c r="G14" s="26">
        <v>20</v>
      </c>
      <c r="H14" s="26">
        <v>54</v>
      </c>
      <c r="I14" s="26">
        <v>386</v>
      </c>
      <c r="J14" s="26">
        <v>125</v>
      </c>
      <c r="K14" s="26">
        <v>42</v>
      </c>
      <c r="L14" s="26">
        <v>25</v>
      </c>
      <c r="M14" s="26">
        <v>6</v>
      </c>
      <c r="N14" s="26">
        <v>15</v>
      </c>
      <c r="O14" s="26">
        <v>9</v>
      </c>
      <c r="P14" s="54">
        <f>SUM(D14:O14)</f>
        <v>957</v>
      </c>
    </row>
    <row r="15" spans="1:16" s="62" customFormat="1" ht="15.75" x14ac:dyDescent="0.25">
      <c r="A15" s="617" t="s">
        <v>160</v>
      </c>
      <c r="B15" s="618"/>
      <c r="C15" s="61" t="s">
        <v>154</v>
      </c>
      <c r="D15" s="34">
        <f>SUM(D11:D14)</f>
        <v>6920</v>
      </c>
      <c r="E15" s="34">
        <f t="shared" ref="E15:F15" si="0">SUM(E11:E14)</f>
        <v>7645</v>
      </c>
      <c r="F15" s="34">
        <f t="shared" si="0"/>
        <v>8099</v>
      </c>
      <c r="G15" s="34">
        <f t="shared" ref="G15" si="1">SUM(G11:G14)</f>
        <v>7187</v>
      </c>
      <c r="H15" s="34">
        <f t="shared" ref="H15" si="2">SUM(H11:H14)</f>
        <v>8759</v>
      </c>
      <c r="I15" s="34">
        <f t="shared" ref="I15:J15" si="3">SUM(I11:I14)</f>
        <v>11680</v>
      </c>
      <c r="J15" s="34">
        <f t="shared" si="3"/>
        <v>9807</v>
      </c>
      <c r="K15" s="34">
        <f t="shared" ref="K15" si="4">SUM(K11:K14)</f>
        <v>9605</v>
      </c>
      <c r="L15" s="34">
        <f t="shared" ref="L15" si="5">SUM(L11:L14)</f>
        <v>8691</v>
      </c>
      <c r="M15" s="34">
        <f t="shared" ref="M15:N15" si="6">SUM(M11:M14)</f>
        <v>6110</v>
      </c>
      <c r="N15" s="34">
        <f t="shared" si="6"/>
        <v>8564</v>
      </c>
      <c r="O15" s="34">
        <f t="shared" ref="O15" si="7">SUM(O11:O14)</f>
        <v>8400</v>
      </c>
      <c r="P15" s="54">
        <f t="shared" ref="P15" si="8">SUM(P11:P14)</f>
        <v>101467</v>
      </c>
    </row>
    <row r="16" spans="1:16" s="3" customFormat="1" x14ac:dyDescent="0.25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4"/>
      <c r="O16" s="594"/>
      <c r="P16" s="595"/>
    </row>
    <row r="17" spans="1:16" s="3" customFormat="1" ht="15.75" x14ac:dyDescent="0.25">
      <c r="A17" s="603" t="s">
        <v>182</v>
      </c>
      <c r="B17" s="604"/>
      <c r="C17" s="12" t="s">
        <v>154</v>
      </c>
      <c r="D17" s="26">
        <v>3109.0000000000005</v>
      </c>
      <c r="E17" s="26">
        <v>4053.0000000000009</v>
      </c>
      <c r="F17" s="26">
        <v>3169.7000000000007</v>
      </c>
      <c r="G17" s="26">
        <v>3636.0000000000227</v>
      </c>
      <c r="H17" s="26">
        <v>4347.5999999999995</v>
      </c>
      <c r="I17" s="26">
        <v>5453.6000000000231</v>
      </c>
      <c r="J17" s="26">
        <v>4241.6999999999935</v>
      </c>
      <c r="K17" s="26">
        <v>4742.0000000000009</v>
      </c>
      <c r="L17" s="26">
        <v>3605.8999999999974</v>
      </c>
      <c r="M17" s="26">
        <v>3763.0999999999972</v>
      </c>
      <c r="N17" s="26">
        <v>6030.0000000000282</v>
      </c>
      <c r="O17" s="26">
        <v>5663.0000000000218</v>
      </c>
      <c r="P17" s="54">
        <f>SUM(D17:O17)</f>
        <v>51814.600000000086</v>
      </c>
    </row>
    <row r="18" spans="1:16" s="3" customFormat="1" ht="15.75" x14ac:dyDescent="0.25">
      <c r="A18" s="603" t="s">
        <v>183</v>
      </c>
      <c r="B18" s="604"/>
      <c r="C18" s="12" t="s">
        <v>154</v>
      </c>
      <c r="D18" s="26">
        <v>25.9</v>
      </c>
      <c r="E18" s="26">
        <v>90.600000000000009</v>
      </c>
      <c r="F18" s="26">
        <v>125.89999999999999</v>
      </c>
      <c r="G18" s="26">
        <v>249.10000000000002</v>
      </c>
      <c r="H18" s="26">
        <v>129</v>
      </c>
      <c r="I18" s="26">
        <v>154.50000000000006</v>
      </c>
      <c r="J18" s="26">
        <v>155.49999999999997</v>
      </c>
      <c r="K18" s="26">
        <v>108.69999999999999</v>
      </c>
      <c r="L18" s="26">
        <v>149.69999999999999</v>
      </c>
      <c r="M18" s="26">
        <v>82.7</v>
      </c>
      <c r="N18" s="26">
        <v>92.300000000000011</v>
      </c>
      <c r="O18" s="26">
        <v>100.19999999999999</v>
      </c>
      <c r="P18" s="54">
        <f>SUM(D18:O18)</f>
        <v>1464.1000000000001</v>
      </c>
    </row>
    <row r="19" spans="1:16" s="3" customFormat="1" ht="15.75" x14ac:dyDescent="0.25">
      <c r="A19" s="603" t="s">
        <v>184</v>
      </c>
      <c r="B19" s="604"/>
      <c r="C19" s="12" t="s">
        <v>154</v>
      </c>
      <c r="D19" s="26">
        <v>8677</v>
      </c>
      <c r="E19" s="26">
        <v>2884.7999999999997</v>
      </c>
      <c r="F19" s="26">
        <v>1759.3999999999999</v>
      </c>
      <c r="G19" s="26">
        <v>6627.4999999999982</v>
      </c>
      <c r="H19" s="26">
        <v>6922.5</v>
      </c>
      <c r="I19" s="26">
        <v>5064.8999999999996</v>
      </c>
      <c r="J19" s="26">
        <v>2780.1000000000008</v>
      </c>
      <c r="K19" s="26">
        <v>3429.6</v>
      </c>
      <c r="L19" s="26">
        <v>1620.8</v>
      </c>
      <c r="M19" s="26">
        <v>2422.6999999999998</v>
      </c>
      <c r="N19" s="26">
        <v>1842.5</v>
      </c>
      <c r="O19" s="26">
        <v>5164.1000000000004</v>
      </c>
      <c r="P19" s="54">
        <f>SUM(D19:O19)</f>
        <v>49195.899999999994</v>
      </c>
    </row>
    <row r="20" spans="1:16" s="3" customFormat="1" ht="15.75" x14ac:dyDescent="0.25">
      <c r="A20" s="596" t="s">
        <v>185</v>
      </c>
      <c r="B20" s="597"/>
      <c r="C20" s="12" t="s">
        <v>154</v>
      </c>
      <c r="D20" s="26">
        <v>134.1</v>
      </c>
      <c r="E20" s="26">
        <v>64.8</v>
      </c>
      <c r="F20" s="26">
        <v>147.5</v>
      </c>
      <c r="G20" s="26">
        <v>524.30000000000007</v>
      </c>
      <c r="H20" s="26">
        <v>555.19999999999993</v>
      </c>
      <c r="I20" s="26">
        <v>543.00000000000011</v>
      </c>
      <c r="J20" s="26">
        <v>125.89999999999998</v>
      </c>
      <c r="K20" s="26">
        <v>107.5</v>
      </c>
      <c r="L20" s="26">
        <v>79.300000000000026</v>
      </c>
      <c r="M20" s="26">
        <v>145.1</v>
      </c>
      <c r="N20" s="26">
        <v>120.89999999999999</v>
      </c>
      <c r="O20" s="26">
        <v>2215.8000000000002</v>
      </c>
      <c r="P20" s="54">
        <f>SUM(D20:O20)</f>
        <v>4763.4000000000005</v>
      </c>
    </row>
    <row r="21" spans="1:16" s="70" customFormat="1" ht="15.75" x14ac:dyDescent="0.25">
      <c r="A21" s="617" t="s">
        <v>186</v>
      </c>
      <c r="B21" s="618"/>
      <c r="C21" s="61" t="s">
        <v>154</v>
      </c>
      <c r="D21" s="34">
        <f>SUM(D17:D20)</f>
        <v>11946.000000000002</v>
      </c>
      <c r="E21" s="34">
        <f t="shared" ref="E21:F21" si="9">SUM(E17:E20)</f>
        <v>7093.2000000000016</v>
      </c>
      <c r="F21" s="34">
        <f t="shared" si="9"/>
        <v>5202.5000000000009</v>
      </c>
      <c r="G21" s="34">
        <f t="shared" ref="G21" si="10">SUM(G17:G20)</f>
        <v>11036.90000000002</v>
      </c>
      <c r="H21" s="34">
        <f t="shared" ref="H21" si="11">SUM(H17:H20)</f>
        <v>11954.3</v>
      </c>
      <c r="I21" s="34">
        <f t="shared" ref="I21:J21" si="12">SUM(I17:I20)</f>
        <v>11216.000000000022</v>
      </c>
      <c r="J21" s="34">
        <f t="shared" si="12"/>
        <v>7303.1999999999935</v>
      </c>
      <c r="K21" s="34">
        <f t="shared" ref="K21" si="13">SUM(K17:K20)</f>
        <v>8387.8000000000011</v>
      </c>
      <c r="L21" s="34">
        <f t="shared" ref="L21" si="14">SUM(L17:L20)</f>
        <v>5455.6999999999971</v>
      </c>
      <c r="M21" s="34">
        <f t="shared" ref="M21:N21" si="15">SUM(M17:M20)</f>
        <v>6413.5999999999967</v>
      </c>
      <c r="N21" s="34">
        <f t="shared" si="15"/>
        <v>8085.700000000028</v>
      </c>
      <c r="O21" s="34">
        <f t="shared" ref="O21" si="16">SUM(O17:O20)</f>
        <v>13143.10000000002</v>
      </c>
      <c r="P21" s="54">
        <f t="shared" ref="P21" si="17">SUM(P17:P20)</f>
        <v>107238.00000000007</v>
      </c>
    </row>
    <row r="22" spans="1:16" s="3" customFormat="1" ht="15.75" x14ac:dyDescent="0.25">
      <c r="A22" s="327" t="s">
        <v>187</v>
      </c>
      <c r="B22" s="321"/>
      <c r="C22" s="12" t="s">
        <v>154</v>
      </c>
      <c r="D22" s="34">
        <f>D21+D15</f>
        <v>18866</v>
      </c>
      <c r="E22" s="34">
        <f t="shared" ref="E22:G22" si="18">E21+E15</f>
        <v>14738.2</v>
      </c>
      <c r="F22" s="34">
        <f t="shared" si="18"/>
        <v>13301.5</v>
      </c>
      <c r="G22" s="34">
        <f t="shared" si="18"/>
        <v>18223.90000000002</v>
      </c>
      <c r="H22" s="34">
        <f t="shared" ref="H22" si="19">H21+H15</f>
        <v>20713.3</v>
      </c>
      <c r="I22" s="34">
        <f t="shared" ref="I22:J22" si="20">I21+I15</f>
        <v>22896.000000000022</v>
      </c>
      <c r="J22" s="34">
        <f t="shared" si="20"/>
        <v>17110.199999999993</v>
      </c>
      <c r="K22" s="34">
        <f t="shared" ref="K22" si="21">K21+K15</f>
        <v>17992.800000000003</v>
      </c>
      <c r="L22" s="34">
        <f t="shared" ref="L22" si="22">L21+L15</f>
        <v>14146.699999999997</v>
      </c>
      <c r="M22" s="34">
        <f t="shared" ref="M22:N22" si="23">M21+M15</f>
        <v>12523.599999999997</v>
      </c>
      <c r="N22" s="34">
        <f t="shared" si="23"/>
        <v>16649.700000000026</v>
      </c>
      <c r="O22" s="34">
        <f t="shared" ref="O22" si="24">O21+O15</f>
        <v>21543.10000000002</v>
      </c>
      <c r="P22" s="54">
        <f>P21+P15</f>
        <v>208705.00000000006</v>
      </c>
    </row>
    <row r="23" spans="1:16" x14ac:dyDescent="0.25">
      <c r="A23" s="662"/>
      <c r="B23" s="663"/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4"/>
    </row>
    <row r="24" spans="1:16" ht="15.75" x14ac:dyDescent="0.25">
      <c r="A24" s="665" t="s">
        <v>181</v>
      </c>
      <c r="B24" s="37" t="s">
        <v>155</v>
      </c>
      <c r="C24" s="6" t="s">
        <v>154</v>
      </c>
      <c r="D24" s="53">
        <f>D9-D22</f>
        <v>3227</v>
      </c>
      <c r="E24" s="53">
        <f t="shared" ref="E24:G24" si="25">E9-E22</f>
        <v>4348.7999999999993</v>
      </c>
      <c r="F24" s="53">
        <f t="shared" si="25"/>
        <v>3582.5</v>
      </c>
      <c r="G24" s="53">
        <f t="shared" si="25"/>
        <v>11314.09999999998</v>
      </c>
      <c r="H24" s="53">
        <f t="shared" ref="H24" si="26">H9-H22</f>
        <v>8291.7000000000007</v>
      </c>
      <c r="I24" s="53">
        <f t="shared" ref="I24:J24" si="27">I9-I22</f>
        <v>2904.9999999999782</v>
      </c>
      <c r="J24" s="53">
        <f t="shared" si="27"/>
        <v>406.80000000000655</v>
      </c>
      <c r="K24" s="53">
        <f t="shared" ref="K24" si="28">K9-K22</f>
        <v>2828.1999999999971</v>
      </c>
      <c r="L24" s="53">
        <f t="shared" ref="L24" si="29">L9-L22</f>
        <v>4111.3000000000029</v>
      </c>
      <c r="M24" s="53">
        <f t="shared" ref="M24:N24" si="30">M9-M22</f>
        <v>4718.4000000000033</v>
      </c>
      <c r="N24" s="53">
        <f t="shared" si="30"/>
        <v>7440.2999999999738</v>
      </c>
      <c r="O24" s="53">
        <f t="shared" ref="O24" si="31">O9-O22</f>
        <v>1687.8999999999796</v>
      </c>
      <c r="P24" s="183">
        <f t="shared" ref="P24" si="32">P9-P22</f>
        <v>54861.999999999942</v>
      </c>
    </row>
    <row r="25" spans="1:16" ht="16.5" thickBot="1" x14ac:dyDescent="0.3">
      <c r="A25" s="666"/>
      <c r="B25" s="133" t="s">
        <v>153</v>
      </c>
      <c r="C25" s="134" t="s">
        <v>6</v>
      </c>
      <c r="D25" s="135">
        <f>IFERROR(D24/D9,0)</f>
        <v>0.14606436427827818</v>
      </c>
      <c r="E25" s="135">
        <f t="shared" ref="E25:F25" si="33">E24/E9</f>
        <v>0.22784093885890916</v>
      </c>
      <c r="F25" s="135">
        <f t="shared" si="33"/>
        <v>0.21218313195925137</v>
      </c>
      <c r="G25" s="135">
        <f t="shared" ref="G25" si="34">IFERROR(G24/G9,0)</f>
        <v>0.38303541201164537</v>
      </c>
      <c r="H25" s="135">
        <f t="shared" ref="H25" si="35">IFERROR(H24/H9,0)</f>
        <v>0.28587140148250306</v>
      </c>
      <c r="I25" s="135">
        <f t="shared" ref="I25:J25" si="36">IFERROR(I24/I9,0)</f>
        <v>0.11259253517305447</v>
      </c>
      <c r="J25" s="135">
        <f t="shared" si="36"/>
        <v>2.3223154649769168E-2</v>
      </c>
      <c r="K25" s="135">
        <f t="shared" ref="K25" si="37">IFERROR(K24/K9,0)</f>
        <v>0.13583401373613166</v>
      </c>
      <c r="L25" s="135">
        <f t="shared" ref="L25" si="38">IFERROR(L24/L9,0)</f>
        <v>0.22517800416255904</v>
      </c>
      <c r="M25" s="135">
        <f t="shared" ref="M25:N25" si="39">IFERROR(M24/M9,0)</f>
        <v>0.27365734833546013</v>
      </c>
      <c r="N25" s="135">
        <f t="shared" si="39"/>
        <v>0.30885429638854189</v>
      </c>
      <c r="O25" s="135">
        <f t="shared" ref="O25" si="40">IFERROR(O24/O9,0)</f>
        <v>7.2657225259350852E-2</v>
      </c>
      <c r="P25" s="306">
        <f>IF(P9,P24/P9,"")</f>
        <v>0.20815200689008845</v>
      </c>
    </row>
    <row r="26" spans="1:16" x14ac:dyDescent="0.25">
      <c r="A26" s="667" t="s">
        <v>152</v>
      </c>
      <c r="B26" s="668"/>
      <c r="C26" s="668"/>
      <c r="D26" s="668"/>
      <c r="E26" s="668"/>
      <c r="F26" s="668"/>
      <c r="G26" s="668"/>
      <c r="H26" s="668"/>
      <c r="I26" s="668"/>
      <c r="J26" s="668"/>
      <c r="K26" s="668"/>
      <c r="L26" s="668"/>
      <c r="M26" s="668"/>
      <c r="N26" s="668"/>
      <c r="O26" s="668"/>
      <c r="P26" s="669"/>
    </row>
    <row r="27" spans="1:16" x14ac:dyDescent="0.25">
      <c r="A27" s="670" t="s">
        <v>151</v>
      </c>
      <c r="B27" s="671"/>
      <c r="C27" s="671"/>
      <c r="D27" s="671"/>
      <c r="E27" s="671"/>
      <c r="F27" s="671"/>
      <c r="G27" s="671"/>
      <c r="H27" s="671"/>
      <c r="I27" s="671"/>
      <c r="J27" s="671"/>
      <c r="K27" s="671"/>
      <c r="L27" s="671"/>
      <c r="M27" s="671"/>
      <c r="N27" s="671"/>
      <c r="O27" s="671"/>
      <c r="P27" s="672"/>
    </row>
    <row r="28" spans="1:16" ht="15.75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6"/>
      <c r="K28" s="46"/>
      <c r="L28" s="47"/>
      <c r="M28" s="47"/>
      <c r="N28" s="47"/>
      <c r="O28" s="47"/>
      <c r="P28" s="45"/>
    </row>
    <row r="29" spans="1:16" ht="15.75" x14ac:dyDescent="0.25">
      <c r="A29" s="673" t="s">
        <v>148</v>
      </c>
      <c r="B29" s="612">
        <v>7400</v>
      </c>
      <c r="C29" s="6" t="s">
        <v>142</v>
      </c>
      <c r="D29" s="43">
        <v>48</v>
      </c>
      <c r="E29" s="43">
        <v>46</v>
      </c>
      <c r="F29" s="43">
        <v>50</v>
      </c>
      <c r="G29" s="43">
        <v>87.5</v>
      </c>
      <c r="H29" s="43">
        <v>75</v>
      </c>
      <c r="I29" s="43">
        <v>50</v>
      </c>
      <c r="J29" s="43">
        <v>50</v>
      </c>
      <c r="K29" s="43">
        <v>50</v>
      </c>
      <c r="L29" s="43">
        <v>50</v>
      </c>
      <c r="M29" s="43">
        <v>50</v>
      </c>
      <c r="N29" s="43">
        <v>52</v>
      </c>
      <c r="O29" s="43">
        <v>50</v>
      </c>
      <c r="P29" s="44">
        <f>SUM(D29:O29)</f>
        <v>658.5</v>
      </c>
    </row>
    <row r="30" spans="1:16" ht="15.75" x14ac:dyDescent="0.25">
      <c r="A30" s="674"/>
      <c r="B30" s="613"/>
      <c r="C30" s="42" t="s">
        <v>141</v>
      </c>
      <c r="D30" s="16">
        <f>IFERROR(D29/(D9/1000),0)</f>
        <v>2.172633865930385</v>
      </c>
      <c r="E30" s="16">
        <f t="shared" ref="E30:G30" si="41">IFERROR(E29/(E9/1000),0)</f>
        <v>2.4100172892544665</v>
      </c>
      <c r="F30" s="16">
        <f t="shared" si="41"/>
        <v>2.9613835583984836</v>
      </c>
      <c r="G30" s="16">
        <f t="shared" si="41"/>
        <v>2.9622858690500373</v>
      </c>
      <c r="H30" s="16">
        <f t="shared" ref="H30" si="42">IFERROR(H29/(H9/1000),0)</f>
        <v>2.5857610756766074</v>
      </c>
      <c r="I30" s="16">
        <f t="shared" ref="I30:J30" si="43">IFERROR(I29/(I9/1000),0)</f>
        <v>1.9379093833572343</v>
      </c>
      <c r="J30" s="16">
        <f t="shared" si="43"/>
        <v>2.8543700405320545</v>
      </c>
      <c r="K30" s="16">
        <f t="shared" ref="K30" si="44">IFERROR(K29/(K9/1000),0)</f>
        <v>2.4014216416118339</v>
      </c>
      <c r="L30" s="16">
        <f t="shared" ref="L30" si="45">IFERROR(L29/(L9/1000),0)</f>
        <v>2.7385255778288973</v>
      </c>
      <c r="M30" s="16">
        <f t="shared" ref="M30:N30" si="46">IFERROR(M29/(M9/1000),0)</f>
        <v>2.8998956037582646</v>
      </c>
      <c r="N30" s="16">
        <f t="shared" si="46"/>
        <v>2.1585720215857203</v>
      </c>
      <c r="O30" s="16">
        <f t="shared" ref="O30" si="47">IFERROR(O29/(O9/1000),0)</f>
        <v>2.1522965003658903</v>
      </c>
      <c r="P30" s="40">
        <f>IFERROR(P29/(P9/1000),0)</f>
        <v>2.4984159625446281</v>
      </c>
    </row>
    <row r="31" spans="1:16" ht="15.75" x14ac:dyDescent="0.25">
      <c r="A31" s="605" t="s">
        <v>147</v>
      </c>
      <c r="B31" s="612">
        <v>1900</v>
      </c>
      <c r="C31" s="6" t="s">
        <v>142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100</v>
      </c>
      <c r="M31" s="43">
        <v>200</v>
      </c>
      <c r="N31" s="43">
        <v>300</v>
      </c>
      <c r="O31" s="43">
        <v>50</v>
      </c>
      <c r="P31" s="44">
        <f>SUM(D31:O31)</f>
        <v>650</v>
      </c>
    </row>
    <row r="32" spans="1:16" ht="15.75" x14ac:dyDescent="0.25">
      <c r="A32" s="607"/>
      <c r="B32" s="613"/>
      <c r="C32" s="42" t="s">
        <v>141</v>
      </c>
      <c r="D32" s="16">
        <f>IFERROR(D31/(D9/1000),0)</f>
        <v>0</v>
      </c>
      <c r="E32" s="16">
        <f t="shared" ref="E32:G32" si="48">IFERROR(E31/(E9/1000),0)</f>
        <v>0</v>
      </c>
      <c r="F32" s="16">
        <f t="shared" si="48"/>
        <v>0</v>
      </c>
      <c r="G32" s="16">
        <f t="shared" si="48"/>
        <v>0</v>
      </c>
      <c r="H32" s="16">
        <f t="shared" ref="H32" si="49">IFERROR(H31/(H9/1000),0)</f>
        <v>0</v>
      </c>
      <c r="I32" s="16">
        <f t="shared" ref="I32:J32" si="50">IFERROR(I31/(I9/1000),0)</f>
        <v>0</v>
      </c>
      <c r="J32" s="16">
        <f t="shared" si="50"/>
        <v>0</v>
      </c>
      <c r="K32" s="16">
        <f t="shared" ref="K32" si="51">IFERROR(K31/(K9/1000),0)</f>
        <v>0</v>
      </c>
      <c r="L32" s="16">
        <f t="shared" ref="L32" si="52">IFERROR(L31/(L9/1000),0)</f>
        <v>5.4770511556577945</v>
      </c>
      <c r="M32" s="16">
        <f t="shared" ref="M32:N32" si="53">IFERROR(M31/(M9/1000),0)</f>
        <v>11.599582415033058</v>
      </c>
      <c r="N32" s="16">
        <f t="shared" si="53"/>
        <v>12.453300124533001</v>
      </c>
      <c r="O32" s="16">
        <f t="shared" ref="O32" si="54">IFERROR(O31/(O9/1000),0)</f>
        <v>2.1522965003658903</v>
      </c>
      <c r="P32" s="40">
        <f>IFERROR(P31/(P9/1000),0)</f>
        <v>2.4661660981837636</v>
      </c>
    </row>
    <row r="33" spans="1:16" ht="15.75" x14ac:dyDescent="0.25">
      <c r="A33" s="605" t="s">
        <v>146</v>
      </c>
      <c r="B33" s="612">
        <v>1900</v>
      </c>
      <c r="C33" s="6" t="s">
        <v>142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37.5</v>
      </c>
      <c r="M33" s="43">
        <v>87.5</v>
      </c>
      <c r="N33" s="43">
        <v>150</v>
      </c>
      <c r="O33" s="43">
        <v>25</v>
      </c>
      <c r="P33" s="44">
        <f>SUM(D33:O33)</f>
        <v>300</v>
      </c>
    </row>
    <row r="34" spans="1:16" ht="15.75" x14ac:dyDescent="0.25">
      <c r="A34" s="607"/>
      <c r="B34" s="613"/>
      <c r="C34" s="42" t="s">
        <v>141</v>
      </c>
      <c r="D34" s="16">
        <f>IFERROR(D33/(D9/1000),0)</f>
        <v>0</v>
      </c>
      <c r="E34" s="16">
        <f t="shared" ref="E34:G34" si="55">IFERROR(E33/(E9/1000),0)</f>
        <v>0</v>
      </c>
      <c r="F34" s="16">
        <f t="shared" si="55"/>
        <v>0</v>
      </c>
      <c r="G34" s="16">
        <f t="shared" si="55"/>
        <v>0</v>
      </c>
      <c r="H34" s="16">
        <f t="shared" ref="H34" si="56">IFERROR(H33/(H9/1000),0)</f>
        <v>0</v>
      </c>
      <c r="I34" s="16">
        <f t="shared" ref="I34:J34" si="57">IFERROR(I33/(I9/1000),0)</f>
        <v>0</v>
      </c>
      <c r="J34" s="16">
        <f t="shared" si="57"/>
        <v>0</v>
      </c>
      <c r="K34" s="16">
        <f t="shared" ref="K34" si="58">IFERROR(K33/(K9/1000),0)</f>
        <v>0</v>
      </c>
      <c r="L34" s="16">
        <f t="shared" ref="L34" si="59">IFERROR(L33/(L9/1000),0)</f>
        <v>2.0538941833716726</v>
      </c>
      <c r="M34" s="16">
        <f t="shared" ref="M34:N34" si="60">IFERROR(M33/(M9/1000),0)</f>
        <v>5.0748173065769633</v>
      </c>
      <c r="N34" s="16">
        <f t="shared" si="60"/>
        <v>6.2266500622665006</v>
      </c>
      <c r="O34" s="16">
        <f t="shared" ref="O34" si="61">IFERROR(O33/(O9/1000),0)</f>
        <v>1.0761482501829451</v>
      </c>
      <c r="P34" s="40">
        <f>IFERROR(P33/(P9/1000),0)</f>
        <v>1.1382305068540446</v>
      </c>
    </row>
    <row r="35" spans="1:16" ht="15.75" x14ac:dyDescent="0.25">
      <c r="A35" s="605" t="s">
        <v>145</v>
      </c>
      <c r="B35" s="612">
        <f>745345.16/200</f>
        <v>3726.7258000000002</v>
      </c>
      <c r="C35" s="6" t="s">
        <v>128</v>
      </c>
      <c r="D35" s="43">
        <v>0</v>
      </c>
      <c r="E35" s="43">
        <v>0</v>
      </c>
      <c r="F35" s="43">
        <v>0</v>
      </c>
      <c r="G35" s="43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40"/>
    </row>
    <row r="36" spans="1:16" ht="15.75" x14ac:dyDescent="0.25">
      <c r="A36" s="607"/>
      <c r="B36" s="613"/>
      <c r="C36" s="6" t="s">
        <v>144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0"/>
    </row>
    <row r="37" spans="1:16" ht="15.75" x14ac:dyDescent="0.25">
      <c r="A37" s="605" t="s">
        <v>188</v>
      </c>
      <c r="B37" s="612">
        <f>790318.72/200</f>
        <v>3951.5935999999997</v>
      </c>
      <c r="C37" s="6" t="s">
        <v>128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4">
        <f>SUM(D37:O37)</f>
        <v>0</v>
      </c>
    </row>
    <row r="38" spans="1:16" ht="15.75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G38" si="62">IFERROR(E37/(E9/1000),0)</f>
        <v>0</v>
      </c>
      <c r="F38" s="16">
        <f t="shared" si="62"/>
        <v>0</v>
      </c>
      <c r="G38" s="16">
        <f t="shared" si="62"/>
        <v>0</v>
      </c>
      <c r="H38" s="16">
        <f t="shared" ref="H38" si="63">IFERROR(H37/(H9/1000),0)</f>
        <v>0</v>
      </c>
      <c r="I38" s="16">
        <f t="shared" ref="I38:J38" si="64">IFERROR(I37/(I9/1000),0)</f>
        <v>0</v>
      </c>
      <c r="J38" s="16">
        <f t="shared" si="64"/>
        <v>0</v>
      </c>
      <c r="K38" s="16">
        <f t="shared" ref="K38" si="65">IFERROR(K37/(K9/1000),0)</f>
        <v>0</v>
      </c>
      <c r="L38" s="16">
        <f t="shared" ref="L38" si="66">IFERROR(L37/(L9/1000),0)</f>
        <v>0</v>
      </c>
      <c r="M38" s="16">
        <f t="shared" ref="M38:N38" si="67">IFERROR(M37/(M9/1000),0)</f>
        <v>0</v>
      </c>
      <c r="N38" s="16">
        <f t="shared" si="67"/>
        <v>0</v>
      </c>
      <c r="O38" s="16">
        <f t="shared" ref="O38" si="68">IFERROR(O37/(O9/1000),0)</f>
        <v>0</v>
      </c>
      <c r="P38" s="40">
        <f>IFERROR(P37/(P9/1000),0)</f>
        <v>0</v>
      </c>
    </row>
    <row r="39" spans="1:16" ht="15.75" x14ac:dyDescent="0.25">
      <c r="A39" s="605" t="s">
        <v>143</v>
      </c>
      <c r="B39" s="612">
        <v>1950</v>
      </c>
      <c r="C39" s="6" t="s">
        <v>142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4">
        <f>SUM(D39:O39)</f>
        <v>0</v>
      </c>
    </row>
    <row r="40" spans="1:16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G40" si="69">IFERROR(E39/(E9/1000),0)</f>
        <v>0</v>
      </c>
      <c r="F40" s="16">
        <f t="shared" si="69"/>
        <v>0</v>
      </c>
      <c r="G40" s="16">
        <f t="shared" si="69"/>
        <v>0</v>
      </c>
      <c r="H40" s="16">
        <f t="shared" ref="H40" si="70">IFERROR(H39/(H9/1000),0)</f>
        <v>0</v>
      </c>
      <c r="I40" s="16">
        <f t="shared" ref="I40:J40" si="71">IFERROR(I39/(I9/1000),0)</f>
        <v>0</v>
      </c>
      <c r="J40" s="16">
        <f t="shared" si="71"/>
        <v>0</v>
      </c>
      <c r="K40" s="16">
        <f t="shared" ref="K40" si="72">IFERROR(K39/(K9/1000),0)</f>
        <v>0</v>
      </c>
      <c r="L40" s="16">
        <f t="shared" ref="L40" si="73">IFERROR(L39/(L9/1000),0)</f>
        <v>0</v>
      </c>
      <c r="M40" s="16">
        <f t="shared" ref="M40:N40" si="74">IFERROR(M39/(M9/1000),0)</f>
        <v>0</v>
      </c>
      <c r="N40" s="16">
        <f t="shared" si="74"/>
        <v>0</v>
      </c>
      <c r="O40" s="16">
        <f t="shared" ref="O40" si="75">IFERROR(O39/(O9/1000),0)</f>
        <v>0</v>
      </c>
      <c r="P40" s="40">
        <f>IFERROR(P39/(P9/1000),0)</f>
        <v>0</v>
      </c>
    </row>
    <row r="41" spans="1:16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355200</v>
      </c>
      <c r="E41" s="41">
        <f t="shared" ref="E41:G41" si="76">(E29*$B29)+(E31*$B31)+(E33*$B33)+(E35*$B35)+(E37*$B37)+(E39*$B39)</f>
        <v>340400</v>
      </c>
      <c r="F41" s="41">
        <f t="shared" si="76"/>
        <v>370000</v>
      </c>
      <c r="G41" s="41">
        <f t="shared" si="76"/>
        <v>647500</v>
      </c>
      <c r="H41" s="41">
        <f t="shared" ref="H41" si="77">(H29*$B29)+(H31*$B31)+(H33*$B33)+(H35*$B35)+(H37*$B37)+(H39*$B39)</f>
        <v>555000</v>
      </c>
      <c r="I41" s="41">
        <f t="shared" ref="I41:J41" si="78">(I29*$B29)+(I31*$B31)+(I33*$B33)+(I35*$B35)+(I37*$B37)+(I39*$B39)</f>
        <v>370000</v>
      </c>
      <c r="J41" s="41">
        <f t="shared" si="78"/>
        <v>370000</v>
      </c>
      <c r="K41" s="41">
        <f t="shared" ref="K41" si="79">(K29*$B29)+(K31*$B31)+(K33*$B33)+(K35*$B35)+(K37*$B37)+(K39*$B39)</f>
        <v>370000</v>
      </c>
      <c r="L41" s="41">
        <f t="shared" ref="L41" si="80">(L29*$B29)+(L31*$B31)+(L33*$B33)+(L35*$B35)+(L37*$B37)+(L39*$B39)</f>
        <v>631250</v>
      </c>
      <c r="M41" s="41">
        <f t="shared" ref="M41:N41" si="81">(M29*$B29)+(M31*$B31)+(M33*$B33)+(M35*$B35)+(M37*$B37)+(M39*$B39)</f>
        <v>916250</v>
      </c>
      <c r="N41" s="41">
        <f t="shared" si="81"/>
        <v>1239800</v>
      </c>
      <c r="O41" s="41">
        <f t="shared" ref="O41" si="82">(O29*$B29)+(O31*$B31)+(O33*$B33)+(O35*$B35)+(O37*$B37)+(O39*$B39)</f>
        <v>512500</v>
      </c>
      <c r="P41" s="39">
        <f>SUM(D41:O41)</f>
        <v>6677900</v>
      </c>
    </row>
    <row r="42" spans="1:16" ht="15.75" x14ac:dyDescent="0.25">
      <c r="A42" s="660" t="s">
        <v>139</v>
      </c>
      <c r="B42" s="661"/>
      <c r="C42" s="42" t="s">
        <v>117</v>
      </c>
      <c r="D42" s="16">
        <f>IFERROR(D41/D9,0)</f>
        <v>16.077490607884851</v>
      </c>
      <c r="E42" s="16">
        <f t="shared" ref="E42:G42" si="83">IFERROR(E41/E9,0)</f>
        <v>17.83412794048305</v>
      </c>
      <c r="F42" s="16">
        <f t="shared" si="83"/>
        <v>21.914238332148781</v>
      </c>
      <c r="G42" s="16">
        <f t="shared" si="83"/>
        <v>21.920915430970275</v>
      </c>
      <c r="H42" s="16">
        <f t="shared" ref="H42" si="84">IFERROR(H41/H9,0)</f>
        <v>19.134631960006896</v>
      </c>
      <c r="I42" s="16">
        <f t="shared" ref="I42:J42" si="85">IFERROR(I41/I9,0)</f>
        <v>14.340529436843534</v>
      </c>
      <c r="J42" s="16">
        <f t="shared" si="85"/>
        <v>21.122338299937205</v>
      </c>
      <c r="K42" s="16">
        <f t="shared" ref="K42" si="86">IFERROR(K41/K9,0)</f>
        <v>17.770520147927574</v>
      </c>
      <c r="L42" s="16">
        <f t="shared" ref="L42" si="87">IFERROR(L41/L9,0)</f>
        <v>34.573885420089823</v>
      </c>
      <c r="M42" s="16">
        <f t="shared" ref="M42:N42" si="88">IFERROR(M41/M9,0)</f>
        <v>53.1405869388702</v>
      </c>
      <c r="N42" s="16">
        <f t="shared" si="88"/>
        <v>51.46533831465338</v>
      </c>
      <c r="O42" s="16">
        <f t="shared" ref="O42" si="89">IFERROR(O41/O9,0)</f>
        <v>22.061039128750377</v>
      </c>
      <c r="P42" s="297">
        <f>IFERROR(P41/P9,0)</f>
        <v>25.336631672402085</v>
      </c>
    </row>
    <row r="43" spans="1:16" x14ac:dyDescent="0.25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7"/>
      <c r="P43" s="648"/>
    </row>
    <row r="44" spans="1:16" ht="15.75" x14ac:dyDescent="0.25">
      <c r="A44" s="596" t="s">
        <v>137</v>
      </c>
      <c r="B44" s="597"/>
      <c r="C44" s="12" t="s">
        <v>136</v>
      </c>
      <c r="D44" s="43">
        <v>151.78</v>
      </c>
      <c r="E44" s="43">
        <v>148.72</v>
      </c>
      <c r="F44" s="43">
        <v>122.19</v>
      </c>
      <c r="G44" s="43">
        <v>173.61</v>
      </c>
      <c r="H44" s="43">
        <v>158.16999999999999</v>
      </c>
      <c r="I44" s="43">
        <v>133.21</v>
      </c>
      <c r="J44" s="43">
        <v>124.12</v>
      </c>
      <c r="K44" s="43">
        <v>118.58</v>
      </c>
      <c r="L44" s="43">
        <v>121.36</v>
      </c>
      <c r="M44" s="43">
        <v>129.41</v>
      </c>
      <c r="N44" s="43">
        <v>134.16999999999999</v>
      </c>
      <c r="O44" s="43">
        <v>91.89</v>
      </c>
      <c r="P44" s="39">
        <f>SUM(D44:O44)</f>
        <v>1607.21</v>
      </c>
    </row>
    <row r="45" spans="1:16" ht="15.75" x14ac:dyDescent="0.25">
      <c r="A45" s="660" t="s">
        <v>135</v>
      </c>
      <c r="B45" s="661"/>
      <c r="C45" s="42" t="s">
        <v>134</v>
      </c>
      <c r="D45" s="16">
        <f>IFERROR(D44/D9,0)</f>
        <v>6.8700493368940392E-3</v>
      </c>
      <c r="E45" s="16">
        <f t="shared" ref="E45:G45" si="90">IFERROR(E44/E9,0)</f>
        <v>7.7916906795200925E-3</v>
      </c>
      <c r="F45" s="16">
        <f t="shared" si="90"/>
        <v>7.2370291400142145E-3</v>
      </c>
      <c r="G45" s="16">
        <f t="shared" si="90"/>
        <v>5.8775137111517373E-3</v>
      </c>
      <c r="H45" s="16">
        <f t="shared" ref="H45" si="91">IFERROR(H44/H9,0)</f>
        <v>5.4531977245302534E-3</v>
      </c>
      <c r="I45" s="16">
        <f t="shared" ref="I45:J45" si="92">IFERROR(I44/I9,0)</f>
        <v>5.1629781791403435E-3</v>
      </c>
      <c r="J45" s="16">
        <f t="shared" si="92"/>
        <v>7.085688188616773E-3</v>
      </c>
      <c r="K45" s="16">
        <f t="shared" ref="K45" si="93">IFERROR(K44/K9,0)</f>
        <v>5.6952115652466259E-3</v>
      </c>
      <c r="L45" s="16">
        <f t="shared" ref="L45" si="94">IFERROR(L44/L9,0)</f>
        <v>6.6469492825062988E-3</v>
      </c>
      <c r="M45" s="16">
        <f t="shared" ref="M45:N45" si="95">IFERROR(M44/M9,0)</f>
        <v>7.5055098016471406E-3</v>
      </c>
      <c r="N45" s="16">
        <f t="shared" si="95"/>
        <v>5.5695309256953091E-3</v>
      </c>
      <c r="O45" s="16">
        <f t="shared" ref="O45" si="96">IFERROR(O44/O9,0)</f>
        <v>3.9554905083724334E-3</v>
      </c>
      <c r="P45" s="40">
        <f>IFERROR(P44/P9,0)</f>
        <v>6.0979181764029642E-3</v>
      </c>
    </row>
    <row r="46" spans="1:16" ht="15.75" x14ac:dyDescent="0.25">
      <c r="A46" s="610" t="s">
        <v>133</v>
      </c>
      <c r="B46" s="611"/>
      <c r="C46" s="6" t="s">
        <v>31</v>
      </c>
      <c r="D46" s="4">
        <f>IF(D44=0,0,IF(D44&gt;=0,0+(D44*202.25)+23390)*1.165)</f>
        <v>63011.943325000007</v>
      </c>
      <c r="E46" s="4">
        <f t="shared" ref="E46:G46" si="97">IF(E44=0,0,IF(E44&gt;=0,0+(E44*202.25)+23390)*1.165)</f>
        <v>62290.942299999995</v>
      </c>
      <c r="F46" s="4">
        <f t="shared" si="97"/>
        <v>56039.9105375</v>
      </c>
      <c r="G46" s="4">
        <f t="shared" si="97"/>
        <v>68155.55521250001</v>
      </c>
      <c r="H46" s="4">
        <f t="shared" ref="H46" si="98">IF(H44=0,0,IF(H44&gt;=0,0+(H44*202.25)+23390)*1.165)</f>
        <v>64517.563112499993</v>
      </c>
      <c r="I46" s="4">
        <f t="shared" ref="I46:J46" si="99">IF(I44=0,0,IF(I44&gt;=0,0+(I44*202.25)+23390)*1.165)</f>
        <v>58636.456712500003</v>
      </c>
      <c r="J46" s="4">
        <f t="shared" si="99"/>
        <v>56494.659550000004</v>
      </c>
      <c r="K46" s="4">
        <f t="shared" ref="K46" si="100">IF(K44=0,0,IF(K44&gt;=0,0+(K44*202.25)+23390)*1.165)</f>
        <v>55189.317825000006</v>
      </c>
      <c r="L46" s="4">
        <f t="shared" ref="L46" si="101">IF(L44=0,0,IF(L44&gt;=0,0+(L44*202.25)+23390)*1.165)</f>
        <v>55844.344899999996</v>
      </c>
      <c r="M46" s="4">
        <f t="shared" ref="M46:N46" si="102">IF(M44=0,0,IF(M44&gt;=0,0+(M44*202.25)+23390)*1.165)</f>
        <v>57741.095962500003</v>
      </c>
      <c r="N46" s="4">
        <f t="shared" si="102"/>
        <v>58862.653112499996</v>
      </c>
      <c r="O46" s="4">
        <f t="shared" ref="O46" si="103">IF(O44=0,0,IF(O44&gt;=0,0+(O44*202.25)+23390)*1.165)</f>
        <v>48900.586662500005</v>
      </c>
      <c r="P46" s="39">
        <f>SUM(D46:O46)</f>
        <v>705685.02921249997</v>
      </c>
    </row>
    <row r="47" spans="1:16" s="3" customFormat="1" ht="15.75" x14ac:dyDescent="0.25">
      <c r="A47" s="596" t="s">
        <v>132</v>
      </c>
      <c r="B47" s="597"/>
      <c r="C47" s="12" t="s">
        <v>117</v>
      </c>
      <c r="D47" s="16">
        <f>IFERROR(D46/D9,0)</f>
        <v>2.8521225422079395</v>
      </c>
      <c r="E47" s="16">
        <f t="shared" ref="E47:G47" si="104">IFERROR(E46/E9,0)</f>
        <v>3.263527128412008</v>
      </c>
      <c r="F47" s="16">
        <f t="shared" si="104"/>
        <v>3.3191133935974886</v>
      </c>
      <c r="G47" s="16">
        <f t="shared" si="104"/>
        <v>2.3073855783228385</v>
      </c>
      <c r="H47" s="16">
        <f t="shared" ref="H47" si="105">IFERROR(H46/H9,0)</f>
        <v>2.2243600452508185</v>
      </c>
      <c r="I47" s="16">
        <f t="shared" ref="I47:J47" si="106">IFERROR(I46/I9,0)</f>
        <v>2.2726427933994806</v>
      </c>
      <c r="J47" s="16">
        <f t="shared" si="106"/>
        <v>3.2251332733915627</v>
      </c>
      <c r="K47" s="16">
        <f t="shared" ref="K47" si="107">IFERROR(K46/K9,0)</f>
        <v>2.6506564442149756</v>
      </c>
      <c r="L47" s="16">
        <f t="shared" ref="L47" si="108">IFERROR(L46/L9,0)</f>
        <v>3.0586233377149741</v>
      </c>
      <c r="M47" s="16">
        <f t="shared" ref="M47:N47" si="109">IFERROR(M46/M9,0)</f>
        <v>3.3488630067567571</v>
      </c>
      <c r="N47" s="16">
        <f t="shared" si="109"/>
        <v>2.4434476177874633</v>
      </c>
      <c r="O47" s="16">
        <f t="shared" ref="O47" si="110">IFERROR(O46/O9,0)</f>
        <v>2.104971230790754</v>
      </c>
      <c r="P47" s="40">
        <f>IFERROR(P46/P9,0)</f>
        <v>2.677440761599517</v>
      </c>
    </row>
    <row r="48" spans="1:16" x14ac:dyDescent="0.25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7"/>
      <c r="O48" s="647"/>
      <c r="P48" s="648"/>
    </row>
    <row r="49" spans="1:16" ht="15.75" x14ac:dyDescent="0.25">
      <c r="A49" s="596" t="s">
        <v>130</v>
      </c>
      <c r="B49" s="597"/>
      <c r="C49" s="6" t="s">
        <v>129</v>
      </c>
      <c r="D49" s="43">
        <v>0</v>
      </c>
      <c r="E49" s="43">
        <v>0</v>
      </c>
      <c r="F49" s="43">
        <v>0</v>
      </c>
      <c r="G49" s="43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39">
        <f>SUM(D49:O49)</f>
        <v>0</v>
      </c>
    </row>
    <row r="50" spans="1:16" ht="15.75" x14ac:dyDescent="0.25">
      <c r="A50" s="596" t="s">
        <v>189</v>
      </c>
      <c r="B50" s="597"/>
      <c r="C50" s="6" t="s">
        <v>128</v>
      </c>
      <c r="D50" s="43">
        <v>0</v>
      </c>
      <c r="E50" s="43">
        <v>0</v>
      </c>
      <c r="F50" s="43">
        <v>0</v>
      </c>
      <c r="G50" s="43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39">
        <f>SUM(D50:O50)</f>
        <v>0</v>
      </c>
    </row>
    <row r="51" spans="1:16" ht="15.75" x14ac:dyDescent="0.25">
      <c r="A51" s="610" t="s">
        <v>127</v>
      </c>
      <c r="B51" s="611"/>
      <c r="C51" s="6" t="s">
        <v>31</v>
      </c>
      <c r="D51" s="43">
        <v>0</v>
      </c>
      <c r="E51" s="43">
        <v>0</v>
      </c>
      <c r="F51" s="43">
        <v>0</v>
      </c>
      <c r="G51" s="43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40">
        <f>SUM(D51:O51)</f>
        <v>0</v>
      </c>
    </row>
    <row r="52" spans="1:16" ht="15.75" x14ac:dyDescent="0.25">
      <c r="A52" s="596" t="s">
        <v>126</v>
      </c>
      <c r="B52" s="597"/>
      <c r="C52" s="6" t="s">
        <v>31</v>
      </c>
      <c r="D52" s="43">
        <v>0</v>
      </c>
      <c r="E52" s="43">
        <v>0</v>
      </c>
      <c r="F52" s="43">
        <v>0</v>
      </c>
      <c r="G52" s="43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0">
        <f>SUM(D52:O52)</f>
        <v>0</v>
      </c>
    </row>
    <row r="53" spans="1:16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8"/>
    </row>
    <row r="54" spans="1:16" ht="15.75" x14ac:dyDescent="0.25">
      <c r="A54" s="596" t="s">
        <v>124</v>
      </c>
      <c r="B54" s="597"/>
      <c r="C54" s="12" t="s">
        <v>18</v>
      </c>
      <c r="D54" s="43">
        <v>0</v>
      </c>
      <c r="E54" s="43">
        <v>0</v>
      </c>
      <c r="F54" s="43">
        <v>0</v>
      </c>
      <c r="G54" s="43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39">
        <f>SUM(D54:O54)</f>
        <v>0</v>
      </c>
    </row>
    <row r="55" spans="1:16" ht="15.75" x14ac:dyDescent="0.25">
      <c r="A55" s="320" t="s">
        <v>123</v>
      </c>
      <c r="B55" s="321"/>
      <c r="C55" s="12" t="s">
        <v>18</v>
      </c>
      <c r="D55" s="43">
        <v>0</v>
      </c>
      <c r="E55" s="43">
        <v>0</v>
      </c>
      <c r="F55" s="43">
        <v>0</v>
      </c>
      <c r="G55" s="43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39">
        <f>SUM(D55:O55)</f>
        <v>0</v>
      </c>
    </row>
    <row r="56" spans="1:16" ht="15.75" x14ac:dyDescent="0.25">
      <c r="A56" s="596" t="s">
        <v>122</v>
      </c>
      <c r="B56" s="597"/>
      <c r="C56" s="6" t="s">
        <v>18</v>
      </c>
      <c r="D56" s="43">
        <v>0</v>
      </c>
      <c r="E56" s="43">
        <v>0</v>
      </c>
      <c r="F56" s="43">
        <v>0</v>
      </c>
      <c r="G56" s="43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39">
        <f>SUM(D56:O56)</f>
        <v>0</v>
      </c>
    </row>
    <row r="57" spans="1:16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8"/>
    </row>
    <row r="58" spans="1:16" ht="15.75" x14ac:dyDescent="0.25">
      <c r="A58" s="610" t="s">
        <v>120</v>
      </c>
      <c r="B58" s="611"/>
      <c r="C58" s="6" t="s">
        <v>18</v>
      </c>
      <c r="D58" s="14">
        <f>D41+D46+D51+D52+D54+D55+D56</f>
        <v>418211.943325</v>
      </c>
      <c r="E58" s="14">
        <f t="shared" ref="E58:G58" si="111">E41+E46+E51+E52+E54+E55+E56</f>
        <v>402690.9423</v>
      </c>
      <c r="F58" s="14">
        <f t="shared" si="111"/>
        <v>426039.91053749999</v>
      </c>
      <c r="G58" s="14">
        <f t="shared" si="111"/>
        <v>715655.55521250004</v>
      </c>
      <c r="H58" s="14">
        <f t="shared" ref="H58" si="112">H41+H46+H51+H52+H54+H55+H56</f>
        <v>619517.56311250001</v>
      </c>
      <c r="I58" s="14">
        <f t="shared" ref="I58:J58" si="113">I41+I46+I51+I52+I54+I55+I56</f>
        <v>428636.45671250002</v>
      </c>
      <c r="J58" s="14">
        <f t="shared" si="113"/>
        <v>426494.65954999998</v>
      </c>
      <c r="K58" s="14">
        <f t="shared" ref="K58" si="114">K41+K46+K51+K52+K54+K55+K56</f>
        <v>425189.31782500003</v>
      </c>
      <c r="L58" s="14">
        <f t="shared" ref="L58" si="115">L41+L46+L51+L52+L54+L55+L56</f>
        <v>687094.34490000003</v>
      </c>
      <c r="M58" s="14">
        <f t="shared" ref="M58:N58" si="116">M41+M46+M51+M52+M54+M55+M56</f>
        <v>973991.09596249997</v>
      </c>
      <c r="N58" s="14">
        <f t="shared" si="116"/>
        <v>1298662.6531125</v>
      </c>
      <c r="O58" s="14">
        <f t="shared" ref="O58" si="117">O41+O46+O51+O52+O54+O55+O56</f>
        <v>561400.58666250005</v>
      </c>
      <c r="P58" s="39">
        <f>SUM(D58:O58)</f>
        <v>7383585.0292125009</v>
      </c>
    </row>
    <row r="59" spans="1:16" ht="15.75" x14ac:dyDescent="0.25">
      <c r="A59" s="610" t="s">
        <v>119</v>
      </c>
      <c r="B59" s="611"/>
      <c r="C59" s="6" t="s">
        <v>117</v>
      </c>
      <c r="D59" s="16">
        <f>IFERROR(D58/D9,0)</f>
        <v>18.929613150092791</v>
      </c>
      <c r="E59" s="16">
        <f t="shared" ref="E59:G59" si="118">IFERROR(E58/E9,0)</f>
        <v>21.097655068895058</v>
      </c>
      <c r="F59" s="16">
        <f t="shared" si="118"/>
        <v>25.233351725746267</v>
      </c>
      <c r="G59" s="16">
        <f t="shared" si="118"/>
        <v>24.228301009293116</v>
      </c>
      <c r="H59" s="16">
        <f t="shared" ref="H59" si="119">IFERROR(H58/H9,0)</f>
        <v>21.358992005257715</v>
      </c>
      <c r="I59" s="16">
        <f t="shared" ref="I59:J59" si="120">IFERROR(I58/I9,0)</f>
        <v>16.613172230243016</v>
      </c>
      <c r="J59" s="16">
        <f t="shared" si="120"/>
        <v>24.347471573328765</v>
      </c>
      <c r="K59" s="16">
        <f t="shared" ref="K59" si="121">IFERROR(K58/K9,0)</f>
        <v>20.421176592142551</v>
      </c>
      <c r="L59" s="16">
        <f t="shared" ref="L59" si="122">IFERROR(L58/L9,0)</f>
        <v>37.6325087578048</v>
      </c>
      <c r="M59" s="16">
        <f t="shared" ref="M59:N59" si="123">IFERROR(M58/M9,0)</f>
        <v>56.489449945626959</v>
      </c>
      <c r="N59" s="16">
        <f t="shared" si="123"/>
        <v>53.908785932440843</v>
      </c>
      <c r="O59" s="16">
        <f t="shared" ref="O59" si="124">IFERROR(O58/O9,0)</f>
        <v>24.166010359541133</v>
      </c>
      <c r="P59" s="40">
        <f>IFERROR(P58/P9,0)</f>
        <v>28.014072434001605</v>
      </c>
    </row>
    <row r="60" spans="1:16" ht="15.75" x14ac:dyDescent="0.25">
      <c r="A60" s="610" t="s">
        <v>118</v>
      </c>
      <c r="B60" s="611"/>
      <c r="C60" s="6" t="s">
        <v>117</v>
      </c>
      <c r="D60" s="16">
        <f>IFERROR(D58/D22,0)</f>
        <v>22.167494080621225</v>
      </c>
      <c r="E60" s="16">
        <f t="shared" ref="E60:G60" si="125">IFERROR(E58/E22,0)</f>
        <v>27.322939185246501</v>
      </c>
      <c r="F60" s="16">
        <f t="shared" si="125"/>
        <v>32.029463634740445</v>
      </c>
      <c r="G60" s="16">
        <f t="shared" si="125"/>
        <v>39.270164740395813</v>
      </c>
      <c r="H60" s="16">
        <f t="shared" ref="H60" si="126">IFERROR(H58/H22,0)</f>
        <v>29.909167689962491</v>
      </c>
      <c r="I60" s="16">
        <f t="shared" ref="I60:J60" si="127">IFERROR(I58/I22,0)</f>
        <v>18.721019248449494</v>
      </c>
      <c r="J60" s="16">
        <f t="shared" si="127"/>
        <v>24.926339817769527</v>
      </c>
      <c r="K60" s="16">
        <f t="shared" ref="K60" si="128">IFERROR(K58/K22,0)</f>
        <v>23.631081200535768</v>
      </c>
      <c r="L60" s="16">
        <f t="shared" ref="L60" si="129">IFERROR(L58/L22,0)</f>
        <v>48.569231333102429</v>
      </c>
      <c r="M60" s="16">
        <f t="shared" ref="M60:N60" si="130">IFERROR(M58/M22,0)</f>
        <v>77.772453285197571</v>
      </c>
      <c r="N60" s="16">
        <f t="shared" si="130"/>
        <v>77.999162334005888</v>
      </c>
      <c r="O60" s="16">
        <f t="shared" ref="O60" si="131">IFERROR(O58/O22,0)</f>
        <v>26.059415156709086</v>
      </c>
      <c r="P60" s="155">
        <f>IFERROR(P58/P22,0)</f>
        <v>35.378093621199774</v>
      </c>
    </row>
    <row r="61" spans="1:16" ht="15.75" x14ac:dyDescent="0.25">
      <c r="A61" s="596" t="s">
        <v>116</v>
      </c>
      <c r="B61" s="597"/>
      <c r="C61" s="6" t="s">
        <v>3</v>
      </c>
      <c r="D61" s="43">
        <v>8</v>
      </c>
      <c r="E61" s="43">
        <v>8</v>
      </c>
      <c r="F61" s="43">
        <v>8</v>
      </c>
      <c r="G61" s="43">
        <v>8</v>
      </c>
      <c r="H61" s="5">
        <v>8</v>
      </c>
      <c r="I61" s="5">
        <v>8</v>
      </c>
      <c r="J61" s="5">
        <v>9</v>
      </c>
      <c r="K61" s="5">
        <v>9</v>
      </c>
      <c r="L61" s="5">
        <v>9</v>
      </c>
      <c r="M61" s="5">
        <v>9</v>
      </c>
      <c r="N61" s="5">
        <v>7</v>
      </c>
      <c r="O61" s="5">
        <v>7</v>
      </c>
      <c r="P61" s="10">
        <f>O61</f>
        <v>7</v>
      </c>
    </row>
    <row r="62" spans="1:16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11.225274973973656</v>
      </c>
      <c r="E62" s="16">
        <f t="shared" ref="E62:G62" si="132">IFERROR((E61*1000*31)/E9,0)</f>
        <v>12.993136689893644</v>
      </c>
      <c r="F62" s="16">
        <f t="shared" si="132"/>
        <v>14.688462449656479</v>
      </c>
      <c r="G62" s="16">
        <f t="shared" si="132"/>
        <v>8.3959645202789623</v>
      </c>
      <c r="H62" s="16">
        <f t="shared" ref="H62" si="133">IFERROR((H61*1000*31)/H9,0)</f>
        <v>8.5502499569039827</v>
      </c>
      <c r="I62" s="16">
        <f t="shared" ref="I62:J62" si="134">IFERROR((I61*1000*31)/I9,0)</f>
        <v>9.6120305414518814</v>
      </c>
      <c r="J62" s="16">
        <f t="shared" si="134"/>
        <v>15.927384826168865</v>
      </c>
      <c r="K62" s="16">
        <f t="shared" ref="K62" si="135">IFERROR((K61*1000*31)/K9,0)</f>
        <v>13.399932760194035</v>
      </c>
      <c r="L62" s="16">
        <f t="shared" ref="L62" si="136">IFERROR((L61*1000*31)/L9,0)</f>
        <v>15.280972724285245</v>
      </c>
      <c r="M62" s="16">
        <f t="shared" ref="M62:N62" si="137">IFERROR((M61*1000*31)/M9,0)</f>
        <v>16.181417468971116</v>
      </c>
      <c r="N62" s="16">
        <f t="shared" si="137"/>
        <v>9.0078870900788708</v>
      </c>
      <c r="O62" s="16">
        <f t="shared" ref="O62" si="138">IFERROR((O61*1000*31)/O9,0)</f>
        <v>9.3409668115879647</v>
      </c>
      <c r="P62" s="40">
        <f>IFERROR((P61*1000*31)/P9,0)</f>
        <v>0.82332006662442569</v>
      </c>
    </row>
    <row r="63" spans="1:16" ht="15.75" x14ac:dyDescent="0.25">
      <c r="A63" s="641" t="s">
        <v>113</v>
      </c>
      <c r="B63" s="642"/>
      <c r="C63" s="38" t="s">
        <v>3</v>
      </c>
      <c r="D63" s="43">
        <v>17</v>
      </c>
      <c r="E63" s="43">
        <v>17</v>
      </c>
      <c r="F63" s="43">
        <v>17</v>
      </c>
      <c r="G63" s="43">
        <v>17</v>
      </c>
      <c r="H63" s="5">
        <v>17</v>
      </c>
      <c r="I63" s="5">
        <v>17</v>
      </c>
      <c r="J63" s="5">
        <v>17</v>
      </c>
      <c r="K63" s="5">
        <v>17</v>
      </c>
      <c r="L63" s="5">
        <v>17</v>
      </c>
      <c r="M63" s="5">
        <v>17</v>
      </c>
      <c r="N63" s="5">
        <v>17</v>
      </c>
      <c r="O63" s="5">
        <v>17</v>
      </c>
      <c r="P63" s="10">
        <f>O63</f>
        <v>17</v>
      </c>
    </row>
    <row r="64" spans="1:16" x14ac:dyDescent="0.25">
      <c r="A64" s="643"/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5"/>
    </row>
    <row r="65" spans="1:16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7"/>
      <c r="O65" s="647"/>
      <c r="P65" s="648"/>
    </row>
    <row r="66" spans="1:16" ht="15.75" x14ac:dyDescent="0.25">
      <c r="A66" s="649" t="s">
        <v>111</v>
      </c>
      <c r="B66" s="37" t="s">
        <v>85</v>
      </c>
      <c r="C66" s="6" t="s">
        <v>3</v>
      </c>
      <c r="D66" s="43">
        <v>44</v>
      </c>
      <c r="E66" s="43">
        <v>48</v>
      </c>
      <c r="F66" s="43">
        <v>49</v>
      </c>
      <c r="G66" s="43">
        <v>41</v>
      </c>
      <c r="H66" s="164">
        <v>44</v>
      </c>
      <c r="I66" s="164">
        <v>51</v>
      </c>
      <c r="J66" s="164">
        <v>53</v>
      </c>
      <c r="K66" s="164">
        <v>55</v>
      </c>
      <c r="L66" s="164">
        <v>53</v>
      </c>
      <c r="M66" s="164">
        <v>52</v>
      </c>
      <c r="N66" s="164">
        <v>50</v>
      </c>
      <c r="O66" s="164">
        <v>52</v>
      </c>
      <c r="P66" s="317">
        <f>D66</f>
        <v>44</v>
      </c>
    </row>
    <row r="67" spans="1:16" ht="15.75" x14ac:dyDescent="0.25">
      <c r="A67" s="650"/>
      <c r="B67" s="24" t="s">
        <v>106</v>
      </c>
      <c r="C67" s="6" t="s">
        <v>3</v>
      </c>
      <c r="D67" s="162">
        <v>13</v>
      </c>
      <c r="E67" s="162">
        <v>17</v>
      </c>
      <c r="F67" s="162">
        <v>16</v>
      </c>
      <c r="G67" s="162">
        <v>13</v>
      </c>
      <c r="H67" s="162">
        <v>32</v>
      </c>
      <c r="I67" s="162">
        <v>25</v>
      </c>
      <c r="J67" s="162">
        <v>21</v>
      </c>
      <c r="K67" s="162">
        <v>11</v>
      </c>
      <c r="L67" s="162">
        <v>16</v>
      </c>
      <c r="M67" s="162">
        <v>8</v>
      </c>
      <c r="N67" s="162">
        <v>16</v>
      </c>
      <c r="O67" s="162">
        <v>11</v>
      </c>
      <c r="P67" s="317">
        <f>SUM(D67:O67)</f>
        <v>199</v>
      </c>
    </row>
    <row r="68" spans="1:16" ht="26.25" x14ac:dyDescent="0.25">
      <c r="A68" s="650"/>
      <c r="B68" s="24" t="s">
        <v>105</v>
      </c>
      <c r="C68" s="6" t="s">
        <v>3</v>
      </c>
      <c r="D68" s="162">
        <v>9</v>
      </c>
      <c r="E68" s="162">
        <v>16</v>
      </c>
      <c r="F68" s="162">
        <v>24</v>
      </c>
      <c r="G68" s="162">
        <v>10</v>
      </c>
      <c r="H68" s="162">
        <v>25</v>
      </c>
      <c r="I68" s="162">
        <v>23</v>
      </c>
      <c r="J68" s="162">
        <v>19</v>
      </c>
      <c r="K68" s="162">
        <v>13</v>
      </c>
      <c r="L68" s="162">
        <v>17</v>
      </c>
      <c r="M68" s="162">
        <v>10</v>
      </c>
      <c r="N68" s="162">
        <v>14</v>
      </c>
      <c r="O68" s="162">
        <v>14</v>
      </c>
      <c r="P68" s="317">
        <f>SUM(D68:O68)</f>
        <v>194</v>
      </c>
    </row>
    <row r="69" spans="1:16" s="3" customFormat="1" ht="26.25" x14ac:dyDescent="0.25">
      <c r="A69" s="650"/>
      <c r="B69" s="24" t="s">
        <v>104</v>
      </c>
      <c r="C69" s="12" t="s">
        <v>3</v>
      </c>
      <c r="D69" s="162">
        <v>0</v>
      </c>
      <c r="E69" s="162">
        <v>0</v>
      </c>
      <c r="F69" s="162">
        <v>0</v>
      </c>
      <c r="G69" s="162">
        <v>0</v>
      </c>
      <c r="H69" s="162">
        <v>0</v>
      </c>
      <c r="I69" s="162">
        <v>0</v>
      </c>
      <c r="J69" s="162">
        <v>0</v>
      </c>
      <c r="K69" s="162">
        <v>0</v>
      </c>
      <c r="L69" s="162">
        <v>0</v>
      </c>
      <c r="M69" s="162">
        <v>0</v>
      </c>
      <c r="N69" s="162">
        <v>0</v>
      </c>
      <c r="O69" s="162">
        <v>0</v>
      </c>
      <c r="P69" s="318">
        <f>SUM(D69:O69)</f>
        <v>0</v>
      </c>
    </row>
    <row r="70" spans="1:16" s="3" customFormat="1" ht="15.75" x14ac:dyDescent="0.25">
      <c r="A70" s="650"/>
      <c r="B70" s="24" t="s">
        <v>190</v>
      </c>
      <c r="C70" s="12" t="s">
        <v>3</v>
      </c>
      <c r="D70" s="162">
        <f>D68+D69</f>
        <v>9</v>
      </c>
      <c r="E70" s="162">
        <f>E68+E69</f>
        <v>16</v>
      </c>
      <c r="F70" s="162">
        <f t="shared" ref="F70:G70" si="139">F68+F69</f>
        <v>24</v>
      </c>
      <c r="G70" s="162">
        <f t="shared" si="139"/>
        <v>10</v>
      </c>
      <c r="H70" s="162">
        <f t="shared" ref="H70" si="140">H68+H69</f>
        <v>25</v>
      </c>
      <c r="I70" s="162">
        <f t="shared" ref="I70:J70" si="141">I68+I69</f>
        <v>23</v>
      </c>
      <c r="J70" s="162">
        <f t="shared" si="141"/>
        <v>19</v>
      </c>
      <c r="K70" s="162">
        <f t="shared" ref="K70" si="142">K68+K69</f>
        <v>13</v>
      </c>
      <c r="L70" s="162">
        <f t="shared" ref="L70" si="143">L68+L69</f>
        <v>17</v>
      </c>
      <c r="M70" s="162">
        <f t="shared" ref="M70:N70" si="144">M68+M69</f>
        <v>10</v>
      </c>
      <c r="N70" s="162">
        <f t="shared" si="144"/>
        <v>14</v>
      </c>
      <c r="O70" s="162">
        <f t="shared" ref="O70" si="145">O68+O69</f>
        <v>14</v>
      </c>
      <c r="P70" s="240">
        <f>P68+P69</f>
        <v>194</v>
      </c>
    </row>
    <row r="71" spans="1:16" ht="15.75" x14ac:dyDescent="0.25">
      <c r="A71" s="651"/>
      <c r="B71" s="37" t="s">
        <v>81</v>
      </c>
      <c r="C71" s="6" t="s">
        <v>3</v>
      </c>
      <c r="D71" s="165">
        <f>D66+D67-D70</f>
        <v>48</v>
      </c>
      <c r="E71" s="165">
        <f>E66+E67-E70</f>
        <v>49</v>
      </c>
      <c r="F71" s="165">
        <f t="shared" ref="F71:G71" si="146">F66+F67-F70</f>
        <v>41</v>
      </c>
      <c r="G71" s="165">
        <f t="shared" si="146"/>
        <v>44</v>
      </c>
      <c r="H71" s="165">
        <f t="shared" ref="H71" si="147">H66+H67-H70</f>
        <v>51</v>
      </c>
      <c r="I71" s="165">
        <f t="shared" ref="I71:J71" si="148">I66+I67-I70</f>
        <v>53</v>
      </c>
      <c r="J71" s="165">
        <f t="shared" si="148"/>
        <v>55</v>
      </c>
      <c r="K71" s="165">
        <f t="shared" ref="K71" si="149">K66+K67-K70</f>
        <v>53</v>
      </c>
      <c r="L71" s="165">
        <f t="shared" ref="L71" si="150">L66+L67-L70</f>
        <v>52</v>
      </c>
      <c r="M71" s="165">
        <f t="shared" ref="M71:N71" si="151">M66+M67-M70</f>
        <v>50</v>
      </c>
      <c r="N71" s="165">
        <f t="shared" si="151"/>
        <v>52</v>
      </c>
      <c r="O71" s="165">
        <f t="shared" ref="O71" si="152">O66+O67-O70</f>
        <v>49</v>
      </c>
      <c r="P71" s="166">
        <f>P66+P67-P70</f>
        <v>49</v>
      </c>
    </row>
    <row r="72" spans="1:16" ht="15.75" x14ac:dyDescent="0.25">
      <c r="A72" s="649" t="s">
        <v>110</v>
      </c>
      <c r="B72" s="37" t="s">
        <v>85</v>
      </c>
      <c r="C72" s="6" t="s">
        <v>3</v>
      </c>
      <c r="D72" s="164">
        <v>3</v>
      </c>
      <c r="E72" s="164">
        <v>4</v>
      </c>
      <c r="F72" s="164">
        <v>4</v>
      </c>
      <c r="G72" s="164">
        <v>4</v>
      </c>
      <c r="H72" s="164">
        <v>4</v>
      </c>
      <c r="I72" s="164">
        <v>4</v>
      </c>
      <c r="J72" s="164">
        <v>4</v>
      </c>
      <c r="K72" s="164">
        <v>4</v>
      </c>
      <c r="L72" s="164">
        <v>3</v>
      </c>
      <c r="M72" s="164">
        <v>3</v>
      </c>
      <c r="N72" s="164">
        <v>3</v>
      </c>
      <c r="O72" s="164">
        <v>3</v>
      </c>
      <c r="P72" s="317">
        <f>D72</f>
        <v>3</v>
      </c>
    </row>
    <row r="73" spans="1:16" ht="15.75" x14ac:dyDescent="0.25">
      <c r="A73" s="650"/>
      <c r="B73" s="24" t="s">
        <v>106</v>
      </c>
      <c r="C73" s="6" t="s">
        <v>3</v>
      </c>
      <c r="D73" s="162">
        <v>1</v>
      </c>
      <c r="E73" s="162">
        <v>0</v>
      </c>
      <c r="F73" s="162">
        <v>0</v>
      </c>
      <c r="G73" s="162">
        <v>0</v>
      </c>
      <c r="H73" s="162">
        <v>0</v>
      </c>
      <c r="I73" s="162">
        <v>0</v>
      </c>
      <c r="J73" s="162">
        <v>0</v>
      </c>
      <c r="K73" s="162">
        <v>0</v>
      </c>
      <c r="L73" s="162">
        <v>0</v>
      </c>
      <c r="M73" s="162">
        <v>0</v>
      </c>
      <c r="N73" s="162">
        <v>0</v>
      </c>
      <c r="O73" s="162">
        <v>0</v>
      </c>
      <c r="P73" s="317">
        <f>SUM(D73:O73)</f>
        <v>1</v>
      </c>
    </row>
    <row r="74" spans="1:16" ht="26.25" x14ac:dyDescent="0.25">
      <c r="A74" s="650"/>
      <c r="B74" s="24" t="s">
        <v>105</v>
      </c>
      <c r="C74" s="6" t="s">
        <v>3</v>
      </c>
      <c r="D74" s="162">
        <v>0</v>
      </c>
      <c r="E74" s="162">
        <v>0</v>
      </c>
      <c r="F74" s="162">
        <v>0</v>
      </c>
      <c r="G74" s="162">
        <v>0</v>
      </c>
      <c r="H74" s="162">
        <v>0</v>
      </c>
      <c r="I74" s="162">
        <v>0</v>
      </c>
      <c r="J74" s="162">
        <v>0</v>
      </c>
      <c r="K74" s="162">
        <v>1</v>
      </c>
      <c r="L74" s="162">
        <v>0</v>
      </c>
      <c r="M74" s="162">
        <v>0</v>
      </c>
      <c r="N74" s="162">
        <v>0</v>
      </c>
      <c r="O74" s="162">
        <v>1</v>
      </c>
      <c r="P74" s="317">
        <f t="shared" ref="P74:P75" si="153">SUM(D74:O74)</f>
        <v>2</v>
      </c>
    </row>
    <row r="75" spans="1:16" s="3" customFormat="1" ht="26.25" x14ac:dyDescent="0.25">
      <c r="A75" s="650"/>
      <c r="B75" s="24" t="s">
        <v>104</v>
      </c>
      <c r="C75" s="12" t="s">
        <v>3</v>
      </c>
      <c r="D75" s="162">
        <v>0</v>
      </c>
      <c r="E75" s="162">
        <v>0</v>
      </c>
      <c r="F75" s="162">
        <v>0</v>
      </c>
      <c r="G75" s="162">
        <v>0</v>
      </c>
      <c r="H75" s="162">
        <v>0</v>
      </c>
      <c r="I75" s="162">
        <v>0</v>
      </c>
      <c r="J75" s="162">
        <v>0</v>
      </c>
      <c r="K75" s="162">
        <v>0</v>
      </c>
      <c r="L75" s="162">
        <v>0</v>
      </c>
      <c r="M75" s="162">
        <v>0</v>
      </c>
      <c r="N75" s="162">
        <v>0</v>
      </c>
      <c r="O75" s="162">
        <v>0</v>
      </c>
      <c r="P75" s="318">
        <f t="shared" si="153"/>
        <v>0</v>
      </c>
    </row>
    <row r="76" spans="1:16" s="3" customFormat="1" ht="15.75" x14ac:dyDescent="0.25">
      <c r="A76" s="650"/>
      <c r="B76" s="24" t="s">
        <v>190</v>
      </c>
      <c r="C76" s="12" t="s">
        <v>3</v>
      </c>
      <c r="D76" s="162">
        <f>D74+D75</f>
        <v>0</v>
      </c>
      <c r="E76" s="162">
        <f t="shared" ref="E76:G76" si="154">E74+E75</f>
        <v>0</v>
      </c>
      <c r="F76" s="162">
        <f t="shared" si="154"/>
        <v>0</v>
      </c>
      <c r="G76" s="162">
        <f t="shared" si="154"/>
        <v>0</v>
      </c>
      <c r="H76" s="162">
        <f t="shared" ref="H76" si="155">H74+H75</f>
        <v>0</v>
      </c>
      <c r="I76" s="162">
        <f t="shared" ref="I76:J76" si="156">I74+I75</f>
        <v>0</v>
      </c>
      <c r="J76" s="162">
        <f t="shared" si="156"/>
        <v>0</v>
      </c>
      <c r="K76" s="162">
        <f t="shared" ref="K76" si="157">K74+K75</f>
        <v>1</v>
      </c>
      <c r="L76" s="162">
        <f t="shared" ref="L76" si="158">L74+L75</f>
        <v>0</v>
      </c>
      <c r="M76" s="162">
        <f t="shared" ref="M76:N76" si="159">M74+M75</f>
        <v>0</v>
      </c>
      <c r="N76" s="162">
        <f t="shared" si="159"/>
        <v>0</v>
      </c>
      <c r="O76" s="162">
        <f t="shared" ref="O76" si="160">O74+O75</f>
        <v>1</v>
      </c>
      <c r="P76" s="240">
        <f t="shared" ref="P76" si="161">P74+P75</f>
        <v>2</v>
      </c>
    </row>
    <row r="77" spans="1:16" ht="15.75" x14ac:dyDescent="0.25">
      <c r="A77" s="651"/>
      <c r="B77" s="37" t="s">
        <v>81</v>
      </c>
      <c r="C77" s="6" t="s">
        <v>3</v>
      </c>
      <c r="D77" s="165">
        <f>D72+D73-D76</f>
        <v>4</v>
      </c>
      <c r="E77" s="165">
        <f t="shared" ref="E77:G77" si="162">E72+E73-E76</f>
        <v>4</v>
      </c>
      <c r="F77" s="165">
        <f t="shared" si="162"/>
        <v>4</v>
      </c>
      <c r="G77" s="165">
        <f t="shared" si="162"/>
        <v>4</v>
      </c>
      <c r="H77" s="165">
        <f t="shared" ref="H77" si="163">H72+H73-H76</f>
        <v>4</v>
      </c>
      <c r="I77" s="165">
        <f t="shared" ref="I77:J77" si="164">I72+I73-I76</f>
        <v>4</v>
      </c>
      <c r="J77" s="165">
        <f t="shared" si="164"/>
        <v>4</v>
      </c>
      <c r="K77" s="165">
        <f t="shared" ref="K77" si="165">K72+K73-K76</f>
        <v>3</v>
      </c>
      <c r="L77" s="165">
        <f t="shared" ref="L77" si="166">L72+L73-L76</f>
        <v>3</v>
      </c>
      <c r="M77" s="165">
        <f t="shared" ref="M77:N77" si="167">M72+M73-M76</f>
        <v>3</v>
      </c>
      <c r="N77" s="165">
        <f t="shared" si="167"/>
        <v>3</v>
      </c>
      <c r="O77" s="165">
        <f t="shared" ref="O77" si="168">O72+O73-O76</f>
        <v>2</v>
      </c>
      <c r="P77" s="166">
        <f>P72+P73-P76</f>
        <v>2</v>
      </c>
    </row>
    <row r="78" spans="1:16" ht="15.6" customHeight="1" x14ac:dyDescent="0.25">
      <c r="A78" s="649" t="s">
        <v>109</v>
      </c>
      <c r="B78" s="37" t="s">
        <v>85</v>
      </c>
      <c r="C78" s="6" t="s">
        <v>3</v>
      </c>
      <c r="D78" s="164">
        <v>3</v>
      </c>
      <c r="E78" s="164">
        <v>4</v>
      </c>
      <c r="F78" s="164">
        <v>4</v>
      </c>
      <c r="G78" s="164">
        <v>4</v>
      </c>
      <c r="H78" s="164">
        <v>4</v>
      </c>
      <c r="I78" s="164">
        <v>4</v>
      </c>
      <c r="J78" s="164">
        <v>4</v>
      </c>
      <c r="K78" s="164">
        <v>4</v>
      </c>
      <c r="L78" s="164">
        <v>3</v>
      </c>
      <c r="M78" s="164">
        <v>3</v>
      </c>
      <c r="N78" s="164">
        <v>4</v>
      </c>
      <c r="O78" s="164">
        <v>4</v>
      </c>
      <c r="P78" s="317">
        <f>D78</f>
        <v>3</v>
      </c>
    </row>
    <row r="79" spans="1:16" ht="15.75" x14ac:dyDescent="0.25">
      <c r="A79" s="650"/>
      <c r="B79" s="24" t="s">
        <v>106</v>
      </c>
      <c r="C79" s="6" t="s">
        <v>3</v>
      </c>
      <c r="D79" s="162">
        <v>1</v>
      </c>
      <c r="E79" s="162">
        <v>1</v>
      </c>
      <c r="F79" s="162">
        <v>0</v>
      </c>
      <c r="G79" s="162">
        <v>0</v>
      </c>
      <c r="H79" s="162">
        <v>0</v>
      </c>
      <c r="I79" s="162">
        <v>0</v>
      </c>
      <c r="J79" s="162">
        <v>0</v>
      </c>
      <c r="K79" s="162">
        <v>0</v>
      </c>
      <c r="L79" s="162">
        <v>0</v>
      </c>
      <c r="M79" s="162">
        <v>1</v>
      </c>
      <c r="N79" s="162">
        <v>1</v>
      </c>
      <c r="O79" s="162">
        <v>0</v>
      </c>
      <c r="P79" s="317">
        <f>SUM(D79:O79)</f>
        <v>4</v>
      </c>
    </row>
    <row r="80" spans="1:16" ht="26.25" x14ac:dyDescent="0.25">
      <c r="A80" s="650"/>
      <c r="B80" s="24" t="s">
        <v>105</v>
      </c>
      <c r="C80" s="6" t="s">
        <v>3</v>
      </c>
      <c r="D80" s="162">
        <v>0</v>
      </c>
      <c r="E80" s="162">
        <v>1</v>
      </c>
      <c r="F80" s="162">
        <v>0</v>
      </c>
      <c r="G80" s="162">
        <v>0</v>
      </c>
      <c r="H80" s="162">
        <v>0</v>
      </c>
      <c r="I80" s="162">
        <v>0</v>
      </c>
      <c r="J80" s="162">
        <v>0</v>
      </c>
      <c r="K80" s="162">
        <v>1</v>
      </c>
      <c r="L80" s="162">
        <v>0</v>
      </c>
      <c r="M80" s="162">
        <v>0</v>
      </c>
      <c r="N80" s="162">
        <v>1</v>
      </c>
      <c r="O80" s="162">
        <v>0</v>
      </c>
      <c r="P80" s="317">
        <f>SUM(D80:O80)</f>
        <v>3</v>
      </c>
    </row>
    <row r="81" spans="1:16" s="3" customFormat="1" ht="26.25" x14ac:dyDescent="0.25">
      <c r="A81" s="650"/>
      <c r="B81" s="24" t="s">
        <v>104</v>
      </c>
      <c r="C81" s="12" t="s">
        <v>3</v>
      </c>
      <c r="D81" s="162">
        <v>0</v>
      </c>
      <c r="E81" s="162">
        <v>0</v>
      </c>
      <c r="F81" s="162">
        <v>0</v>
      </c>
      <c r="G81" s="162">
        <v>0</v>
      </c>
      <c r="H81" s="162">
        <v>0</v>
      </c>
      <c r="I81" s="162">
        <v>0</v>
      </c>
      <c r="J81" s="162">
        <v>0</v>
      </c>
      <c r="K81" s="162">
        <v>0</v>
      </c>
      <c r="L81" s="162">
        <v>0</v>
      </c>
      <c r="M81" s="162">
        <v>0</v>
      </c>
      <c r="N81" s="162">
        <v>0</v>
      </c>
      <c r="O81" s="162">
        <v>0</v>
      </c>
      <c r="P81" s="318">
        <f>SUM(D81:O81)</f>
        <v>0</v>
      </c>
    </row>
    <row r="82" spans="1:16" s="3" customFormat="1" ht="15.75" x14ac:dyDescent="0.25">
      <c r="A82" s="650"/>
      <c r="B82" s="24" t="s">
        <v>190</v>
      </c>
      <c r="C82" s="12" t="s">
        <v>3</v>
      </c>
      <c r="D82" s="162">
        <f>D80+D81</f>
        <v>0</v>
      </c>
      <c r="E82" s="162">
        <f t="shared" ref="E82:G82" si="169">E80+E81</f>
        <v>1</v>
      </c>
      <c r="F82" s="162">
        <f t="shared" si="169"/>
        <v>0</v>
      </c>
      <c r="G82" s="162">
        <f t="shared" si="169"/>
        <v>0</v>
      </c>
      <c r="H82" s="162">
        <f t="shared" ref="H82" si="170">H80+H81</f>
        <v>0</v>
      </c>
      <c r="I82" s="162">
        <f t="shared" ref="I82:J82" si="171">I80+I81</f>
        <v>0</v>
      </c>
      <c r="J82" s="162">
        <f t="shared" si="171"/>
        <v>0</v>
      </c>
      <c r="K82" s="162">
        <f t="shared" ref="K82" si="172">K80+K81</f>
        <v>1</v>
      </c>
      <c r="L82" s="162">
        <f t="shared" ref="L82" si="173">L80+L81</f>
        <v>0</v>
      </c>
      <c r="M82" s="162">
        <f t="shared" ref="M82:N82" si="174">M80+M81</f>
        <v>0</v>
      </c>
      <c r="N82" s="162">
        <f t="shared" si="174"/>
        <v>1</v>
      </c>
      <c r="O82" s="162">
        <f t="shared" ref="O82" si="175">O80+O81</f>
        <v>0</v>
      </c>
      <c r="P82" s="240">
        <f t="shared" ref="P82" si="176">P81+P80</f>
        <v>3</v>
      </c>
    </row>
    <row r="83" spans="1:16" ht="15.75" x14ac:dyDescent="0.25">
      <c r="A83" s="651"/>
      <c r="B83" s="37" t="s">
        <v>81</v>
      </c>
      <c r="C83" s="6" t="s">
        <v>3</v>
      </c>
      <c r="D83" s="165">
        <f>D78+D79-D82</f>
        <v>4</v>
      </c>
      <c r="E83" s="165">
        <f t="shared" ref="E83:G83" si="177">E78+E79-E82</f>
        <v>4</v>
      </c>
      <c r="F83" s="165">
        <f t="shared" si="177"/>
        <v>4</v>
      </c>
      <c r="G83" s="165">
        <f t="shared" si="177"/>
        <v>4</v>
      </c>
      <c r="H83" s="165">
        <f t="shared" ref="H83" si="178">H78+H79-H82</f>
        <v>4</v>
      </c>
      <c r="I83" s="165">
        <f t="shared" ref="I83:J83" si="179">I78+I79-I82</f>
        <v>4</v>
      </c>
      <c r="J83" s="165">
        <f t="shared" si="179"/>
        <v>4</v>
      </c>
      <c r="K83" s="165">
        <f t="shared" ref="K83" si="180">K78+K79-K82</f>
        <v>3</v>
      </c>
      <c r="L83" s="165">
        <f t="shared" ref="L83" si="181">L78+L79-L82</f>
        <v>3</v>
      </c>
      <c r="M83" s="165">
        <f t="shared" ref="M83:N83" si="182">M78+M79-M82</f>
        <v>4</v>
      </c>
      <c r="N83" s="165">
        <f t="shared" si="182"/>
        <v>4</v>
      </c>
      <c r="O83" s="165">
        <f t="shared" ref="O83" si="183">O78+O79-O82</f>
        <v>4</v>
      </c>
      <c r="P83" s="166">
        <f t="shared" ref="P83" si="184">P78+P79-P82</f>
        <v>4</v>
      </c>
    </row>
    <row r="84" spans="1:16" ht="15.75" x14ac:dyDescent="0.25">
      <c r="A84" s="652" t="s">
        <v>108</v>
      </c>
      <c r="B84" s="37" t="s">
        <v>85</v>
      </c>
      <c r="C84" s="6" t="s">
        <v>3</v>
      </c>
      <c r="D84" s="164">
        <v>0</v>
      </c>
      <c r="E84" s="164">
        <v>0</v>
      </c>
      <c r="F84" s="164">
        <v>0</v>
      </c>
      <c r="G84" s="164">
        <v>0</v>
      </c>
      <c r="H84" s="164">
        <v>0</v>
      </c>
      <c r="I84" s="164">
        <v>0</v>
      </c>
      <c r="J84" s="164">
        <v>0</v>
      </c>
      <c r="K84" s="164">
        <v>0</v>
      </c>
      <c r="L84" s="164">
        <v>0</v>
      </c>
      <c r="M84" s="164">
        <v>0</v>
      </c>
      <c r="N84" s="164">
        <v>0</v>
      </c>
      <c r="O84" s="164">
        <v>0</v>
      </c>
      <c r="P84" s="317">
        <f>D84</f>
        <v>0</v>
      </c>
    </row>
    <row r="85" spans="1:16" ht="15.75" x14ac:dyDescent="0.25">
      <c r="A85" s="653"/>
      <c r="B85" s="37" t="s">
        <v>106</v>
      </c>
      <c r="C85" s="6" t="s">
        <v>3</v>
      </c>
      <c r="D85" s="162">
        <v>0</v>
      </c>
      <c r="E85" s="162">
        <v>0</v>
      </c>
      <c r="F85" s="162">
        <v>0</v>
      </c>
      <c r="G85" s="162">
        <v>0</v>
      </c>
      <c r="H85" s="162">
        <v>0</v>
      </c>
      <c r="I85" s="162">
        <v>0</v>
      </c>
      <c r="J85" s="162">
        <v>0</v>
      </c>
      <c r="K85" s="162">
        <v>0</v>
      </c>
      <c r="L85" s="162">
        <v>0</v>
      </c>
      <c r="M85" s="162">
        <v>0</v>
      </c>
      <c r="N85" s="162">
        <v>0</v>
      </c>
      <c r="O85" s="162">
        <v>0</v>
      </c>
      <c r="P85" s="317">
        <f>SUM(D85:O85)</f>
        <v>0</v>
      </c>
    </row>
    <row r="86" spans="1:16" ht="26.25" x14ac:dyDescent="0.25">
      <c r="A86" s="653"/>
      <c r="B86" s="37" t="s">
        <v>105</v>
      </c>
      <c r="C86" s="6" t="s">
        <v>3</v>
      </c>
      <c r="D86" s="162">
        <v>0</v>
      </c>
      <c r="E86" s="162">
        <v>0</v>
      </c>
      <c r="F86" s="162">
        <v>0</v>
      </c>
      <c r="G86" s="162">
        <v>0</v>
      </c>
      <c r="H86" s="162">
        <v>0</v>
      </c>
      <c r="I86" s="162">
        <v>0</v>
      </c>
      <c r="J86" s="162">
        <v>0</v>
      </c>
      <c r="K86" s="162">
        <v>0</v>
      </c>
      <c r="L86" s="162">
        <v>0</v>
      </c>
      <c r="M86" s="162">
        <v>0</v>
      </c>
      <c r="N86" s="162">
        <v>0</v>
      </c>
      <c r="O86" s="162">
        <v>0</v>
      </c>
      <c r="P86" s="317">
        <f t="shared" ref="P86:P88" si="185">SUM(D86:O86)</f>
        <v>0</v>
      </c>
    </row>
    <row r="87" spans="1:16" s="3" customFormat="1" ht="26.25" x14ac:dyDescent="0.25">
      <c r="A87" s="653"/>
      <c r="B87" s="24" t="s">
        <v>104</v>
      </c>
      <c r="C87" s="12" t="s">
        <v>3</v>
      </c>
      <c r="D87" s="162">
        <v>0</v>
      </c>
      <c r="E87" s="162">
        <v>0</v>
      </c>
      <c r="F87" s="162">
        <v>0</v>
      </c>
      <c r="G87" s="162">
        <v>0</v>
      </c>
      <c r="H87" s="162">
        <v>0</v>
      </c>
      <c r="I87" s="162">
        <v>0</v>
      </c>
      <c r="J87" s="162">
        <v>0</v>
      </c>
      <c r="K87" s="162">
        <v>0</v>
      </c>
      <c r="L87" s="162">
        <v>0</v>
      </c>
      <c r="M87" s="162">
        <v>0</v>
      </c>
      <c r="N87" s="162">
        <v>0</v>
      </c>
      <c r="O87" s="162">
        <v>0</v>
      </c>
      <c r="P87" s="317">
        <f t="shared" si="185"/>
        <v>0</v>
      </c>
    </row>
    <row r="88" spans="1:16" s="3" customFormat="1" ht="15.75" x14ac:dyDescent="0.25">
      <c r="A88" s="653"/>
      <c r="B88" s="24" t="s">
        <v>190</v>
      </c>
      <c r="C88" s="12" t="s">
        <v>3</v>
      </c>
      <c r="D88" s="162">
        <f>D86+D87</f>
        <v>0</v>
      </c>
      <c r="E88" s="162">
        <f t="shared" ref="E88:G88" si="186">E86+E87</f>
        <v>0</v>
      </c>
      <c r="F88" s="162">
        <f t="shared" si="186"/>
        <v>0</v>
      </c>
      <c r="G88" s="162">
        <f t="shared" si="186"/>
        <v>0</v>
      </c>
      <c r="H88" s="162">
        <f t="shared" ref="H88" si="187">H86+H87</f>
        <v>0</v>
      </c>
      <c r="I88" s="162">
        <f t="shared" ref="I88:J88" si="188">I86+I87</f>
        <v>0</v>
      </c>
      <c r="J88" s="162">
        <f t="shared" si="188"/>
        <v>0</v>
      </c>
      <c r="K88" s="162">
        <f t="shared" ref="K88" si="189">K86+K87</f>
        <v>0</v>
      </c>
      <c r="L88" s="162">
        <f t="shared" ref="L88" si="190">L86+L87</f>
        <v>0</v>
      </c>
      <c r="M88" s="162">
        <f t="shared" ref="M88:N88" si="191">M86+M87</f>
        <v>0</v>
      </c>
      <c r="N88" s="162">
        <f t="shared" si="191"/>
        <v>0</v>
      </c>
      <c r="O88" s="162">
        <f t="shared" ref="O88" si="192">O86+O87</f>
        <v>0</v>
      </c>
      <c r="P88" s="317">
        <f t="shared" si="185"/>
        <v>0</v>
      </c>
    </row>
    <row r="89" spans="1:16" ht="15.75" x14ac:dyDescent="0.25">
      <c r="A89" s="654"/>
      <c r="B89" s="36" t="s">
        <v>81</v>
      </c>
      <c r="C89" s="6" t="s">
        <v>3</v>
      </c>
      <c r="D89" s="165">
        <f>D84+D85-D88</f>
        <v>0</v>
      </c>
      <c r="E89" s="165">
        <f t="shared" ref="E89:G89" si="193">E84+E85-E88</f>
        <v>0</v>
      </c>
      <c r="F89" s="165">
        <f t="shared" si="193"/>
        <v>0</v>
      </c>
      <c r="G89" s="165">
        <f t="shared" si="193"/>
        <v>0</v>
      </c>
      <c r="H89" s="165">
        <f t="shared" ref="H89" si="194">H84+H85-H88</f>
        <v>0</v>
      </c>
      <c r="I89" s="165">
        <f t="shared" ref="I89:J89" si="195">I84+I85-I88</f>
        <v>0</v>
      </c>
      <c r="J89" s="165">
        <f t="shared" si="195"/>
        <v>0</v>
      </c>
      <c r="K89" s="165">
        <f t="shared" ref="K89" si="196">K84+K85-K88</f>
        <v>0</v>
      </c>
      <c r="L89" s="165">
        <f t="shared" ref="L89" si="197">L84+L85-L88</f>
        <v>0</v>
      </c>
      <c r="M89" s="165">
        <f t="shared" ref="M89:N89" si="198">M84+M85-M88</f>
        <v>0</v>
      </c>
      <c r="N89" s="165">
        <f t="shared" si="198"/>
        <v>0</v>
      </c>
      <c r="O89" s="165">
        <f t="shared" ref="O89" si="199">O84+O85-O88</f>
        <v>0</v>
      </c>
      <c r="P89" s="166">
        <f t="shared" ref="P89" si="200">P84+P85-P86-P87</f>
        <v>0</v>
      </c>
    </row>
    <row r="90" spans="1:16" ht="15.75" x14ac:dyDescent="0.25">
      <c r="A90" s="655" t="s">
        <v>107</v>
      </c>
      <c r="B90" s="24" t="s">
        <v>85</v>
      </c>
      <c r="C90" s="12" t="s">
        <v>3</v>
      </c>
      <c r="D90" s="142">
        <f t="shared" ref="D90:G93" si="201">D66+D72+D78+D84</f>
        <v>50</v>
      </c>
      <c r="E90" s="142">
        <f t="shared" si="201"/>
        <v>56</v>
      </c>
      <c r="F90" s="142">
        <f t="shared" si="201"/>
        <v>57</v>
      </c>
      <c r="G90" s="142">
        <f t="shared" si="201"/>
        <v>49</v>
      </c>
      <c r="H90" s="142">
        <f t="shared" ref="H90" si="202">H66+H72+H78+H84</f>
        <v>52</v>
      </c>
      <c r="I90" s="142">
        <f t="shared" ref="I90:J90" si="203">I66+I72+I78+I84</f>
        <v>59</v>
      </c>
      <c r="J90" s="142">
        <f t="shared" si="203"/>
        <v>61</v>
      </c>
      <c r="K90" s="142">
        <f t="shared" ref="K90" si="204">K66+K72+K78+K84</f>
        <v>63</v>
      </c>
      <c r="L90" s="142">
        <f t="shared" ref="L90" si="205">L66+L72+L78+L84</f>
        <v>59</v>
      </c>
      <c r="M90" s="142">
        <f t="shared" ref="M90:N90" si="206">M66+M72+M78+M84</f>
        <v>58</v>
      </c>
      <c r="N90" s="142">
        <f t="shared" si="206"/>
        <v>57</v>
      </c>
      <c r="O90" s="142">
        <f t="shared" ref="O90" si="207">O66+O72+O78+O84</f>
        <v>59</v>
      </c>
      <c r="P90" s="317">
        <f>D90</f>
        <v>50</v>
      </c>
    </row>
    <row r="91" spans="1:16" ht="15.75" x14ac:dyDescent="0.25">
      <c r="A91" s="656"/>
      <c r="B91" s="24" t="s">
        <v>106</v>
      </c>
      <c r="C91" s="12" t="s">
        <v>3</v>
      </c>
      <c r="D91" s="142">
        <f t="shared" si="201"/>
        <v>15</v>
      </c>
      <c r="E91" s="142">
        <f t="shared" si="201"/>
        <v>18</v>
      </c>
      <c r="F91" s="142">
        <f t="shared" si="201"/>
        <v>16</v>
      </c>
      <c r="G91" s="142">
        <f t="shared" si="201"/>
        <v>13</v>
      </c>
      <c r="H91" s="142">
        <f t="shared" ref="H91" si="208">H67+H73+H79+H85</f>
        <v>32</v>
      </c>
      <c r="I91" s="142">
        <f t="shared" ref="I91:J91" si="209">I67+I73+I79+I85</f>
        <v>25</v>
      </c>
      <c r="J91" s="142">
        <f t="shared" si="209"/>
        <v>21</v>
      </c>
      <c r="K91" s="142">
        <f t="shared" ref="K91" si="210">K67+K73+K79+K85</f>
        <v>11</v>
      </c>
      <c r="L91" s="142">
        <f t="shared" ref="L91" si="211">L67+L73+L79+L85</f>
        <v>16</v>
      </c>
      <c r="M91" s="142">
        <f t="shared" ref="M91:N91" si="212">M67+M73+M79+M85</f>
        <v>9</v>
      </c>
      <c r="N91" s="142">
        <f t="shared" si="212"/>
        <v>17</v>
      </c>
      <c r="O91" s="142">
        <f t="shared" ref="O91" si="213">O67+O73+O79+O85</f>
        <v>11</v>
      </c>
      <c r="P91" s="317">
        <f>SUM(D91:O91)</f>
        <v>204</v>
      </c>
    </row>
    <row r="92" spans="1:16" ht="26.25" x14ac:dyDescent="0.25">
      <c r="A92" s="656"/>
      <c r="B92" s="24" t="s">
        <v>105</v>
      </c>
      <c r="C92" s="12" t="s">
        <v>3</v>
      </c>
      <c r="D92" s="142">
        <f t="shared" si="201"/>
        <v>9</v>
      </c>
      <c r="E92" s="142">
        <f t="shared" si="201"/>
        <v>17</v>
      </c>
      <c r="F92" s="142">
        <f t="shared" si="201"/>
        <v>24</v>
      </c>
      <c r="G92" s="142">
        <f t="shared" si="201"/>
        <v>10</v>
      </c>
      <c r="H92" s="142">
        <f t="shared" ref="H92" si="214">H68+H74+H80+H86</f>
        <v>25</v>
      </c>
      <c r="I92" s="142">
        <f t="shared" ref="I92:J92" si="215">I68+I74+I80+I86</f>
        <v>23</v>
      </c>
      <c r="J92" s="142">
        <f t="shared" si="215"/>
        <v>19</v>
      </c>
      <c r="K92" s="142">
        <f t="shared" ref="K92" si="216">K68+K74+K80+K86</f>
        <v>15</v>
      </c>
      <c r="L92" s="142">
        <f t="shared" ref="L92" si="217">L68+L74+L80+L86</f>
        <v>17</v>
      </c>
      <c r="M92" s="142">
        <f t="shared" ref="M92:N92" si="218">M68+M74+M80+M86</f>
        <v>10</v>
      </c>
      <c r="N92" s="142">
        <f t="shared" si="218"/>
        <v>15</v>
      </c>
      <c r="O92" s="142">
        <f t="shared" ref="O92" si="219">O68+O74+O80+O86</f>
        <v>15</v>
      </c>
      <c r="P92" s="317">
        <f>SUM(D92:O92)</f>
        <v>199</v>
      </c>
    </row>
    <row r="93" spans="1:16" s="3" customFormat="1" ht="26.25" x14ac:dyDescent="0.25">
      <c r="A93" s="656"/>
      <c r="B93" s="24" t="s">
        <v>104</v>
      </c>
      <c r="C93" s="12"/>
      <c r="D93" s="142">
        <f t="shared" si="201"/>
        <v>0</v>
      </c>
      <c r="E93" s="142">
        <f t="shared" si="201"/>
        <v>0</v>
      </c>
      <c r="F93" s="142">
        <f t="shared" si="201"/>
        <v>0</v>
      </c>
      <c r="G93" s="142">
        <f t="shared" si="201"/>
        <v>0</v>
      </c>
      <c r="H93" s="142">
        <f t="shared" ref="H93" si="220">H69+H75+H81+H87</f>
        <v>0</v>
      </c>
      <c r="I93" s="142">
        <f t="shared" ref="I93:J93" si="221">I69+I75+I81+I87</f>
        <v>0</v>
      </c>
      <c r="J93" s="142">
        <f t="shared" si="221"/>
        <v>0</v>
      </c>
      <c r="K93" s="142">
        <f t="shared" ref="K93" si="222">K69+K75+K81+K87</f>
        <v>0</v>
      </c>
      <c r="L93" s="142">
        <f t="shared" ref="L93" si="223">L69+L75+L81+L87</f>
        <v>0</v>
      </c>
      <c r="M93" s="142">
        <f t="shared" ref="M93:N93" si="224">M69+M75+M81+M87</f>
        <v>0</v>
      </c>
      <c r="N93" s="142">
        <f t="shared" si="224"/>
        <v>0</v>
      </c>
      <c r="O93" s="142">
        <f t="shared" ref="O93" si="225">O69+O75+O81+O87</f>
        <v>0</v>
      </c>
      <c r="P93" s="317">
        <f>SUM(D93:O93)</f>
        <v>0</v>
      </c>
    </row>
    <row r="94" spans="1:16" s="3" customFormat="1" ht="15.75" x14ac:dyDescent="0.25">
      <c r="A94" s="656"/>
      <c r="B94" s="24" t="s">
        <v>190</v>
      </c>
      <c r="C94" s="12" t="s">
        <v>3</v>
      </c>
      <c r="D94" s="143">
        <f>D93+D92</f>
        <v>9</v>
      </c>
      <c r="E94" s="143">
        <f t="shared" ref="E94:G94" si="226">E93+E92</f>
        <v>17</v>
      </c>
      <c r="F94" s="143">
        <f t="shared" si="226"/>
        <v>24</v>
      </c>
      <c r="G94" s="143">
        <f t="shared" si="226"/>
        <v>10</v>
      </c>
      <c r="H94" s="143">
        <f t="shared" ref="H94" si="227">H93+H92</f>
        <v>25</v>
      </c>
      <c r="I94" s="143">
        <f t="shared" ref="I94:J94" si="228">I93+I92</f>
        <v>23</v>
      </c>
      <c r="J94" s="143">
        <f t="shared" si="228"/>
        <v>19</v>
      </c>
      <c r="K94" s="143">
        <f t="shared" ref="K94" si="229">K93+K92</f>
        <v>15</v>
      </c>
      <c r="L94" s="143">
        <f t="shared" ref="L94" si="230">L93+L92</f>
        <v>17</v>
      </c>
      <c r="M94" s="143">
        <f t="shared" ref="M94:N94" si="231">M93+M92</f>
        <v>10</v>
      </c>
      <c r="N94" s="143">
        <f t="shared" si="231"/>
        <v>15</v>
      </c>
      <c r="O94" s="143">
        <f t="shared" ref="O94" si="232">O93+O92</f>
        <v>15</v>
      </c>
      <c r="P94" s="150">
        <f t="shared" ref="P94" si="233">P93+P92</f>
        <v>199</v>
      </c>
    </row>
    <row r="95" spans="1:16" ht="16.5" thickBot="1" x14ac:dyDescent="0.3">
      <c r="A95" s="657"/>
      <c r="B95" s="24" t="s">
        <v>81</v>
      </c>
      <c r="C95" s="12" t="s">
        <v>3</v>
      </c>
      <c r="D95" s="144">
        <f>D90+D91-D94</f>
        <v>56</v>
      </c>
      <c r="E95" s="144">
        <f t="shared" ref="E95:G95" si="234">E90+E91-E94</f>
        <v>57</v>
      </c>
      <c r="F95" s="144">
        <f t="shared" si="234"/>
        <v>49</v>
      </c>
      <c r="G95" s="144">
        <f t="shared" si="234"/>
        <v>52</v>
      </c>
      <c r="H95" s="144">
        <f t="shared" ref="H95" si="235">H90+H91-H94</f>
        <v>59</v>
      </c>
      <c r="I95" s="144">
        <f t="shared" ref="I95:J95" si="236">I90+I91-I94</f>
        <v>61</v>
      </c>
      <c r="J95" s="144">
        <f t="shared" si="236"/>
        <v>63</v>
      </c>
      <c r="K95" s="144">
        <f t="shared" ref="K95" si="237">K90+K91-K94</f>
        <v>59</v>
      </c>
      <c r="L95" s="144">
        <f t="shared" ref="L95" si="238">L90+L91-L94</f>
        <v>58</v>
      </c>
      <c r="M95" s="144">
        <f t="shared" ref="M95:N95" si="239">M90+M91-M94</f>
        <v>57</v>
      </c>
      <c r="N95" s="144">
        <f t="shared" si="239"/>
        <v>59</v>
      </c>
      <c r="O95" s="144">
        <f t="shared" ref="O95" si="240">O90+O91-O94</f>
        <v>55</v>
      </c>
      <c r="P95" s="151">
        <f>P90+P91-P94</f>
        <v>55</v>
      </c>
    </row>
    <row r="96" spans="1:16" ht="16.5" thickBot="1" x14ac:dyDescent="0.3">
      <c r="A96" s="84"/>
      <c r="B96" s="65"/>
      <c r="C96" s="66"/>
      <c r="D96" s="63"/>
      <c r="E96" s="63"/>
      <c r="F96" s="63"/>
      <c r="G96" s="63"/>
      <c r="H96" s="63"/>
      <c r="I96" s="63"/>
      <c r="J96" s="63"/>
      <c r="K96" s="63"/>
      <c r="L96" s="64"/>
      <c r="M96" s="64"/>
      <c r="N96" s="64"/>
      <c r="O96" s="64"/>
      <c r="P96" s="150"/>
    </row>
    <row r="97" spans="1:16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5"/>
      <c r="O97" s="615"/>
      <c r="P97" s="616"/>
    </row>
    <row r="98" spans="1:16" ht="15.75" x14ac:dyDescent="0.25">
      <c r="A98" s="85" t="s">
        <v>192</v>
      </c>
      <c r="B98" s="67"/>
      <c r="C98" s="12" t="s">
        <v>3</v>
      </c>
      <c r="D98" s="162">
        <v>0</v>
      </c>
      <c r="E98" s="162">
        <v>0</v>
      </c>
      <c r="F98" s="162">
        <v>0</v>
      </c>
      <c r="G98" s="162">
        <v>0</v>
      </c>
      <c r="H98" s="68">
        <v>0</v>
      </c>
      <c r="I98" s="68">
        <v>6</v>
      </c>
      <c r="J98" s="68">
        <v>0</v>
      </c>
      <c r="K98" s="68">
        <v>0</v>
      </c>
      <c r="L98" s="69">
        <v>0</v>
      </c>
      <c r="M98" s="69">
        <v>0</v>
      </c>
      <c r="N98" s="69">
        <v>0</v>
      </c>
      <c r="O98" s="69">
        <v>0</v>
      </c>
      <c r="P98" s="189">
        <f>SUM(D98:O98)</f>
        <v>6</v>
      </c>
    </row>
    <row r="99" spans="1:16" ht="15.75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3"/>
      <c r="K99" s="63"/>
      <c r="L99" s="64"/>
      <c r="M99" s="64"/>
      <c r="N99" s="64"/>
      <c r="O99" s="64"/>
      <c r="P99" s="150"/>
    </row>
    <row r="100" spans="1:16" s="3" customFormat="1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40"/>
    </row>
    <row r="101" spans="1:16" ht="15.75" x14ac:dyDescent="0.25">
      <c r="A101" s="596" t="s">
        <v>102</v>
      </c>
      <c r="B101" s="597"/>
      <c r="C101" s="12" t="s">
        <v>3</v>
      </c>
      <c r="D101" s="162">
        <v>691</v>
      </c>
      <c r="E101" s="162">
        <v>682</v>
      </c>
      <c r="F101" s="162">
        <v>662</v>
      </c>
      <c r="G101" s="162">
        <v>667</v>
      </c>
      <c r="H101" s="5">
        <v>661</v>
      </c>
      <c r="I101" s="5">
        <v>647</v>
      </c>
      <c r="J101" s="5">
        <v>648</v>
      </c>
      <c r="K101" s="5">
        <v>647</v>
      </c>
      <c r="L101" s="5">
        <v>644</v>
      </c>
      <c r="M101" s="5">
        <v>701</v>
      </c>
      <c r="N101" s="5">
        <v>686</v>
      </c>
      <c r="O101" s="5">
        <v>698</v>
      </c>
      <c r="P101" s="32">
        <f t="shared" ref="P101:P116" si="241">O101</f>
        <v>698</v>
      </c>
    </row>
    <row r="102" spans="1:16" ht="15.75" x14ac:dyDescent="0.25">
      <c r="A102" s="596" t="s">
        <v>101</v>
      </c>
      <c r="B102" s="597"/>
      <c r="C102" s="12" t="s">
        <v>3</v>
      </c>
      <c r="D102" s="162">
        <v>11</v>
      </c>
      <c r="E102" s="162">
        <v>12</v>
      </c>
      <c r="F102" s="162">
        <v>7</v>
      </c>
      <c r="G102" s="162">
        <v>9</v>
      </c>
      <c r="H102" s="5">
        <v>9</v>
      </c>
      <c r="I102" s="5">
        <v>9</v>
      </c>
      <c r="J102" s="5">
        <v>8</v>
      </c>
      <c r="K102" s="5">
        <v>8</v>
      </c>
      <c r="L102" s="5">
        <v>7</v>
      </c>
      <c r="M102" s="5">
        <v>9</v>
      </c>
      <c r="N102" s="5">
        <v>9</v>
      </c>
      <c r="O102" s="5">
        <v>9</v>
      </c>
      <c r="P102" s="32">
        <f t="shared" si="241"/>
        <v>9</v>
      </c>
    </row>
    <row r="103" spans="1:16" ht="15.6" customHeight="1" x14ac:dyDescent="0.25">
      <c r="A103" s="603" t="s">
        <v>100</v>
      </c>
      <c r="B103" s="604"/>
      <c r="C103" s="12" t="s">
        <v>3</v>
      </c>
      <c r="D103" s="162">
        <v>0</v>
      </c>
      <c r="E103" s="162">
        <v>0</v>
      </c>
      <c r="F103" s="162">
        <v>5</v>
      </c>
      <c r="G103" s="162">
        <v>2</v>
      </c>
      <c r="H103" s="5">
        <v>2</v>
      </c>
      <c r="I103" s="5">
        <v>3</v>
      </c>
      <c r="J103" s="5">
        <v>2</v>
      </c>
      <c r="K103" s="5">
        <v>5</v>
      </c>
      <c r="L103" s="5">
        <v>6</v>
      </c>
      <c r="M103" s="5">
        <v>10</v>
      </c>
      <c r="N103" s="5">
        <v>7</v>
      </c>
      <c r="O103" s="5">
        <v>6</v>
      </c>
      <c r="P103" s="32">
        <f t="shared" si="241"/>
        <v>6</v>
      </c>
    </row>
    <row r="104" spans="1:16" ht="15.75" x14ac:dyDescent="0.25">
      <c r="A104" s="603" t="s">
        <v>99</v>
      </c>
      <c r="B104" s="604"/>
      <c r="C104" s="12" t="s">
        <v>3</v>
      </c>
      <c r="D104" s="162">
        <v>4</v>
      </c>
      <c r="E104" s="162">
        <v>4</v>
      </c>
      <c r="F104" s="162">
        <v>5</v>
      </c>
      <c r="G104" s="162">
        <v>5</v>
      </c>
      <c r="H104" s="5">
        <v>5</v>
      </c>
      <c r="I104" s="5">
        <v>5</v>
      </c>
      <c r="J104" s="5">
        <v>5</v>
      </c>
      <c r="K104" s="5">
        <v>5</v>
      </c>
      <c r="L104" s="5">
        <v>5</v>
      </c>
      <c r="M104" s="5">
        <v>5</v>
      </c>
      <c r="N104" s="5">
        <v>5</v>
      </c>
      <c r="O104" s="5">
        <v>5</v>
      </c>
      <c r="P104" s="32">
        <f t="shared" si="241"/>
        <v>5</v>
      </c>
    </row>
    <row r="105" spans="1:16" ht="15.75" x14ac:dyDescent="0.25">
      <c r="A105" s="658" t="s">
        <v>98</v>
      </c>
      <c r="B105" s="659"/>
      <c r="C105" s="12" t="s">
        <v>3</v>
      </c>
      <c r="D105" s="33">
        <f>SUM(D101:D104)</f>
        <v>706</v>
      </c>
      <c r="E105" s="33">
        <f t="shared" ref="E105:F105" si="242">SUM(E101:E104)</f>
        <v>698</v>
      </c>
      <c r="F105" s="33">
        <f t="shared" si="242"/>
        <v>679</v>
      </c>
      <c r="G105" s="33">
        <f t="shared" ref="G105" si="243">SUM(G101:G104)</f>
        <v>683</v>
      </c>
      <c r="H105" s="33">
        <f t="shared" ref="H105" si="244">SUM(H101:H104)</f>
        <v>677</v>
      </c>
      <c r="I105" s="33">
        <f t="shared" ref="I105:J105" si="245">SUM(I101:I104)</f>
        <v>664</v>
      </c>
      <c r="J105" s="33">
        <f t="shared" si="245"/>
        <v>663</v>
      </c>
      <c r="K105" s="33">
        <f t="shared" ref="K105" si="246">SUM(K101:K104)</f>
        <v>665</v>
      </c>
      <c r="L105" s="33">
        <f t="shared" ref="L105" si="247">SUM(L101:L104)</f>
        <v>662</v>
      </c>
      <c r="M105" s="33">
        <f t="shared" ref="M105:N105" si="248">SUM(M101:M104)</f>
        <v>725</v>
      </c>
      <c r="N105" s="33">
        <f t="shared" si="248"/>
        <v>707</v>
      </c>
      <c r="O105" s="33">
        <f t="shared" ref="O105" si="249">SUM(O101:O104)</f>
        <v>718</v>
      </c>
      <c r="P105" s="32">
        <f t="shared" si="241"/>
        <v>718</v>
      </c>
    </row>
    <row r="106" spans="1:16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6"/>
      <c r="O106" s="636"/>
      <c r="P106" s="637"/>
    </row>
    <row r="107" spans="1:16" ht="15.75" x14ac:dyDescent="0.25">
      <c r="A107" s="596" t="s">
        <v>195</v>
      </c>
      <c r="B107" s="597"/>
      <c r="C107" s="12" t="s">
        <v>3</v>
      </c>
      <c r="D107" s="162">
        <v>755</v>
      </c>
      <c r="E107" s="162">
        <v>781</v>
      </c>
      <c r="F107" s="162">
        <v>814</v>
      </c>
      <c r="G107" s="162">
        <v>813</v>
      </c>
      <c r="H107" s="5">
        <v>845</v>
      </c>
      <c r="I107" s="5">
        <v>876</v>
      </c>
      <c r="J107" s="5">
        <v>895</v>
      </c>
      <c r="K107" s="5">
        <v>913</v>
      </c>
      <c r="L107" s="5">
        <v>894</v>
      </c>
      <c r="M107" s="5">
        <v>858</v>
      </c>
      <c r="N107" s="5">
        <v>867</v>
      </c>
      <c r="O107" s="5">
        <v>869</v>
      </c>
      <c r="P107" s="32">
        <f t="shared" si="241"/>
        <v>869</v>
      </c>
    </row>
    <row r="108" spans="1:16" ht="15.75" x14ac:dyDescent="0.25">
      <c r="A108" s="596" t="s">
        <v>196</v>
      </c>
      <c r="B108" s="597"/>
      <c r="C108" s="12" t="s">
        <v>3</v>
      </c>
      <c r="D108" s="162">
        <v>9</v>
      </c>
      <c r="E108" s="162">
        <v>9</v>
      </c>
      <c r="F108" s="162">
        <v>9</v>
      </c>
      <c r="G108" s="162">
        <v>7</v>
      </c>
      <c r="H108" s="5">
        <v>7</v>
      </c>
      <c r="I108" s="5">
        <v>7</v>
      </c>
      <c r="J108" s="5">
        <v>8</v>
      </c>
      <c r="K108" s="5">
        <v>9</v>
      </c>
      <c r="L108" s="5">
        <v>9</v>
      </c>
      <c r="M108" s="5">
        <v>8</v>
      </c>
      <c r="N108" s="5">
        <v>7</v>
      </c>
      <c r="O108" s="5">
        <v>8</v>
      </c>
      <c r="P108" s="32">
        <f t="shared" si="241"/>
        <v>8</v>
      </c>
    </row>
    <row r="109" spans="1:16" ht="15.75" x14ac:dyDescent="0.25">
      <c r="A109" s="596" t="s">
        <v>197</v>
      </c>
      <c r="B109" s="597"/>
      <c r="C109" s="12" t="s">
        <v>3</v>
      </c>
      <c r="D109" s="162">
        <v>6</v>
      </c>
      <c r="E109" s="162">
        <v>7</v>
      </c>
      <c r="F109" s="162">
        <v>6</v>
      </c>
      <c r="G109" s="162">
        <v>5</v>
      </c>
      <c r="H109" s="5">
        <v>4</v>
      </c>
      <c r="I109" s="5">
        <v>4</v>
      </c>
      <c r="J109" s="5">
        <v>4</v>
      </c>
      <c r="K109" s="5">
        <v>5</v>
      </c>
      <c r="L109" s="5">
        <v>5</v>
      </c>
      <c r="M109" s="5">
        <v>2</v>
      </c>
      <c r="N109" s="5">
        <v>2</v>
      </c>
      <c r="O109" s="5">
        <v>3</v>
      </c>
      <c r="P109" s="32">
        <f t="shared" si="241"/>
        <v>3</v>
      </c>
    </row>
    <row r="110" spans="1:16" ht="15.75" x14ac:dyDescent="0.25">
      <c r="A110" s="596" t="s">
        <v>198</v>
      </c>
      <c r="B110" s="597"/>
      <c r="C110" s="12" t="s">
        <v>3</v>
      </c>
      <c r="D110" s="162">
        <v>1</v>
      </c>
      <c r="E110" s="162">
        <v>1</v>
      </c>
      <c r="F110" s="162">
        <v>1</v>
      </c>
      <c r="G110" s="162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32">
        <f t="shared" si="241"/>
        <v>0</v>
      </c>
    </row>
    <row r="111" spans="1:16" ht="15.75" x14ac:dyDescent="0.25">
      <c r="A111" s="617" t="s">
        <v>97</v>
      </c>
      <c r="B111" s="618"/>
      <c r="C111" s="12" t="s">
        <v>3</v>
      </c>
      <c r="D111" s="33">
        <f>SUM(D107:D110)</f>
        <v>771</v>
      </c>
      <c r="E111" s="33">
        <f t="shared" ref="E111:F111" si="250">SUM(E107:E110)</f>
        <v>798</v>
      </c>
      <c r="F111" s="33">
        <f t="shared" si="250"/>
        <v>830</v>
      </c>
      <c r="G111" s="33">
        <f t="shared" ref="G111" si="251">SUM(G107:G110)</f>
        <v>825</v>
      </c>
      <c r="H111" s="33">
        <f t="shared" ref="H111" si="252">SUM(H107:H110)</f>
        <v>856</v>
      </c>
      <c r="I111" s="33">
        <f t="shared" ref="I111:J111" si="253">SUM(I107:I110)</f>
        <v>887</v>
      </c>
      <c r="J111" s="33">
        <f t="shared" si="253"/>
        <v>907</v>
      </c>
      <c r="K111" s="33">
        <f t="shared" ref="K111" si="254">SUM(K107:K110)</f>
        <v>927</v>
      </c>
      <c r="L111" s="33">
        <f t="shared" ref="L111" si="255">SUM(L107:L110)</f>
        <v>908</v>
      </c>
      <c r="M111" s="33">
        <f t="shared" ref="M111:N111" si="256">SUM(M107:M110)</f>
        <v>868</v>
      </c>
      <c r="N111" s="33">
        <f t="shared" si="256"/>
        <v>876</v>
      </c>
      <c r="O111" s="33">
        <f t="shared" ref="O111" si="257">SUM(O107:O110)</f>
        <v>880</v>
      </c>
      <c r="P111" s="32">
        <f t="shared" si="241"/>
        <v>880</v>
      </c>
    </row>
    <row r="112" spans="1:16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39"/>
      <c r="O112" s="639"/>
      <c r="P112" s="640"/>
    </row>
    <row r="113" spans="1:16" ht="15.75" x14ac:dyDescent="0.25">
      <c r="A113" s="596" t="s">
        <v>199</v>
      </c>
      <c r="B113" s="597"/>
      <c r="C113" s="12" t="s">
        <v>3</v>
      </c>
      <c r="D113" s="162">
        <v>318</v>
      </c>
      <c r="E113" s="162">
        <v>317</v>
      </c>
      <c r="F113" s="162">
        <v>328</v>
      </c>
      <c r="G113" s="162">
        <v>334</v>
      </c>
      <c r="H113" s="136">
        <v>333</v>
      </c>
      <c r="I113" s="136">
        <v>339</v>
      </c>
      <c r="J113" s="136">
        <v>338</v>
      </c>
      <c r="K113" s="136">
        <v>334</v>
      </c>
      <c r="L113" s="136">
        <v>373</v>
      </c>
      <c r="M113" s="136">
        <v>362</v>
      </c>
      <c r="N113" s="136">
        <v>382</v>
      </c>
      <c r="O113" s="136">
        <v>382</v>
      </c>
      <c r="P113" s="32">
        <f t="shared" si="241"/>
        <v>382</v>
      </c>
    </row>
    <row r="114" spans="1:16" ht="15.75" x14ac:dyDescent="0.25">
      <c r="A114" s="596" t="s">
        <v>200</v>
      </c>
      <c r="B114" s="597"/>
      <c r="C114" s="12" t="s">
        <v>3</v>
      </c>
      <c r="D114" s="162">
        <v>20</v>
      </c>
      <c r="E114" s="162">
        <v>19</v>
      </c>
      <c r="F114" s="162">
        <v>24</v>
      </c>
      <c r="G114" s="162">
        <v>24</v>
      </c>
      <c r="H114" s="136">
        <v>24</v>
      </c>
      <c r="I114" s="136">
        <v>24</v>
      </c>
      <c r="J114" s="136">
        <v>24</v>
      </c>
      <c r="K114" s="136">
        <v>24</v>
      </c>
      <c r="L114" s="136">
        <v>25</v>
      </c>
      <c r="M114" s="136">
        <v>24</v>
      </c>
      <c r="N114" s="136">
        <v>25</v>
      </c>
      <c r="O114" s="136">
        <v>25</v>
      </c>
      <c r="P114" s="32">
        <f t="shared" si="241"/>
        <v>25</v>
      </c>
    </row>
    <row r="115" spans="1:16" ht="15.75" x14ac:dyDescent="0.25">
      <c r="A115" s="596" t="s">
        <v>201</v>
      </c>
      <c r="B115" s="597"/>
      <c r="C115" s="12" t="s">
        <v>3</v>
      </c>
      <c r="D115" s="162">
        <v>26</v>
      </c>
      <c r="E115" s="162">
        <v>26</v>
      </c>
      <c r="F115" s="162">
        <v>22</v>
      </c>
      <c r="G115" s="162">
        <v>26</v>
      </c>
      <c r="H115" s="136">
        <v>27</v>
      </c>
      <c r="I115" s="136">
        <v>26</v>
      </c>
      <c r="J115" s="136">
        <v>27</v>
      </c>
      <c r="K115" s="136">
        <v>24</v>
      </c>
      <c r="L115" s="136">
        <v>23</v>
      </c>
      <c r="M115" s="136">
        <v>22</v>
      </c>
      <c r="N115" s="136">
        <v>26</v>
      </c>
      <c r="O115" s="136">
        <v>26</v>
      </c>
      <c r="P115" s="32">
        <f t="shared" si="241"/>
        <v>26</v>
      </c>
    </row>
    <row r="116" spans="1:16" ht="15.75" x14ac:dyDescent="0.25">
      <c r="A116" s="596" t="s">
        <v>202</v>
      </c>
      <c r="B116" s="597"/>
      <c r="C116" s="12" t="s">
        <v>3</v>
      </c>
      <c r="D116" s="162">
        <v>2</v>
      </c>
      <c r="E116" s="162">
        <v>2</v>
      </c>
      <c r="F116" s="162">
        <v>1</v>
      </c>
      <c r="G116" s="162">
        <v>2</v>
      </c>
      <c r="H116" s="136">
        <v>2</v>
      </c>
      <c r="I116" s="136">
        <v>2</v>
      </c>
      <c r="J116" s="136">
        <v>2</v>
      </c>
      <c r="K116" s="136">
        <v>2</v>
      </c>
      <c r="L116" s="136">
        <v>2</v>
      </c>
      <c r="M116" s="136">
        <v>2</v>
      </c>
      <c r="N116" s="136">
        <v>2</v>
      </c>
      <c r="O116" s="136">
        <v>2</v>
      </c>
      <c r="P116" s="32">
        <f t="shared" si="241"/>
        <v>2</v>
      </c>
    </row>
    <row r="117" spans="1:16" ht="15.75" x14ac:dyDescent="0.25">
      <c r="A117" s="617" t="s">
        <v>96</v>
      </c>
      <c r="B117" s="618"/>
      <c r="C117" s="12" t="s">
        <v>3</v>
      </c>
      <c r="D117" s="33">
        <f>SUM(D113:D116)</f>
        <v>366</v>
      </c>
      <c r="E117" s="33">
        <f t="shared" ref="E117:F117" si="258">SUM(E113:E116)</f>
        <v>364</v>
      </c>
      <c r="F117" s="33">
        <f t="shared" si="258"/>
        <v>375</v>
      </c>
      <c r="G117" s="33">
        <f t="shared" ref="G117" si="259">SUM(G113:G116)</f>
        <v>386</v>
      </c>
      <c r="H117" s="33">
        <f t="shared" ref="H117" si="260">SUM(H113:H116)</f>
        <v>386</v>
      </c>
      <c r="I117" s="33">
        <f t="shared" ref="I117:J117" si="261">SUM(I113:I116)</f>
        <v>391</v>
      </c>
      <c r="J117" s="33">
        <f t="shared" si="261"/>
        <v>391</v>
      </c>
      <c r="K117" s="33">
        <f t="shared" ref="K117" si="262">SUM(K113:K116)</f>
        <v>384</v>
      </c>
      <c r="L117" s="33">
        <f t="shared" ref="L117" si="263">SUM(L113:L116)</f>
        <v>423</v>
      </c>
      <c r="M117" s="33">
        <f t="shared" ref="M117:N117" si="264">SUM(M113:M116)</f>
        <v>410</v>
      </c>
      <c r="N117" s="33">
        <f t="shared" si="264"/>
        <v>435</v>
      </c>
      <c r="O117" s="33">
        <f t="shared" ref="O117" si="265">SUM(O113:O116)</f>
        <v>435</v>
      </c>
      <c r="P117" s="54">
        <f t="shared" ref="P117" si="266">SUM(P113:P116)</f>
        <v>435</v>
      </c>
    </row>
    <row r="118" spans="1:16" s="3" customFormat="1" ht="15.75" x14ac:dyDescent="0.25">
      <c r="A118" s="325" t="s">
        <v>193</v>
      </c>
      <c r="B118" s="326"/>
      <c r="C118" s="12" t="s">
        <v>3</v>
      </c>
      <c r="D118" s="33">
        <f t="shared" ref="D118:G118" si="267">D111+D117</f>
        <v>1137</v>
      </c>
      <c r="E118" s="33">
        <f t="shared" si="267"/>
        <v>1162</v>
      </c>
      <c r="F118" s="33">
        <f t="shared" si="267"/>
        <v>1205</v>
      </c>
      <c r="G118" s="33">
        <f t="shared" si="267"/>
        <v>1211</v>
      </c>
      <c r="H118" s="33">
        <f t="shared" ref="H118" si="268">H111+H117</f>
        <v>1242</v>
      </c>
      <c r="I118" s="33">
        <f t="shared" ref="I118:J118" si="269">I111+I117</f>
        <v>1278</v>
      </c>
      <c r="J118" s="33">
        <f t="shared" si="269"/>
        <v>1298</v>
      </c>
      <c r="K118" s="33">
        <f t="shared" ref="K118" si="270">K111+K117</f>
        <v>1311</v>
      </c>
      <c r="L118" s="33">
        <f t="shared" ref="L118" si="271">L111+L117</f>
        <v>1331</v>
      </c>
      <c r="M118" s="33">
        <f t="shared" ref="M118:N118" si="272">M111+M117</f>
        <v>1278</v>
      </c>
      <c r="N118" s="33">
        <f t="shared" si="272"/>
        <v>1311</v>
      </c>
      <c r="O118" s="33">
        <f t="shared" ref="O118" si="273">O111+O117</f>
        <v>1315</v>
      </c>
      <c r="P118" s="33">
        <f t="shared" ref="P118" si="274">P111+P117</f>
        <v>1315</v>
      </c>
    </row>
    <row r="119" spans="1:16" ht="15.75" x14ac:dyDescent="0.25">
      <c r="A119" s="617" t="s">
        <v>194</v>
      </c>
      <c r="B119" s="618"/>
      <c r="C119" s="12" t="s">
        <v>3</v>
      </c>
      <c r="D119" s="33">
        <f t="shared" ref="D119:G119" si="275">D105+D118</f>
        <v>1843</v>
      </c>
      <c r="E119" s="33">
        <f t="shared" si="275"/>
        <v>1860</v>
      </c>
      <c r="F119" s="33">
        <f t="shared" si="275"/>
        <v>1884</v>
      </c>
      <c r="G119" s="33">
        <f t="shared" si="275"/>
        <v>1894</v>
      </c>
      <c r="H119" s="33">
        <f t="shared" ref="H119" si="276">H105+H118</f>
        <v>1919</v>
      </c>
      <c r="I119" s="33">
        <f t="shared" ref="I119:J119" si="277">I105+I118</f>
        <v>1942</v>
      </c>
      <c r="J119" s="33">
        <f t="shared" si="277"/>
        <v>1961</v>
      </c>
      <c r="K119" s="33">
        <f t="shared" ref="K119" si="278">K105+K118</f>
        <v>1976</v>
      </c>
      <c r="L119" s="33">
        <f t="shared" ref="L119" si="279">L105+L118</f>
        <v>1993</v>
      </c>
      <c r="M119" s="33">
        <f t="shared" ref="M119:N119" si="280">M105+M118</f>
        <v>2003</v>
      </c>
      <c r="N119" s="33">
        <f t="shared" si="280"/>
        <v>2018</v>
      </c>
      <c r="O119" s="33">
        <f t="shared" ref="O119" si="281">O105+O118</f>
        <v>2033</v>
      </c>
      <c r="P119" s="33">
        <f t="shared" ref="P119" si="282">P105+P118</f>
        <v>2033</v>
      </c>
    </row>
    <row r="120" spans="1:16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4"/>
      <c r="O120" s="594"/>
      <c r="P120" s="595"/>
    </row>
    <row r="121" spans="1:16" ht="15.75" x14ac:dyDescent="0.25">
      <c r="A121" s="596" t="s">
        <v>95</v>
      </c>
      <c r="B121" s="597"/>
      <c r="C121" s="6" t="s">
        <v>3</v>
      </c>
      <c r="D121" s="162">
        <v>10520</v>
      </c>
      <c r="E121" s="162">
        <v>10529</v>
      </c>
      <c r="F121" s="162">
        <v>10538</v>
      </c>
      <c r="G121" s="162">
        <v>10547</v>
      </c>
      <c r="H121" s="137">
        <v>10556</v>
      </c>
      <c r="I121" s="137">
        <v>10565</v>
      </c>
      <c r="J121" s="137">
        <v>10574</v>
      </c>
      <c r="K121" s="137">
        <v>10583</v>
      </c>
      <c r="L121" s="137">
        <v>10592</v>
      </c>
      <c r="M121" s="137">
        <v>10601</v>
      </c>
      <c r="N121" s="137">
        <v>10610</v>
      </c>
      <c r="O121" s="137">
        <v>10619</v>
      </c>
      <c r="P121" s="31">
        <f>O121</f>
        <v>10619</v>
      </c>
    </row>
    <row r="122" spans="1:16" ht="15.75" x14ac:dyDescent="0.25">
      <c r="A122" s="596" t="s">
        <v>94</v>
      </c>
      <c r="B122" s="597"/>
      <c r="C122" s="6" t="s">
        <v>3</v>
      </c>
      <c r="D122" s="162">
        <v>9627.7000000000007</v>
      </c>
      <c r="E122" s="162">
        <v>9701.1</v>
      </c>
      <c r="F122" s="162">
        <v>9804.2000000000007</v>
      </c>
      <c r="G122" s="162">
        <v>9847</v>
      </c>
      <c r="H122" s="137">
        <v>9954.5</v>
      </c>
      <c r="I122" s="137">
        <v>10053.9</v>
      </c>
      <c r="J122" s="137">
        <v>10135.700000000001</v>
      </c>
      <c r="K122" s="137">
        <v>10200.5</v>
      </c>
      <c r="L122" s="137">
        <v>10274.1</v>
      </c>
      <c r="M122" s="137">
        <v>10317</v>
      </c>
      <c r="N122" s="137">
        <v>10381.5</v>
      </c>
      <c r="O122" s="137">
        <v>10446.5</v>
      </c>
      <c r="P122" s="31">
        <f>O122</f>
        <v>10446.5</v>
      </c>
    </row>
    <row r="123" spans="1:16" ht="15.75" x14ac:dyDescent="0.25">
      <c r="A123" s="633" t="s">
        <v>93</v>
      </c>
      <c r="B123" s="634"/>
      <c r="C123" s="30" t="s">
        <v>6</v>
      </c>
      <c r="D123" s="316">
        <f>IFERROR(D122/D121,0)</f>
        <v>0.91518060836501913</v>
      </c>
      <c r="E123" s="316">
        <f t="shared" ref="E123:G123" si="283">IFERROR(E122/E121,0)</f>
        <v>0.92136955076455507</v>
      </c>
      <c r="F123" s="316">
        <f t="shared" si="283"/>
        <v>0.93036629341431021</v>
      </c>
      <c r="G123" s="316">
        <f t="shared" si="283"/>
        <v>0.93363041623210397</v>
      </c>
      <c r="H123" s="316">
        <f t="shared" ref="H123" si="284">IFERROR(H122/H121,0)</f>
        <v>0.94301818870784393</v>
      </c>
      <c r="I123" s="316">
        <f t="shared" ref="I123:J123" si="285">IFERROR(I122/I121,0)</f>
        <v>0.95162328442972077</v>
      </c>
      <c r="J123" s="316">
        <f t="shared" si="285"/>
        <v>0.95854927179875171</v>
      </c>
      <c r="K123" s="316">
        <f t="shared" ref="K123" si="286">IFERROR(K122/K121,0)</f>
        <v>0.96385712935840495</v>
      </c>
      <c r="L123" s="316">
        <f t="shared" ref="L123" si="287">IFERROR(L122/L121,0)</f>
        <v>0.96998678247734138</v>
      </c>
      <c r="M123" s="316">
        <f t="shared" ref="M123:N123" si="288">IFERROR(M122/M121,0)</f>
        <v>0.97321007452127162</v>
      </c>
      <c r="N123" s="316">
        <f t="shared" si="288"/>
        <v>0.9784637134778511</v>
      </c>
      <c r="O123" s="316">
        <f t="shared" ref="O123" si="289">IFERROR(O122/O121,0)</f>
        <v>0.98375553253602033</v>
      </c>
      <c r="P123" s="298">
        <f>IFERROR(P122/P121,0)</f>
        <v>0.98375553253602033</v>
      </c>
    </row>
    <row r="124" spans="1:16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6"/>
      <c r="O124" s="626"/>
      <c r="P124" s="627"/>
    </row>
    <row r="125" spans="1:16" ht="15.75" x14ac:dyDescent="0.25">
      <c r="A125" s="605" t="s">
        <v>91</v>
      </c>
      <c r="B125" s="24" t="s">
        <v>85</v>
      </c>
      <c r="C125" s="12" t="s">
        <v>3</v>
      </c>
      <c r="D125" s="164">
        <v>0</v>
      </c>
      <c r="E125" s="164">
        <v>0</v>
      </c>
      <c r="F125" s="164">
        <v>0</v>
      </c>
      <c r="G125" s="164">
        <v>0</v>
      </c>
      <c r="H125" s="164">
        <v>0</v>
      </c>
      <c r="I125" s="164">
        <v>0</v>
      </c>
      <c r="J125" s="164">
        <v>0</v>
      </c>
      <c r="K125" s="164">
        <v>0</v>
      </c>
      <c r="L125" s="164">
        <v>0</v>
      </c>
      <c r="M125" s="164">
        <v>0</v>
      </c>
      <c r="N125" s="164">
        <v>0</v>
      </c>
      <c r="O125" s="164">
        <v>0</v>
      </c>
      <c r="P125" s="25">
        <f>D125</f>
        <v>0</v>
      </c>
    </row>
    <row r="126" spans="1:16" ht="15.75" x14ac:dyDescent="0.25">
      <c r="A126" s="606"/>
      <c r="B126" s="24" t="s">
        <v>84</v>
      </c>
      <c r="C126" s="12" t="s">
        <v>3</v>
      </c>
      <c r="D126" s="162">
        <v>0</v>
      </c>
      <c r="E126" s="162">
        <v>0</v>
      </c>
      <c r="F126" s="162">
        <v>0</v>
      </c>
      <c r="G126" s="162">
        <v>0</v>
      </c>
      <c r="H126" s="162">
        <v>0</v>
      </c>
      <c r="I126" s="162">
        <v>0</v>
      </c>
      <c r="J126" s="162">
        <v>0</v>
      </c>
      <c r="K126" s="162">
        <v>0</v>
      </c>
      <c r="L126" s="162">
        <v>0</v>
      </c>
      <c r="M126" s="162">
        <v>0</v>
      </c>
      <c r="N126" s="162">
        <v>0</v>
      </c>
      <c r="O126" s="162">
        <v>0</v>
      </c>
      <c r="P126" s="19">
        <f>SUM(D126:O126)</f>
        <v>0</v>
      </c>
    </row>
    <row r="127" spans="1:16" ht="15.75" x14ac:dyDescent="0.25">
      <c r="A127" s="606"/>
      <c r="B127" s="79" t="s">
        <v>88</v>
      </c>
      <c r="C127" s="12" t="s">
        <v>3</v>
      </c>
      <c r="D127" s="162">
        <v>0</v>
      </c>
      <c r="E127" s="162">
        <v>0</v>
      </c>
      <c r="F127" s="162">
        <v>0</v>
      </c>
      <c r="G127" s="162">
        <v>0</v>
      </c>
      <c r="H127" s="162">
        <v>0</v>
      </c>
      <c r="I127" s="162">
        <v>0</v>
      </c>
      <c r="J127" s="162">
        <v>0</v>
      </c>
      <c r="K127" s="162">
        <v>0</v>
      </c>
      <c r="L127" s="162">
        <v>0</v>
      </c>
      <c r="M127" s="162">
        <v>0</v>
      </c>
      <c r="N127" s="162">
        <v>0</v>
      </c>
      <c r="O127" s="162">
        <v>0</v>
      </c>
      <c r="P127" s="19">
        <f>SUM(D127:O127)</f>
        <v>0</v>
      </c>
    </row>
    <row r="128" spans="1:16" ht="15.75" x14ac:dyDescent="0.25">
      <c r="A128" s="606"/>
      <c r="B128" s="24" t="s">
        <v>82</v>
      </c>
      <c r="C128" s="12" t="s">
        <v>3</v>
      </c>
      <c r="D128" s="162">
        <v>0</v>
      </c>
      <c r="E128" s="162">
        <v>0</v>
      </c>
      <c r="F128" s="162">
        <v>0</v>
      </c>
      <c r="G128" s="162">
        <v>0</v>
      </c>
      <c r="H128" s="162">
        <v>0</v>
      </c>
      <c r="I128" s="162">
        <v>0</v>
      </c>
      <c r="J128" s="162">
        <v>0</v>
      </c>
      <c r="K128" s="162">
        <v>0</v>
      </c>
      <c r="L128" s="162">
        <v>0</v>
      </c>
      <c r="M128" s="162">
        <v>0</v>
      </c>
      <c r="N128" s="162">
        <v>0</v>
      </c>
      <c r="O128" s="162">
        <v>0</v>
      </c>
      <c r="P128" s="19">
        <f>SUM(D128:O128)</f>
        <v>0</v>
      </c>
    </row>
    <row r="129" spans="1:16" ht="15.75" x14ac:dyDescent="0.25">
      <c r="A129" s="607"/>
      <c r="B129" s="24" t="s">
        <v>81</v>
      </c>
      <c r="C129" s="12" t="s">
        <v>3</v>
      </c>
      <c r="D129" s="164">
        <f>D125+D126-D127-D128</f>
        <v>0</v>
      </c>
      <c r="E129" s="164">
        <f t="shared" ref="E129:G129" si="290">E125+E126-E127-E128</f>
        <v>0</v>
      </c>
      <c r="F129" s="164">
        <f t="shared" si="290"/>
        <v>0</v>
      </c>
      <c r="G129" s="164">
        <f t="shared" si="290"/>
        <v>0</v>
      </c>
      <c r="H129" s="164">
        <f t="shared" ref="H129" si="291">H125+H126-H127-H128</f>
        <v>0</v>
      </c>
      <c r="I129" s="164">
        <f t="shared" ref="I129:J129" si="292">I125+I126-I127-I128</f>
        <v>0</v>
      </c>
      <c r="J129" s="164">
        <f t="shared" si="292"/>
        <v>0</v>
      </c>
      <c r="K129" s="164">
        <f t="shared" ref="K129" si="293">K125+K126-K127-K128</f>
        <v>0</v>
      </c>
      <c r="L129" s="164">
        <f t="shared" ref="L129" si="294">L125+L126-L127-L128</f>
        <v>0</v>
      </c>
      <c r="M129" s="164">
        <f t="shared" ref="M129:N129" si="295">M125+M126-M127-M128</f>
        <v>0</v>
      </c>
      <c r="N129" s="164">
        <f t="shared" si="295"/>
        <v>0</v>
      </c>
      <c r="O129" s="164">
        <f t="shared" ref="O129" si="296">O125+O126-O127-O128</f>
        <v>0</v>
      </c>
      <c r="P129" s="25">
        <f>P125+P126-P127-P128</f>
        <v>0</v>
      </c>
    </row>
    <row r="130" spans="1:16" ht="15.75" x14ac:dyDescent="0.25">
      <c r="A130" s="605" t="s">
        <v>90</v>
      </c>
      <c r="B130" s="28" t="s">
        <v>85</v>
      </c>
      <c r="C130" s="27" t="s">
        <v>3</v>
      </c>
      <c r="D130" s="164">
        <v>0</v>
      </c>
      <c r="E130" s="164">
        <v>0</v>
      </c>
      <c r="F130" s="164">
        <v>0</v>
      </c>
      <c r="G130" s="164">
        <v>0</v>
      </c>
      <c r="H130" s="164">
        <v>0</v>
      </c>
      <c r="I130" s="164">
        <v>0</v>
      </c>
      <c r="J130" s="164">
        <v>0</v>
      </c>
      <c r="K130" s="164">
        <v>0</v>
      </c>
      <c r="L130" s="164">
        <v>0</v>
      </c>
      <c r="M130" s="164">
        <v>0</v>
      </c>
      <c r="N130" s="164">
        <v>0</v>
      </c>
      <c r="O130" s="164">
        <v>0</v>
      </c>
      <c r="P130" s="25">
        <f>D130</f>
        <v>0</v>
      </c>
    </row>
    <row r="131" spans="1:16" ht="15.75" x14ac:dyDescent="0.25">
      <c r="A131" s="606"/>
      <c r="B131" s="24" t="s">
        <v>84</v>
      </c>
      <c r="C131" s="12" t="s">
        <v>3</v>
      </c>
      <c r="D131" s="162">
        <v>0</v>
      </c>
      <c r="E131" s="162">
        <v>0</v>
      </c>
      <c r="F131" s="162">
        <v>0</v>
      </c>
      <c r="G131" s="162">
        <v>0</v>
      </c>
      <c r="H131" s="162">
        <v>0</v>
      </c>
      <c r="I131" s="162">
        <v>0</v>
      </c>
      <c r="J131" s="162">
        <v>0</v>
      </c>
      <c r="K131" s="162">
        <v>0</v>
      </c>
      <c r="L131" s="162">
        <v>0</v>
      </c>
      <c r="M131" s="162">
        <v>0</v>
      </c>
      <c r="N131" s="162">
        <v>1</v>
      </c>
      <c r="O131" s="162">
        <v>0</v>
      </c>
      <c r="P131" s="19">
        <f>SUM(D131:O131)</f>
        <v>1</v>
      </c>
    </row>
    <row r="132" spans="1:16" ht="15.75" x14ac:dyDescent="0.25">
      <c r="A132" s="606"/>
      <c r="B132" s="79" t="s">
        <v>88</v>
      </c>
      <c r="C132" s="12" t="s">
        <v>3</v>
      </c>
      <c r="D132" s="162">
        <v>0</v>
      </c>
      <c r="E132" s="162">
        <v>0</v>
      </c>
      <c r="F132" s="162">
        <v>0</v>
      </c>
      <c r="G132" s="162">
        <v>0</v>
      </c>
      <c r="H132" s="162">
        <v>0</v>
      </c>
      <c r="I132" s="162">
        <v>0</v>
      </c>
      <c r="J132" s="162">
        <v>0</v>
      </c>
      <c r="K132" s="162">
        <v>0</v>
      </c>
      <c r="L132" s="162">
        <v>0</v>
      </c>
      <c r="M132" s="162">
        <v>0</v>
      </c>
      <c r="N132" s="162">
        <v>1</v>
      </c>
      <c r="O132" s="162">
        <v>0</v>
      </c>
      <c r="P132" s="19">
        <f>SUM(D132:O132)</f>
        <v>1</v>
      </c>
    </row>
    <row r="133" spans="1:16" ht="15.75" x14ac:dyDescent="0.25">
      <c r="A133" s="606"/>
      <c r="B133" s="24" t="s">
        <v>82</v>
      </c>
      <c r="C133" s="12" t="s">
        <v>3</v>
      </c>
      <c r="D133" s="162">
        <v>0</v>
      </c>
      <c r="E133" s="162">
        <v>0</v>
      </c>
      <c r="F133" s="162">
        <v>0</v>
      </c>
      <c r="G133" s="162">
        <v>0</v>
      </c>
      <c r="H133" s="162">
        <v>0</v>
      </c>
      <c r="I133" s="162">
        <v>0</v>
      </c>
      <c r="J133" s="162">
        <v>0</v>
      </c>
      <c r="K133" s="162">
        <v>0</v>
      </c>
      <c r="L133" s="162">
        <v>0</v>
      </c>
      <c r="M133" s="162">
        <v>0</v>
      </c>
      <c r="N133" s="162">
        <v>0</v>
      </c>
      <c r="O133" s="162">
        <v>0</v>
      </c>
      <c r="P133" s="19">
        <f>SUM(D133:O133)</f>
        <v>0</v>
      </c>
    </row>
    <row r="134" spans="1:16" ht="15.75" x14ac:dyDescent="0.25">
      <c r="A134" s="607"/>
      <c r="B134" s="24" t="s">
        <v>81</v>
      </c>
      <c r="C134" s="12" t="s">
        <v>3</v>
      </c>
      <c r="D134" s="164">
        <f t="shared" ref="D134:G134" si="297">D130+D131-D132-D133</f>
        <v>0</v>
      </c>
      <c r="E134" s="164">
        <f t="shared" si="297"/>
        <v>0</v>
      </c>
      <c r="F134" s="164">
        <f t="shared" si="297"/>
        <v>0</v>
      </c>
      <c r="G134" s="164">
        <f t="shared" si="297"/>
        <v>0</v>
      </c>
      <c r="H134" s="164">
        <f t="shared" ref="H134" si="298">H130+H131-H132-H133</f>
        <v>0</v>
      </c>
      <c r="I134" s="164">
        <f t="shared" ref="I134:J134" si="299">I130+I131-I132-I133</f>
        <v>0</v>
      </c>
      <c r="J134" s="164">
        <f t="shared" si="299"/>
        <v>0</v>
      </c>
      <c r="K134" s="164">
        <f t="shared" ref="K134" si="300">K130+K131-K132-K133</f>
        <v>0</v>
      </c>
      <c r="L134" s="164">
        <f t="shared" ref="L134" si="301">L130+L131-L132-L133</f>
        <v>0</v>
      </c>
      <c r="M134" s="164">
        <f t="shared" ref="M134:N134" si="302">M130+M131-M132-M133</f>
        <v>0</v>
      </c>
      <c r="N134" s="164">
        <f t="shared" si="302"/>
        <v>0</v>
      </c>
      <c r="O134" s="164">
        <f t="shared" ref="O134" si="303">O130+O131-O132-O133</f>
        <v>0</v>
      </c>
      <c r="P134" s="25">
        <f>P130+P131-P132-P133</f>
        <v>0</v>
      </c>
    </row>
    <row r="135" spans="1:16" ht="15.75" x14ac:dyDescent="0.25">
      <c r="A135" s="605" t="s">
        <v>89</v>
      </c>
      <c r="B135" s="24" t="s">
        <v>85</v>
      </c>
      <c r="C135" s="12" t="s">
        <v>3</v>
      </c>
      <c r="D135" s="164">
        <v>0</v>
      </c>
      <c r="E135" s="164">
        <v>0</v>
      </c>
      <c r="F135" s="164">
        <v>0</v>
      </c>
      <c r="G135" s="164">
        <v>0</v>
      </c>
      <c r="H135" s="164">
        <v>0</v>
      </c>
      <c r="I135" s="164">
        <v>0</v>
      </c>
      <c r="J135" s="164">
        <v>0</v>
      </c>
      <c r="K135" s="164">
        <v>0</v>
      </c>
      <c r="L135" s="164">
        <v>0</v>
      </c>
      <c r="M135" s="164">
        <v>0</v>
      </c>
      <c r="N135" s="164">
        <v>0</v>
      </c>
      <c r="O135" s="164">
        <v>0</v>
      </c>
      <c r="P135" s="25">
        <f>D135</f>
        <v>0</v>
      </c>
    </row>
    <row r="136" spans="1:16" ht="15.75" x14ac:dyDescent="0.25">
      <c r="A136" s="606"/>
      <c r="B136" s="24" t="s">
        <v>84</v>
      </c>
      <c r="C136" s="12" t="s">
        <v>3</v>
      </c>
      <c r="D136" s="162">
        <v>0</v>
      </c>
      <c r="E136" s="162">
        <v>0</v>
      </c>
      <c r="F136" s="162">
        <v>0</v>
      </c>
      <c r="G136" s="162">
        <v>0</v>
      </c>
      <c r="H136" s="162">
        <v>0</v>
      </c>
      <c r="I136" s="162">
        <v>0</v>
      </c>
      <c r="J136" s="162">
        <v>0</v>
      </c>
      <c r="K136" s="162">
        <v>0</v>
      </c>
      <c r="L136" s="162">
        <v>0</v>
      </c>
      <c r="M136" s="162">
        <v>0</v>
      </c>
      <c r="N136" s="162">
        <v>0</v>
      </c>
      <c r="O136" s="162">
        <v>0</v>
      </c>
      <c r="P136" s="19">
        <f>SUM(D136:O136)</f>
        <v>0</v>
      </c>
    </row>
    <row r="137" spans="1:16" ht="15.75" x14ac:dyDescent="0.25">
      <c r="A137" s="606"/>
      <c r="B137" s="79" t="s">
        <v>88</v>
      </c>
      <c r="C137" s="12" t="s">
        <v>3</v>
      </c>
      <c r="D137" s="162">
        <v>0</v>
      </c>
      <c r="E137" s="162">
        <v>0</v>
      </c>
      <c r="F137" s="162">
        <v>0</v>
      </c>
      <c r="G137" s="162">
        <v>0</v>
      </c>
      <c r="H137" s="162">
        <v>0</v>
      </c>
      <c r="I137" s="162">
        <v>0</v>
      </c>
      <c r="J137" s="162">
        <v>0</v>
      </c>
      <c r="K137" s="162">
        <v>0</v>
      </c>
      <c r="L137" s="162">
        <v>0</v>
      </c>
      <c r="M137" s="162">
        <v>0</v>
      </c>
      <c r="N137" s="162">
        <v>0</v>
      </c>
      <c r="O137" s="162">
        <v>0</v>
      </c>
      <c r="P137" s="19">
        <f>SUM(D137:O137)</f>
        <v>0</v>
      </c>
    </row>
    <row r="138" spans="1:16" ht="15.75" x14ac:dyDescent="0.25">
      <c r="A138" s="606"/>
      <c r="B138" s="24" t="s">
        <v>82</v>
      </c>
      <c r="C138" s="12" t="s">
        <v>3</v>
      </c>
      <c r="D138" s="162">
        <v>0</v>
      </c>
      <c r="E138" s="162">
        <v>0</v>
      </c>
      <c r="F138" s="162">
        <v>0</v>
      </c>
      <c r="G138" s="162">
        <v>0</v>
      </c>
      <c r="H138" s="162">
        <v>0</v>
      </c>
      <c r="I138" s="162">
        <v>0</v>
      </c>
      <c r="J138" s="162">
        <v>0</v>
      </c>
      <c r="K138" s="162">
        <v>0</v>
      </c>
      <c r="L138" s="162">
        <v>0</v>
      </c>
      <c r="M138" s="162">
        <v>0</v>
      </c>
      <c r="N138" s="162">
        <v>0</v>
      </c>
      <c r="O138" s="162">
        <v>0</v>
      </c>
      <c r="P138" s="19">
        <f>SUM(D138:O138)</f>
        <v>0</v>
      </c>
    </row>
    <row r="139" spans="1:16" ht="15.75" x14ac:dyDescent="0.25">
      <c r="A139" s="607"/>
      <c r="B139" s="24" t="s">
        <v>81</v>
      </c>
      <c r="C139" s="12" t="s">
        <v>3</v>
      </c>
      <c r="D139" s="164">
        <f t="shared" ref="D139:G139" si="304">D135+D136-D137-D138</f>
        <v>0</v>
      </c>
      <c r="E139" s="164">
        <f t="shared" si="304"/>
        <v>0</v>
      </c>
      <c r="F139" s="164">
        <f t="shared" si="304"/>
        <v>0</v>
      </c>
      <c r="G139" s="164">
        <f t="shared" si="304"/>
        <v>0</v>
      </c>
      <c r="H139" s="164">
        <f t="shared" ref="H139" si="305">H135+H136-H137-H138</f>
        <v>0</v>
      </c>
      <c r="I139" s="164">
        <f t="shared" ref="I139:J139" si="306">I135+I136-I137-I138</f>
        <v>0</v>
      </c>
      <c r="J139" s="164">
        <f t="shared" si="306"/>
        <v>0</v>
      </c>
      <c r="K139" s="164">
        <f t="shared" ref="K139" si="307">K135+K136-K137-K138</f>
        <v>0</v>
      </c>
      <c r="L139" s="164">
        <f t="shared" ref="L139" si="308">L135+L136-L137-L138</f>
        <v>0</v>
      </c>
      <c r="M139" s="164">
        <f t="shared" ref="M139:N139" si="309">M135+M136-M137-M138</f>
        <v>0</v>
      </c>
      <c r="N139" s="164">
        <f t="shared" si="309"/>
        <v>0</v>
      </c>
      <c r="O139" s="164">
        <f t="shared" ref="O139" si="310">O135+O136-O137-O138</f>
        <v>0</v>
      </c>
      <c r="P139" s="25">
        <f>P135+P136-P137-P138</f>
        <v>0</v>
      </c>
    </row>
    <row r="140" spans="1:16" ht="15.75" x14ac:dyDescent="0.25">
      <c r="A140" s="605" t="s">
        <v>87</v>
      </c>
      <c r="B140" s="24" t="s">
        <v>85</v>
      </c>
      <c r="C140" s="12" t="s">
        <v>3</v>
      </c>
      <c r="D140" s="164">
        <v>2</v>
      </c>
      <c r="E140" s="164">
        <v>2</v>
      </c>
      <c r="F140" s="164">
        <v>2</v>
      </c>
      <c r="G140" s="164">
        <v>1</v>
      </c>
      <c r="H140" s="164">
        <v>0</v>
      </c>
      <c r="I140" s="164">
        <v>0</v>
      </c>
      <c r="J140" s="164">
        <v>0</v>
      </c>
      <c r="K140" s="164">
        <v>9</v>
      </c>
      <c r="L140" s="164">
        <v>15</v>
      </c>
      <c r="M140" s="164">
        <v>14</v>
      </c>
      <c r="N140" s="164">
        <v>15</v>
      </c>
      <c r="O140" s="164">
        <v>4</v>
      </c>
      <c r="P140" s="25">
        <f>D140</f>
        <v>2</v>
      </c>
    </row>
    <row r="141" spans="1:16" ht="15.75" x14ac:dyDescent="0.25">
      <c r="A141" s="606"/>
      <c r="B141" s="24" t="s">
        <v>84</v>
      </c>
      <c r="C141" s="12" t="s">
        <v>3</v>
      </c>
      <c r="D141" s="162">
        <v>5</v>
      </c>
      <c r="E141" s="162">
        <v>4</v>
      </c>
      <c r="F141" s="162">
        <v>2</v>
      </c>
      <c r="G141" s="162">
        <v>2</v>
      </c>
      <c r="H141" s="162">
        <v>1</v>
      </c>
      <c r="I141" s="162">
        <v>0</v>
      </c>
      <c r="J141" s="162">
        <v>14</v>
      </c>
      <c r="K141" s="162">
        <v>14</v>
      </c>
      <c r="L141" s="162">
        <v>9</v>
      </c>
      <c r="M141" s="162">
        <v>11</v>
      </c>
      <c r="N141" s="162">
        <v>0</v>
      </c>
      <c r="O141" s="162">
        <v>11</v>
      </c>
      <c r="P141" s="19">
        <f>SUM(D141:O141)</f>
        <v>73</v>
      </c>
    </row>
    <row r="142" spans="1:16" ht="15.75" x14ac:dyDescent="0.25">
      <c r="A142" s="606"/>
      <c r="B142" s="24" t="s">
        <v>83</v>
      </c>
      <c r="C142" s="12" t="s">
        <v>3</v>
      </c>
      <c r="D142" s="162">
        <v>0</v>
      </c>
      <c r="E142" s="162">
        <v>0</v>
      </c>
      <c r="F142" s="162">
        <v>0</v>
      </c>
      <c r="G142" s="162">
        <v>0</v>
      </c>
      <c r="H142" s="162">
        <v>1</v>
      </c>
      <c r="I142" s="162">
        <v>0</v>
      </c>
      <c r="J142" s="162">
        <v>5</v>
      </c>
      <c r="K142" s="162">
        <v>8</v>
      </c>
      <c r="L142" s="162">
        <v>10</v>
      </c>
      <c r="M142" s="162">
        <v>6</v>
      </c>
      <c r="N142" s="162">
        <v>11</v>
      </c>
      <c r="O142" s="162">
        <v>10</v>
      </c>
      <c r="P142" s="19">
        <f>SUM(D142:O142)</f>
        <v>51</v>
      </c>
    </row>
    <row r="143" spans="1:16" ht="15.75" x14ac:dyDescent="0.25">
      <c r="A143" s="606"/>
      <c r="B143" s="24" t="s">
        <v>82</v>
      </c>
      <c r="C143" s="12" t="s">
        <v>3</v>
      </c>
      <c r="D143" s="162">
        <v>5</v>
      </c>
      <c r="E143" s="162">
        <v>4</v>
      </c>
      <c r="F143" s="162">
        <v>3</v>
      </c>
      <c r="G143" s="162">
        <v>3</v>
      </c>
      <c r="H143" s="162">
        <v>0</v>
      </c>
      <c r="I143" s="162">
        <v>0</v>
      </c>
      <c r="J143" s="162">
        <v>0</v>
      </c>
      <c r="K143" s="162">
        <v>0</v>
      </c>
      <c r="L143" s="162">
        <v>0</v>
      </c>
      <c r="M143" s="162">
        <v>4</v>
      </c>
      <c r="N143" s="162">
        <v>0</v>
      </c>
      <c r="O143" s="162">
        <v>0</v>
      </c>
      <c r="P143" s="19">
        <f>SUM(D143:O143)</f>
        <v>19</v>
      </c>
    </row>
    <row r="144" spans="1:16" ht="15.75" x14ac:dyDescent="0.25">
      <c r="A144" s="607"/>
      <c r="B144" s="24" t="s">
        <v>81</v>
      </c>
      <c r="C144" s="12" t="s">
        <v>3</v>
      </c>
      <c r="D144" s="164">
        <f t="shared" ref="D144" si="311">D140+D141-D142-D143</f>
        <v>2</v>
      </c>
      <c r="E144" s="164">
        <f>E140+E141-E142-E143</f>
        <v>2</v>
      </c>
      <c r="F144" s="164">
        <f t="shared" ref="F144:G144" si="312">F140+F141-F142-F143</f>
        <v>1</v>
      </c>
      <c r="G144" s="164">
        <f t="shared" si="312"/>
        <v>0</v>
      </c>
      <c r="H144" s="164">
        <f t="shared" ref="H144" si="313">H140+H141-H142-H143</f>
        <v>0</v>
      </c>
      <c r="I144" s="164">
        <f t="shared" ref="I144:J144" si="314">I140+I141-I142-I143</f>
        <v>0</v>
      </c>
      <c r="J144" s="164">
        <f t="shared" si="314"/>
        <v>9</v>
      </c>
      <c r="K144" s="164">
        <f t="shared" ref="K144" si="315">K140+K141-K142-K143</f>
        <v>15</v>
      </c>
      <c r="L144" s="164">
        <f t="shared" ref="L144" si="316">L140+L141-L142-L143</f>
        <v>14</v>
      </c>
      <c r="M144" s="164">
        <f t="shared" ref="M144:N144" si="317">M140+M141-M142-M143</f>
        <v>15</v>
      </c>
      <c r="N144" s="164">
        <f t="shared" si="317"/>
        <v>4</v>
      </c>
      <c r="O144" s="164">
        <f t="shared" ref="O144" si="318">O140+O141-O142-O143</f>
        <v>5</v>
      </c>
      <c r="P144" s="25">
        <f>P140+P141-P142-P143</f>
        <v>5</v>
      </c>
    </row>
    <row r="145" spans="1:16" s="3" customFormat="1" ht="15.75" x14ac:dyDescent="0.25">
      <c r="A145" s="605" t="s">
        <v>86</v>
      </c>
      <c r="B145" s="24" t="s">
        <v>85</v>
      </c>
      <c r="C145" s="12" t="s">
        <v>3</v>
      </c>
      <c r="D145" s="165">
        <f t="shared" ref="D145:G148" si="319">D125+D130+D135+D140</f>
        <v>2</v>
      </c>
      <c r="E145" s="165">
        <f t="shared" si="319"/>
        <v>2</v>
      </c>
      <c r="F145" s="165">
        <f t="shared" si="319"/>
        <v>2</v>
      </c>
      <c r="G145" s="165">
        <f t="shared" si="319"/>
        <v>1</v>
      </c>
      <c r="H145" s="165">
        <f t="shared" ref="H145" si="320">H125+H130+H135+H140</f>
        <v>0</v>
      </c>
      <c r="I145" s="165">
        <f t="shared" ref="I145:J145" si="321">I125+I130+I135+I140</f>
        <v>0</v>
      </c>
      <c r="J145" s="165">
        <f t="shared" si="321"/>
        <v>0</v>
      </c>
      <c r="K145" s="165">
        <f t="shared" ref="K145" si="322">K125+K130+K135+K140</f>
        <v>9</v>
      </c>
      <c r="L145" s="165">
        <f t="shared" ref="L145" si="323">L125+L130+L135+L140</f>
        <v>15</v>
      </c>
      <c r="M145" s="165">
        <f t="shared" ref="M145:N145" si="324">M125+M130+M135+M140</f>
        <v>14</v>
      </c>
      <c r="N145" s="165">
        <f t="shared" si="324"/>
        <v>15</v>
      </c>
      <c r="O145" s="165">
        <f t="shared" ref="O145" si="325">O125+O130+O135+O140</f>
        <v>4</v>
      </c>
      <c r="P145" s="97">
        <f t="shared" ref="P145:P149" si="326">P125+P130+P135+P140</f>
        <v>2</v>
      </c>
    </row>
    <row r="146" spans="1:16" ht="15.75" x14ac:dyDescent="0.25">
      <c r="A146" s="606"/>
      <c r="B146" s="24" t="s">
        <v>84</v>
      </c>
      <c r="C146" s="12" t="s">
        <v>3</v>
      </c>
      <c r="D146" s="165">
        <f t="shared" si="319"/>
        <v>5</v>
      </c>
      <c r="E146" s="165">
        <f t="shared" si="319"/>
        <v>4</v>
      </c>
      <c r="F146" s="165">
        <f t="shared" si="319"/>
        <v>2</v>
      </c>
      <c r="G146" s="165">
        <f t="shared" si="319"/>
        <v>2</v>
      </c>
      <c r="H146" s="165">
        <f t="shared" ref="H146" si="327">H126+H131+H136+H141</f>
        <v>1</v>
      </c>
      <c r="I146" s="165">
        <f t="shared" ref="I146:J146" si="328">I126+I131+I136+I141</f>
        <v>0</v>
      </c>
      <c r="J146" s="165">
        <f t="shared" si="328"/>
        <v>14</v>
      </c>
      <c r="K146" s="165">
        <f t="shared" ref="K146" si="329">K126+K131+K136+K141</f>
        <v>14</v>
      </c>
      <c r="L146" s="165">
        <f t="shared" ref="L146" si="330">L126+L131+L136+L141</f>
        <v>9</v>
      </c>
      <c r="M146" s="165">
        <f t="shared" ref="M146:N146" si="331">M126+M131+M136+M141</f>
        <v>11</v>
      </c>
      <c r="N146" s="165">
        <f t="shared" si="331"/>
        <v>1</v>
      </c>
      <c r="O146" s="165">
        <f t="shared" ref="O146" si="332">O126+O131+O136+O141</f>
        <v>11</v>
      </c>
      <c r="P146" s="97">
        <f t="shared" si="326"/>
        <v>74</v>
      </c>
    </row>
    <row r="147" spans="1:16" ht="15.75" x14ac:dyDescent="0.25">
      <c r="A147" s="606"/>
      <c r="B147" s="24" t="s">
        <v>83</v>
      </c>
      <c r="C147" s="12" t="s">
        <v>3</v>
      </c>
      <c r="D147" s="165">
        <f t="shared" si="319"/>
        <v>0</v>
      </c>
      <c r="E147" s="165">
        <f t="shared" si="319"/>
        <v>0</v>
      </c>
      <c r="F147" s="165">
        <f t="shared" si="319"/>
        <v>0</v>
      </c>
      <c r="G147" s="165">
        <f t="shared" si="319"/>
        <v>0</v>
      </c>
      <c r="H147" s="165">
        <f t="shared" ref="H147" si="333">H127+H132+H137+H142</f>
        <v>1</v>
      </c>
      <c r="I147" s="165">
        <f t="shared" ref="I147:J147" si="334">I127+I132+I137+I142</f>
        <v>0</v>
      </c>
      <c r="J147" s="165">
        <f t="shared" si="334"/>
        <v>5</v>
      </c>
      <c r="K147" s="165">
        <f t="shared" ref="K147" si="335">K127+K132+K137+K142</f>
        <v>8</v>
      </c>
      <c r="L147" s="165">
        <f t="shared" ref="L147" si="336">L127+L132+L137+L142</f>
        <v>10</v>
      </c>
      <c r="M147" s="165">
        <f t="shared" ref="M147:N147" si="337">M127+M132+M137+M142</f>
        <v>6</v>
      </c>
      <c r="N147" s="165">
        <f t="shared" si="337"/>
        <v>12</v>
      </c>
      <c r="O147" s="165">
        <f t="shared" ref="O147" si="338">O127+O132+O137+O142</f>
        <v>10</v>
      </c>
      <c r="P147" s="97">
        <f t="shared" si="326"/>
        <v>52</v>
      </c>
    </row>
    <row r="148" spans="1:16" ht="15.75" x14ac:dyDescent="0.25">
      <c r="A148" s="606"/>
      <c r="B148" s="24" t="s">
        <v>82</v>
      </c>
      <c r="C148" s="12" t="s">
        <v>3</v>
      </c>
      <c r="D148" s="165">
        <f t="shared" si="319"/>
        <v>5</v>
      </c>
      <c r="E148" s="165">
        <f t="shared" si="319"/>
        <v>4</v>
      </c>
      <c r="F148" s="165">
        <f t="shared" si="319"/>
        <v>3</v>
      </c>
      <c r="G148" s="165">
        <f t="shared" si="319"/>
        <v>3</v>
      </c>
      <c r="H148" s="165">
        <f t="shared" ref="H148" si="339">H128+H133+H138+H143</f>
        <v>0</v>
      </c>
      <c r="I148" s="165">
        <f t="shared" ref="I148:J148" si="340">I128+I133+I138+I143</f>
        <v>0</v>
      </c>
      <c r="J148" s="165">
        <f t="shared" si="340"/>
        <v>0</v>
      </c>
      <c r="K148" s="165">
        <f t="shared" ref="K148" si="341">K128+K133+K138+K143</f>
        <v>0</v>
      </c>
      <c r="L148" s="165">
        <f t="shared" ref="L148" si="342">L128+L133+L138+L143</f>
        <v>0</v>
      </c>
      <c r="M148" s="165">
        <f t="shared" ref="M148:N148" si="343">M128+M133+M138+M143</f>
        <v>4</v>
      </c>
      <c r="N148" s="165">
        <f t="shared" si="343"/>
        <v>0</v>
      </c>
      <c r="O148" s="165">
        <f t="shared" ref="O148" si="344">O128+O133+O138+O143</f>
        <v>0</v>
      </c>
      <c r="P148" s="97">
        <f t="shared" si="326"/>
        <v>19</v>
      </c>
    </row>
    <row r="149" spans="1:16" ht="15.75" x14ac:dyDescent="0.25">
      <c r="A149" s="607"/>
      <c r="B149" s="24" t="s">
        <v>81</v>
      </c>
      <c r="C149" s="12" t="s">
        <v>3</v>
      </c>
      <c r="D149" s="164">
        <f t="shared" ref="D149:G149" si="345">D145+D146-D147-D148</f>
        <v>2</v>
      </c>
      <c r="E149" s="164">
        <f t="shared" si="345"/>
        <v>2</v>
      </c>
      <c r="F149" s="164">
        <f t="shared" si="345"/>
        <v>1</v>
      </c>
      <c r="G149" s="164">
        <f t="shared" si="345"/>
        <v>0</v>
      </c>
      <c r="H149" s="164">
        <f t="shared" ref="H149" si="346">H145+H146-H147-H148</f>
        <v>0</v>
      </c>
      <c r="I149" s="164">
        <f t="shared" ref="I149:J149" si="347">I145+I146-I147-I148</f>
        <v>0</v>
      </c>
      <c r="J149" s="164">
        <f t="shared" si="347"/>
        <v>9</v>
      </c>
      <c r="K149" s="164">
        <f t="shared" ref="K149" si="348">K145+K146-K147-K148</f>
        <v>15</v>
      </c>
      <c r="L149" s="164">
        <f t="shared" ref="L149" si="349">L145+L146-L147-L148</f>
        <v>14</v>
      </c>
      <c r="M149" s="164">
        <f t="shared" ref="M149:N149" si="350">M145+M146-M147-M148</f>
        <v>15</v>
      </c>
      <c r="N149" s="164">
        <f t="shared" si="350"/>
        <v>4</v>
      </c>
      <c r="O149" s="164">
        <f t="shared" ref="O149" si="351">O145+O146-O147-O148</f>
        <v>5</v>
      </c>
      <c r="P149" s="97">
        <f t="shared" si="326"/>
        <v>5</v>
      </c>
    </row>
    <row r="150" spans="1:16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4"/>
      <c r="O150" s="594"/>
      <c r="P150" s="595"/>
    </row>
    <row r="151" spans="1:16" ht="15.75" x14ac:dyDescent="0.25">
      <c r="A151" s="596" t="s">
        <v>79</v>
      </c>
      <c r="B151" s="597"/>
      <c r="C151" s="12"/>
      <c r="D151" s="16"/>
      <c r="E151" s="16"/>
      <c r="F151" s="16"/>
      <c r="G151" s="16"/>
      <c r="H151" s="16"/>
      <c r="I151" s="16"/>
      <c r="J151" s="16"/>
      <c r="K151" s="16"/>
      <c r="L151" s="23"/>
      <c r="M151" s="23"/>
      <c r="N151" s="23"/>
      <c r="O151" s="23"/>
      <c r="P151" s="10"/>
    </row>
    <row r="152" spans="1:16" ht="15.75" x14ac:dyDescent="0.25">
      <c r="A152" s="628" t="s">
        <v>78</v>
      </c>
      <c r="B152" s="88" t="s">
        <v>63</v>
      </c>
      <c r="C152" s="12"/>
      <c r="D152" s="16"/>
      <c r="E152" s="16"/>
      <c r="F152" s="16"/>
      <c r="G152" s="16"/>
      <c r="H152" s="16"/>
      <c r="I152" s="16"/>
      <c r="J152" s="16"/>
      <c r="K152" s="16"/>
      <c r="L152" s="23"/>
      <c r="M152" s="23"/>
      <c r="N152" s="23"/>
      <c r="O152" s="23"/>
      <c r="P152" s="10"/>
    </row>
    <row r="153" spans="1:16" ht="15.75" x14ac:dyDescent="0.25">
      <c r="A153" s="629"/>
      <c r="B153" s="20" t="s">
        <v>73</v>
      </c>
      <c r="C153" s="12" t="s">
        <v>57</v>
      </c>
      <c r="D153" s="5">
        <v>15</v>
      </c>
      <c r="E153" s="5">
        <v>4</v>
      </c>
      <c r="F153" s="5">
        <v>10</v>
      </c>
      <c r="G153" s="5">
        <v>9</v>
      </c>
      <c r="H153" s="5">
        <v>18</v>
      </c>
      <c r="I153" s="5">
        <v>5</v>
      </c>
      <c r="J153" s="5">
        <v>8</v>
      </c>
      <c r="K153" s="5">
        <v>6</v>
      </c>
      <c r="L153" s="5">
        <v>8</v>
      </c>
      <c r="M153" s="5">
        <v>7</v>
      </c>
      <c r="N153" s="5">
        <v>8</v>
      </c>
      <c r="O153" s="5">
        <v>16</v>
      </c>
      <c r="P153" s="19">
        <f t="shared" ref="P153:P165" si="352">SUM(D153:O153)</f>
        <v>114</v>
      </c>
    </row>
    <row r="154" spans="1:16" ht="15.75" x14ac:dyDescent="0.25">
      <c r="A154" s="629"/>
      <c r="B154" s="20" t="s">
        <v>72</v>
      </c>
      <c r="C154" s="12" t="s">
        <v>57</v>
      </c>
      <c r="D154" s="5">
        <v>4</v>
      </c>
      <c r="E154" s="5">
        <v>3</v>
      </c>
      <c r="F154" s="5">
        <v>5</v>
      </c>
      <c r="G154" s="5">
        <v>5</v>
      </c>
      <c r="H154" s="5">
        <v>10</v>
      </c>
      <c r="I154" s="5">
        <v>4</v>
      </c>
      <c r="J154" s="5">
        <v>4</v>
      </c>
      <c r="K154" s="5">
        <v>4</v>
      </c>
      <c r="L154" s="5">
        <v>8</v>
      </c>
      <c r="M154" s="5">
        <v>8</v>
      </c>
      <c r="N154" s="5">
        <v>8</v>
      </c>
      <c r="O154" s="5">
        <v>5</v>
      </c>
      <c r="P154" s="19">
        <f t="shared" si="352"/>
        <v>68</v>
      </c>
    </row>
    <row r="155" spans="1:16" ht="15.75" x14ac:dyDescent="0.25">
      <c r="A155" s="629"/>
      <c r="B155" s="20" t="s">
        <v>53</v>
      </c>
      <c r="C155" s="12" t="s">
        <v>57</v>
      </c>
      <c r="D155" s="5">
        <v>7</v>
      </c>
      <c r="E155" s="5">
        <v>0</v>
      </c>
      <c r="F155" s="5">
        <v>5</v>
      </c>
      <c r="G155" s="5">
        <v>6</v>
      </c>
      <c r="H155" s="5">
        <v>7</v>
      </c>
      <c r="I155" s="5">
        <v>13</v>
      </c>
      <c r="J155" s="5">
        <v>8</v>
      </c>
      <c r="K155" s="5">
        <v>5</v>
      </c>
      <c r="L155" s="5">
        <v>12</v>
      </c>
      <c r="M155" s="5">
        <v>5</v>
      </c>
      <c r="N155" s="5">
        <v>12</v>
      </c>
      <c r="O155" s="5">
        <v>4</v>
      </c>
      <c r="P155" s="19">
        <f t="shared" si="352"/>
        <v>84</v>
      </c>
    </row>
    <row r="156" spans="1:16" ht="15.75" x14ac:dyDescent="0.25">
      <c r="A156" s="629"/>
      <c r="B156" s="20" t="s">
        <v>71</v>
      </c>
      <c r="C156" s="12" t="s">
        <v>57</v>
      </c>
      <c r="D156" s="5">
        <v>1</v>
      </c>
      <c r="E156" s="5">
        <v>0</v>
      </c>
      <c r="F156" s="5">
        <v>0</v>
      </c>
      <c r="G156" s="5">
        <v>2</v>
      </c>
      <c r="H156" s="5">
        <v>1</v>
      </c>
      <c r="I156" s="5">
        <v>1</v>
      </c>
      <c r="J156" s="5">
        <v>0</v>
      </c>
      <c r="K156" s="5">
        <v>2</v>
      </c>
      <c r="L156" s="5">
        <v>4</v>
      </c>
      <c r="M156" s="5">
        <v>2</v>
      </c>
      <c r="N156" s="5">
        <v>4</v>
      </c>
      <c r="O156" s="5">
        <v>2</v>
      </c>
      <c r="P156" s="19">
        <f t="shared" si="352"/>
        <v>19</v>
      </c>
    </row>
    <row r="157" spans="1:16" ht="15.75" x14ac:dyDescent="0.25">
      <c r="A157" s="629"/>
      <c r="B157" s="20" t="s">
        <v>52</v>
      </c>
      <c r="C157" s="12" t="s">
        <v>57</v>
      </c>
      <c r="D157" s="5">
        <v>2</v>
      </c>
      <c r="E157" s="5">
        <v>1</v>
      </c>
      <c r="F157" s="5">
        <v>0</v>
      </c>
      <c r="G157" s="5">
        <v>0</v>
      </c>
      <c r="H157" s="5">
        <v>1</v>
      </c>
      <c r="I157" s="5">
        <v>0</v>
      </c>
      <c r="J157" s="5">
        <v>0</v>
      </c>
      <c r="K157" s="5">
        <v>1</v>
      </c>
      <c r="L157" s="5">
        <v>3</v>
      </c>
      <c r="M157" s="5">
        <v>0</v>
      </c>
      <c r="N157" s="5">
        <v>3</v>
      </c>
      <c r="O157" s="5">
        <v>3</v>
      </c>
      <c r="P157" s="19">
        <f t="shared" si="352"/>
        <v>14</v>
      </c>
    </row>
    <row r="158" spans="1:16" ht="15.75" x14ac:dyDescent="0.25">
      <c r="A158" s="629"/>
      <c r="B158" s="20" t="s">
        <v>51</v>
      </c>
      <c r="C158" s="12" t="s">
        <v>57</v>
      </c>
      <c r="D158" s="5">
        <v>2</v>
      </c>
      <c r="E158" s="5">
        <v>0</v>
      </c>
      <c r="F158" s="5">
        <v>3</v>
      </c>
      <c r="G158" s="5">
        <v>5</v>
      </c>
      <c r="H158" s="5">
        <v>4</v>
      </c>
      <c r="I158" s="5">
        <v>3</v>
      </c>
      <c r="J158" s="5">
        <v>1</v>
      </c>
      <c r="K158" s="5">
        <v>4</v>
      </c>
      <c r="L158" s="5">
        <v>3</v>
      </c>
      <c r="M158" s="5">
        <v>2</v>
      </c>
      <c r="N158" s="5">
        <v>3</v>
      </c>
      <c r="O158" s="5">
        <v>2</v>
      </c>
      <c r="P158" s="19">
        <f t="shared" si="352"/>
        <v>32</v>
      </c>
    </row>
    <row r="159" spans="1:16" ht="15.75" x14ac:dyDescent="0.25">
      <c r="A159" s="629"/>
      <c r="B159" s="20" t="s">
        <v>62</v>
      </c>
      <c r="C159" s="12" t="s">
        <v>57</v>
      </c>
      <c r="D159" s="5">
        <v>1</v>
      </c>
      <c r="E159" s="5">
        <v>0</v>
      </c>
      <c r="F159" s="5">
        <v>1</v>
      </c>
      <c r="G159" s="5">
        <v>1</v>
      </c>
      <c r="H159" s="5">
        <v>3</v>
      </c>
      <c r="I159" s="5">
        <v>3</v>
      </c>
      <c r="J159" s="5">
        <v>0</v>
      </c>
      <c r="K159" s="5">
        <v>2</v>
      </c>
      <c r="L159" s="5">
        <v>0</v>
      </c>
      <c r="M159" s="5">
        <v>0</v>
      </c>
      <c r="N159" s="5">
        <v>0</v>
      </c>
      <c r="O159" s="5">
        <v>1</v>
      </c>
      <c r="P159" s="19">
        <f t="shared" si="352"/>
        <v>12</v>
      </c>
    </row>
    <row r="160" spans="1:16" ht="15.75" x14ac:dyDescent="0.25">
      <c r="A160" s="629"/>
      <c r="B160" s="20" t="s">
        <v>50</v>
      </c>
      <c r="C160" s="12" t="s">
        <v>57</v>
      </c>
      <c r="D160" s="5">
        <v>1</v>
      </c>
      <c r="E160" s="5">
        <v>0</v>
      </c>
      <c r="F160" s="5">
        <v>1</v>
      </c>
      <c r="G160" s="5">
        <v>0</v>
      </c>
      <c r="H160" s="5">
        <v>3</v>
      </c>
      <c r="I160" s="5">
        <v>1</v>
      </c>
      <c r="J160" s="5">
        <v>1</v>
      </c>
      <c r="K160" s="5">
        <v>0</v>
      </c>
      <c r="L160" s="5">
        <v>1</v>
      </c>
      <c r="M160" s="5">
        <v>2</v>
      </c>
      <c r="N160" s="5">
        <v>1</v>
      </c>
      <c r="O160" s="5">
        <v>0</v>
      </c>
      <c r="P160" s="19">
        <f t="shared" si="352"/>
        <v>11</v>
      </c>
    </row>
    <row r="161" spans="1:16" ht="15.75" x14ac:dyDescent="0.25">
      <c r="A161" s="629"/>
      <c r="B161" s="20" t="s">
        <v>49</v>
      </c>
      <c r="C161" s="12" t="s">
        <v>57</v>
      </c>
      <c r="D161" s="5">
        <v>0</v>
      </c>
      <c r="E161" s="5">
        <v>0</v>
      </c>
      <c r="F161" s="5">
        <v>1</v>
      </c>
      <c r="G161" s="5">
        <v>0</v>
      </c>
      <c r="H161" s="5">
        <v>0</v>
      </c>
      <c r="I161" s="5">
        <v>0</v>
      </c>
      <c r="J161" s="5">
        <v>0</v>
      </c>
      <c r="K161" s="5">
        <v>1</v>
      </c>
      <c r="L161" s="5">
        <v>1</v>
      </c>
      <c r="M161" s="5">
        <v>2</v>
      </c>
      <c r="N161" s="5">
        <v>1</v>
      </c>
      <c r="O161" s="5">
        <v>1</v>
      </c>
      <c r="P161" s="19">
        <f t="shared" si="352"/>
        <v>7</v>
      </c>
    </row>
    <row r="162" spans="1:16" ht="15.75" x14ac:dyDescent="0.25">
      <c r="A162" s="629"/>
      <c r="B162" s="20" t="s">
        <v>77</v>
      </c>
      <c r="C162" s="12" t="s">
        <v>57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2</v>
      </c>
      <c r="L162" s="5">
        <v>2</v>
      </c>
      <c r="M162" s="5">
        <v>0</v>
      </c>
      <c r="N162" s="5">
        <v>2</v>
      </c>
      <c r="O162" s="5">
        <v>0</v>
      </c>
      <c r="P162" s="19">
        <f t="shared" si="352"/>
        <v>6</v>
      </c>
    </row>
    <row r="163" spans="1:16" ht="15.75" x14ac:dyDescent="0.25">
      <c r="A163" s="629"/>
      <c r="B163" s="20" t="s">
        <v>69</v>
      </c>
      <c r="C163" s="12" t="s">
        <v>57</v>
      </c>
      <c r="D163" s="5">
        <v>0</v>
      </c>
      <c r="E163" s="5">
        <v>0</v>
      </c>
      <c r="F163" s="5">
        <v>0</v>
      </c>
      <c r="G163" s="5">
        <v>0</v>
      </c>
      <c r="H163" s="5">
        <v>3</v>
      </c>
      <c r="I163" s="5">
        <v>1</v>
      </c>
      <c r="J163" s="5">
        <v>0</v>
      </c>
      <c r="K163" s="5">
        <v>3</v>
      </c>
      <c r="L163" s="5">
        <v>1</v>
      </c>
      <c r="M163" s="5">
        <v>0</v>
      </c>
      <c r="N163" s="5">
        <v>1</v>
      </c>
      <c r="O163" s="5">
        <v>0</v>
      </c>
      <c r="P163" s="19">
        <f t="shared" si="352"/>
        <v>9</v>
      </c>
    </row>
    <row r="164" spans="1:16" ht="15.75" x14ac:dyDescent="0.25">
      <c r="A164" s="629"/>
      <c r="B164" s="20" t="s">
        <v>68</v>
      </c>
      <c r="C164" s="12" t="s">
        <v>57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19">
        <f t="shared" si="352"/>
        <v>0</v>
      </c>
    </row>
    <row r="165" spans="1:16" ht="15.75" x14ac:dyDescent="0.25">
      <c r="A165" s="630"/>
      <c r="B165" s="20" t="s">
        <v>76</v>
      </c>
      <c r="C165" s="12" t="s">
        <v>57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19">
        <f t="shared" si="352"/>
        <v>0</v>
      </c>
    </row>
    <row r="166" spans="1:16" ht="15.75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19"/>
    </row>
    <row r="167" spans="1:16" ht="15.75" x14ac:dyDescent="0.25">
      <c r="A167" s="629"/>
      <c r="B167" s="20" t="s">
        <v>74</v>
      </c>
      <c r="C167" s="12" t="s">
        <v>57</v>
      </c>
      <c r="D167" s="5">
        <v>5</v>
      </c>
      <c r="E167" s="5">
        <v>4</v>
      </c>
      <c r="F167" s="5">
        <v>6</v>
      </c>
      <c r="G167" s="5">
        <v>4</v>
      </c>
      <c r="H167" s="162">
        <v>3</v>
      </c>
      <c r="I167" s="162">
        <v>5</v>
      </c>
      <c r="J167" s="162">
        <v>3</v>
      </c>
      <c r="K167" s="162">
        <v>5</v>
      </c>
      <c r="L167" s="162">
        <v>6</v>
      </c>
      <c r="M167" s="162">
        <v>4</v>
      </c>
      <c r="N167" s="162">
        <v>6</v>
      </c>
      <c r="O167" s="162">
        <v>4</v>
      </c>
      <c r="P167" s="19">
        <f t="shared" ref="P167:P175" si="353">SUM(D167:O167)</f>
        <v>55</v>
      </c>
    </row>
    <row r="168" spans="1:16" ht="15.75" x14ac:dyDescent="0.25">
      <c r="A168" s="629"/>
      <c r="B168" s="20" t="s">
        <v>73</v>
      </c>
      <c r="C168" s="12" t="s">
        <v>57</v>
      </c>
      <c r="D168" s="5">
        <v>2</v>
      </c>
      <c r="E168" s="5">
        <v>3</v>
      </c>
      <c r="F168" s="5">
        <v>3</v>
      </c>
      <c r="G168" s="5">
        <v>5</v>
      </c>
      <c r="H168" s="162">
        <v>1</v>
      </c>
      <c r="I168" s="162">
        <v>0</v>
      </c>
      <c r="J168" s="162">
        <v>0</v>
      </c>
      <c r="K168" s="162">
        <v>3</v>
      </c>
      <c r="L168" s="162">
        <v>4</v>
      </c>
      <c r="M168" s="162">
        <v>3</v>
      </c>
      <c r="N168" s="162">
        <v>3</v>
      </c>
      <c r="O168" s="162">
        <v>3</v>
      </c>
      <c r="P168" s="19">
        <f t="shared" si="353"/>
        <v>30</v>
      </c>
    </row>
    <row r="169" spans="1:16" ht="15.75" x14ac:dyDescent="0.25">
      <c r="A169" s="629"/>
      <c r="B169" s="20" t="s">
        <v>72</v>
      </c>
      <c r="C169" s="12" t="s">
        <v>57</v>
      </c>
      <c r="D169" s="5">
        <v>0</v>
      </c>
      <c r="E169" s="5">
        <v>0</v>
      </c>
      <c r="F169" s="5">
        <v>1</v>
      </c>
      <c r="G169" s="5">
        <v>0</v>
      </c>
      <c r="H169" s="162">
        <v>1</v>
      </c>
      <c r="I169" s="162">
        <v>1</v>
      </c>
      <c r="J169" s="162">
        <v>0</v>
      </c>
      <c r="K169" s="162">
        <v>0</v>
      </c>
      <c r="L169" s="162">
        <v>0</v>
      </c>
      <c r="M169" s="162">
        <v>1</v>
      </c>
      <c r="N169" s="162">
        <v>2</v>
      </c>
      <c r="O169" s="162">
        <v>1</v>
      </c>
      <c r="P169" s="19">
        <f t="shared" si="353"/>
        <v>7</v>
      </c>
    </row>
    <row r="170" spans="1:16" ht="15.75" x14ac:dyDescent="0.25">
      <c r="A170" s="629"/>
      <c r="B170" s="20" t="s">
        <v>71</v>
      </c>
      <c r="C170" s="12" t="s">
        <v>57</v>
      </c>
      <c r="D170" s="5">
        <v>0</v>
      </c>
      <c r="E170" s="5">
        <v>0</v>
      </c>
      <c r="F170" s="5">
        <v>0</v>
      </c>
      <c r="G170" s="5">
        <v>0</v>
      </c>
      <c r="H170" s="162">
        <v>0</v>
      </c>
      <c r="I170" s="162">
        <v>0</v>
      </c>
      <c r="J170" s="162">
        <v>0</v>
      </c>
      <c r="K170" s="162">
        <v>0</v>
      </c>
      <c r="L170" s="162">
        <v>0</v>
      </c>
      <c r="M170" s="162">
        <v>0</v>
      </c>
      <c r="N170" s="162">
        <v>0</v>
      </c>
      <c r="O170" s="162">
        <v>0</v>
      </c>
      <c r="P170" s="19">
        <f t="shared" si="353"/>
        <v>0</v>
      </c>
    </row>
    <row r="171" spans="1:16" ht="15.75" x14ac:dyDescent="0.25">
      <c r="A171" s="629"/>
      <c r="B171" s="20" t="s">
        <v>52</v>
      </c>
      <c r="C171" s="12" t="s">
        <v>57</v>
      </c>
      <c r="D171" s="5">
        <v>0</v>
      </c>
      <c r="E171" s="5">
        <v>0</v>
      </c>
      <c r="F171" s="5">
        <v>0</v>
      </c>
      <c r="G171" s="5">
        <v>0</v>
      </c>
      <c r="H171" s="162">
        <v>0</v>
      </c>
      <c r="I171" s="162">
        <v>0</v>
      </c>
      <c r="J171" s="162">
        <v>0</v>
      </c>
      <c r="K171" s="162">
        <v>0</v>
      </c>
      <c r="L171" s="162">
        <v>1</v>
      </c>
      <c r="M171" s="162">
        <v>0</v>
      </c>
      <c r="N171" s="162">
        <v>0</v>
      </c>
      <c r="O171" s="162">
        <v>0</v>
      </c>
      <c r="P171" s="19">
        <f t="shared" si="353"/>
        <v>1</v>
      </c>
    </row>
    <row r="172" spans="1:16" ht="15.75" x14ac:dyDescent="0.25">
      <c r="A172" s="629"/>
      <c r="B172" s="20" t="s">
        <v>62</v>
      </c>
      <c r="C172" s="12" t="s">
        <v>57</v>
      </c>
      <c r="D172" s="5">
        <v>0</v>
      </c>
      <c r="E172" s="5">
        <v>0</v>
      </c>
      <c r="F172" s="5">
        <v>0</v>
      </c>
      <c r="G172" s="5">
        <v>0</v>
      </c>
      <c r="H172" s="162">
        <v>0</v>
      </c>
      <c r="I172" s="162">
        <v>0</v>
      </c>
      <c r="J172" s="162">
        <v>0</v>
      </c>
      <c r="K172" s="162">
        <v>0</v>
      </c>
      <c r="L172" s="162">
        <v>0</v>
      </c>
      <c r="M172" s="162">
        <v>0</v>
      </c>
      <c r="N172" s="162">
        <v>0</v>
      </c>
      <c r="O172" s="162">
        <v>0</v>
      </c>
      <c r="P172" s="19">
        <f t="shared" si="353"/>
        <v>0</v>
      </c>
    </row>
    <row r="173" spans="1:16" ht="15.75" x14ac:dyDescent="0.25">
      <c r="A173" s="629"/>
      <c r="B173" s="20" t="s">
        <v>61</v>
      </c>
      <c r="C173" s="12" t="s">
        <v>57</v>
      </c>
      <c r="D173" s="5">
        <v>0</v>
      </c>
      <c r="E173" s="5">
        <v>0</v>
      </c>
      <c r="F173" s="5">
        <v>0</v>
      </c>
      <c r="G173" s="5">
        <v>0</v>
      </c>
      <c r="H173" s="162">
        <v>0</v>
      </c>
      <c r="I173" s="162">
        <v>0</v>
      </c>
      <c r="J173" s="162">
        <v>0</v>
      </c>
      <c r="K173" s="162">
        <v>0</v>
      </c>
      <c r="L173" s="162">
        <v>0</v>
      </c>
      <c r="M173" s="162">
        <v>0</v>
      </c>
      <c r="N173" s="162">
        <v>0</v>
      </c>
      <c r="O173" s="162">
        <v>0</v>
      </c>
      <c r="P173" s="19">
        <f t="shared" si="353"/>
        <v>0</v>
      </c>
    </row>
    <row r="174" spans="1:16" ht="15.75" x14ac:dyDescent="0.25">
      <c r="A174" s="629"/>
      <c r="B174" s="20" t="s">
        <v>60</v>
      </c>
      <c r="C174" s="12" t="s">
        <v>57</v>
      </c>
      <c r="D174" s="5">
        <v>0</v>
      </c>
      <c r="E174" s="5">
        <v>0</v>
      </c>
      <c r="F174" s="5">
        <v>0</v>
      </c>
      <c r="G174" s="5">
        <v>0</v>
      </c>
      <c r="H174" s="162">
        <v>0</v>
      </c>
      <c r="I174" s="162">
        <v>0</v>
      </c>
      <c r="J174" s="162">
        <v>0</v>
      </c>
      <c r="K174" s="162">
        <v>0</v>
      </c>
      <c r="L174" s="162">
        <v>0</v>
      </c>
      <c r="M174" s="162">
        <v>0</v>
      </c>
      <c r="N174" s="162">
        <v>0</v>
      </c>
      <c r="O174" s="162">
        <v>0</v>
      </c>
      <c r="P174" s="19">
        <f t="shared" si="353"/>
        <v>0</v>
      </c>
    </row>
    <row r="175" spans="1:16" ht="15.75" x14ac:dyDescent="0.25">
      <c r="A175" s="630"/>
      <c r="B175" s="20" t="s">
        <v>69</v>
      </c>
      <c r="C175" s="12" t="s">
        <v>57</v>
      </c>
      <c r="D175" s="5">
        <v>0</v>
      </c>
      <c r="E175" s="5">
        <v>0</v>
      </c>
      <c r="F175" s="5">
        <v>0</v>
      </c>
      <c r="G175" s="5">
        <v>0</v>
      </c>
      <c r="H175" s="162">
        <v>0</v>
      </c>
      <c r="I175" s="162">
        <v>0</v>
      </c>
      <c r="J175" s="162">
        <v>0</v>
      </c>
      <c r="K175" s="162">
        <v>0</v>
      </c>
      <c r="L175" s="162">
        <v>0</v>
      </c>
      <c r="M175" s="162">
        <v>0</v>
      </c>
      <c r="N175" s="162">
        <v>0</v>
      </c>
      <c r="O175" s="162">
        <v>0</v>
      </c>
      <c r="P175" s="19">
        <f t="shared" si="353"/>
        <v>0</v>
      </c>
    </row>
    <row r="176" spans="1:16" ht="15.75" x14ac:dyDescent="0.25">
      <c r="A176" s="628" t="s">
        <v>70</v>
      </c>
      <c r="B176" s="22" t="s">
        <v>63</v>
      </c>
      <c r="C176" s="12"/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19"/>
    </row>
    <row r="177" spans="1:16" ht="15.75" x14ac:dyDescent="0.25">
      <c r="A177" s="629"/>
      <c r="B177" s="20" t="s">
        <v>60</v>
      </c>
      <c r="C177" s="12" t="s">
        <v>57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19">
        <f t="shared" ref="P177:P182" si="354">SUM(D177:O177)</f>
        <v>0</v>
      </c>
    </row>
    <row r="178" spans="1:16" ht="15.75" x14ac:dyDescent="0.25">
      <c r="A178" s="629"/>
      <c r="B178" s="20" t="s">
        <v>69</v>
      </c>
      <c r="C178" s="12" t="s">
        <v>57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19">
        <f t="shared" si="354"/>
        <v>0</v>
      </c>
    </row>
    <row r="179" spans="1:16" ht="15.75" x14ac:dyDescent="0.25">
      <c r="A179" s="629"/>
      <c r="B179" s="20" t="s">
        <v>68</v>
      </c>
      <c r="C179" s="12" t="s">
        <v>57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19">
        <f t="shared" si="354"/>
        <v>0</v>
      </c>
    </row>
    <row r="180" spans="1:16" ht="15.75" x14ac:dyDescent="0.25">
      <c r="A180" s="629"/>
      <c r="B180" s="20" t="s">
        <v>67</v>
      </c>
      <c r="C180" s="12" t="s">
        <v>57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19">
        <f t="shared" si="354"/>
        <v>0</v>
      </c>
    </row>
    <row r="181" spans="1:16" ht="15.75" x14ac:dyDescent="0.25">
      <c r="A181" s="629"/>
      <c r="B181" s="20" t="s">
        <v>66</v>
      </c>
      <c r="C181" s="12" t="s">
        <v>57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19">
        <f t="shared" si="354"/>
        <v>0</v>
      </c>
    </row>
    <row r="182" spans="1:16" ht="15.75" x14ac:dyDescent="0.25">
      <c r="A182" s="630"/>
      <c r="B182" s="20" t="s">
        <v>65</v>
      </c>
      <c r="C182" s="12" t="s">
        <v>57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19">
        <f t="shared" si="354"/>
        <v>0</v>
      </c>
    </row>
    <row r="183" spans="1:16" ht="15.75" x14ac:dyDescent="0.25">
      <c r="A183" s="628" t="s">
        <v>211</v>
      </c>
      <c r="B183" s="22" t="s">
        <v>63</v>
      </c>
      <c r="C183" s="12"/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19"/>
    </row>
    <row r="184" spans="1:16" ht="15.75" x14ac:dyDescent="0.25">
      <c r="A184" s="629"/>
      <c r="B184" s="20" t="s">
        <v>73</v>
      </c>
      <c r="C184" s="12"/>
      <c r="D184" s="5">
        <v>0</v>
      </c>
      <c r="E184" s="5">
        <v>0</v>
      </c>
      <c r="F184" s="5">
        <v>0</v>
      </c>
      <c r="G184" s="5">
        <v>0</v>
      </c>
      <c r="H184" s="162">
        <v>0</v>
      </c>
      <c r="I184" s="162">
        <v>0</v>
      </c>
      <c r="J184" s="162">
        <v>0</v>
      </c>
      <c r="K184" s="162">
        <v>0</v>
      </c>
      <c r="L184" s="162">
        <v>0</v>
      </c>
      <c r="M184" s="162">
        <v>0</v>
      </c>
      <c r="N184" s="162">
        <v>0</v>
      </c>
      <c r="O184" s="162">
        <v>0</v>
      </c>
      <c r="P184" s="19">
        <f>SUM(D184:O184)</f>
        <v>0</v>
      </c>
    </row>
    <row r="185" spans="1:16" ht="15.75" x14ac:dyDescent="0.25">
      <c r="A185" s="629"/>
      <c r="B185" s="20" t="s">
        <v>72</v>
      </c>
      <c r="C185" s="12"/>
      <c r="D185" s="5">
        <v>0</v>
      </c>
      <c r="E185" s="5">
        <v>0</v>
      </c>
      <c r="F185" s="5">
        <v>0</v>
      </c>
      <c r="G185" s="5">
        <v>0</v>
      </c>
      <c r="H185" s="162">
        <v>0</v>
      </c>
      <c r="I185" s="162">
        <v>0</v>
      </c>
      <c r="J185" s="162">
        <v>0</v>
      </c>
      <c r="K185" s="162">
        <v>0</v>
      </c>
      <c r="L185" s="162">
        <v>0</v>
      </c>
      <c r="M185" s="162">
        <v>0</v>
      </c>
      <c r="N185" s="162">
        <v>0</v>
      </c>
      <c r="O185" s="162">
        <v>0</v>
      </c>
      <c r="P185" s="19">
        <f>SUM(D185:O185)</f>
        <v>0</v>
      </c>
    </row>
    <row r="186" spans="1:16" ht="15.75" x14ac:dyDescent="0.25">
      <c r="A186" s="629"/>
      <c r="B186" s="20" t="s">
        <v>53</v>
      </c>
      <c r="C186" s="12"/>
      <c r="D186" s="5">
        <v>0</v>
      </c>
      <c r="E186" s="5">
        <v>0</v>
      </c>
      <c r="F186" s="5">
        <v>0</v>
      </c>
      <c r="G186" s="5">
        <v>0</v>
      </c>
      <c r="H186" s="162">
        <v>0</v>
      </c>
      <c r="I186" s="162">
        <v>0</v>
      </c>
      <c r="J186" s="162">
        <v>0</v>
      </c>
      <c r="K186" s="162">
        <v>0</v>
      </c>
      <c r="L186" s="162">
        <v>0</v>
      </c>
      <c r="M186" s="162">
        <v>0</v>
      </c>
      <c r="N186" s="162">
        <v>0</v>
      </c>
      <c r="O186" s="162">
        <v>0</v>
      </c>
      <c r="P186" s="19">
        <f>SUM(D186:O186)</f>
        <v>0</v>
      </c>
    </row>
    <row r="187" spans="1:16" ht="15.75" x14ac:dyDescent="0.25">
      <c r="A187" s="630"/>
      <c r="B187" s="20" t="s">
        <v>52</v>
      </c>
      <c r="C187" s="12"/>
      <c r="D187" s="5">
        <v>0</v>
      </c>
      <c r="E187" s="5">
        <v>0</v>
      </c>
      <c r="F187" s="5">
        <v>0</v>
      </c>
      <c r="G187" s="5">
        <v>0</v>
      </c>
      <c r="H187" s="162">
        <v>0</v>
      </c>
      <c r="I187" s="162">
        <v>0</v>
      </c>
      <c r="J187" s="162">
        <v>0</v>
      </c>
      <c r="K187" s="162">
        <v>0</v>
      </c>
      <c r="L187" s="162">
        <v>0</v>
      </c>
      <c r="M187" s="162">
        <v>0</v>
      </c>
      <c r="N187" s="162">
        <v>0</v>
      </c>
      <c r="O187" s="162">
        <v>0</v>
      </c>
      <c r="P187" s="19">
        <f>SUM(D187:O187)</f>
        <v>0</v>
      </c>
    </row>
    <row r="188" spans="1:16" ht="15.75" x14ac:dyDescent="0.25">
      <c r="A188" s="628" t="s">
        <v>64</v>
      </c>
      <c r="B188" s="22" t="s">
        <v>63</v>
      </c>
      <c r="C188" s="12"/>
      <c r="D188" s="5">
        <v>0</v>
      </c>
      <c r="E188" s="5">
        <v>0</v>
      </c>
      <c r="F188" s="5">
        <v>0</v>
      </c>
      <c r="G188" s="5">
        <v>0</v>
      </c>
      <c r="H188" s="162">
        <v>0</v>
      </c>
      <c r="I188" s="162">
        <v>0</v>
      </c>
      <c r="J188" s="162">
        <v>0</v>
      </c>
      <c r="K188" s="162">
        <v>0</v>
      </c>
      <c r="L188" s="162">
        <v>0</v>
      </c>
      <c r="M188" s="162">
        <v>0</v>
      </c>
      <c r="N188" s="162">
        <v>0</v>
      </c>
      <c r="O188" s="162">
        <v>0</v>
      </c>
      <c r="P188" s="19"/>
    </row>
    <row r="189" spans="1:16" ht="15.75" x14ac:dyDescent="0.25">
      <c r="A189" s="629"/>
      <c r="B189" s="21" t="s">
        <v>52</v>
      </c>
      <c r="C189" s="12" t="s">
        <v>57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19">
        <f>SUM(D189:O189)</f>
        <v>0</v>
      </c>
    </row>
    <row r="190" spans="1:16" ht="15.75" x14ac:dyDescent="0.25">
      <c r="A190" s="629"/>
      <c r="B190" s="20" t="s">
        <v>62</v>
      </c>
      <c r="C190" s="12" t="s">
        <v>57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19">
        <f>SUM(D190:O190)</f>
        <v>0</v>
      </c>
    </row>
    <row r="191" spans="1:16" ht="15.75" x14ac:dyDescent="0.25">
      <c r="A191" s="629"/>
      <c r="B191" s="20" t="s">
        <v>61</v>
      </c>
      <c r="C191" s="12" t="s">
        <v>57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19">
        <f>SUM(D191:O191)</f>
        <v>0</v>
      </c>
    </row>
    <row r="192" spans="1:16" ht="15.75" x14ac:dyDescent="0.25">
      <c r="A192" s="630"/>
      <c r="B192" s="20" t="s">
        <v>60</v>
      </c>
      <c r="C192" s="12" t="s">
        <v>57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19">
        <f>SUM(D192:O192)</f>
        <v>0</v>
      </c>
    </row>
    <row r="193" spans="1:16" ht="15.75" x14ac:dyDescent="0.25">
      <c r="A193" s="81" t="s">
        <v>59</v>
      </c>
      <c r="B193" s="18"/>
      <c r="C193" s="12"/>
      <c r="D193" s="315">
        <f>SUM(D153:D192)</f>
        <v>40</v>
      </c>
      <c r="E193" s="315">
        <f t="shared" ref="E193:G193" si="355">SUM(E153:E192)</f>
        <v>15</v>
      </c>
      <c r="F193" s="315">
        <f t="shared" si="355"/>
        <v>36</v>
      </c>
      <c r="G193" s="315">
        <f t="shared" si="355"/>
        <v>37</v>
      </c>
      <c r="H193" s="315">
        <f t="shared" ref="H193" si="356">SUM(H153:H192)</f>
        <v>55</v>
      </c>
      <c r="I193" s="315">
        <f t="shared" ref="I193:J193" si="357">SUM(I153:I192)</f>
        <v>37</v>
      </c>
      <c r="J193" s="315">
        <f t="shared" si="357"/>
        <v>25</v>
      </c>
      <c r="K193" s="315">
        <f t="shared" ref="K193" si="358">SUM(K153:K192)</f>
        <v>38</v>
      </c>
      <c r="L193" s="315">
        <f t="shared" ref="L193" si="359">SUM(L153:L192)</f>
        <v>54</v>
      </c>
      <c r="M193" s="315">
        <f t="shared" ref="M193:N193" si="360">SUM(M153:M192)</f>
        <v>36</v>
      </c>
      <c r="N193" s="315">
        <f t="shared" si="360"/>
        <v>54</v>
      </c>
      <c r="O193" s="315">
        <f t="shared" ref="O193" si="361">SUM(O153:O192)</f>
        <v>42</v>
      </c>
      <c r="P193" s="40">
        <f t="shared" ref="P193" si="362">SUM(P153:P192)</f>
        <v>469</v>
      </c>
    </row>
    <row r="194" spans="1:16" ht="15.75" x14ac:dyDescent="0.25">
      <c r="A194" s="600" t="s">
        <v>58</v>
      </c>
      <c r="B194" s="631"/>
      <c r="C194" s="12" t="s">
        <v>57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0</v>
      </c>
    </row>
    <row r="195" spans="1:16" ht="15.75" x14ac:dyDescent="0.25">
      <c r="A195" s="602"/>
      <c r="B195" s="632"/>
      <c r="C195" s="17" t="s">
        <v>55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0</v>
      </c>
    </row>
    <row r="196" spans="1:16" ht="15.75" x14ac:dyDescent="0.25">
      <c r="A196" s="324" t="s">
        <v>204</v>
      </c>
      <c r="B196" s="328"/>
      <c r="C196" s="17" t="s">
        <v>55</v>
      </c>
      <c r="D196" s="5">
        <v>19</v>
      </c>
      <c r="E196" s="5">
        <v>20</v>
      </c>
      <c r="F196" s="5">
        <v>21</v>
      </c>
      <c r="G196" s="5">
        <v>22</v>
      </c>
      <c r="H196" s="5">
        <v>20</v>
      </c>
      <c r="I196" s="5">
        <v>18</v>
      </c>
      <c r="J196" s="5">
        <v>14</v>
      </c>
      <c r="K196" s="5">
        <v>15</v>
      </c>
      <c r="L196" s="5">
        <v>16</v>
      </c>
      <c r="M196" s="5">
        <v>18</v>
      </c>
      <c r="N196" s="5">
        <v>18</v>
      </c>
      <c r="O196" s="5">
        <v>20</v>
      </c>
      <c r="P196" s="10">
        <f>SUM(D196:O196)/12</f>
        <v>18.416666666666668</v>
      </c>
    </row>
    <row r="197" spans="1:16" ht="15.75" x14ac:dyDescent="0.25">
      <c r="A197" s="596" t="s">
        <v>56</v>
      </c>
      <c r="B197" s="597"/>
      <c r="C197" s="17" t="s">
        <v>55</v>
      </c>
      <c r="D197" s="5">
        <v>14</v>
      </c>
      <c r="E197" s="5">
        <v>0</v>
      </c>
      <c r="F197" s="5">
        <v>134</v>
      </c>
      <c r="G197" s="5">
        <v>0</v>
      </c>
      <c r="H197" s="5">
        <v>11</v>
      </c>
      <c r="I197" s="5">
        <v>9</v>
      </c>
      <c r="J197" s="5">
        <v>16</v>
      </c>
      <c r="K197" s="5">
        <v>39</v>
      </c>
      <c r="L197" s="5">
        <v>27</v>
      </c>
      <c r="M197" s="5">
        <v>15</v>
      </c>
      <c r="N197" s="5">
        <v>11</v>
      </c>
      <c r="O197" s="5">
        <v>194</v>
      </c>
      <c r="P197" s="10">
        <f>SUM(D197:O197)</f>
        <v>470</v>
      </c>
    </row>
    <row r="198" spans="1:16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4"/>
      <c r="O198" s="594"/>
      <c r="P198" s="595"/>
    </row>
    <row r="199" spans="1:16" ht="15.75" x14ac:dyDescent="0.25">
      <c r="A199" s="600" t="s">
        <v>54</v>
      </c>
      <c r="B199" s="321" t="s">
        <v>53</v>
      </c>
      <c r="C199" s="12" t="s">
        <v>47</v>
      </c>
      <c r="D199" s="5">
        <v>0</v>
      </c>
      <c r="E199" s="5">
        <v>0</v>
      </c>
      <c r="F199" s="5">
        <v>0</v>
      </c>
      <c r="G199" s="5">
        <v>0</v>
      </c>
      <c r="H199" s="5">
        <v>300</v>
      </c>
      <c r="I199" s="5">
        <v>0</v>
      </c>
      <c r="J199" s="5">
        <v>0</v>
      </c>
      <c r="K199" s="5">
        <v>0</v>
      </c>
      <c r="L199" s="5">
        <v>550</v>
      </c>
      <c r="M199" s="5">
        <v>0</v>
      </c>
      <c r="N199" s="5">
        <v>0</v>
      </c>
      <c r="O199" s="5">
        <v>0</v>
      </c>
      <c r="P199" s="10">
        <f t="shared" ref="P199:P204" si="363">SUM(D199:O199)</f>
        <v>850</v>
      </c>
    </row>
    <row r="200" spans="1:16" ht="15.75" x14ac:dyDescent="0.25">
      <c r="A200" s="601"/>
      <c r="B200" s="321" t="s">
        <v>52</v>
      </c>
      <c r="C200" s="12" t="s">
        <v>47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363"/>
        <v>0</v>
      </c>
    </row>
    <row r="201" spans="1:16" ht="15.75" x14ac:dyDescent="0.25">
      <c r="A201" s="601"/>
      <c r="B201" s="321" t="s">
        <v>51</v>
      </c>
      <c r="C201" s="12" t="s">
        <v>47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363"/>
        <v>0</v>
      </c>
    </row>
    <row r="202" spans="1:16" ht="15.75" x14ac:dyDescent="0.25">
      <c r="A202" s="601"/>
      <c r="B202" s="321" t="s">
        <v>50</v>
      </c>
      <c r="C202" s="12" t="s">
        <v>47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363"/>
        <v>0</v>
      </c>
    </row>
    <row r="203" spans="1:16" ht="15.75" x14ac:dyDescent="0.25">
      <c r="A203" s="602"/>
      <c r="B203" s="321" t="s">
        <v>49</v>
      </c>
      <c r="C203" s="12" t="s">
        <v>47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363"/>
        <v>0</v>
      </c>
    </row>
    <row r="204" spans="1:16" ht="15.75" x14ac:dyDescent="0.25">
      <c r="A204" s="80" t="s">
        <v>48</v>
      </c>
      <c r="B204" s="321"/>
      <c r="C204" s="12" t="s">
        <v>47</v>
      </c>
      <c r="D204" s="315">
        <f>SUM(D199:D203)</f>
        <v>0</v>
      </c>
      <c r="E204" s="16">
        <f t="shared" ref="E204:G204" si="364">SUM(E199:E203)</f>
        <v>0</v>
      </c>
      <c r="F204" s="16">
        <f t="shared" si="364"/>
        <v>0</v>
      </c>
      <c r="G204" s="16">
        <f t="shared" si="364"/>
        <v>0</v>
      </c>
      <c r="H204" s="16">
        <f t="shared" ref="H204" si="365">SUM(H199:H203)</f>
        <v>300</v>
      </c>
      <c r="I204" s="16">
        <f t="shared" ref="I204:J204" si="366">SUM(I199:I203)</f>
        <v>0</v>
      </c>
      <c r="J204" s="16">
        <f t="shared" si="366"/>
        <v>0</v>
      </c>
      <c r="K204" s="16">
        <f t="shared" ref="K204" si="367">SUM(K199:K203)</f>
        <v>0</v>
      </c>
      <c r="L204" s="16">
        <f t="shared" ref="L204" si="368">SUM(L199:L203)</f>
        <v>550</v>
      </c>
      <c r="M204" s="16">
        <f t="shared" ref="M204:N204" si="369">SUM(M199:M203)</f>
        <v>0</v>
      </c>
      <c r="N204" s="16">
        <f t="shared" si="369"/>
        <v>0</v>
      </c>
      <c r="O204" s="16">
        <f t="shared" ref="O204" si="370">SUM(O199:O203)</f>
        <v>0</v>
      </c>
      <c r="P204" s="98">
        <f t="shared" si="363"/>
        <v>850</v>
      </c>
    </row>
    <row r="205" spans="1:16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4"/>
      <c r="O205" s="594"/>
      <c r="P205" s="595"/>
    </row>
    <row r="206" spans="1:16" ht="15.75" x14ac:dyDescent="0.25">
      <c r="A206" s="596" t="s">
        <v>43</v>
      </c>
      <c r="B206" s="597"/>
      <c r="C206" s="12" t="s">
        <v>31</v>
      </c>
      <c r="D206" s="14">
        <v>6663793.209999999</v>
      </c>
      <c r="E206" s="14">
        <v>8571970.8599999994</v>
      </c>
      <c r="F206" s="14">
        <v>8309024.1899999995</v>
      </c>
      <c r="G206" s="14">
        <v>7983984.3899999997</v>
      </c>
      <c r="H206" s="14">
        <v>7900747.6299999999</v>
      </c>
      <c r="I206" s="14">
        <v>7718218.0300000003</v>
      </c>
      <c r="J206" s="14">
        <v>7709936.040000001</v>
      </c>
      <c r="K206" s="14">
        <v>4929960</v>
      </c>
      <c r="L206" s="14">
        <v>15491869.790000005</v>
      </c>
      <c r="M206" s="14">
        <v>7282177.620000001</v>
      </c>
      <c r="N206" s="14">
        <v>8955865.0999999996</v>
      </c>
      <c r="O206" s="14">
        <v>9583746.4299999997</v>
      </c>
      <c r="P206" s="10">
        <f>SUM(D206:O206)</f>
        <v>101101293.28999999</v>
      </c>
    </row>
    <row r="207" spans="1:16" ht="15.75" x14ac:dyDescent="0.25">
      <c r="A207" s="596" t="s">
        <v>42</v>
      </c>
      <c r="B207" s="597"/>
      <c r="C207" s="12" t="s">
        <v>31</v>
      </c>
      <c r="D207" s="14">
        <v>7000</v>
      </c>
      <c r="E207" s="14">
        <v>37000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55000</v>
      </c>
      <c r="P207" s="10">
        <f>SUM(D207:O207)</f>
        <v>99000</v>
      </c>
    </row>
    <row r="208" spans="1:16" ht="15.75" x14ac:dyDescent="0.25">
      <c r="A208" s="603" t="s">
        <v>41</v>
      </c>
      <c r="B208" s="604"/>
      <c r="C208" s="12" t="s">
        <v>31</v>
      </c>
      <c r="D208" s="14">
        <v>157000</v>
      </c>
      <c r="E208" s="14">
        <v>611400</v>
      </c>
      <c r="F208" s="14">
        <v>40000</v>
      </c>
      <c r="G208" s="14">
        <v>550000</v>
      </c>
      <c r="H208" s="14">
        <v>35000</v>
      </c>
      <c r="I208" s="14">
        <v>0</v>
      </c>
      <c r="J208" s="14">
        <v>30000</v>
      </c>
      <c r="K208" s="14">
        <v>0</v>
      </c>
      <c r="L208" s="14">
        <v>744867.22</v>
      </c>
      <c r="M208" s="14">
        <v>0</v>
      </c>
      <c r="N208" s="14">
        <v>0</v>
      </c>
      <c r="O208" s="14">
        <v>50000</v>
      </c>
      <c r="P208" s="10">
        <f>SUM(D208:O208)</f>
        <v>2218267.2199999997</v>
      </c>
    </row>
    <row r="209" spans="1:16" ht="15.75" x14ac:dyDescent="0.25">
      <c r="A209" s="596" t="s">
        <v>40</v>
      </c>
      <c r="B209" s="597"/>
      <c r="C209" s="12" t="s">
        <v>31</v>
      </c>
      <c r="D209" s="14">
        <v>101000</v>
      </c>
      <c r="E209" s="14">
        <v>104000</v>
      </c>
      <c r="F209" s="14">
        <v>134000</v>
      </c>
      <c r="G209" s="14">
        <v>73000</v>
      </c>
      <c r="H209" s="14">
        <v>10000</v>
      </c>
      <c r="I209" s="14">
        <v>37000</v>
      </c>
      <c r="J209" s="14">
        <v>54000</v>
      </c>
      <c r="K209" s="14">
        <v>0</v>
      </c>
      <c r="L209" s="14">
        <v>302000</v>
      </c>
      <c r="M209" s="14">
        <v>73400</v>
      </c>
      <c r="N209" s="14">
        <v>36500</v>
      </c>
      <c r="O209" s="14">
        <v>322000</v>
      </c>
      <c r="P209" s="10">
        <f>SUM(D209:O209)</f>
        <v>1246900</v>
      </c>
    </row>
    <row r="210" spans="1:16" ht="15.75" x14ac:dyDescent="0.25">
      <c r="A210" s="598" t="s">
        <v>45</v>
      </c>
      <c r="B210" s="599"/>
      <c r="C210" s="12" t="s">
        <v>31</v>
      </c>
      <c r="D210" s="315">
        <f t="shared" ref="D210:G210" si="371">SUM(D206:D209)</f>
        <v>6928793.209999999</v>
      </c>
      <c r="E210" s="315">
        <f t="shared" si="371"/>
        <v>9324370.8599999994</v>
      </c>
      <c r="F210" s="315">
        <f t="shared" si="371"/>
        <v>8483024.1899999995</v>
      </c>
      <c r="G210" s="315">
        <f t="shared" si="371"/>
        <v>8606984.3900000006</v>
      </c>
      <c r="H210" s="315">
        <f t="shared" ref="H210" si="372">SUM(H206:H209)</f>
        <v>7945747.6299999999</v>
      </c>
      <c r="I210" s="315">
        <f t="shared" ref="I210:J210" si="373">SUM(I206:I209)</f>
        <v>7755218.0300000003</v>
      </c>
      <c r="J210" s="315">
        <f t="shared" si="373"/>
        <v>7793936.040000001</v>
      </c>
      <c r="K210" s="315">
        <f t="shared" ref="K210" si="374">SUM(K206:K209)</f>
        <v>4929960</v>
      </c>
      <c r="L210" s="315">
        <f t="shared" ref="L210" si="375">SUM(L206:L209)</f>
        <v>16538737.010000005</v>
      </c>
      <c r="M210" s="315">
        <f t="shared" ref="M210:N210" si="376">SUM(M206:M209)</f>
        <v>7355577.620000001</v>
      </c>
      <c r="N210" s="315">
        <f t="shared" si="376"/>
        <v>8992365.0999999996</v>
      </c>
      <c r="O210" s="315">
        <f t="shared" ref="O210" si="377">SUM(O206:O209)</f>
        <v>10010746.43</v>
      </c>
      <c r="P210" s="10">
        <f>SUM(D210:O210)</f>
        <v>104665460.51000002</v>
      </c>
    </row>
    <row r="211" spans="1:16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4"/>
      <c r="O211" s="594"/>
      <c r="P211" s="595"/>
    </row>
    <row r="212" spans="1:16" ht="15.75" x14ac:dyDescent="0.25">
      <c r="A212" s="596" t="s">
        <v>43</v>
      </c>
      <c r="B212" s="597"/>
      <c r="C212" s="12" t="s">
        <v>31</v>
      </c>
      <c r="D212" s="14">
        <v>3555550</v>
      </c>
      <c r="E212" s="14">
        <v>4620646</v>
      </c>
      <c r="F212" s="14">
        <v>3618256.95</v>
      </c>
      <c r="G212" s="14">
        <v>4148675.52</v>
      </c>
      <c r="H212" s="14">
        <v>5700022.6500000004</v>
      </c>
      <c r="I212" s="14">
        <v>7357944</v>
      </c>
      <c r="J212" s="14">
        <v>5585228.1799999997</v>
      </c>
      <c r="K212" s="14">
        <v>6137587.2000000002</v>
      </c>
      <c r="L212" s="14">
        <v>4879344.08</v>
      </c>
      <c r="M212" s="14">
        <v>5068024</v>
      </c>
      <c r="N212" s="14">
        <v>7855324.3600000003</v>
      </c>
      <c r="O212" s="14">
        <v>7791330</v>
      </c>
      <c r="P212" s="10">
        <f>SUM(D212:O212)</f>
        <v>66317932.939999998</v>
      </c>
    </row>
    <row r="213" spans="1:16" ht="15.75" x14ac:dyDescent="0.25">
      <c r="A213" s="596" t="s">
        <v>42</v>
      </c>
      <c r="B213" s="597"/>
      <c r="C213" s="12" t="s">
        <v>31</v>
      </c>
      <c r="D213" s="14">
        <v>5000</v>
      </c>
      <c r="E213" s="14">
        <v>17500</v>
      </c>
      <c r="F213" s="14">
        <v>24289.71</v>
      </c>
      <c r="G213" s="14">
        <v>48100</v>
      </c>
      <c r="H213" s="14">
        <v>44700</v>
      </c>
      <c r="I213" s="14">
        <v>64100</v>
      </c>
      <c r="J213" s="14">
        <v>42500</v>
      </c>
      <c r="K213" s="14">
        <v>24300</v>
      </c>
      <c r="L213" s="14">
        <v>46200</v>
      </c>
      <c r="M213" s="14">
        <v>26900</v>
      </c>
      <c r="N213" s="14">
        <v>27900</v>
      </c>
      <c r="O213" s="14">
        <v>29500</v>
      </c>
      <c r="P213" s="10">
        <f>SUM(D213:O213)</f>
        <v>400989.70999999996</v>
      </c>
    </row>
    <row r="214" spans="1:16" ht="15.75" x14ac:dyDescent="0.25">
      <c r="A214" s="603" t="s">
        <v>41</v>
      </c>
      <c r="B214" s="604"/>
      <c r="C214" s="12" t="s">
        <v>31</v>
      </c>
      <c r="D214" s="14">
        <v>593600</v>
      </c>
      <c r="E214" s="14">
        <v>296350</v>
      </c>
      <c r="F214" s="14">
        <v>634549.14</v>
      </c>
      <c r="G214" s="14">
        <v>2254200</v>
      </c>
      <c r="H214" s="14">
        <v>2403700</v>
      </c>
      <c r="I214" s="14">
        <v>2668500</v>
      </c>
      <c r="J214" s="14">
        <v>805400</v>
      </c>
      <c r="K214" s="14">
        <v>707092.15</v>
      </c>
      <c r="L214" s="14">
        <v>453964.05</v>
      </c>
      <c r="M214" s="14">
        <v>875450</v>
      </c>
      <c r="N214" s="14">
        <v>721000</v>
      </c>
      <c r="O214" s="14">
        <v>10747200</v>
      </c>
      <c r="P214" s="10">
        <f>SUM(D214:O214)</f>
        <v>23161005.340000004</v>
      </c>
    </row>
    <row r="215" spans="1:16" ht="15.75" x14ac:dyDescent="0.25">
      <c r="A215" s="596" t="s">
        <v>40</v>
      </c>
      <c r="B215" s="597"/>
      <c r="C215" s="12" t="s">
        <v>31</v>
      </c>
      <c r="D215" s="14">
        <v>23979000</v>
      </c>
      <c r="E215" s="14">
        <v>7969500</v>
      </c>
      <c r="F215" s="14">
        <v>4863381.55</v>
      </c>
      <c r="G215" s="14">
        <v>18309750</v>
      </c>
      <c r="H215" s="14">
        <v>19139385</v>
      </c>
      <c r="I215" s="14">
        <v>14893900</v>
      </c>
      <c r="J215" s="14">
        <v>8450000</v>
      </c>
      <c r="K215" s="14">
        <v>18240500</v>
      </c>
      <c r="L215" s="14">
        <v>4950519.7</v>
      </c>
      <c r="M215" s="14">
        <v>7373000</v>
      </c>
      <c r="N215" s="14">
        <v>5631900</v>
      </c>
      <c r="O215" s="14">
        <v>28662300</v>
      </c>
      <c r="P215" s="10">
        <f>SUM(D215:O215)</f>
        <v>162463136.25</v>
      </c>
    </row>
    <row r="216" spans="1:16" ht="15.75" x14ac:dyDescent="0.25">
      <c r="A216" s="598" t="s">
        <v>39</v>
      </c>
      <c r="B216" s="599"/>
      <c r="C216" s="12" t="s">
        <v>31</v>
      </c>
      <c r="D216" s="315">
        <f t="shared" ref="D216:G216" si="378">SUM(D212:D215)</f>
        <v>28133150</v>
      </c>
      <c r="E216" s="315">
        <f t="shared" si="378"/>
        <v>12903996</v>
      </c>
      <c r="F216" s="315">
        <f t="shared" si="378"/>
        <v>9140477.3499999996</v>
      </c>
      <c r="G216" s="315">
        <f t="shared" si="378"/>
        <v>24760725.52</v>
      </c>
      <c r="H216" s="315">
        <f t="shared" ref="H216" si="379">SUM(H212:H215)</f>
        <v>27287807.649999999</v>
      </c>
      <c r="I216" s="315">
        <f t="shared" ref="I216:J216" si="380">SUM(I212:I215)</f>
        <v>24984444</v>
      </c>
      <c r="J216" s="315">
        <f t="shared" si="380"/>
        <v>14883128.18</v>
      </c>
      <c r="K216" s="315">
        <f t="shared" ref="K216" si="381">SUM(K212:K215)</f>
        <v>25109479.350000001</v>
      </c>
      <c r="L216" s="315">
        <f t="shared" ref="L216" si="382">SUM(L212:L215)</f>
        <v>10330027.83</v>
      </c>
      <c r="M216" s="315">
        <f t="shared" ref="M216:N216" si="383">SUM(M212:M215)</f>
        <v>13343374</v>
      </c>
      <c r="N216" s="315">
        <f t="shared" si="383"/>
        <v>14236124.359999999</v>
      </c>
      <c r="O216" s="315">
        <f t="shared" ref="O216" si="384">SUM(O212:O215)</f>
        <v>47230330</v>
      </c>
      <c r="P216" s="10">
        <f>SUM(D216:O216)</f>
        <v>252343064.24000001</v>
      </c>
    </row>
    <row r="217" spans="1:16" s="3" customFormat="1" ht="15.75" x14ac:dyDescent="0.25">
      <c r="A217" s="322" t="s">
        <v>38</v>
      </c>
      <c r="B217" s="323"/>
      <c r="C217" s="12" t="s">
        <v>31</v>
      </c>
      <c r="D217" s="315">
        <f>D210+D216</f>
        <v>35061943.210000001</v>
      </c>
      <c r="E217" s="315">
        <f t="shared" ref="E217:G217" si="385">E210+E216</f>
        <v>22228366.859999999</v>
      </c>
      <c r="F217" s="315">
        <f t="shared" si="385"/>
        <v>17623501.539999999</v>
      </c>
      <c r="G217" s="315">
        <f t="shared" si="385"/>
        <v>33367709.91</v>
      </c>
      <c r="H217" s="315">
        <f t="shared" ref="H217" si="386">H210+H216</f>
        <v>35233555.280000001</v>
      </c>
      <c r="I217" s="315">
        <f t="shared" ref="I217:J217" si="387">I210+I216</f>
        <v>32739662.030000001</v>
      </c>
      <c r="J217" s="315">
        <f t="shared" si="387"/>
        <v>22677064.219999999</v>
      </c>
      <c r="K217" s="315">
        <f t="shared" ref="K217" si="388">K210+K216</f>
        <v>30039439.350000001</v>
      </c>
      <c r="L217" s="315">
        <f t="shared" ref="L217" si="389">L210+L216</f>
        <v>26868764.840000004</v>
      </c>
      <c r="M217" s="315">
        <f t="shared" ref="M217:N217" si="390">M210+M216</f>
        <v>20698951.620000001</v>
      </c>
      <c r="N217" s="315">
        <f t="shared" si="390"/>
        <v>23228489.460000001</v>
      </c>
      <c r="O217" s="315">
        <f t="shared" ref="O217" si="391">O210+O216</f>
        <v>57241076.43</v>
      </c>
      <c r="P217" s="40">
        <f t="shared" ref="P217" si="392">P210+P216</f>
        <v>357008524.75</v>
      </c>
    </row>
    <row r="218" spans="1:16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4"/>
      <c r="O218" s="594"/>
      <c r="P218" s="595"/>
    </row>
    <row r="219" spans="1:16" ht="15.75" x14ac:dyDescent="0.25">
      <c r="A219" s="596" t="s">
        <v>35</v>
      </c>
      <c r="B219" s="597"/>
      <c r="C219" s="12" t="s">
        <v>31</v>
      </c>
      <c r="D219" s="14">
        <v>5671115.29</v>
      </c>
      <c r="E219" s="14">
        <v>5964672.4199999999</v>
      </c>
      <c r="F219" s="14">
        <v>6402139.0199999996</v>
      </c>
      <c r="G219" s="14">
        <v>5707804.8099999996</v>
      </c>
      <c r="H219" s="14">
        <v>7658561</v>
      </c>
      <c r="I219" s="14">
        <v>10084134.529999999</v>
      </c>
      <c r="J219" s="14">
        <v>8675225.4299999997</v>
      </c>
      <c r="K219" s="14">
        <v>8566156.0999999996</v>
      </c>
      <c r="L219" s="14">
        <v>7564905.3899999997</v>
      </c>
      <c r="M219" s="14">
        <v>5707192.4699999997</v>
      </c>
      <c r="N219" s="14">
        <v>7519726.4500000002</v>
      </c>
      <c r="O219" s="14">
        <v>7383528.9699999262</v>
      </c>
      <c r="P219" s="10">
        <f>SUM(D219:O219)</f>
        <v>86905161.879999936</v>
      </c>
    </row>
    <row r="220" spans="1:16" ht="15.75" x14ac:dyDescent="0.25">
      <c r="A220" s="596" t="s">
        <v>34</v>
      </c>
      <c r="B220" s="597"/>
      <c r="C220" s="12" t="s">
        <v>31</v>
      </c>
      <c r="D220" s="14">
        <v>7998.94</v>
      </c>
      <c r="E220" s="14">
        <v>7998.94</v>
      </c>
      <c r="F220" s="14">
        <v>4695.03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0">
        <f>SUM(D220:O220)</f>
        <v>20692.91</v>
      </c>
    </row>
    <row r="221" spans="1:16" ht="15.75" x14ac:dyDescent="0.25">
      <c r="A221" s="596" t="s">
        <v>33</v>
      </c>
      <c r="B221" s="597"/>
      <c r="C221" s="12" t="s">
        <v>31</v>
      </c>
      <c r="D221" s="14">
        <v>216423.31</v>
      </c>
      <c r="E221" s="14">
        <v>217448.28</v>
      </c>
      <c r="F221" s="14">
        <v>193588.03</v>
      </c>
      <c r="G221" s="14">
        <v>160260.32999999999</v>
      </c>
      <c r="H221" s="14">
        <v>184618.71</v>
      </c>
      <c r="I221" s="14">
        <v>215016.6</v>
      </c>
      <c r="J221" s="14">
        <v>334536.69</v>
      </c>
      <c r="K221" s="14">
        <v>287130.13</v>
      </c>
      <c r="L221" s="14">
        <v>427674.71</v>
      </c>
      <c r="M221" s="14">
        <v>145019.07</v>
      </c>
      <c r="N221" s="14">
        <v>125026.3</v>
      </c>
      <c r="O221" s="14">
        <v>130670.00000000001</v>
      </c>
      <c r="P221" s="10">
        <f>SUM(D221:O221)</f>
        <v>2637412.1599999997</v>
      </c>
    </row>
    <row r="222" spans="1:16" ht="15.75" x14ac:dyDescent="0.25">
      <c r="A222" s="596" t="s">
        <v>32</v>
      </c>
      <c r="B222" s="597"/>
      <c r="C222" s="12" t="s">
        <v>31</v>
      </c>
      <c r="D222" s="14">
        <v>717841.2</v>
      </c>
      <c r="E222" s="14">
        <v>164892.10999999999</v>
      </c>
      <c r="F222" s="14">
        <v>113556.06</v>
      </c>
      <c r="G222" s="14">
        <v>44387.5</v>
      </c>
      <c r="H222" s="14">
        <v>188754.96</v>
      </c>
      <c r="I222" s="14">
        <v>1867067.58</v>
      </c>
      <c r="J222" s="14">
        <v>574228.9</v>
      </c>
      <c r="K222" s="14">
        <v>151209.97</v>
      </c>
      <c r="L222" s="14">
        <v>62368.79</v>
      </c>
      <c r="M222" s="14">
        <v>16821.98</v>
      </c>
      <c r="N222" s="14">
        <v>41232.44</v>
      </c>
      <c r="O222" s="14">
        <v>28618.61</v>
      </c>
      <c r="P222" s="10">
        <f>SUM(D222:O222)</f>
        <v>3970980.1</v>
      </c>
    </row>
    <row r="223" spans="1:16" ht="15.75" x14ac:dyDescent="0.25">
      <c r="A223" s="598" t="s">
        <v>36</v>
      </c>
      <c r="B223" s="599"/>
      <c r="C223" s="12" t="s">
        <v>31</v>
      </c>
      <c r="D223" s="13">
        <f>SUM(D219:D222)</f>
        <v>6613378.7400000002</v>
      </c>
      <c r="E223" s="315">
        <f>SUM(E219:E222)</f>
        <v>6355011.7500000009</v>
      </c>
      <c r="F223" s="315">
        <f t="shared" ref="F223:G223" si="393">SUM(F219:F222)</f>
        <v>6713978.1399999997</v>
      </c>
      <c r="G223" s="315">
        <f t="shared" si="393"/>
        <v>5912452.6399999997</v>
      </c>
      <c r="H223" s="315">
        <f t="shared" ref="H223" si="394">SUM(H219:H222)</f>
        <v>8031934.6699999999</v>
      </c>
      <c r="I223" s="315">
        <f t="shared" ref="I223:J223" si="395">SUM(I219:I222)</f>
        <v>12166218.709999999</v>
      </c>
      <c r="J223" s="315">
        <f t="shared" si="395"/>
        <v>9583991.0199999996</v>
      </c>
      <c r="K223" s="315">
        <f t="shared" ref="K223" si="396">SUM(K219:K222)</f>
        <v>9004496.2000000011</v>
      </c>
      <c r="L223" s="15">
        <f t="shared" ref="L223" si="397">SUM(L219:L222)</f>
        <v>8054948.8899999997</v>
      </c>
      <c r="M223" s="15">
        <f t="shared" ref="M223:N223" si="398">SUM(M219:M222)</f>
        <v>5869033.5200000005</v>
      </c>
      <c r="N223" s="15">
        <f t="shared" si="398"/>
        <v>7685985.1900000004</v>
      </c>
      <c r="O223" s="15">
        <f t="shared" ref="O223" si="399">SUM(O219:O222)</f>
        <v>7542817.5799999265</v>
      </c>
      <c r="P223" s="10">
        <f>SUM(D223:O223)</f>
        <v>93534247.049999923</v>
      </c>
    </row>
    <row r="224" spans="1:16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4"/>
      <c r="O224" s="594"/>
      <c r="P224" s="595"/>
    </row>
    <row r="225" spans="1:16" ht="15.75" x14ac:dyDescent="0.25">
      <c r="A225" s="596" t="s">
        <v>35</v>
      </c>
      <c r="B225" s="597"/>
      <c r="C225" s="12" t="s">
        <v>31</v>
      </c>
      <c r="D225" s="14">
        <v>3523570.73</v>
      </c>
      <c r="E225" s="14">
        <v>4590526</v>
      </c>
      <c r="F225" s="14">
        <v>3590056.95</v>
      </c>
      <c r="G225" s="14">
        <v>4118765.52</v>
      </c>
      <c r="H225" s="14">
        <v>4926066.0900000008</v>
      </c>
      <c r="I225" s="14">
        <v>6725963.0499999998</v>
      </c>
      <c r="J225" s="14">
        <v>5291250.6700000018</v>
      </c>
      <c r="K225" s="14">
        <v>5915821.71</v>
      </c>
      <c r="L225" s="14">
        <v>4498074.3900000006</v>
      </c>
      <c r="M225" s="14">
        <v>4695708.49</v>
      </c>
      <c r="N225" s="14">
        <v>7520857.3800000008</v>
      </c>
      <c r="O225" s="14">
        <v>7066244.7000000002</v>
      </c>
      <c r="P225" s="10">
        <f t="shared" ref="P225:P230" si="400">SUM(D225:O225)</f>
        <v>62462905.680000007</v>
      </c>
    </row>
    <row r="226" spans="1:16" ht="15.75" x14ac:dyDescent="0.25">
      <c r="A226" s="596" t="s">
        <v>34</v>
      </c>
      <c r="B226" s="597"/>
      <c r="C226" s="12" t="s">
        <v>31</v>
      </c>
      <c r="D226" s="14">
        <v>5000</v>
      </c>
      <c r="E226" s="14">
        <v>17500</v>
      </c>
      <c r="F226" s="14">
        <v>24289.71</v>
      </c>
      <c r="G226" s="14">
        <v>48100</v>
      </c>
      <c r="H226" s="14">
        <v>24900</v>
      </c>
      <c r="I226" s="14">
        <v>32840</v>
      </c>
      <c r="J226" s="14">
        <v>33080</v>
      </c>
      <c r="K226" s="14">
        <v>23100</v>
      </c>
      <c r="L226" s="14">
        <v>31800</v>
      </c>
      <c r="M226" s="14">
        <v>17540</v>
      </c>
      <c r="N226" s="14">
        <v>19560</v>
      </c>
      <c r="O226" s="14">
        <v>21280</v>
      </c>
      <c r="P226" s="10">
        <f t="shared" si="400"/>
        <v>298989.70999999996</v>
      </c>
    </row>
    <row r="227" spans="1:16" ht="15.75" x14ac:dyDescent="0.25">
      <c r="A227" s="596" t="s">
        <v>33</v>
      </c>
      <c r="B227" s="597"/>
      <c r="C227" s="12" t="s">
        <v>31</v>
      </c>
      <c r="D227" s="14">
        <v>23975190.350000001</v>
      </c>
      <c r="E227" s="14">
        <v>7969500</v>
      </c>
      <c r="F227" s="14">
        <v>4863381.55</v>
      </c>
      <c r="G227" s="14">
        <v>18309750</v>
      </c>
      <c r="H227" s="14">
        <v>19127760.510000002</v>
      </c>
      <c r="I227" s="14">
        <v>14893900</v>
      </c>
      <c r="J227" s="14">
        <v>8450000</v>
      </c>
      <c r="K227" s="14">
        <v>10424480</v>
      </c>
      <c r="L227" s="14">
        <v>4925919.7</v>
      </c>
      <c r="M227" s="14">
        <v>7363824.7000000002</v>
      </c>
      <c r="N227" s="14">
        <v>5577300</v>
      </c>
      <c r="O227" s="14">
        <v>15696300</v>
      </c>
      <c r="P227" s="10">
        <f t="shared" si="400"/>
        <v>141577306.81</v>
      </c>
    </row>
    <row r="228" spans="1:16" ht="15.75" x14ac:dyDescent="0.25">
      <c r="A228" s="596" t="s">
        <v>32</v>
      </c>
      <c r="B228" s="597"/>
      <c r="C228" s="12" t="s">
        <v>31</v>
      </c>
      <c r="D228" s="14">
        <v>575600</v>
      </c>
      <c r="E228" s="14">
        <v>278350</v>
      </c>
      <c r="F228" s="14">
        <v>634549.14</v>
      </c>
      <c r="G228" s="14">
        <v>2254200</v>
      </c>
      <c r="H228" s="14">
        <v>2385700</v>
      </c>
      <c r="I228" s="14">
        <v>2565467.61</v>
      </c>
      <c r="J228" s="14">
        <v>595400</v>
      </c>
      <c r="K228" s="14">
        <v>509092.12</v>
      </c>
      <c r="L228" s="14">
        <v>375964.04</v>
      </c>
      <c r="M228" s="14">
        <v>686450</v>
      </c>
      <c r="N228" s="14">
        <v>571000</v>
      </c>
      <c r="O228" s="14">
        <v>10477260</v>
      </c>
      <c r="P228" s="10">
        <f t="shared" si="400"/>
        <v>21909032.909999996</v>
      </c>
    </row>
    <row r="229" spans="1:16" ht="15.75" x14ac:dyDescent="0.25">
      <c r="A229" s="598" t="s">
        <v>216</v>
      </c>
      <c r="B229" s="599"/>
      <c r="C229" s="12" t="s">
        <v>31</v>
      </c>
      <c r="D229" s="13">
        <f t="shared" ref="D229:G229" si="401">SUM(D225:D228)</f>
        <v>28079361.080000002</v>
      </c>
      <c r="E229" s="315">
        <f t="shared" si="401"/>
        <v>12855876</v>
      </c>
      <c r="F229" s="315">
        <f t="shared" si="401"/>
        <v>9112277.3500000015</v>
      </c>
      <c r="G229" s="315">
        <f t="shared" si="401"/>
        <v>24730815.52</v>
      </c>
      <c r="H229" s="315">
        <f t="shared" ref="H229" si="402">SUM(H225:H228)</f>
        <v>26464426.600000001</v>
      </c>
      <c r="I229" s="315">
        <f t="shared" ref="I229:J229" si="403">SUM(I225:I228)</f>
        <v>24218170.66</v>
      </c>
      <c r="J229" s="315">
        <f t="shared" si="403"/>
        <v>14369730.670000002</v>
      </c>
      <c r="K229" s="315">
        <f t="shared" ref="K229" si="404">SUM(K225:K228)</f>
        <v>16872493.830000002</v>
      </c>
      <c r="L229" s="15">
        <f t="shared" ref="L229" si="405">SUM(L225:L228)</f>
        <v>9831758.129999999</v>
      </c>
      <c r="M229" s="15">
        <f t="shared" ref="M229:N229" si="406">SUM(M225:M228)</f>
        <v>12763523.190000001</v>
      </c>
      <c r="N229" s="15">
        <f t="shared" si="406"/>
        <v>13688717.380000001</v>
      </c>
      <c r="O229" s="15">
        <f t="shared" ref="O229" si="407">SUM(O225:O228)</f>
        <v>33261084.699999999</v>
      </c>
      <c r="P229" s="10">
        <f t="shared" si="400"/>
        <v>226248235.10999998</v>
      </c>
    </row>
    <row r="230" spans="1:16" ht="15.75" x14ac:dyDescent="0.25">
      <c r="A230" s="322" t="s">
        <v>217</v>
      </c>
      <c r="B230" s="103"/>
      <c r="C230" s="12" t="s">
        <v>31</v>
      </c>
      <c r="D230" s="13">
        <f>D223+D229</f>
        <v>34692739.82</v>
      </c>
      <c r="E230" s="13">
        <f t="shared" ref="E230:G230" si="408">E223+E229</f>
        <v>19210887.75</v>
      </c>
      <c r="F230" s="13">
        <f t="shared" si="408"/>
        <v>15826255.490000002</v>
      </c>
      <c r="G230" s="13">
        <f t="shared" si="408"/>
        <v>30643268.16</v>
      </c>
      <c r="H230" s="13">
        <f t="shared" ref="H230" si="409">H223+H229</f>
        <v>34496361.270000003</v>
      </c>
      <c r="I230" s="13">
        <f t="shared" ref="I230:J230" si="410">I223+I229</f>
        <v>36384389.369999997</v>
      </c>
      <c r="J230" s="13">
        <f t="shared" si="410"/>
        <v>23953721.690000001</v>
      </c>
      <c r="K230" s="13">
        <f t="shared" ref="K230" si="411">K223+K229</f>
        <v>25876990.030000001</v>
      </c>
      <c r="L230" s="13">
        <f t="shared" ref="L230" si="412">L223+L229</f>
        <v>17886707.02</v>
      </c>
      <c r="M230" s="13">
        <f t="shared" ref="M230:N230" si="413">M223+M229</f>
        <v>18632556.710000001</v>
      </c>
      <c r="N230" s="13">
        <f t="shared" si="413"/>
        <v>21374702.57</v>
      </c>
      <c r="O230" s="13">
        <f t="shared" ref="O230" si="414">O223+O229</f>
        <v>40803902.279999927</v>
      </c>
      <c r="P230" s="10">
        <f t="shared" si="400"/>
        <v>319782482.15999997</v>
      </c>
    </row>
    <row r="231" spans="1:16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4"/>
      <c r="O231" s="594"/>
      <c r="P231" s="595"/>
    </row>
    <row r="232" spans="1:16" ht="15.75" x14ac:dyDescent="0.25">
      <c r="A232" s="596" t="s">
        <v>29</v>
      </c>
      <c r="B232" s="597"/>
      <c r="C232" s="12" t="s">
        <v>18</v>
      </c>
      <c r="D232" s="14">
        <v>373452.39</v>
      </c>
      <c r="E232" s="14">
        <v>386332.53</v>
      </c>
      <c r="F232" s="14">
        <v>402531.44999999995</v>
      </c>
      <c r="G232" s="14">
        <v>401942.57999999996</v>
      </c>
      <c r="H232" s="14">
        <v>460291.58999999997</v>
      </c>
      <c r="I232" s="14">
        <v>477184.42</v>
      </c>
      <c r="J232" s="14">
        <v>487313.23000000004</v>
      </c>
      <c r="K232" s="14">
        <v>497121.97000000003</v>
      </c>
      <c r="L232" s="14">
        <v>485602.17</v>
      </c>
      <c r="M232" s="14">
        <v>466251.38</v>
      </c>
      <c r="N232" s="14">
        <v>471605.47</v>
      </c>
      <c r="O232" s="14">
        <v>473023.02999999461</v>
      </c>
      <c r="P232" s="10">
        <f>SUM(D232:O232)</f>
        <v>5382652.2099999944</v>
      </c>
    </row>
    <row r="233" spans="1:16" ht="15.75" x14ac:dyDescent="0.25">
      <c r="A233" s="596" t="s">
        <v>28</v>
      </c>
      <c r="B233" s="597"/>
      <c r="C233" s="12" t="s">
        <v>18</v>
      </c>
      <c r="D233" s="14">
        <v>173.89</v>
      </c>
      <c r="E233" s="14">
        <v>173.89</v>
      </c>
      <c r="F233" s="14">
        <v>173.89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0">
        <f>SUM(D233:O233)</f>
        <v>521.66999999999996</v>
      </c>
    </row>
    <row r="234" spans="1:16" ht="15.75" x14ac:dyDescent="0.25">
      <c r="A234" s="596" t="s">
        <v>27</v>
      </c>
      <c r="B234" s="597"/>
      <c r="C234" s="12" t="s">
        <v>18</v>
      </c>
      <c r="D234" s="14">
        <v>27766.17</v>
      </c>
      <c r="E234" s="14">
        <v>27766.17</v>
      </c>
      <c r="F234" s="14">
        <v>27766.17</v>
      </c>
      <c r="G234" s="14">
        <v>21595.91</v>
      </c>
      <c r="H234" s="14">
        <v>23755.48</v>
      </c>
      <c r="I234" s="14">
        <v>23755.48</v>
      </c>
      <c r="J234" s="14">
        <v>27149.119999999999</v>
      </c>
      <c r="K234" s="14">
        <v>30542.76</v>
      </c>
      <c r="L234" s="14">
        <v>30542.76</v>
      </c>
      <c r="M234" s="14">
        <v>27149.119999999999</v>
      </c>
      <c r="N234" s="14">
        <v>23755.48</v>
      </c>
      <c r="O234" s="14">
        <v>27149.119999999999</v>
      </c>
      <c r="P234" s="10">
        <f>SUM(D234:O234)</f>
        <v>318693.74</v>
      </c>
    </row>
    <row r="235" spans="1:16" ht="15.75" x14ac:dyDescent="0.25">
      <c r="A235" s="596" t="s">
        <v>26</v>
      </c>
      <c r="B235" s="597"/>
      <c r="C235" s="12" t="s">
        <v>18</v>
      </c>
      <c r="D235" s="14">
        <v>25294.62</v>
      </c>
      <c r="E235" s="14">
        <v>29510.39</v>
      </c>
      <c r="F235" s="14">
        <v>25294.62</v>
      </c>
      <c r="G235" s="14">
        <v>21078.85</v>
      </c>
      <c r="H235" s="14">
        <v>18549.36</v>
      </c>
      <c r="I235" s="14">
        <v>18549.36</v>
      </c>
      <c r="J235" s="14">
        <v>18549.36</v>
      </c>
      <c r="K235" s="14">
        <v>23186.7</v>
      </c>
      <c r="L235" s="14">
        <v>23186.7</v>
      </c>
      <c r="M235" s="14">
        <v>9274.68</v>
      </c>
      <c r="N235" s="14">
        <v>9274.68</v>
      </c>
      <c r="O235" s="14">
        <v>13912.02</v>
      </c>
      <c r="P235" s="10">
        <f>SUM(D235:O235)</f>
        <v>235661.34</v>
      </c>
    </row>
    <row r="236" spans="1:16" ht="15.75" x14ac:dyDescent="0.25">
      <c r="A236" s="598" t="s">
        <v>25</v>
      </c>
      <c r="B236" s="599"/>
      <c r="C236" s="12" t="s">
        <v>18</v>
      </c>
      <c r="D236" s="13">
        <f>SUM(D232:D235)</f>
        <v>426687.07</v>
      </c>
      <c r="E236" s="13">
        <f t="shared" ref="E236:G236" si="415">SUM(E232:E235)</f>
        <v>443782.98000000004</v>
      </c>
      <c r="F236" s="13">
        <f t="shared" si="415"/>
        <v>455766.12999999995</v>
      </c>
      <c r="G236" s="13">
        <f t="shared" si="415"/>
        <v>444617.33999999991</v>
      </c>
      <c r="H236" s="13">
        <f t="shared" ref="H236" si="416">SUM(H232:H235)</f>
        <v>502596.42999999993</v>
      </c>
      <c r="I236" s="13">
        <f t="shared" ref="I236:J236" si="417">SUM(I232:I235)</f>
        <v>519489.25999999995</v>
      </c>
      <c r="J236" s="13">
        <f t="shared" si="417"/>
        <v>533011.71000000008</v>
      </c>
      <c r="K236" s="13">
        <f t="shared" ref="K236" si="418">SUM(K232:K235)</f>
        <v>550851.42999999993</v>
      </c>
      <c r="L236" s="13">
        <f t="shared" ref="L236" si="419">SUM(L232:L235)</f>
        <v>539331.63</v>
      </c>
      <c r="M236" s="13">
        <f t="shared" ref="M236:N236" si="420">SUM(M232:M235)</f>
        <v>502675.18</v>
      </c>
      <c r="N236" s="13">
        <f t="shared" si="420"/>
        <v>504635.62999999995</v>
      </c>
      <c r="O236" s="13">
        <f t="shared" ref="O236" si="421">SUM(O232:O235)</f>
        <v>514084.16999999463</v>
      </c>
      <c r="P236" s="40">
        <f t="shared" ref="P236" si="422">SUM(P232:P235)</f>
        <v>5937528.9599999944</v>
      </c>
    </row>
    <row r="237" spans="1:16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4"/>
      <c r="O237" s="594"/>
      <c r="P237" s="595"/>
    </row>
    <row r="238" spans="1:16" ht="15.75" x14ac:dyDescent="0.25">
      <c r="A238" s="596" t="s">
        <v>23</v>
      </c>
      <c r="B238" s="597"/>
      <c r="C238" s="12" t="s">
        <v>18</v>
      </c>
      <c r="D238" s="14">
        <v>674215</v>
      </c>
      <c r="E238" s="14">
        <v>697433</v>
      </c>
      <c r="F238" s="14">
        <v>726902</v>
      </c>
      <c r="G238" s="14">
        <v>726009</v>
      </c>
      <c r="H238" s="14">
        <v>754585</v>
      </c>
      <c r="I238" s="14">
        <v>782268</v>
      </c>
      <c r="J238" s="14">
        <v>799235</v>
      </c>
      <c r="K238" s="14">
        <v>815309</v>
      </c>
      <c r="L238" s="14">
        <v>798342</v>
      </c>
      <c r="M238" s="14">
        <v>766194</v>
      </c>
      <c r="N238" s="14">
        <v>774231</v>
      </c>
      <c r="O238" s="14">
        <v>776017</v>
      </c>
      <c r="P238" s="10">
        <f>SUM(D238:O238)</f>
        <v>9090740</v>
      </c>
    </row>
    <row r="239" spans="1:16" ht="15.75" x14ac:dyDescent="0.25">
      <c r="A239" s="596" t="s">
        <v>22</v>
      </c>
      <c r="B239" s="597"/>
      <c r="C239" s="12" t="s">
        <v>18</v>
      </c>
      <c r="D239" s="14">
        <v>893</v>
      </c>
      <c r="E239" s="14">
        <v>893</v>
      </c>
      <c r="F239" s="14">
        <v>893</v>
      </c>
      <c r="G239" s="14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0">
        <f>SUM(D239:O239)</f>
        <v>2679</v>
      </c>
    </row>
    <row r="240" spans="1:16" ht="15.75" x14ac:dyDescent="0.25">
      <c r="A240" s="596" t="s">
        <v>21</v>
      </c>
      <c r="B240" s="597"/>
      <c r="C240" s="12" t="s">
        <v>18</v>
      </c>
      <c r="D240" s="14">
        <v>8037</v>
      </c>
      <c r="E240" s="14">
        <v>8037</v>
      </c>
      <c r="F240" s="14">
        <v>8037</v>
      </c>
      <c r="G240" s="14">
        <v>6251</v>
      </c>
      <c r="H240" s="16">
        <v>6251</v>
      </c>
      <c r="I240" s="16">
        <v>6251</v>
      </c>
      <c r="J240" s="16">
        <v>7144</v>
      </c>
      <c r="K240" s="16">
        <v>8037</v>
      </c>
      <c r="L240" s="16">
        <v>8037</v>
      </c>
      <c r="M240" s="16">
        <v>7144</v>
      </c>
      <c r="N240" s="16">
        <v>6251</v>
      </c>
      <c r="O240" s="16">
        <v>7144</v>
      </c>
      <c r="P240" s="10">
        <f>SUM(D240:O240)</f>
        <v>86621</v>
      </c>
    </row>
    <row r="241" spans="1:16" ht="15.75" x14ac:dyDescent="0.25">
      <c r="A241" s="596" t="s">
        <v>20</v>
      </c>
      <c r="B241" s="597"/>
      <c r="C241" s="12" t="s">
        <v>18</v>
      </c>
      <c r="D241" s="14">
        <v>5358</v>
      </c>
      <c r="E241" s="14">
        <v>6251</v>
      </c>
      <c r="F241" s="14">
        <v>5358</v>
      </c>
      <c r="G241" s="14">
        <v>4465</v>
      </c>
      <c r="H241" s="16">
        <v>3572</v>
      </c>
      <c r="I241" s="16">
        <v>3572</v>
      </c>
      <c r="J241" s="16">
        <v>3572</v>
      </c>
      <c r="K241" s="16">
        <v>4465</v>
      </c>
      <c r="L241" s="16">
        <v>4465</v>
      </c>
      <c r="M241" s="16">
        <v>1786</v>
      </c>
      <c r="N241" s="16">
        <v>1786</v>
      </c>
      <c r="O241" s="16">
        <v>2679</v>
      </c>
      <c r="P241" s="10">
        <f>SUM(D241:O241)</f>
        <v>47329</v>
      </c>
    </row>
    <row r="242" spans="1:16" ht="15.75" x14ac:dyDescent="0.25">
      <c r="A242" s="598" t="s">
        <v>19</v>
      </c>
      <c r="B242" s="599"/>
      <c r="C242" s="12" t="s">
        <v>18</v>
      </c>
      <c r="D242" s="13">
        <f>SUM(D238:D241)</f>
        <v>688503</v>
      </c>
      <c r="E242" s="13">
        <f t="shared" ref="E242:G242" si="423">SUM(E238:E241)</f>
        <v>712614</v>
      </c>
      <c r="F242" s="13">
        <f t="shared" si="423"/>
        <v>741190</v>
      </c>
      <c r="G242" s="13">
        <f t="shared" si="423"/>
        <v>736725</v>
      </c>
      <c r="H242" s="13">
        <f t="shared" ref="H242" si="424">SUM(H238:H241)</f>
        <v>764408</v>
      </c>
      <c r="I242" s="13">
        <f t="shared" ref="I242:J242" si="425">SUM(I238:I241)</f>
        <v>792091</v>
      </c>
      <c r="J242" s="13">
        <f t="shared" si="425"/>
        <v>809951</v>
      </c>
      <c r="K242" s="13">
        <f t="shared" ref="K242" si="426">SUM(K238:K241)</f>
        <v>827811</v>
      </c>
      <c r="L242" s="13">
        <f t="shared" ref="L242" si="427">SUM(L238:L241)</f>
        <v>810844</v>
      </c>
      <c r="M242" s="13">
        <f t="shared" ref="M242:N242" si="428">SUM(M238:M241)</f>
        <v>775124</v>
      </c>
      <c r="N242" s="13">
        <f t="shared" si="428"/>
        <v>782268</v>
      </c>
      <c r="O242" s="13">
        <f t="shared" ref="O242" si="429">SUM(O238:O241)</f>
        <v>785840</v>
      </c>
      <c r="P242" s="40">
        <f t="shared" ref="P242" si="430">SUM(P238:P241)</f>
        <v>9227369</v>
      </c>
    </row>
    <row r="243" spans="1:16" ht="15.75" x14ac:dyDescent="0.25">
      <c r="A243" s="598" t="s">
        <v>218</v>
      </c>
      <c r="B243" s="599"/>
      <c r="C243" s="12" t="s">
        <v>18</v>
      </c>
      <c r="D243" s="315">
        <f>D230+D236+D242</f>
        <v>35807929.890000001</v>
      </c>
      <c r="E243" s="315">
        <f t="shared" ref="E243:G243" si="431">E230+E236+E242</f>
        <v>20367284.73</v>
      </c>
      <c r="F243" s="315">
        <f t="shared" si="431"/>
        <v>17023211.620000005</v>
      </c>
      <c r="G243" s="315">
        <f t="shared" si="431"/>
        <v>31824610.5</v>
      </c>
      <c r="H243" s="315">
        <f t="shared" ref="H243" si="432">H230+H236+H242</f>
        <v>35763365.700000003</v>
      </c>
      <c r="I243" s="315">
        <f t="shared" ref="I243:J243" si="433">I230+I236+I242</f>
        <v>37695969.629999995</v>
      </c>
      <c r="J243" s="315">
        <f t="shared" si="433"/>
        <v>25296684.400000002</v>
      </c>
      <c r="K243" s="315">
        <f t="shared" ref="K243" si="434">K230+K236+K242</f>
        <v>27255652.460000001</v>
      </c>
      <c r="L243" s="315">
        <f t="shared" ref="L243" si="435">L230+L236+L242</f>
        <v>19236882.649999999</v>
      </c>
      <c r="M243" s="315">
        <f t="shared" ref="M243:N243" si="436">M230+M236+M242</f>
        <v>19910355.890000001</v>
      </c>
      <c r="N243" s="315">
        <f t="shared" si="436"/>
        <v>22661606.199999999</v>
      </c>
      <c r="O243" s="315">
        <f t="shared" ref="O243" si="437">O230+O236+O242</f>
        <v>42103826.449999921</v>
      </c>
      <c r="P243" s="40">
        <f t="shared" ref="P243" si="438">P216+P223+P236+P242</f>
        <v>361042209.24999994</v>
      </c>
    </row>
    <row r="244" spans="1:16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4"/>
      <c r="O244" s="594"/>
      <c r="P244" s="595"/>
    </row>
    <row r="245" spans="1:16" ht="15.75" x14ac:dyDescent="0.25">
      <c r="A245" s="621" t="s">
        <v>207</v>
      </c>
      <c r="B245" s="622"/>
      <c r="C245" s="12" t="s">
        <v>18</v>
      </c>
      <c r="D245" s="161">
        <v>167993250.58999944</v>
      </c>
      <c r="E245" s="161">
        <v>165942422.63999936</v>
      </c>
      <c r="F245" s="161">
        <v>165370332.71999931</v>
      </c>
      <c r="G245" s="161">
        <v>162071253.65999952</v>
      </c>
      <c r="H245" s="161">
        <v>163290037.2799992</v>
      </c>
      <c r="I245" s="161">
        <v>169012618.21999925</v>
      </c>
      <c r="J245" s="161">
        <v>109807833.02</v>
      </c>
      <c r="K245" s="161">
        <v>108915467.68000014</v>
      </c>
      <c r="L245" s="161">
        <v>101406800.39</v>
      </c>
      <c r="M245" s="161">
        <v>99179850.659999833</v>
      </c>
      <c r="N245" s="161">
        <v>99163753.829999924</v>
      </c>
      <c r="O245" s="161">
        <v>0</v>
      </c>
      <c r="P245" s="184">
        <f>O245</f>
        <v>0</v>
      </c>
    </row>
    <row r="246" spans="1:16" ht="15.75" x14ac:dyDescent="0.25">
      <c r="A246" s="621" t="s">
        <v>208</v>
      </c>
      <c r="B246" s="622"/>
      <c r="C246" s="12" t="s">
        <v>18</v>
      </c>
      <c r="D246" s="161">
        <v>12501.01</v>
      </c>
      <c r="E246" s="161">
        <v>12501.01</v>
      </c>
      <c r="F246" s="161">
        <v>12501.01</v>
      </c>
      <c r="G246" s="161">
        <v>12501.01</v>
      </c>
      <c r="H246" s="161">
        <v>12501.01</v>
      </c>
      <c r="I246" s="161">
        <v>12501.01</v>
      </c>
      <c r="J246" s="161">
        <v>12501.01</v>
      </c>
      <c r="K246" s="161">
        <v>0</v>
      </c>
      <c r="L246" s="161">
        <v>0</v>
      </c>
      <c r="M246" s="161">
        <v>0</v>
      </c>
      <c r="N246" s="161">
        <v>0</v>
      </c>
      <c r="O246" s="161">
        <v>0</v>
      </c>
      <c r="P246" s="184">
        <f>O246</f>
        <v>0</v>
      </c>
    </row>
    <row r="247" spans="1:16" ht="15.75" x14ac:dyDescent="0.25">
      <c r="A247" s="619" t="s">
        <v>209</v>
      </c>
      <c r="B247" s="620"/>
      <c r="C247" s="12" t="s">
        <v>18</v>
      </c>
      <c r="D247" s="149">
        <f>D245+D246</f>
        <v>168005751.59999943</v>
      </c>
      <c r="E247" s="149">
        <f t="shared" ref="E247:G247" si="439">E245+E246</f>
        <v>165954923.64999935</v>
      </c>
      <c r="F247" s="149">
        <f t="shared" si="439"/>
        <v>165382833.7299993</v>
      </c>
      <c r="G247" s="149">
        <f t="shared" si="439"/>
        <v>162083754.66999951</v>
      </c>
      <c r="H247" s="149">
        <f t="shared" ref="H247" si="440">H245+H246</f>
        <v>163302538.28999919</v>
      </c>
      <c r="I247" s="149">
        <f t="shared" ref="I247:J247" si="441">I245+I246</f>
        <v>169025119.22999924</v>
      </c>
      <c r="J247" s="149">
        <f t="shared" si="441"/>
        <v>109820334.03</v>
      </c>
      <c r="K247" s="149">
        <f t="shared" ref="K247" si="442">K245+K246</f>
        <v>108915467.68000014</v>
      </c>
      <c r="L247" s="149">
        <f t="shared" ref="L247" si="443">L245+L246</f>
        <v>101406800.39</v>
      </c>
      <c r="M247" s="149">
        <f t="shared" ref="M247:N247" si="444">M245+M246</f>
        <v>99179850.659999833</v>
      </c>
      <c r="N247" s="149">
        <f t="shared" si="444"/>
        <v>99163753.829999924</v>
      </c>
      <c r="O247" s="149">
        <f t="shared" ref="O247" si="445">O245+O246</f>
        <v>0</v>
      </c>
      <c r="P247" s="184">
        <f t="shared" ref="P247" si="446">P245+P246</f>
        <v>0</v>
      </c>
    </row>
    <row r="248" spans="1:16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4"/>
      <c r="O248" s="594"/>
      <c r="P248" s="595"/>
    </row>
    <row r="249" spans="1:16" ht="15.75" x14ac:dyDescent="0.25">
      <c r="A249" s="610" t="s">
        <v>16</v>
      </c>
      <c r="B249" s="611"/>
      <c r="C249" s="6" t="s">
        <v>6</v>
      </c>
      <c r="D249" s="9">
        <f>IFERROR(D58/D243%,0)</f>
        <v>1.1679310828906451</v>
      </c>
      <c r="E249" s="9">
        <f t="shared" ref="E249:G249" si="447">IFERROR(E58/E243%,0)</f>
        <v>1.9771459359374313</v>
      </c>
      <c r="F249" s="9">
        <f t="shared" si="447"/>
        <v>2.5026999607815479</v>
      </c>
      <c r="G249" s="9">
        <f t="shared" si="447"/>
        <v>2.2487488266745639</v>
      </c>
      <c r="H249" s="9">
        <f t="shared" ref="H249" si="448">IFERROR(H58/H243%,0)</f>
        <v>1.7322686245732739</v>
      </c>
      <c r="I249" s="9">
        <f t="shared" ref="I249:J249" si="449">IFERROR(I58/I243%,0)</f>
        <v>1.1370882906574011</v>
      </c>
      <c r="J249" s="9">
        <f t="shared" si="449"/>
        <v>1.6859705912684746</v>
      </c>
      <c r="K249" s="9">
        <f t="shared" ref="K249" si="450">IFERROR(K58/K243%,0)</f>
        <v>1.5600041805970402</v>
      </c>
      <c r="L249" s="9">
        <f t="shared" ref="L249" si="451">IFERROR(L58/L243%,0)</f>
        <v>3.5717551403787353</v>
      </c>
      <c r="M249" s="9">
        <f t="shared" ref="M249:N249" si="452">IFERROR(M58/M243%,0)</f>
        <v>4.891881899768995</v>
      </c>
      <c r="N249" s="9">
        <f t="shared" si="452"/>
        <v>5.7306734644100379</v>
      </c>
      <c r="O249" s="9">
        <f t="shared" ref="O249" si="453">IFERROR(O58/O243%,0)</f>
        <v>1.3333718903890768</v>
      </c>
      <c r="P249" s="307">
        <f>IFERROR(P58/P243%,0)</f>
        <v>2.0450752959191578</v>
      </c>
    </row>
    <row r="250" spans="1:16" ht="15.75" x14ac:dyDescent="0.25">
      <c r="A250" s="610" t="s">
        <v>210</v>
      </c>
      <c r="B250" s="611"/>
      <c r="C250" s="6" t="s">
        <v>6</v>
      </c>
      <c r="D250" s="316">
        <f>IFERROR(D210/(D223+D245)%,0)</f>
        <v>3.968230322403659</v>
      </c>
      <c r="E250" s="316">
        <f t="shared" ref="E250:G250" si="454">IFERROR(E210/(E223+E245)%,0)</f>
        <v>5.4117874087980109</v>
      </c>
      <c r="F250" s="316">
        <f t="shared" si="454"/>
        <v>4.9295744322104058</v>
      </c>
      <c r="G250" s="316">
        <f t="shared" si="454"/>
        <v>5.1237019229882454</v>
      </c>
      <c r="H250" s="316">
        <f t="shared" ref="H250" si="455">IFERROR(H210/(H223+H245)%,0)</f>
        <v>4.6379034396819749</v>
      </c>
      <c r="I250" s="316">
        <f t="shared" ref="I250:J250" si="456">IFERROR(I210/(I223+I245)%,0)</f>
        <v>4.2804215776019836</v>
      </c>
      <c r="J250" s="316">
        <f t="shared" si="456"/>
        <v>6.5280316325419303</v>
      </c>
      <c r="K250" s="316">
        <f t="shared" ref="K250" si="457">IFERROR(K210/(K223+K245)%,0)</f>
        <v>4.1807679020466075</v>
      </c>
      <c r="L250" s="316">
        <f t="shared" ref="L250" si="458">IFERROR(L210/(L223+L245)%,0)</f>
        <v>15.109147367720563</v>
      </c>
      <c r="M250" s="316">
        <f t="shared" ref="M250:N250" si="459">IFERROR(M210/(M223+M245)%,0)</f>
        <v>7.0020521183226654</v>
      </c>
      <c r="N250" s="316">
        <f t="shared" si="459"/>
        <v>8.4158980475533269</v>
      </c>
      <c r="O250" s="316">
        <f t="shared" ref="O250" si="460">IFERROR(O210/(O223+O245)%,0)</f>
        <v>132.71892530642504</v>
      </c>
      <c r="P250" s="298">
        <f>IFERROR(P210/(P223+P245)%,0)</f>
        <v>111.90068216837173</v>
      </c>
    </row>
    <row r="251" spans="1:16" ht="16.5" thickBot="1" x14ac:dyDescent="0.3">
      <c r="A251" s="623" t="s">
        <v>15</v>
      </c>
      <c r="B251" s="624"/>
      <c r="C251" s="6" t="s">
        <v>6</v>
      </c>
      <c r="D251" s="8">
        <f>IFERROR(D210/D223%,0)</f>
        <v>104.76933928027232</v>
      </c>
      <c r="E251" s="8">
        <f t="shared" ref="E251:G251" si="461">IFERROR(E210/E223%,0)</f>
        <v>146.7246832391773</v>
      </c>
      <c r="F251" s="8">
        <f t="shared" si="461"/>
        <v>126.34870136768126</v>
      </c>
      <c r="G251" s="8">
        <f t="shared" si="461"/>
        <v>145.57384074031248</v>
      </c>
      <c r="H251" s="8">
        <f t="shared" ref="H251" si="462">IFERROR(H210/H223%,0)</f>
        <v>98.926945455346939</v>
      </c>
      <c r="I251" s="8">
        <f t="shared" ref="I251:J251" si="463">IFERROR(I210/I223%,0)</f>
        <v>63.74386499911936</v>
      </c>
      <c r="J251" s="8">
        <f t="shared" si="463"/>
        <v>81.322447232426569</v>
      </c>
      <c r="K251" s="8">
        <f t="shared" ref="K251" si="464">IFERROR(K210/K223%,0)</f>
        <v>54.749981459262528</v>
      </c>
      <c r="L251" s="8">
        <f t="shared" ref="L251" si="465">IFERROR(L210/L223%,0)</f>
        <v>205.32392242156121</v>
      </c>
      <c r="M251" s="8">
        <f t="shared" ref="M251:N251" si="466">IFERROR(M210/M223%,0)</f>
        <v>125.32860129243223</v>
      </c>
      <c r="N251" s="8">
        <f t="shared" si="466"/>
        <v>116.99690901954494</v>
      </c>
      <c r="O251" s="8">
        <f t="shared" ref="O251" si="467">IFERROR(O210/O223%,0)</f>
        <v>132.71892530642504</v>
      </c>
      <c r="P251" s="308">
        <f>IFERROR(P210/P223%,0)</f>
        <v>111.90068216837173</v>
      </c>
    </row>
    <row r="252" spans="1:16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6"/>
      <c r="O252" s="626"/>
      <c r="P252" s="627"/>
    </row>
    <row r="253" spans="1:16" s="3" customFormat="1" ht="15" customHeight="1" x14ac:dyDescent="0.25">
      <c r="A253" s="610" t="s">
        <v>13</v>
      </c>
      <c r="B253" s="611"/>
      <c r="C253" s="6" t="s">
        <v>3</v>
      </c>
      <c r="D253" s="5">
        <v>56</v>
      </c>
      <c r="E253" s="5">
        <v>18</v>
      </c>
      <c r="F253" s="5">
        <v>16</v>
      </c>
      <c r="G253" s="5">
        <v>13</v>
      </c>
      <c r="H253" s="5">
        <v>32</v>
      </c>
      <c r="I253" s="5">
        <v>20</v>
      </c>
      <c r="J253" s="5">
        <v>21</v>
      </c>
      <c r="K253" s="5">
        <v>11</v>
      </c>
      <c r="L253" s="5">
        <v>16</v>
      </c>
      <c r="M253" s="5">
        <v>9</v>
      </c>
      <c r="N253" s="5">
        <v>17</v>
      </c>
      <c r="O253" s="5">
        <v>11</v>
      </c>
      <c r="P253" s="302">
        <f>SUM(D253:O253)</f>
        <v>240</v>
      </c>
    </row>
    <row r="254" spans="1:16" s="3" customFormat="1" ht="15.75" x14ac:dyDescent="0.25">
      <c r="A254" s="610" t="s">
        <v>12</v>
      </c>
      <c r="B254" s="611"/>
      <c r="C254" s="6" t="s">
        <v>3</v>
      </c>
      <c r="D254" s="5">
        <v>2</v>
      </c>
      <c r="E254" s="5">
        <v>2</v>
      </c>
      <c r="F254" s="5">
        <v>2</v>
      </c>
      <c r="G254" s="5">
        <v>2</v>
      </c>
      <c r="H254" s="5">
        <v>2</v>
      </c>
      <c r="I254" s="5">
        <v>2</v>
      </c>
      <c r="J254" s="5">
        <v>2</v>
      </c>
      <c r="K254" s="5">
        <v>2</v>
      </c>
      <c r="L254" s="5">
        <v>2</v>
      </c>
      <c r="M254" s="5">
        <v>2</v>
      </c>
      <c r="N254" s="5">
        <v>2</v>
      </c>
      <c r="O254" s="5">
        <v>2</v>
      </c>
      <c r="P254" s="302">
        <f>SUM(D254:O254)</f>
        <v>24</v>
      </c>
    </row>
    <row r="255" spans="1:16" ht="15.75" customHeight="1" x14ac:dyDescent="0.25">
      <c r="A255" s="610" t="s">
        <v>11</v>
      </c>
      <c r="B255" s="611"/>
      <c r="C255" s="6" t="s">
        <v>3</v>
      </c>
      <c r="D255" s="5">
        <f t="shared" ref="D255:G255" si="468">D95</f>
        <v>56</v>
      </c>
      <c r="E255" s="5">
        <f t="shared" si="468"/>
        <v>57</v>
      </c>
      <c r="F255" s="5">
        <f t="shared" si="468"/>
        <v>49</v>
      </c>
      <c r="G255" s="5">
        <f t="shared" si="468"/>
        <v>52</v>
      </c>
      <c r="H255" s="5">
        <f t="shared" ref="H255" si="469">H95</f>
        <v>59</v>
      </c>
      <c r="I255" s="5">
        <f t="shared" ref="I255:J255" si="470">I95</f>
        <v>61</v>
      </c>
      <c r="J255" s="5">
        <f t="shared" si="470"/>
        <v>63</v>
      </c>
      <c r="K255" s="5">
        <f t="shared" ref="K255" si="471">K95</f>
        <v>59</v>
      </c>
      <c r="L255" s="5">
        <f t="shared" ref="L255" si="472">L95</f>
        <v>58</v>
      </c>
      <c r="M255" s="5">
        <f t="shared" ref="M255:N255" si="473">M95</f>
        <v>57</v>
      </c>
      <c r="N255" s="5">
        <f t="shared" si="473"/>
        <v>59</v>
      </c>
      <c r="O255" s="5">
        <f t="shared" ref="O255" si="474">O95</f>
        <v>55</v>
      </c>
      <c r="P255" s="302">
        <f>SUM(D255:O255)</f>
        <v>685</v>
      </c>
    </row>
    <row r="256" spans="1:16" ht="15.75" x14ac:dyDescent="0.25">
      <c r="A256" s="610" t="s">
        <v>10</v>
      </c>
      <c r="B256" s="611"/>
      <c r="C256" s="6" t="s">
        <v>3</v>
      </c>
      <c r="D256" s="5">
        <f t="shared" ref="D256:G256" si="475">D91</f>
        <v>15</v>
      </c>
      <c r="E256" s="5">
        <f t="shared" si="475"/>
        <v>18</v>
      </c>
      <c r="F256" s="5">
        <f t="shared" si="475"/>
        <v>16</v>
      </c>
      <c r="G256" s="5">
        <f t="shared" si="475"/>
        <v>13</v>
      </c>
      <c r="H256" s="5">
        <f t="shared" ref="H256" si="476">H91</f>
        <v>32</v>
      </c>
      <c r="I256" s="5">
        <f t="shared" ref="I256:J256" si="477">I91</f>
        <v>25</v>
      </c>
      <c r="J256" s="5">
        <f t="shared" si="477"/>
        <v>21</v>
      </c>
      <c r="K256" s="5">
        <f t="shared" ref="K256" si="478">K91</f>
        <v>11</v>
      </c>
      <c r="L256" s="5">
        <f t="shared" ref="L256" si="479">L91</f>
        <v>16</v>
      </c>
      <c r="M256" s="5">
        <f t="shared" ref="M256:N256" si="480">M91</f>
        <v>9</v>
      </c>
      <c r="N256" s="5">
        <f t="shared" si="480"/>
        <v>17</v>
      </c>
      <c r="O256" s="5">
        <f t="shared" ref="O256" si="481">O91</f>
        <v>11</v>
      </c>
      <c r="P256" s="302">
        <f>SUM(D256:O256)</f>
        <v>204</v>
      </c>
    </row>
    <row r="257" spans="1:16" ht="15.6" customHeight="1" x14ac:dyDescent="0.25">
      <c r="A257" s="610" t="s">
        <v>9</v>
      </c>
      <c r="B257" s="611"/>
      <c r="C257" s="6" t="s">
        <v>3</v>
      </c>
      <c r="D257" s="5">
        <v>4</v>
      </c>
      <c r="E257" s="5">
        <v>17</v>
      </c>
      <c r="F257" s="5">
        <v>20</v>
      </c>
      <c r="G257" s="5">
        <v>15</v>
      </c>
      <c r="H257" s="5">
        <v>25</v>
      </c>
      <c r="I257" s="5">
        <v>20</v>
      </c>
      <c r="J257" s="5">
        <v>19</v>
      </c>
      <c r="K257" s="5">
        <v>11</v>
      </c>
      <c r="L257" s="5">
        <v>7</v>
      </c>
      <c r="M257" s="5">
        <v>5</v>
      </c>
      <c r="N257" s="5">
        <v>5</v>
      </c>
      <c r="O257" s="5">
        <v>5</v>
      </c>
      <c r="P257" s="302">
        <f>SUM(D257:O257)</f>
        <v>153</v>
      </c>
    </row>
    <row r="258" spans="1:16" ht="15.75" x14ac:dyDescent="0.25">
      <c r="A258" s="598" t="s">
        <v>8</v>
      </c>
      <c r="B258" s="599"/>
      <c r="C258" s="6" t="s">
        <v>3</v>
      </c>
      <c r="D258" s="2">
        <f>IFERROR(D257/D256,0)</f>
        <v>0.26666666666666666</v>
      </c>
      <c r="E258" s="2">
        <f t="shared" ref="E258:G258" si="482">IFERROR(E257/E256,0)</f>
        <v>0.94444444444444442</v>
      </c>
      <c r="F258" s="2">
        <f t="shared" si="482"/>
        <v>1.25</v>
      </c>
      <c r="G258" s="2">
        <f t="shared" si="482"/>
        <v>1.1538461538461537</v>
      </c>
      <c r="H258" s="2">
        <f t="shared" ref="H258" si="483">IFERROR(H257/H256,0)</f>
        <v>0.78125</v>
      </c>
      <c r="I258" s="2">
        <f t="shared" ref="I258:J258" si="484">IFERROR(I257/I256,0)</f>
        <v>0.8</v>
      </c>
      <c r="J258" s="2">
        <f t="shared" si="484"/>
        <v>0.90476190476190477</v>
      </c>
      <c r="K258" s="2">
        <f t="shared" ref="K258" si="485">IFERROR(K257/K256,0)</f>
        <v>1</v>
      </c>
      <c r="L258" s="2">
        <f t="shared" ref="L258" si="486">IFERROR(L257/L256,0)</f>
        <v>0.4375</v>
      </c>
      <c r="M258" s="2">
        <f t="shared" ref="M258:N258" si="487">IFERROR(M257/M256,0)</f>
        <v>0.55555555555555558</v>
      </c>
      <c r="N258" s="2">
        <f t="shared" si="487"/>
        <v>0.29411764705882354</v>
      </c>
      <c r="O258" s="2">
        <f t="shared" ref="O258" si="488">IFERROR(O257/O256,0)</f>
        <v>0.45454545454545453</v>
      </c>
      <c r="P258" s="302">
        <f>IFERROR(P257/P256,0)</f>
        <v>0.75</v>
      </c>
    </row>
    <row r="259" spans="1:16" ht="15.75" x14ac:dyDescent="0.25">
      <c r="A259" s="598" t="s">
        <v>7</v>
      </c>
      <c r="B259" s="599"/>
      <c r="C259" s="6" t="s">
        <v>6</v>
      </c>
      <c r="D259" s="514">
        <f>IFERROR(D92/D255*100,0)</f>
        <v>16.071428571428573</v>
      </c>
      <c r="E259" s="514">
        <f t="shared" ref="E259:G259" si="489">IFERROR(E92/E255*100,0)</f>
        <v>29.82456140350877</v>
      </c>
      <c r="F259" s="514">
        <f t="shared" si="489"/>
        <v>48.979591836734691</v>
      </c>
      <c r="G259" s="7">
        <f t="shared" si="489"/>
        <v>19.230769230769234</v>
      </c>
      <c r="H259" s="7">
        <f t="shared" ref="H259" si="490">IFERROR(H92/H255*100,0)</f>
        <v>42.372881355932201</v>
      </c>
      <c r="I259" s="7">
        <f t="shared" ref="I259:J259" si="491">IFERROR(I92/I255*100,0)</f>
        <v>37.704918032786885</v>
      </c>
      <c r="J259" s="7">
        <f t="shared" si="491"/>
        <v>30.158730158730158</v>
      </c>
      <c r="K259" s="7">
        <f t="shared" ref="K259" si="492">IFERROR(K92/K255*100,0)</f>
        <v>25.423728813559322</v>
      </c>
      <c r="L259" s="7">
        <f t="shared" ref="L259" si="493">IFERROR(L92/L255*100,0)</f>
        <v>29.310344827586203</v>
      </c>
      <c r="M259" s="7">
        <f t="shared" ref="M259:N259" si="494">IFERROR(M92/M255*100,0)</f>
        <v>17.543859649122805</v>
      </c>
      <c r="N259" s="7">
        <f t="shared" si="494"/>
        <v>25.423728813559322</v>
      </c>
      <c r="O259" s="7">
        <f t="shared" ref="O259" si="495">IFERROR(O92/O255*100,0)</f>
        <v>27.27272727272727</v>
      </c>
      <c r="P259" s="303">
        <f>IFERROR(P92/P255*100,0)</f>
        <v>29.051094890510949</v>
      </c>
    </row>
    <row r="260" spans="1:16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4"/>
      <c r="O260" s="594"/>
      <c r="P260" s="595"/>
    </row>
    <row r="261" spans="1:16" s="3" customFormat="1" ht="15" customHeight="1" x14ac:dyDescent="0.25">
      <c r="A261" s="610" t="s">
        <v>4</v>
      </c>
      <c r="B261" s="611"/>
      <c r="C261" s="6" t="s">
        <v>3</v>
      </c>
      <c r="D261" s="5">
        <v>11</v>
      </c>
      <c r="E261" s="5">
        <v>0</v>
      </c>
      <c r="F261" s="5">
        <v>7</v>
      </c>
      <c r="G261" s="5">
        <v>0</v>
      </c>
      <c r="H261" s="5">
        <v>9</v>
      </c>
      <c r="I261" s="5">
        <v>32</v>
      </c>
      <c r="J261" s="5">
        <v>24</v>
      </c>
      <c r="K261" s="5">
        <v>51</v>
      </c>
      <c r="L261" s="5">
        <v>23</v>
      </c>
      <c r="M261" s="5">
        <v>24</v>
      </c>
      <c r="N261" s="5">
        <v>20</v>
      </c>
      <c r="O261" s="5">
        <v>12</v>
      </c>
      <c r="P261" s="40">
        <f>SUM(D261:O261)</f>
        <v>213</v>
      </c>
    </row>
    <row r="262" spans="1:16" s="3" customFormat="1" ht="15.75" customHeight="1" x14ac:dyDescent="0.25">
      <c r="A262" s="610" t="s">
        <v>2</v>
      </c>
      <c r="B262" s="611"/>
      <c r="C262" s="6" t="s">
        <v>0</v>
      </c>
      <c r="D262" s="5">
        <v>7</v>
      </c>
      <c r="E262" s="5">
        <v>0</v>
      </c>
      <c r="F262" s="5">
        <v>5</v>
      </c>
      <c r="G262" s="5">
        <v>0</v>
      </c>
      <c r="H262" s="5">
        <v>5</v>
      </c>
      <c r="I262" s="5">
        <v>7</v>
      </c>
      <c r="J262" s="5">
        <v>5</v>
      </c>
      <c r="K262" s="5">
        <v>25</v>
      </c>
      <c r="L262" s="5">
        <v>15</v>
      </c>
      <c r="M262" s="5">
        <v>10</v>
      </c>
      <c r="N262" s="5">
        <v>12</v>
      </c>
      <c r="O262" s="5">
        <v>6</v>
      </c>
      <c r="P262" s="40">
        <f>SUM(D262:O262)</f>
        <v>97</v>
      </c>
    </row>
    <row r="263" spans="1:16" ht="16.5" thickBot="1" x14ac:dyDescent="0.3">
      <c r="A263" s="608" t="s">
        <v>1</v>
      </c>
      <c r="B263" s="609"/>
      <c r="C263" s="99" t="s">
        <v>0</v>
      </c>
      <c r="D263" s="100">
        <f>IF(D262,D261/D262,"")</f>
        <v>1.5714285714285714</v>
      </c>
      <c r="E263" s="100" t="str">
        <f t="shared" ref="E263:G263" si="496">IF(E262,E261/E262,"")</f>
        <v/>
      </c>
      <c r="F263" s="100">
        <f t="shared" si="496"/>
        <v>1.4</v>
      </c>
      <c r="G263" s="100" t="str">
        <f t="shared" si="496"/>
        <v/>
      </c>
      <c r="H263" s="100">
        <f t="shared" ref="H263" si="497">IF(H262,H261/H262,"")</f>
        <v>1.8</v>
      </c>
      <c r="I263" s="100">
        <f t="shared" ref="I263:J263" si="498">IF(I262,I261/I262,"")</f>
        <v>4.5714285714285712</v>
      </c>
      <c r="J263" s="100">
        <f t="shared" si="498"/>
        <v>4.8</v>
      </c>
      <c r="K263" s="100">
        <f t="shared" ref="K263" si="499">IF(K262,K261/K262,"")</f>
        <v>2.04</v>
      </c>
      <c r="L263" s="100">
        <f t="shared" ref="L263" si="500">IF(L262,L261/L262,"")</f>
        <v>1.5333333333333334</v>
      </c>
      <c r="M263" s="100">
        <f t="shared" ref="M263:N263" si="501">IF(M262,M261/M262,"")</f>
        <v>2.4</v>
      </c>
      <c r="N263" s="100">
        <f t="shared" si="501"/>
        <v>1.6666666666666667</v>
      </c>
      <c r="O263" s="100">
        <f t="shared" ref="O263" si="502">IF(O262,O261/O262,"")</f>
        <v>2</v>
      </c>
      <c r="P263" s="235">
        <f t="shared" ref="P263" si="503">IF(P262,P261/P262,"")</f>
        <v>2.195876288659794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263"/>
  <sheetViews>
    <sheetView zoomScaleNormal="100" workbookViewId="0">
      <pane xSplit="2" ySplit="8" topLeftCell="H9" activePane="bottomRight" state="frozen"/>
      <selection pane="topRight" activeCell="C1" sqref="C1"/>
      <selection pane="bottomLeft" activeCell="A9" sqref="A9"/>
      <selection pane="bottomRight" activeCell="J28" sqref="J28"/>
    </sheetView>
  </sheetViews>
  <sheetFormatPr defaultRowHeight="15" x14ac:dyDescent="0.25"/>
  <cols>
    <col min="1" max="1" width="39" customWidth="1"/>
    <col min="2" max="2" width="12.42578125" customWidth="1"/>
    <col min="3" max="3" width="12.5703125" customWidth="1"/>
    <col min="4" max="5" width="17.140625" bestFit="1" customWidth="1"/>
    <col min="6" max="6" width="17.5703125" bestFit="1" customWidth="1"/>
    <col min="7" max="11" width="17.140625" bestFit="1" customWidth="1"/>
    <col min="12" max="15" width="18.5703125" bestFit="1" customWidth="1"/>
    <col min="16" max="16" width="17.5703125" style="62" bestFit="1" customWidth="1"/>
  </cols>
  <sheetData>
    <row r="1" spans="1:16" ht="18.75" thickBot="1" x14ac:dyDescent="0.3">
      <c r="A1" s="590" t="s">
        <v>177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2"/>
    </row>
    <row r="2" spans="1:16" ht="18.75" thickBot="1" x14ac:dyDescent="0.3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7"/>
    </row>
    <row r="3" spans="1:16" ht="18.75" thickBot="1" x14ac:dyDescent="0.3">
      <c r="A3" s="678" t="s">
        <v>270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80"/>
    </row>
    <row r="4" spans="1:16" ht="18.75" thickBot="1" x14ac:dyDescent="0.3">
      <c r="A4" s="681" t="s">
        <v>212</v>
      </c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3"/>
    </row>
    <row r="5" spans="1:16" ht="14.45" customHeight="1" x14ac:dyDescent="0.25">
      <c r="A5" s="684" t="s">
        <v>221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 s="685"/>
      <c r="P5" s="686"/>
    </row>
    <row r="6" spans="1:16" ht="15" customHeight="1" thickBot="1" x14ac:dyDescent="0.3">
      <c r="A6" s="687"/>
      <c r="B6" s="688"/>
      <c r="C6" s="688"/>
      <c r="D6" s="688"/>
      <c r="E6" s="688"/>
      <c r="F6" s="688"/>
      <c r="G6" s="688"/>
      <c r="H6" s="688"/>
      <c r="I6" s="688"/>
      <c r="J6" s="688"/>
      <c r="K6" s="688"/>
      <c r="L6" s="688"/>
      <c r="M6" s="688"/>
      <c r="N6" s="688"/>
      <c r="O6" s="688"/>
      <c r="P6" s="689"/>
    </row>
    <row r="7" spans="1:16" ht="16.5" thickBot="1" x14ac:dyDescent="0.3">
      <c r="A7" s="690" t="s">
        <v>176</v>
      </c>
      <c r="B7" s="691"/>
      <c r="C7" s="60" t="s">
        <v>175</v>
      </c>
      <c r="D7" s="59" t="s">
        <v>165</v>
      </c>
      <c r="E7" s="59" t="s">
        <v>164</v>
      </c>
      <c r="F7" s="59" t="s">
        <v>163</v>
      </c>
      <c r="G7" s="59" t="s">
        <v>174</v>
      </c>
      <c r="H7" s="59" t="s">
        <v>173</v>
      </c>
      <c r="I7" s="59" t="s">
        <v>172</v>
      </c>
      <c r="J7" s="59" t="s">
        <v>171</v>
      </c>
      <c r="K7" s="59" t="s">
        <v>170</v>
      </c>
      <c r="L7" s="59" t="s">
        <v>169</v>
      </c>
      <c r="M7" s="59" t="s">
        <v>168</v>
      </c>
      <c r="N7" s="59" t="s">
        <v>167</v>
      </c>
      <c r="O7" s="59" t="s">
        <v>166</v>
      </c>
      <c r="P7" s="58" t="s">
        <v>162</v>
      </c>
    </row>
    <row r="8" spans="1:16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3"/>
      <c r="O8" s="693"/>
      <c r="P8" s="694"/>
    </row>
    <row r="9" spans="1:16" ht="15.75" x14ac:dyDescent="0.25">
      <c r="A9" s="695" t="s">
        <v>178</v>
      </c>
      <c r="B9" s="696"/>
      <c r="C9" s="57" t="s">
        <v>154</v>
      </c>
      <c r="D9" s="56">
        <v>4801</v>
      </c>
      <c r="E9" s="56">
        <v>5121</v>
      </c>
      <c r="F9" s="56">
        <v>13858</v>
      </c>
      <c r="G9" s="56">
        <v>5365</v>
      </c>
      <c r="H9" s="56">
        <v>10578</v>
      </c>
      <c r="I9" s="56">
        <v>5471</v>
      </c>
      <c r="J9" s="56">
        <v>5574</v>
      </c>
      <c r="K9" s="56">
        <v>10290</v>
      </c>
      <c r="L9" s="56">
        <v>4872</v>
      </c>
      <c r="M9" s="56">
        <v>9496</v>
      </c>
      <c r="N9" s="56">
        <v>4237</v>
      </c>
      <c r="O9" s="56">
        <v>3933</v>
      </c>
      <c r="P9" s="159">
        <f>SUM(D9:O9)</f>
        <v>83596</v>
      </c>
    </row>
    <row r="10" spans="1:16" x14ac:dyDescent="0.25">
      <c r="A10" s="593" t="s">
        <v>179</v>
      </c>
      <c r="B10" s="594"/>
      <c r="C10" s="594"/>
      <c r="D10" s="594"/>
      <c r="E10" s="594"/>
      <c r="F10" s="594"/>
      <c r="G10" s="594"/>
      <c r="H10" s="594"/>
      <c r="I10" s="594"/>
      <c r="J10" s="594"/>
      <c r="K10" s="594"/>
      <c r="L10" s="594"/>
      <c r="M10" s="594"/>
      <c r="N10" s="594"/>
      <c r="O10" s="594"/>
      <c r="P10" s="595"/>
    </row>
    <row r="11" spans="1:16" ht="15.75" x14ac:dyDescent="0.25">
      <c r="A11" s="603" t="s">
        <v>159</v>
      </c>
      <c r="B11" s="604"/>
      <c r="C11" s="12" t="s">
        <v>154</v>
      </c>
      <c r="D11" s="26">
        <v>1794</v>
      </c>
      <c r="E11" s="26">
        <v>2354</v>
      </c>
      <c r="F11" s="26">
        <v>2259</v>
      </c>
      <c r="G11" s="26">
        <v>2595</v>
      </c>
      <c r="H11" s="26">
        <v>2604</v>
      </c>
      <c r="I11" s="26">
        <v>2718</v>
      </c>
      <c r="J11" s="26">
        <v>2577</v>
      </c>
      <c r="K11" s="26">
        <v>2489</v>
      </c>
      <c r="L11" s="26">
        <v>2630</v>
      </c>
      <c r="M11" s="26">
        <v>1878</v>
      </c>
      <c r="N11" s="26">
        <v>1922</v>
      </c>
      <c r="O11" s="26">
        <v>1828</v>
      </c>
      <c r="P11" s="54">
        <f>SUM(D11:O11)</f>
        <v>27648</v>
      </c>
    </row>
    <row r="12" spans="1:16" ht="15.75" x14ac:dyDescent="0.25">
      <c r="A12" s="603" t="s">
        <v>158</v>
      </c>
      <c r="B12" s="604"/>
      <c r="C12" s="12" t="s">
        <v>154</v>
      </c>
      <c r="D12" s="26">
        <v>51</v>
      </c>
      <c r="E12" s="26">
        <v>59</v>
      </c>
      <c r="F12" s="26">
        <v>53</v>
      </c>
      <c r="G12" s="26">
        <v>52</v>
      </c>
      <c r="H12" s="26">
        <v>100</v>
      </c>
      <c r="I12" s="26">
        <v>80</v>
      </c>
      <c r="J12" s="26">
        <v>71</v>
      </c>
      <c r="K12" s="26">
        <v>63</v>
      </c>
      <c r="L12" s="26">
        <v>4</v>
      </c>
      <c r="M12" s="26">
        <v>4</v>
      </c>
      <c r="N12" s="26">
        <v>4</v>
      </c>
      <c r="O12" s="26">
        <v>4</v>
      </c>
      <c r="P12" s="54">
        <f>SUM(D12:O12)</f>
        <v>545</v>
      </c>
    </row>
    <row r="13" spans="1:16" ht="15.75" x14ac:dyDescent="0.25">
      <c r="A13" s="603" t="s">
        <v>157</v>
      </c>
      <c r="B13" s="604"/>
      <c r="C13" s="12" t="s">
        <v>154</v>
      </c>
      <c r="D13" s="26">
        <v>68</v>
      </c>
      <c r="E13" s="26">
        <v>56</v>
      </c>
      <c r="F13" s="26">
        <v>56</v>
      </c>
      <c r="G13" s="26">
        <v>514</v>
      </c>
      <c r="H13" s="26">
        <v>505</v>
      </c>
      <c r="I13" s="26">
        <v>454</v>
      </c>
      <c r="J13" s="26">
        <v>445</v>
      </c>
      <c r="K13" s="26">
        <v>445</v>
      </c>
      <c r="L13" s="26">
        <v>337</v>
      </c>
      <c r="M13" s="26">
        <v>190</v>
      </c>
      <c r="N13" s="26">
        <v>122</v>
      </c>
      <c r="O13" s="26">
        <v>172</v>
      </c>
      <c r="P13" s="54">
        <f>SUM(D13:O13)</f>
        <v>3364</v>
      </c>
    </row>
    <row r="14" spans="1:16" ht="15.75" x14ac:dyDescent="0.25">
      <c r="A14" s="596" t="s">
        <v>156</v>
      </c>
      <c r="B14" s="597"/>
      <c r="C14" s="12" t="s">
        <v>154</v>
      </c>
      <c r="D14" s="26">
        <v>7</v>
      </c>
      <c r="E14" s="26">
        <v>11</v>
      </c>
      <c r="F14" s="26">
        <v>9</v>
      </c>
      <c r="G14" s="26">
        <v>10</v>
      </c>
      <c r="H14" s="26">
        <v>8</v>
      </c>
      <c r="I14" s="26">
        <v>12</v>
      </c>
      <c r="J14" s="26">
        <v>9</v>
      </c>
      <c r="K14" s="26">
        <v>16</v>
      </c>
      <c r="L14" s="26">
        <v>36</v>
      </c>
      <c r="M14" s="26">
        <v>31</v>
      </c>
      <c r="N14" s="26">
        <v>25</v>
      </c>
      <c r="O14" s="26">
        <v>8</v>
      </c>
      <c r="P14" s="54">
        <f>SUM(D14:O14)</f>
        <v>182</v>
      </c>
    </row>
    <row r="15" spans="1:16" s="62" customFormat="1" ht="15.75" x14ac:dyDescent="0.25">
      <c r="A15" s="617" t="s">
        <v>160</v>
      </c>
      <c r="B15" s="618"/>
      <c r="C15" s="61" t="s">
        <v>154</v>
      </c>
      <c r="D15" s="34">
        <f>SUM(D11:D14)</f>
        <v>1920</v>
      </c>
      <c r="E15" s="34">
        <f t="shared" ref="E15:F15" si="0">SUM(E11:E14)</f>
        <v>2480</v>
      </c>
      <c r="F15" s="34">
        <f t="shared" si="0"/>
        <v>2377</v>
      </c>
      <c r="G15" s="34">
        <f t="shared" ref="G15" si="1">SUM(G11:G14)</f>
        <v>3171</v>
      </c>
      <c r="H15" s="34">
        <f t="shared" ref="H15:I15" si="2">SUM(H11:H14)</f>
        <v>3217</v>
      </c>
      <c r="I15" s="34">
        <f t="shared" si="2"/>
        <v>3264</v>
      </c>
      <c r="J15" s="34">
        <f t="shared" ref="J15:K15" si="3">SUM(J11:J14)</f>
        <v>3102</v>
      </c>
      <c r="K15" s="34">
        <f t="shared" si="3"/>
        <v>3013</v>
      </c>
      <c r="L15" s="34">
        <f t="shared" ref="L15:M15" si="4">SUM(L11:L14)</f>
        <v>3007</v>
      </c>
      <c r="M15" s="34">
        <f t="shared" si="4"/>
        <v>2103</v>
      </c>
      <c r="N15" s="34">
        <f t="shared" ref="N15:O15" si="5">SUM(N11:N14)</f>
        <v>2073</v>
      </c>
      <c r="O15" s="34">
        <f t="shared" si="5"/>
        <v>2012</v>
      </c>
      <c r="P15" s="54">
        <f t="shared" ref="P15" si="6">SUM(P11:P14)</f>
        <v>31739</v>
      </c>
    </row>
    <row r="16" spans="1:16" s="3" customFormat="1" x14ac:dyDescent="0.25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4"/>
      <c r="O16" s="594"/>
      <c r="P16" s="595"/>
    </row>
    <row r="17" spans="1:16" s="3" customFormat="1" ht="15.75" x14ac:dyDescent="0.25">
      <c r="A17" s="603" t="s">
        <v>182</v>
      </c>
      <c r="B17" s="604"/>
      <c r="C17" s="12" t="s">
        <v>154</v>
      </c>
      <c r="D17" s="26">
        <v>1230.6999999999998</v>
      </c>
      <c r="E17" s="26">
        <v>791.00000000000011</v>
      </c>
      <c r="F17" s="26">
        <v>3082.7000000000003</v>
      </c>
      <c r="G17" s="26">
        <v>797.39999999999941</v>
      </c>
      <c r="H17" s="26">
        <v>633.69999999999959</v>
      </c>
      <c r="I17" s="26">
        <v>743.6999999999997</v>
      </c>
      <c r="J17" s="26">
        <v>630.7000000000005</v>
      </c>
      <c r="K17" s="26">
        <v>595.50000000000023</v>
      </c>
      <c r="L17" s="26">
        <v>781.29999999999984</v>
      </c>
      <c r="M17" s="26">
        <v>1303.6000000000006</v>
      </c>
      <c r="N17" s="26">
        <v>561.40000000000055</v>
      </c>
      <c r="O17" s="26">
        <v>642.30000000000007</v>
      </c>
      <c r="P17" s="54">
        <f>SUM(D17:O17)</f>
        <v>11794</v>
      </c>
    </row>
    <row r="18" spans="1:16" s="3" customFormat="1" ht="15.75" x14ac:dyDescent="0.25">
      <c r="A18" s="603" t="s">
        <v>183</v>
      </c>
      <c r="B18" s="604"/>
      <c r="C18" s="12" t="s">
        <v>154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36.200000000000003</v>
      </c>
      <c r="M18" s="26">
        <v>18.8</v>
      </c>
      <c r="N18" s="26">
        <v>18.8</v>
      </c>
      <c r="O18" s="26">
        <v>3.8</v>
      </c>
      <c r="P18" s="54">
        <f>SUM(D18:O18)</f>
        <v>77.599999999999994</v>
      </c>
    </row>
    <row r="19" spans="1:16" s="3" customFormat="1" ht="15.75" x14ac:dyDescent="0.25">
      <c r="A19" s="603" t="s">
        <v>184</v>
      </c>
      <c r="B19" s="604"/>
      <c r="C19" s="12" t="s">
        <v>154</v>
      </c>
      <c r="D19" s="26">
        <v>289.10000000000002</v>
      </c>
      <c r="E19" s="26">
        <v>441.3</v>
      </c>
      <c r="F19" s="26">
        <v>6081.4</v>
      </c>
      <c r="G19" s="26">
        <v>416.1</v>
      </c>
      <c r="H19" s="26">
        <v>5824.2</v>
      </c>
      <c r="I19" s="26">
        <v>987.09999999999991</v>
      </c>
      <c r="J19" s="26">
        <v>1391.1000000000001</v>
      </c>
      <c r="K19" s="26">
        <v>5536.4</v>
      </c>
      <c r="L19" s="26">
        <v>542.9</v>
      </c>
      <c r="M19" s="26">
        <v>5707.4</v>
      </c>
      <c r="N19" s="26">
        <v>520</v>
      </c>
      <c r="O19" s="26">
        <v>839.80000000000007</v>
      </c>
      <c r="P19" s="54">
        <f>SUM(D19:O19)</f>
        <v>28576.799999999999</v>
      </c>
    </row>
    <row r="20" spans="1:16" s="3" customFormat="1" ht="15.75" x14ac:dyDescent="0.25">
      <c r="A20" s="596" t="s">
        <v>185</v>
      </c>
      <c r="B20" s="597"/>
      <c r="C20" s="12" t="s">
        <v>154</v>
      </c>
      <c r="D20" s="26">
        <v>32.9</v>
      </c>
      <c r="E20" s="26">
        <v>30.299999999999997</v>
      </c>
      <c r="F20" s="26">
        <v>43.9</v>
      </c>
      <c r="G20" s="26">
        <v>18.299999999999997</v>
      </c>
      <c r="H20" s="26">
        <v>26.9</v>
      </c>
      <c r="I20" s="26">
        <v>25.1</v>
      </c>
      <c r="J20" s="26">
        <v>35</v>
      </c>
      <c r="K20" s="26">
        <v>23.9</v>
      </c>
      <c r="L20" s="26">
        <v>24.200000000000003</v>
      </c>
      <c r="M20" s="26">
        <v>27.7</v>
      </c>
      <c r="N20" s="26">
        <v>23.1</v>
      </c>
      <c r="O20" s="26">
        <v>34.5</v>
      </c>
      <c r="P20" s="54">
        <f>SUM(D20:O20)</f>
        <v>345.8</v>
      </c>
    </row>
    <row r="21" spans="1:16" s="70" customFormat="1" ht="15.75" x14ac:dyDescent="0.25">
      <c r="A21" s="617" t="s">
        <v>186</v>
      </c>
      <c r="B21" s="618"/>
      <c r="C21" s="61" t="s">
        <v>154</v>
      </c>
      <c r="D21" s="34">
        <f>SUM(D17:D20)</f>
        <v>1552.6999999999998</v>
      </c>
      <c r="E21" s="34">
        <f t="shared" ref="E21:F21" si="7">SUM(E17:E20)</f>
        <v>1262.6000000000001</v>
      </c>
      <c r="F21" s="34">
        <f t="shared" si="7"/>
        <v>9208</v>
      </c>
      <c r="G21" s="34">
        <f t="shared" ref="G21" si="8">SUM(G17:G20)</f>
        <v>1231.7999999999995</v>
      </c>
      <c r="H21" s="34">
        <f t="shared" ref="H21:I21" si="9">SUM(H17:H20)</f>
        <v>6484.7999999999993</v>
      </c>
      <c r="I21" s="34">
        <f t="shared" si="9"/>
        <v>1755.8999999999996</v>
      </c>
      <c r="J21" s="34">
        <f t="shared" ref="J21:K21" si="10">SUM(J17:J20)</f>
        <v>2056.8000000000006</v>
      </c>
      <c r="K21" s="34">
        <f t="shared" si="10"/>
        <v>6155.7999999999993</v>
      </c>
      <c r="L21" s="34">
        <f t="shared" ref="L21:M21" si="11">SUM(L17:L20)</f>
        <v>1384.6</v>
      </c>
      <c r="M21" s="34">
        <f t="shared" si="11"/>
        <v>7057.5</v>
      </c>
      <c r="N21" s="34">
        <f t="shared" ref="N21:O21" si="12">SUM(N17:N20)</f>
        <v>1123.3000000000004</v>
      </c>
      <c r="O21" s="34">
        <f t="shared" si="12"/>
        <v>1520.4</v>
      </c>
      <c r="P21" s="54">
        <f t="shared" ref="P21" si="13">SUM(P17:P20)</f>
        <v>40794.200000000004</v>
      </c>
    </row>
    <row r="22" spans="1:16" s="3" customFormat="1" ht="15.75" x14ac:dyDescent="0.25">
      <c r="A22" s="327" t="s">
        <v>187</v>
      </c>
      <c r="B22" s="321"/>
      <c r="C22" s="12" t="s">
        <v>154</v>
      </c>
      <c r="D22" s="34">
        <f>D21+D15</f>
        <v>3472.7</v>
      </c>
      <c r="E22" s="34">
        <f t="shared" ref="E22:G22" si="14">E21+E15</f>
        <v>3742.6000000000004</v>
      </c>
      <c r="F22" s="34">
        <f t="shared" si="14"/>
        <v>11585</v>
      </c>
      <c r="G22" s="34">
        <f t="shared" si="14"/>
        <v>4402.7999999999993</v>
      </c>
      <c r="H22" s="34">
        <f t="shared" ref="H22:I22" si="15">H21+H15</f>
        <v>9701.7999999999993</v>
      </c>
      <c r="I22" s="34">
        <f t="shared" si="15"/>
        <v>5019.8999999999996</v>
      </c>
      <c r="J22" s="34">
        <f t="shared" ref="J22:K22" si="16">J21+J15</f>
        <v>5158.8000000000011</v>
      </c>
      <c r="K22" s="34">
        <f t="shared" si="16"/>
        <v>9168.7999999999993</v>
      </c>
      <c r="L22" s="34">
        <f t="shared" ref="L22:M22" si="17">L21+L15</f>
        <v>4391.6000000000004</v>
      </c>
      <c r="M22" s="34">
        <f t="shared" si="17"/>
        <v>9160.5</v>
      </c>
      <c r="N22" s="34">
        <f t="shared" ref="N22:O22" si="18">N21+N15</f>
        <v>3196.3</v>
      </c>
      <c r="O22" s="34">
        <f t="shared" si="18"/>
        <v>3532.4</v>
      </c>
      <c r="P22" s="54">
        <f>P21+P15</f>
        <v>72533.200000000012</v>
      </c>
    </row>
    <row r="23" spans="1:16" x14ac:dyDescent="0.25">
      <c r="A23" s="662"/>
      <c r="B23" s="663"/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4"/>
    </row>
    <row r="24" spans="1:16" ht="15.75" x14ac:dyDescent="0.25">
      <c r="A24" s="665" t="s">
        <v>181</v>
      </c>
      <c r="B24" s="37" t="s">
        <v>155</v>
      </c>
      <c r="C24" s="6" t="s">
        <v>154</v>
      </c>
      <c r="D24" s="53">
        <f>D9-D22</f>
        <v>1328.3000000000002</v>
      </c>
      <c r="E24" s="53">
        <f t="shared" ref="E24:G24" si="19">E9-E22</f>
        <v>1378.3999999999996</v>
      </c>
      <c r="F24" s="53">
        <f t="shared" si="19"/>
        <v>2273</v>
      </c>
      <c r="G24" s="53">
        <f t="shared" si="19"/>
        <v>962.20000000000073</v>
      </c>
      <c r="H24" s="53">
        <f t="shared" ref="H24:I24" si="20">H9-H22</f>
        <v>876.20000000000073</v>
      </c>
      <c r="I24" s="53">
        <f t="shared" si="20"/>
        <v>451.10000000000036</v>
      </c>
      <c r="J24" s="53">
        <f t="shared" ref="J24:K24" si="21">J9-J22</f>
        <v>415.19999999999891</v>
      </c>
      <c r="K24" s="53">
        <f t="shared" si="21"/>
        <v>1121.2000000000007</v>
      </c>
      <c r="L24" s="53">
        <f t="shared" ref="L24:M24" si="22">L9-L22</f>
        <v>480.39999999999964</v>
      </c>
      <c r="M24" s="53">
        <f t="shared" si="22"/>
        <v>335.5</v>
      </c>
      <c r="N24" s="53">
        <f t="shared" ref="N24:O24" si="23">N9-N22</f>
        <v>1040.6999999999998</v>
      </c>
      <c r="O24" s="53">
        <f t="shared" si="23"/>
        <v>400.59999999999991</v>
      </c>
      <c r="P24" s="183">
        <f t="shared" ref="P24" si="24">P9-P22</f>
        <v>11062.799999999988</v>
      </c>
    </row>
    <row r="25" spans="1:16" ht="16.5" thickBot="1" x14ac:dyDescent="0.3">
      <c r="A25" s="666"/>
      <c r="B25" s="133" t="s">
        <v>153</v>
      </c>
      <c r="C25" s="134" t="s">
        <v>6</v>
      </c>
      <c r="D25" s="135">
        <f>IFERROR(D24/D9,0)</f>
        <v>0.2766715267652573</v>
      </c>
      <c r="E25" s="135">
        <f t="shared" ref="E25:F25" si="25">E24/E9</f>
        <v>0.26916617848076541</v>
      </c>
      <c r="F25" s="135">
        <f t="shared" si="25"/>
        <v>0.16402078221965652</v>
      </c>
      <c r="G25" s="135">
        <f t="shared" ref="G25" si="26">IFERROR(G24/G9,0)</f>
        <v>0.17934762348555466</v>
      </c>
      <c r="H25" s="135">
        <f t="shared" ref="H25:I25" si="27">IFERROR(H24/H9,0)</f>
        <v>8.2832293439213528E-2</v>
      </c>
      <c r="I25" s="135">
        <f t="shared" si="27"/>
        <v>8.2452933650155436E-2</v>
      </c>
      <c r="J25" s="135">
        <f t="shared" ref="J25:K25" si="28">IFERROR(J24/J9,0)</f>
        <v>7.4488697524219397E-2</v>
      </c>
      <c r="K25" s="135">
        <f t="shared" si="28"/>
        <v>0.1089601554907678</v>
      </c>
      <c r="L25" s="135">
        <f t="shared" ref="L25:M25" si="29">IFERROR(L24/L9,0)</f>
        <v>9.8604269293924393E-2</v>
      </c>
      <c r="M25" s="135">
        <f t="shared" si="29"/>
        <v>3.5330665543386687E-2</v>
      </c>
      <c r="N25" s="135">
        <f t="shared" ref="N25:O25" si="30">IFERROR(N24/N9,0)</f>
        <v>0.24562190228935563</v>
      </c>
      <c r="O25" s="135">
        <f t="shared" si="30"/>
        <v>0.10185608949911007</v>
      </c>
      <c r="P25" s="306">
        <f>IF(P9,P24/P9,"")</f>
        <v>0.13233647542944624</v>
      </c>
    </row>
    <row r="26" spans="1:16" x14ac:dyDescent="0.25">
      <c r="A26" s="667" t="s">
        <v>152</v>
      </c>
      <c r="B26" s="668"/>
      <c r="C26" s="668"/>
      <c r="D26" s="668"/>
      <c r="E26" s="668"/>
      <c r="F26" s="668"/>
      <c r="G26" s="668"/>
      <c r="H26" s="668"/>
      <c r="I26" s="668"/>
      <c r="J26" s="668"/>
      <c r="K26" s="668"/>
      <c r="L26" s="668"/>
      <c r="M26" s="668"/>
      <c r="N26" s="668"/>
      <c r="O26" s="668"/>
      <c r="P26" s="669"/>
    </row>
    <row r="27" spans="1:16" x14ac:dyDescent="0.25">
      <c r="A27" s="670" t="s">
        <v>151</v>
      </c>
      <c r="B27" s="671"/>
      <c r="C27" s="671"/>
      <c r="D27" s="671"/>
      <c r="E27" s="671"/>
      <c r="F27" s="671"/>
      <c r="G27" s="671"/>
      <c r="H27" s="671"/>
      <c r="I27" s="671"/>
      <c r="J27" s="671"/>
      <c r="K27" s="671"/>
      <c r="L27" s="671"/>
      <c r="M27" s="671"/>
      <c r="N27" s="671"/>
      <c r="O27" s="671"/>
      <c r="P27" s="672"/>
    </row>
    <row r="28" spans="1:16" ht="29.25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6"/>
      <c r="K28" s="46"/>
      <c r="L28" s="47"/>
      <c r="M28" s="47"/>
      <c r="N28" s="47"/>
      <c r="O28" s="47"/>
      <c r="P28" s="45"/>
    </row>
    <row r="29" spans="1:16" ht="15.75" x14ac:dyDescent="0.25">
      <c r="A29" s="673" t="s">
        <v>148</v>
      </c>
      <c r="B29" s="612">
        <v>7400</v>
      </c>
      <c r="C29" s="6" t="s">
        <v>142</v>
      </c>
      <c r="D29" s="43">
        <v>4</v>
      </c>
      <c r="E29" s="43">
        <v>4</v>
      </c>
      <c r="F29" s="43">
        <v>5</v>
      </c>
      <c r="G29" s="43">
        <v>3.25</v>
      </c>
      <c r="H29" s="43">
        <v>3.5</v>
      </c>
      <c r="I29" s="43">
        <v>4.25</v>
      </c>
      <c r="J29" s="43">
        <v>3.25</v>
      </c>
      <c r="K29" s="43">
        <v>5</v>
      </c>
      <c r="L29" s="43">
        <v>5</v>
      </c>
      <c r="M29" s="43">
        <v>5</v>
      </c>
      <c r="N29" s="43">
        <v>5</v>
      </c>
      <c r="O29" s="43">
        <v>5</v>
      </c>
      <c r="P29" s="44">
        <f>SUM(D29:O29)</f>
        <v>52.25</v>
      </c>
    </row>
    <row r="30" spans="1:16" ht="15.75" x14ac:dyDescent="0.25">
      <c r="A30" s="674"/>
      <c r="B30" s="613"/>
      <c r="C30" s="42" t="s">
        <v>141</v>
      </c>
      <c r="D30" s="16">
        <f>IFERROR(D29/(D9/1000),0)</f>
        <v>0.83315975838367007</v>
      </c>
      <c r="E30" s="16">
        <f t="shared" ref="E30:G30" si="31">IFERROR(E29/(E9/1000),0)</f>
        <v>0.78109744190587771</v>
      </c>
      <c r="F30" s="16">
        <f t="shared" si="31"/>
        <v>0.36080242459229322</v>
      </c>
      <c r="G30" s="16">
        <f t="shared" si="31"/>
        <v>0.60577819198508853</v>
      </c>
      <c r="H30" s="16">
        <f t="shared" ref="H30:I30" si="32">IFERROR(H29/(H9/1000),0)</f>
        <v>0.33087540177727359</v>
      </c>
      <c r="I30" s="16">
        <f t="shared" si="32"/>
        <v>0.77682324986291351</v>
      </c>
      <c r="J30" s="16">
        <f t="shared" ref="J30:K30" si="33">IFERROR(J29/(J9/1000),0)</f>
        <v>0.5830642267671331</v>
      </c>
      <c r="K30" s="16">
        <f t="shared" si="33"/>
        <v>0.48590864917395532</v>
      </c>
      <c r="L30" s="16">
        <f t="shared" ref="L30:M30" si="34">IFERROR(L29/(L9/1000),0)</f>
        <v>1.0262725779967159</v>
      </c>
      <c r="M30" s="16">
        <f t="shared" si="34"/>
        <v>0.52653748946925016</v>
      </c>
      <c r="N30" s="16">
        <f t="shared" ref="N30:O30" si="35">IFERROR(N29/(N9/1000),0)</f>
        <v>1.180080245456691</v>
      </c>
      <c r="O30" s="16">
        <f t="shared" si="35"/>
        <v>1.2712941774726672</v>
      </c>
      <c r="P30" s="40">
        <f>IFERROR(P29/(P9/1000),0)</f>
        <v>0.62502990573711659</v>
      </c>
    </row>
    <row r="31" spans="1:16" ht="15.75" x14ac:dyDescent="0.25">
      <c r="A31" s="605" t="s">
        <v>147</v>
      </c>
      <c r="B31" s="612">
        <v>1900</v>
      </c>
      <c r="C31" s="6" t="s">
        <v>142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4">
        <f>SUM(D31:O31)</f>
        <v>0</v>
      </c>
    </row>
    <row r="32" spans="1:16" ht="15.75" x14ac:dyDescent="0.25">
      <c r="A32" s="607"/>
      <c r="B32" s="613"/>
      <c r="C32" s="42" t="s">
        <v>141</v>
      </c>
      <c r="D32" s="16">
        <f>IFERROR(D31/(D9/1000),0)</f>
        <v>0</v>
      </c>
      <c r="E32" s="16">
        <f t="shared" ref="E32:G32" si="36">IFERROR(E31/(E9/1000),0)</f>
        <v>0</v>
      </c>
      <c r="F32" s="16">
        <f t="shared" si="36"/>
        <v>0</v>
      </c>
      <c r="G32" s="16">
        <f t="shared" si="36"/>
        <v>0</v>
      </c>
      <c r="H32" s="16">
        <f t="shared" ref="H32:I32" si="37">IFERROR(H31/(H9/1000),0)</f>
        <v>0</v>
      </c>
      <c r="I32" s="16">
        <f t="shared" si="37"/>
        <v>0</v>
      </c>
      <c r="J32" s="16">
        <f t="shared" ref="J32:K32" si="38">IFERROR(J31/(J9/1000),0)</f>
        <v>0</v>
      </c>
      <c r="K32" s="16">
        <f t="shared" si="38"/>
        <v>0</v>
      </c>
      <c r="L32" s="16">
        <f t="shared" ref="L32:M32" si="39">IFERROR(L31/(L9/1000),0)</f>
        <v>0</v>
      </c>
      <c r="M32" s="16">
        <f t="shared" si="39"/>
        <v>0</v>
      </c>
      <c r="N32" s="16">
        <f t="shared" ref="N32:O32" si="40">IFERROR(N31/(N9/1000),0)</f>
        <v>0</v>
      </c>
      <c r="O32" s="16">
        <f t="shared" si="40"/>
        <v>0</v>
      </c>
      <c r="P32" s="40">
        <f>IFERROR(P31/(P9/1000),0)</f>
        <v>0</v>
      </c>
    </row>
    <row r="33" spans="1:16" ht="15.75" x14ac:dyDescent="0.25">
      <c r="A33" s="605" t="s">
        <v>146</v>
      </c>
      <c r="B33" s="612">
        <v>1900</v>
      </c>
      <c r="C33" s="6" t="s">
        <v>142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4">
        <f>SUM(D33:O33)</f>
        <v>0</v>
      </c>
    </row>
    <row r="34" spans="1:16" ht="15.75" x14ac:dyDescent="0.25">
      <c r="A34" s="607"/>
      <c r="B34" s="613"/>
      <c r="C34" s="42" t="s">
        <v>141</v>
      </c>
      <c r="D34" s="16">
        <f>IFERROR(D33/(D9/1000),0)</f>
        <v>0</v>
      </c>
      <c r="E34" s="16">
        <f t="shared" ref="E34:G34" si="41">IFERROR(E33/(E9/1000),0)</f>
        <v>0</v>
      </c>
      <c r="F34" s="16">
        <f t="shared" si="41"/>
        <v>0</v>
      </c>
      <c r="G34" s="16">
        <f t="shared" si="41"/>
        <v>0</v>
      </c>
      <c r="H34" s="16">
        <f t="shared" ref="H34:I34" si="42">IFERROR(H33/(H9/1000),0)</f>
        <v>0</v>
      </c>
      <c r="I34" s="16">
        <f t="shared" si="42"/>
        <v>0</v>
      </c>
      <c r="J34" s="16">
        <f t="shared" ref="J34:K34" si="43">IFERROR(J33/(J9/1000),0)</f>
        <v>0</v>
      </c>
      <c r="K34" s="16">
        <f t="shared" si="43"/>
        <v>0</v>
      </c>
      <c r="L34" s="16">
        <f t="shared" ref="L34:M34" si="44">IFERROR(L33/(L9/1000),0)</f>
        <v>0</v>
      </c>
      <c r="M34" s="16">
        <f t="shared" si="44"/>
        <v>0</v>
      </c>
      <c r="N34" s="16">
        <f t="shared" ref="N34:O34" si="45">IFERROR(N33/(N9/1000),0)</f>
        <v>0</v>
      </c>
      <c r="O34" s="16">
        <f t="shared" si="45"/>
        <v>0</v>
      </c>
      <c r="P34" s="40">
        <f>IFERROR(P33/(P9/1000),0)</f>
        <v>0</v>
      </c>
    </row>
    <row r="35" spans="1:16" ht="15.75" x14ac:dyDescent="0.25">
      <c r="A35" s="605" t="s">
        <v>145</v>
      </c>
      <c r="B35" s="612">
        <f>745345.16/200</f>
        <v>3726.7258000000002</v>
      </c>
      <c r="C35" s="6" t="s">
        <v>128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14">
        <v>0</v>
      </c>
      <c r="M35" s="14">
        <v>0</v>
      </c>
      <c r="N35" s="14">
        <v>0</v>
      </c>
      <c r="O35" s="14">
        <v>0</v>
      </c>
      <c r="P35" s="40"/>
    </row>
    <row r="36" spans="1:16" ht="15.75" x14ac:dyDescent="0.25">
      <c r="A36" s="607"/>
      <c r="B36" s="613"/>
      <c r="C36" s="6" t="s">
        <v>144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0"/>
    </row>
    <row r="37" spans="1:16" ht="15.75" x14ac:dyDescent="0.25">
      <c r="A37" s="605" t="s">
        <v>188</v>
      </c>
      <c r="B37" s="612">
        <f>790318.72/200</f>
        <v>3951.5935999999997</v>
      </c>
      <c r="C37" s="6" t="s">
        <v>128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4">
        <f>SUM(D37:O37)</f>
        <v>0</v>
      </c>
    </row>
    <row r="38" spans="1:16" ht="15.75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G38" si="46">IFERROR(E37/(E9/1000),0)</f>
        <v>0</v>
      </c>
      <c r="F38" s="16">
        <f t="shared" si="46"/>
        <v>0</v>
      </c>
      <c r="G38" s="16">
        <f t="shared" si="46"/>
        <v>0</v>
      </c>
      <c r="H38" s="16">
        <f t="shared" ref="H38:I38" si="47">IFERROR(H37/(H9/1000),0)</f>
        <v>0</v>
      </c>
      <c r="I38" s="16">
        <f t="shared" si="47"/>
        <v>0</v>
      </c>
      <c r="J38" s="16">
        <f t="shared" ref="J38:K38" si="48">IFERROR(J37/(J9/1000),0)</f>
        <v>0</v>
      </c>
      <c r="K38" s="16">
        <f t="shared" si="48"/>
        <v>0</v>
      </c>
      <c r="L38" s="16">
        <f t="shared" ref="L38:M38" si="49">IFERROR(L37/(L9/1000),0)</f>
        <v>0</v>
      </c>
      <c r="M38" s="16">
        <f t="shared" si="49"/>
        <v>0</v>
      </c>
      <c r="N38" s="16">
        <f t="shared" ref="N38:O38" si="50">IFERROR(N37/(N9/1000),0)</f>
        <v>0</v>
      </c>
      <c r="O38" s="16">
        <f t="shared" si="50"/>
        <v>0</v>
      </c>
      <c r="P38" s="40">
        <f>IFERROR(P37/(P9/1000),0)</f>
        <v>0</v>
      </c>
    </row>
    <row r="39" spans="1:16" ht="15.75" x14ac:dyDescent="0.25">
      <c r="A39" s="605" t="s">
        <v>143</v>
      </c>
      <c r="B39" s="612">
        <v>1950</v>
      </c>
      <c r="C39" s="6" t="s">
        <v>142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4">
        <f>SUM(D39:O39)</f>
        <v>0</v>
      </c>
    </row>
    <row r="40" spans="1:16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G40" si="51">IFERROR(E39/(E9/1000),0)</f>
        <v>0</v>
      </c>
      <c r="F40" s="16">
        <f t="shared" si="51"/>
        <v>0</v>
      </c>
      <c r="G40" s="16">
        <f t="shared" si="51"/>
        <v>0</v>
      </c>
      <c r="H40" s="16">
        <f t="shared" ref="H40:I40" si="52">IFERROR(H39/(H9/1000),0)</f>
        <v>0</v>
      </c>
      <c r="I40" s="16">
        <f t="shared" si="52"/>
        <v>0</v>
      </c>
      <c r="J40" s="16">
        <f t="shared" ref="J40:K40" si="53">IFERROR(J39/(J9/1000),0)</f>
        <v>0</v>
      </c>
      <c r="K40" s="16">
        <f t="shared" si="53"/>
        <v>0</v>
      </c>
      <c r="L40" s="16">
        <f t="shared" ref="L40:M40" si="54">IFERROR(L39/(L9/1000),0)</f>
        <v>0</v>
      </c>
      <c r="M40" s="16">
        <f t="shared" si="54"/>
        <v>0</v>
      </c>
      <c r="N40" s="16">
        <f t="shared" ref="N40:O40" si="55">IFERROR(N39/(N9/1000),0)</f>
        <v>0</v>
      </c>
      <c r="O40" s="16">
        <f t="shared" si="55"/>
        <v>0</v>
      </c>
      <c r="P40" s="40">
        <f>IFERROR(P39/(P9/1000),0)</f>
        <v>0</v>
      </c>
    </row>
    <row r="41" spans="1:16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29600</v>
      </c>
      <c r="E41" s="41">
        <f t="shared" ref="E41:G41" si="56">(E29*$B29)+(E31*$B31)+(E33*$B33)+(E35*$B35)+(E37*$B37)+(E39*$B39)</f>
        <v>29600</v>
      </c>
      <c r="F41" s="41">
        <f t="shared" si="56"/>
        <v>37000</v>
      </c>
      <c r="G41" s="41">
        <f t="shared" si="56"/>
        <v>24050</v>
      </c>
      <c r="H41" s="41">
        <f t="shared" ref="H41:I41" si="57">(H29*$B29)+(H31*$B31)+(H33*$B33)+(H35*$B35)+(H37*$B37)+(H39*$B39)</f>
        <v>25900</v>
      </c>
      <c r="I41" s="41">
        <f t="shared" si="57"/>
        <v>31450</v>
      </c>
      <c r="J41" s="41">
        <f t="shared" ref="J41:K41" si="58">(J29*$B29)+(J31*$B31)+(J33*$B33)+(J35*$B35)+(J37*$B37)+(J39*$B39)</f>
        <v>24050</v>
      </c>
      <c r="K41" s="41">
        <f t="shared" si="58"/>
        <v>37000</v>
      </c>
      <c r="L41" s="41">
        <f t="shared" ref="L41:M41" si="59">(L29*$B29)+(L31*$B31)+(L33*$B33)+(L35*$B35)+(L37*$B37)+(L39*$B39)</f>
        <v>37000</v>
      </c>
      <c r="M41" s="41">
        <f t="shared" si="59"/>
        <v>37000</v>
      </c>
      <c r="N41" s="41">
        <f t="shared" ref="N41:O41" si="60">(N29*$B29)+(N31*$B31)+(N33*$B33)+(N35*$B35)+(N37*$B37)+(N39*$B39)</f>
        <v>37000</v>
      </c>
      <c r="O41" s="41">
        <f t="shared" si="60"/>
        <v>37000</v>
      </c>
      <c r="P41" s="39">
        <f>SUM(D41:O41)</f>
        <v>386650</v>
      </c>
    </row>
    <row r="42" spans="1:16" ht="15.75" x14ac:dyDescent="0.25">
      <c r="A42" s="660" t="s">
        <v>139</v>
      </c>
      <c r="B42" s="661"/>
      <c r="C42" s="42" t="s">
        <v>117</v>
      </c>
      <c r="D42" s="16">
        <f>IFERROR(D41/D9,0)</f>
        <v>6.1653822120391588</v>
      </c>
      <c r="E42" s="16">
        <f t="shared" ref="E42:G42" si="61">IFERROR(E41/E9,0)</f>
        <v>5.7801210701034957</v>
      </c>
      <c r="F42" s="16">
        <f t="shared" si="61"/>
        <v>2.6699379419829703</v>
      </c>
      <c r="G42" s="16">
        <f t="shared" si="61"/>
        <v>4.4827586206896548</v>
      </c>
      <c r="H42" s="16">
        <f t="shared" ref="H42:I42" si="62">IFERROR(H41/H9,0)</f>
        <v>2.4484779731518245</v>
      </c>
      <c r="I42" s="16">
        <f t="shared" si="62"/>
        <v>5.7484920489855602</v>
      </c>
      <c r="J42" s="16">
        <f t="shared" ref="J42:K42" si="63">IFERROR(J41/J9,0)</f>
        <v>4.314675278076785</v>
      </c>
      <c r="K42" s="16">
        <f t="shared" si="63"/>
        <v>3.5957240038872693</v>
      </c>
      <c r="L42" s="16">
        <f t="shared" ref="L42:M42" si="64">IFERROR(L41/L9,0)</f>
        <v>7.5944170771756978</v>
      </c>
      <c r="M42" s="16">
        <f t="shared" si="64"/>
        <v>3.8963774220724514</v>
      </c>
      <c r="N42" s="16">
        <f t="shared" ref="N42:O42" si="65">IFERROR(N41/N9,0)</f>
        <v>8.7325938163795129</v>
      </c>
      <c r="O42" s="16">
        <f t="shared" si="65"/>
        <v>9.4075769132977367</v>
      </c>
      <c r="P42" s="297">
        <f>IFERROR(P41/P9,0)</f>
        <v>4.6252213024546629</v>
      </c>
    </row>
    <row r="43" spans="1:16" x14ac:dyDescent="0.25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7"/>
      <c r="P43" s="648"/>
    </row>
    <row r="44" spans="1:16" ht="15.75" x14ac:dyDescent="0.25">
      <c r="A44" s="596" t="s">
        <v>137</v>
      </c>
      <c r="B44" s="597"/>
      <c r="C44" s="12" t="s">
        <v>136</v>
      </c>
      <c r="D44" s="43">
        <v>3221.45</v>
      </c>
      <c r="E44" s="43">
        <v>3609.13</v>
      </c>
      <c r="F44" s="43">
        <v>3366.25</v>
      </c>
      <c r="G44" s="43">
        <v>3709.82</v>
      </c>
      <c r="H44" s="43">
        <v>7130.45</v>
      </c>
      <c r="I44" s="43">
        <v>4727.62</v>
      </c>
      <c r="J44" s="43">
        <v>3748.62</v>
      </c>
      <c r="K44" s="43">
        <v>3114.25</v>
      </c>
      <c r="L44" s="43">
        <v>3065.16</v>
      </c>
      <c r="M44" s="43">
        <v>2829.66</v>
      </c>
      <c r="N44" s="43">
        <v>3403.98</v>
      </c>
      <c r="O44" s="43">
        <v>3477.88</v>
      </c>
      <c r="P44" s="39">
        <f>SUM(D44:O44)</f>
        <v>45404.270000000004</v>
      </c>
    </row>
    <row r="45" spans="1:16" ht="15.75" x14ac:dyDescent="0.25">
      <c r="A45" s="660" t="s">
        <v>135</v>
      </c>
      <c r="B45" s="661"/>
      <c r="C45" s="42" t="s">
        <v>134</v>
      </c>
      <c r="D45" s="16">
        <f>IFERROR(D44/D9,0)</f>
        <v>0.67099562591126849</v>
      </c>
      <c r="E45" s="16">
        <f t="shared" ref="E45:G45" si="66">IFERROR(E44/E9,0)</f>
        <v>0.70477055262644017</v>
      </c>
      <c r="F45" s="16">
        <f t="shared" si="66"/>
        <v>0.24291023235676143</v>
      </c>
      <c r="G45" s="16">
        <f t="shared" si="66"/>
        <v>0.69148555452003735</v>
      </c>
      <c r="H45" s="16">
        <f t="shared" ref="H45:I45" si="67">IFERROR(H44/H9,0)</f>
        <v>0.67408300245793151</v>
      </c>
      <c r="I45" s="16">
        <f t="shared" si="67"/>
        <v>0.86412356059221351</v>
      </c>
      <c r="J45" s="16">
        <f t="shared" ref="J45:K45" si="68">IFERROR(J44/J9,0)</f>
        <v>0.67251883745963403</v>
      </c>
      <c r="K45" s="16">
        <f t="shared" si="68"/>
        <v>0.30264820213799803</v>
      </c>
      <c r="L45" s="16">
        <f t="shared" ref="L45:M45" si="69">IFERROR(L44/L9,0)</f>
        <v>0.62913793103448268</v>
      </c>
      <c r="M45" s="16">
        <f t="shared" si="69"/>
        <v>0.29798441449031171</v>
      </c>
      <c r="N45" s="16">
        <f t="shared" ref="N45:O45" si="70">IFERROR(N44/N9,0)</f>
        <v>0.80339391078593347</v>
      </c>
      <c r="O45" s="16">
        <f t="shared" si="70"/>
        <v>0.88428171878972794</v>
      </c>
      <c r="P45" s="40">
        <f>IFERROR(P44/P9,0)</f>
        <v>0.5431392650366047</v>
      </c>
    </row>
    <row r="46" spans="1:16" ht="15.75" x14ac:dyDescent="0.25">
      <c r="A46" s="610" t="s">
        <v>133</v>
      </c>
      <c r="B46" s="611"/>
      <c r="C46" s="6" t="s">
        <v>31</v>
      </c>
      <c r="D46" s="4">
        <f>IF(D44=0,0,IF(D44&gt;=0,0+(D44*202.25)+23390)*1.165)</f>
        <v>786291.42581249995</v>
      </c>
      <c r="E46" s="4">
        <f t="shared" ref="E46:G46" si="71">IF(E44=0,0,IF(E44&gt;=0,0+(E44*202.25)+23390)*1.165)</f>
        <v>877637.07201250002</v>
      </c>
      <c r="F46" s="4">
        <f t="shared" si="71"/>
        <v>820409.3828125</v>
      </c>
      <c r="G46" s="4">
        <f t="shared" si="71"/>
        <v>901361.77567500016</v>
      </c>
      <c r="H46" s="4">
        <f t="shared" ref="H46:I46" si="72">IF(H44=0,0,IF(H44&gt;=0,0+(H44*202.25)+23390)*1.165)</f>
        <v>1707334.8920624999</v>
      </c>
      <c r="I46" s="4">
        <f t="shared" si="72"/>
        <v>1141177.0839250002</v>
      </c>
      <c r="J46" s="4">
        <f t="shared" ref="J46:K46" si="73">IF(J44=0,0,IF(J44&gt;=0,0+(J44*202.25)+23390)*1.165)</f>
        <v>910503.88017500006</v>
      </c>
      <c r="K46" s="4">
        <f t="shared" si="73"/>
        <v>761032.82781250007</v>
      </c>
      <c r="L46" s="4">
        <f t="shared" ref="L46:M46" si="74">IF(L44=0,0,IF(L44&gt;=0,0+(L44*202.25)+23390)*1.165)</f>
        <v>749466.18064999999</v>
      </c>
      <c r="M46" s="4">
        <f t="shared" si="74"/>
        <v>693977.37627500005</v>
      </c>
      <c r="N46" s="4">
        <f t="shared" ref="N46:O46" si="75">IF(N44=0,0,IF(N44&gt;=0,0+(N44*202.25)+23390)*1.165)</f>
        <v>829299.37257499993</v>
      </c>
      <c r="O46" s="4">
        <f t="shared" si="75"/>
        <v>846711.78295000002</v>
      </c>
      <c r="P46" s="39">
        <f>SUM(D46:O46)</f>
        <v>11025203.052737501</v>
      </c>
    </row>
    <row r="47" spans="1:16" s="3" customFormat="1" ht="15.75" x14ac:dyDescent="0.25">
      <c r="A47" s="596" t="s">
        <v>132</v>
      </c>
      <c r="B47" s="597"/>
      <c r="C47" s="12" t="s">
        <v>117</v>
      </c>
      <c r="D47" s="16">
        <f>IFERROR(D46/D9,0)</f>
        <v>163.77659358727348</v>
      </c>
      <c r="E47" s="16">
        <f t="shared" ref="E47:G47" si="76">IFERROR(E46/E9,0)</f>
        <v>171.38001796768211</v>
      </c>
      <c r="F47" s="16">
        <f t="shared" si="76"/>
        <v>59.201138895403375</v>
      </c>
      <c r="G47" s="16">
        <f t="shared" si="76"/>
        <v>168.00778670549863</v>
      </c>
      <c r="H47" s="16">
        <f t="shared" ref="H47:I47" si="77">IFERROR(H46/H9,0)</f>
        <v>161.40431953701076</v>
      </c>
      <c r="I47" s="16">
        <f t="shared" si="77"/>
        <v>208.58656258910622</v>
      </c>
      <c r="J47" s="16">
        <f t="shared" ref="J47:K47" si="78">IFERROR(J46/J9,0)</f>
        <v>163.34838180391102</v>
      </c>
      <c r="K47" s="16">
        <f t="shared" si="78"/>
        <v>73.958486667881445</v>
      </c>
      <c r="L47" s="16">
        <f t="shared" ref="L47:M47" si="79">IFERROR(L46/L9,0)</f>
        <v>153.83131786740557</v>
      </c>
      <c r="M47" s="16">
        <f t="shared" si="79"/>
        <v>73.081021090459146</v>
      </c>
      <c r="N47" s="16">
        <f t="shared" ref="N47:O47" si="80">IFERROR(N46/N9,0)</f>
        <v>195.72796142907717</v>
      </c>
      <c r="O47" s="16">
        <f t="shared" si="80"/>
        <v>215.28395193236716</v>
      </c>
      <c r="P47" s="40">
        <f>IFERROR(P46/P9,0)</f>
        <v>131.88672966095865</v>
      </c>
    </row>
    <row r="48" spans="1:16" x14ac:dyDescent="0.25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7"/>
      <c r="O48" s="647"/>
      <c r="P48" s="648"/>
    </row>
    <row r="49" spans="1:16" ht="15.75" x14ac:dyDescent="0.25">
      <c r="A49" s="596" t="s">
        <v>130</v>
      </c>
      <c r="B49" s="597"/>
      <c r="C49" s="6" t="s">
        <v>129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5">
        <v>0</v>
      </c>
      <c r="M49" s="5">
        <v>0</v>
      </c>
      <c r="N49" s="5">
        <v>0</v>
      </c>
      <c r="O49" s="5">
        <v>0</v>
      </c>
      <c r="P49" s="39">
        <f>SUM(D49:O49)</f>
        <v>0</v>
      </c>
    </row>
    <row r="50" spans="1:16" ht="15.75" x14ac:dyDescent="0.25">
      <c r="A50" s="596" t="s">
        <v>189</v>
      </c>
      <c r="B50" s="597"/>
      <c r="C50" s="6" t="s">
        <v>128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5">
        <v>0</v>
      </c>
      <c r="M50" s="5">
        <v>0</v>
      </c>
      <c r="N50" s="5">
        <v>0</v>
      </c>
      <c r="O50" s="5">
        <v>0</v>
      </c>
      <c r="P50" s="39">
        <f>SUM(D50:O50)</f>
        <v>0</v>
      </c>
    </row>
    <row r="51" spans="1:16" ht="15.75" x14ac:dyDescent="0.25">
      <c r="A51" s="610" t="s">
        <v>127</v>
      </c>
      <c r="B51" s="611"/>
      <c r="C51" s="6" t="s">
        <v>31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14">
        <v>0</v>
      </c>
      <c r="M51" s="14">
        <v>0</v>
      </c>
      <c r="N51" s="14">
        <v>0</v>
      </c>
      <c r="O51" s="14">
        <v>0</v>
      </c>
      <c r="P51" s="40">
        <f>SUM(D51:O51)</f>
        <v>0</v>
      </c>
    </row>
    <row r="52" spans="1:16" ht="15.75" x14ac:dyDescent="0.25">
      <c r="A52" s="596" t="s">
        <v>126</v>
      </c>
      <c r="B52" s="597"/>
      <c r="C52" s="6" t="s">
        <v>31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14">
        <v>0</v>
      </c>
      <c r="M52" s="14">
        <v>0</v>
      </c>
      <c r="N52" s="14">
        <v>0</v>
      </c>
      <c r="O52" s="14">
        <v>0</v>
      </c>
      <c r="P52" s="40">
        <f>SUM(D52:O52)</f>
        <v>0</v>
      </c>
    </row>
    <row r="53" spans="1:16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8"/>
    </row>
    <row r="54" spans="1:16" ht="15.75" x14ac:dyDescent="0.25">
      <c r="A54" s="596" t="s">
        <v>124</v>
      </c>
      <c r="B54" s="597"/>
      <c r="C54" s="12" t="s">
        <v>18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14">
        <v>0</v>
      </c>
      <c r="M54" s="14">
        <v>0</v>
      </c>
      <c r="N54" s="14">
        <v>0</v>
      </c>
      <c r="O54" s="14">
        <v>0</v>
      </c>
      <c r="P54" s="39">
        <f>SUM(D54:O54)</f>
        <v>0</v>
      </c>
    </row>
    <row r="55" spans="1:16" ht="15.75" x14ac:dyDescent="0.25">
      <c r="A55" s="320" t="s">
        <v>123</v>
      </c>
      <c r="B55" s="321"/>
      <c r="C55" s="12" t="s">
        <v>18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14">
        <v>0</v>
      </c>
      <c r="M55" s="14">
        <v>0</v>
      </c>
      <c r="N55" s="14">
        <v>0</v>
      </c>
      <c r="O55" s="14">
        <v>0</v>
      </c>
      <c r="P55" s="39">
        <f>SUM(D55:O55)</f>
        <v>0</v>
      </c>
    </row>
    <row r="56" spans="1:16" ht="15.75" x14ac:dyDescent="0.25">
      <c r="A56" s="596" t="s">
        <v>122</v>
      </c>
      <c r="B56" s="597"/>
      <c r="C56" s="6" t="s">
        <v>18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14">
        <v>0</v>
      </c>
      <c r="M56" s="14">
        <v>0</v>
      </c>
      <c r="N56" s="14">
        <v>0</v>
      </c>
      <c r="O56" s="14">
        <v>0</v>
      </c>
      <c r="P56" s="39">
        <f>SUM(D56:O56)</f>
        <v>0</v>
      </c>
    </row>
    <row r="57" spans="1:16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8"/>
    </row>
    <row r="58" spans="1:16" ht="15.75" x14ac:dyDescent="0.25">
      <c r="A58" s="610" t="s">
        <v>120</v>
      </c>
      <c r="B58" s="611"/>
      <c r="C58" s="6" t="s">
        <v>18</v>
      </c>
      <c r="D58" s="14">
        <f>D41+D46+D51+D52+D54+D55+D56</f>
        <v>815891.42581249995</v>
      </c>
      <c r="E58" s="14">
        <f t="shared" ref="E58:G58" si="81">E41+E46+E51+E52+E54+E55+E56</f>
        <v>907237.07201250002</v>
      </c>
      <c r="F58" s="14">
        <f t="shared" si="81"/>
        <v>857409.3828125</v>
      </c>
      <c r="G58" s="14">
        <f t="shared" si="81"/>
        <v>925411.77567500016</v>
      </c>
      <c r="H58" s="14">
        <f t="shared" ref="H58:I58" si="82">H41+H46+H51+H52+H54+H55+H56</f>
        <v>1733234.8920624999</v>
      </c>
      <c r="I58" s="14">
        <f t="shared" si="82"/>
        <v>1172627.0839250002</v>
      </c>
      <c r="J58" s="14">
        <f t="shared" ref="J58:K58" si="83">J41+J46+J51+J52+J54+J55+J56</f>
        <v>934553.88017500006</v>
      </c>
      <c r="K58" s="14">
        <f t="shared" si="83"/>
        <v>798032.82781250007</v>
      </c>
      <c r="L58" s="14">
        <f t="shared" ref="L58:M58" si="84">L41+L46+L51+L52+L54+L55+L56</f>
        <v>786466.18064999999</v>
      </c>
      <c r="M58" s="14">
        <f t="shared" si="84"/>
        <v>730977.37627500005</v>
      </c>
      <c r="N58" s="14">
        <f t="shared" ref="N58:O58" si="85">N41+N46+N51+N52+N54+N55+N56</f>
        <v>866299.37257499993</v>
      </c>
      <c r="O58" s="14">
        <f t="shared" si="85"/>
        <v>883711.78295000002</v>
      </c>
      <c r="P58" s="39">
        <f>SUM(D58:O58)</f>
        <v>11411853.052737501</v>
      </c>
    </row>
    <row r="59" spans="1:16" ht="15.75" x14ac:dyDescent="0.25">
      <c r="A59" s="610" t="s">
        <v>119</v>
      </c>
      <c r="B59" s="611"/>
      <c r="C59" s="6" t="s">
        <v>117</v>
      </c>
      <c r="D59" s="16">
        <f>IFERROR(D58/D9,0)</f>
        <v>169.94197579931264</v>
      </c>
      <c r="E59" s="16">
        <f t="shared" ref="E59:G59" si="86">IFERROR(E58/E9,0)</f>
        <v>177.1601390377856</v>
      </c>
      <c r="F59" s="16">
        <f t="shared" si="86"/>
        <v>61.871076837386347</v>
      </c>
      <c r="G59" s="16">
        <f t="shared" si="86"/>
        <v>172.49054532618828</v>
      </c>
      <c r="H59" s="16">
        <f t="shared" ref="H59:I59" si="87">IFERROR(H58/H9,0)</f>
        <v>163.85279751016259</v>
      </c>
      <c r="I59" s="16">
        <f t="shared" si="87"/>
        <v>214.33505463809178</v>
      </c>
      <c r="J59" s="16">
        <f t="shared" ref="J59:K59" si="88">IFERROR(J58/J9,0)</f>
        <v>167.6630570819878</v>
      </c>
      <c r="K59" s="16">
        <f t="shared" si="88"/>
        <v>77.554210671768715</v>
      </c>
      <c r="L59" s="16">
        <f t="shared" ref="L59:M59" si="89">IFERROR(L58/L9,0)</f>
        <v>161.42573494458128</v>
      </c>
      <c r="M59" s="16">
        <f t="shared" si="89"/>
        <v>76.977398512531593</v>
      </c>
      <c r="N59" s="16">
        <f t="shared" ref="N59:O59" si="90">IFERROR(N58/N9,0)</f>
        <v>204.46055524545667</v>
      </c>
      <c r="O59" s="16">
        <f t="shared" si="90"/>
        <v>224.69152884566489</v>
      </c>
      <c r="P59" s="40">
        <f>IFERROR(P58/P9,0)</f>
        <v>136.51195096341334</v>
      </c>
    </row>
    <row r="60" spans="1:16" ht="15.75" x14ac:dyDescent="0.25">
      <c r="A60" s="610" t="s">
        <v>118</v>
      </c>
      <c r="B60" s="611"/>
      <c r="C60" s="6" t="s">
        <v>117</v>
      </c>
      <c r="D60" s="16">
        <f>IFERROR(D58/D22,0)</f>
        <v>234.94440228424568</v>
      </c>
      <c r="E60" s="16">
        <f t="shared" ref="E60:G60" si="91">IFERROR(E58/E22,0)</f>
        <v>242.40823812656976</v>
      </c>
      <c r="F60" s="16">
        <f t="shared" si="91"/>
        <v>74.01030494712991</v>
      </c>
      <c r="G60" s="16">
        <f t="shared" si="91"/>
        <v>210.18710267897708</v>
      </c>
      <c r="H60" s="16">
        <f t="shared" ref="H60:I60" si="92">IFERROR(H58/H22,0)</f>
        <v>178.65085778541095</v>
      </c>
      <c r="I60" s="16">
        <f t="shared" si="92"/>
        <v>233.5957058756151</v>
      </c>
      <c r="J60" s="16">
        <f t="shared" ref="J60:K60" si="93">IFERROR(J58/J22,0)</f>
        <v>181.15722264383186</v>
      </c>
      <c r="K60" s="16">
        <f t="shared" si="93"/>
        <v>87.0378705842095</v>
      </c>
      <c r="L60" s="16">
        <f t="shared" ref="L60:M60" si="94">IFERROR(L58/L22,0)</f>
        <v>179.08420180572</v>
      </c>
      <c r="M60" s="16">
        <f t="shared" si="94"/>
        <v>79.796667897494686</v>
      </c>
      <c r="N60" s="16">
        <f t="shared" ref="N60:O60" si="95">IFERROR(N58/N22,0)</f>
        <v>271.0319346040734</v>
      </c>
      <c r="O60" s="16">
        <f t="shared" si="95"/>
        <v>250.17319186671952</v>
      </c>
      <c r="P60" s="155">
        <f>IFERROR(P58/P22,0)</f>
        <v>157.33282211094365</v>
      </c>
    </row>
    <row r="61" spans="1:16" ht="15.75" x14ac:dyDescent="0.25">
      <c r="A61" s="596" t="s">
        <v>116</v>
      </c>
      <c r="B61" s="597"/>
      <c r="C61" s="6" t="s">
        <v>3</v>
      </c>
      <c r="D61" s="43">
        <v>5</v>
      </c>
      <c r="E61" s="43">
        <v>5</v>
      </c>
      <c r="F61" s="43">
        <v>5</v>
      </c>
      <c r="G61" s="43">
        <v>5</v>
      </c>
      <c r="H61" s="43">
        <v>5</v>
      </c>
      <c r="I61" s="43">
        <v>5</v>
      </c>
      <c r="J61" s="43">
        <v>5</v>
      </c>
      <c r="K61" s="43">
        <v>5</v>
      </c>
      <c r="L61" s="5">
        <v>5</v>
      </c>
      <c r="M61" s="5">
        <v>5</v>
      </c>
      <c r="N61" s="5">
        <v>5</v>
      </c>
      <c r="O61" s="5">
        <v>5</v>
      </c>
      <c r="P61" s="10">
        <f>O61</f>
        <v>5</v>
      </c>
    </row>
    <row r="62" spans="1:16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32.284940637367214</v>
      </c>
      <c r="E62" s="16">
        <f t="shared" ref="E62:G62" si="96">IFERROR((E61*1000*31)/E9,0)</f>
        <v>30.267525873852762</v>
      </c>
      <c r="F62" s="16">
        <f t="shared" si="96"/>
        <v>11.184875162361092</v>
      </c>
      <c r="G62" s="16">
        <f t="shared" si="96"/>
        <v>28.890959925442683</v>
      </c>
      <c r="H62" s="16">
        <f t="shared" ref="H62:I62" si="97">IFERROR((H61*1000*31)/H9,0)</f>
        <v>14.653053507279258</v>
      </c>
      <c r="I62" s="16">
        <f t="shared" si="97"/>
        <v>28.331200877353318</v>
      </c>
      <c r="J62" s="16">
        <f t="shared" ref="J62:K62" si="98">IFERROR((J61*1000*31)/J9,0)</f>
        <v>27.807678507355579</v>
      </c>
      <c r="K62" s="16">
        <f t="shared" si="98"/>
        <v>15.063168124392615</v>
      </c>
      <c r="L62" s="16">
        <f t="shared" ref="L62:M62" si="99">IFERROR((L61*1000*31)/L9,0)</f>
        <v>31.814449917898195</v>
      </c>
      <c r="M62" s="16">
        <f t="shared" si="99"/>
        <v>16.322662173546757</v>
      </c>
      <c r="N62" s="16">
        <f t="shared" ref="N62:O62" si="100">IFERROR((N61*1000*31)/N9,0)</f>
        <v>36.582487609157425</v>
      </c>
      <c r="O62" s="16">
        <f t="shared" si="100"/>
        <v>39.41011950165268</v>
      </c>
      <c r="P62" s="40">
        <f>IFERROR((P61*1000*31)/P9,0)</f>
        <v>1.8541557012297238</v>
      </c>
    </row>
    <row r="63" spans="1:16" ht="15.75" x14ac:dyDescent="0.25">
      <c r="A63" s="641" t="s">
        <v>113</v>
      </c>
      <c r="B63" s="642"/>
      <c r="C63" s="38" t="s">
        <v>3</v>
      </c>
      <c r="D63" s="43">
        <v>6</v>
      </c>
      <c r="E63" s="43">
        <v>6</v>
      </c>
      <c r="F63" s="43">
        <v>6</v>
      </c>
      <c r="G63" s="43">
        <v>6</v>
      </c>
      <c r="H63" s="43">
        <v>6</v>
      </c>
      <c r="I63" s="43">
        <v>6</v>
      </c>
      <c r="J63" s="43">
        <v>6</v>
      </c>
      <c r="K63" s="43">
        <v>6</v>
      </c>
      <c r="L63" s="5">
        <v>6</v>
      </c>
      <c r="M63" s="5">
        <v>5</v>
      </c>
      <c r="N63" s="5">
        <v>5</v>
      </c>
      <c r="O63" s="5">
        <v>5</v>
      </c>
      <c r="P63" s="10">
        <f>O63</f>
        <v>5</v>
      </c>
    </row>
    <row r="64" spans="1:16" x14ac:dyDescent="0.25">
      <c r="A64" s="643"/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5"/>
    </row>
    <row r="65" spans="1:16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7"/>
      <c r="O65" s="647"/>
      <c r="P65" s="648"/>
    </row>
    <row r="66" spans="1:16" ht="26.25" x14ac:dyDescent="0.25">
      <c r="A66" s="649" t="s">
        <v>111</v>
      </c>
      <c r="B66" s="37" t="s">
        <v>85</v>
      </c>
      <c r="C66" s="6" t="s">
        <v>3</v>
      </c>
      <c r="D66" s="43">
        <v>72</v>
      </c>
      <c r="E66" s="43">
        <v>72</v>
      </c>
      <c r="F66" s="43">
        <v>68</v>
      </c>
      <c r="G66" s="43">
        <v>68</v>
      </c>
      <c r="H66" s="43">
        <v>68</v>
      </c>
      <c r="I66" s="43">
        <v>66</v>
      </c>
      <c r="J66" s="43">
        <v>63</v>
      </c>
      <c r="K66" s="43">
        <v>62</v>
      </c>
      <c r="L66" s="164">
        <v>60</v>
      </c>
      <c r="M66" s="164">
        <v>58</v>
      </c>
      <c r="N66" s="164">
        <v>58</v>
      </c>
      <c r="O66" s="164">
        <v>58</v>
      </c>
      <c r="P66" s="317">
        <f>D66</f>
        <v>72</v>
      </c>
    </row>
    <row r="67" spans="1:16" ht="26.25" x14ac:dyDescent="0.25">
      <c r="A67" s="650"/>
      <c r="B67" s="24" t="s">
        <v>106</v>
      </c>
      <c r="C67" s="6" t="s">
        <v>3</v>
      </c>
      <c r="D67" s="162">
        <v>0</v>
      </c>
      <c r="E67" s="162">
        <v>0</v>
      </c>
      <c r="F67" s="162">
        <v>0</v>
      </c>
      <c r="G67" s="162">
        <v>0</v>
      </c>
      <c r="H67" s="162">
        <v>0</v>
      </c>
      <c r="I67" s="162">
        <v>0</v>
      </c>
      <c r="J67" s="162">
        <v>0</v>
      </c>
      <c r="K67" s="162">
        <v>0</v>
      </c>
      <c r="L67" s="162">
        <v>0</v>
      </c>
      <c r="M67" s="162">
        <v>0</v>
      </c>
      <c r="N67" s="162">
        <v>0</v>
      </c>
      <c r="O67" s="162">
        <v>0</v>
      </c>
      <c r="P67" s="317">
        <f>SUM(D67:O67)</f>
        <v>0</v>
      </c>
    </row>
    <row r="68" spans="1:16" ht="39" x14ac:dyDescent="0.25">
      <c r="A68" s="650"/>
      <c r="B68" s="24" t="s">
        <v>105</v>
      </c>
      <c r="C68" s="6" t="s">
        <v>3</v>
      </c>
      <c r="D68" s="162">
        <v>0</v>
      </c>
      <c r="E68" s="162">
        <v>4</v>
      </c>
      <c r="F68" s="162">
        <v>0</v>
      </c>
      <c r="G68" s="162">
        <v>0</v>
      </c>
      <c r="H68" s="162">
        <v>2</v>
      </c>
      <c r="I68" s="162">
        <v>3</v>
      </c>
      <c r="J68" s="162">
        <v>1</v>
      </c>
      <c r="K68" s="162">
        <v>2</v>
      </c>
      <c r="L68" s="162">
        <v>2</v>
      </c>
      <c r="M68" s="162">
        <v>0</v>
      </c>
      <c r="N68" s="162">
        <v>0</v>
      </c>
      <c r="O68" s="162">
        <v>2</v>
      </c>
      <c r="P68" s="317">
        <f>SUM(D68:O68)</f>
        <v>16</v>
      </c>
    </row>
    <row r="69" spans="1:16" s="3" customFormat="1" ht="39" x14ac:dyDescent="0.25">
      <c r="A69" s="650"/>
      <c r="B69" s="24" t="s">
        <v>104</v>
      </c>
      <c r="C69" s="12" t="s">
        <v>3</v>
      </c>
      <c r="D69" s="162">
        <v>0</v>
      </c>
      <c r="E69" s="162">
        <v>0</v>
      </c>
      <c r="F69" s="162">
        <v>0</v>
      </c>
      <c r="G69" s="162">
        <v>0</v>
      </c>
      <c r="H69" s="162">
        <v>0</v>
      </c>
      <c r="I69" s="162">
        <v>0</v>
      </c>
      <c r="J69" s="162">
        <v>0</v>
      </c>
      <c r="K69" s="162">
        <v>0</v>
      </c>
      <c r="L69" s="162">
        <v>0</v>
      </c>
      <c r="M69" s="162">
        <v>0</v>
      </c>
      <c r="N69" s="162">
        <v>0</v>
      </c>
      <c r="O69" s="162">
        <v>0</v>
      </c>
      <c r="P69" s="318">
        <f>SUM(D69:O69)</f>
        <v>0</v>
      </c>
    </row>
    <row r="70" spans="1:16" s="3" customFormat="1" ht="15.75" x14ac:dyDescent="0.25">
      <c r="A70" s="650"/>
      <c r="B70" s="24" t="s">
        <v>190</v>
      </c>
      <c r="C70" s="12" t="s">
        <v>3</v>
      </c>
      <c r="D70" s="162">
        <f>D68+D69</f>
        <v>0</v>
      </c>
      <c r="E70" s="162">
        <f>E68+E69</f>
        <v>4</v>
      </c>
      <c r="F70" s="162">
        <f t="shared" ref="F70:G70" si="101">F68+F69</f>
        <v>0</v>
      </c>
      <c r="G70" s="162">
        <f t="shared" si="101"/>
        <v>0</v>
      </c>
      <c r="H70" s="162">
        <f t="shared" ref="H70:I70" si="102">H68+H69</f>
        <v>2</v>
      </c>
      <c r="I70" s="162">
        <f t="shared" si="102"/>
        <v>3</v>
      </c>
      <c r="J70" s="162">
        <f t="shared" ref="J70:K70" si="103">J68+J69</f>
        <v>1</v>
      </c>
      <c r="K70" s="162">
        <f t="shared" si="103"/>
        <v>2</v>
      </c>
      <c r="L70" s="162">
        <f t="shared" ref="L70:M70" si="104">L68+L69</f>
        <v>2</v>
      </c>
      <c r="M70" s="162">
        <f t="shared" si="104"/>
        <v>0</v>
      </c>
      <c r="N70" s="162">
        <f t="shared" ref="N70:O70" si="105">N68+N69</f>
        <v>0</v>
      </c>
      <c r="O70" s="162">
        <f t="shared" si="105"/>
        <v>2</v>
      </c>
      <c r="P70" s="240">
        <f>P68+P69</f>
        <v>16</v>
      </c>
    </row>
    <row r="71" spans="1:16" ht="26.25" x14ac:dyDescent="0.25">
      <c r="A71" s="651"/>
      <c r="B71" s="37" t="s">
        <v>81</v>
      </c>
      <c r="C71" s="6" t="s">
        <v>3</v>
      </c>
      <c r="D71" s="165">
        <f>D66+D67-D70</f>
        <v>72</v>
      </c>
      <c r="E71" s="165">
        <f>E66+E67-E70</f>
        <v>68</v>
      </c>
      <c r="F71" s="165">
        <f t="shared" ref="F71:G71" si="106">F66+F67-F70</f>
        <v>68</v>
      </c>
      <c r="G71" s="165">
        <f t="shared" si="106"/>
        <v>68</v>
      </c>
      <c r="H71" s="165">
        <f t="shared" ref="H71:I71" si="107">H66+H67-H70</f>
        <v>66</v>
      </c>
      <c r="I71" s="165">
        <f t="shared" si="107"/>
        <v>63</v>
      </c>
      <c r="J71" s="165">
        <f t="shared" ref="J71:K71" si="108">J66+J67-J70</f>
        <v>62</v>
      </c>
      <c r="K71" s="165">
        <f t="shared" si="108"/>
        <v>60</v>
      </c>
      <c r="L71" s="165">
        <f t="shared" ref="L71:M71" si="109">L66+L67-L70</f>
        <v>58</v>
      </c>
      <c r="M71" s="165">
        <f t="shared" si="109"/>
        <v>58</v>
      </c>
      <c r="N71" s="165">
        <f t="shared" ref="N71:O71" si="110">N66+N67-N70</f>
        <v>58</v>
      </c>
      <c r="O71" s="165">
        <f t="shared" si="110"/>
        <v>56</v>
      </c>
      <c r="P71" s="166">
        <f>P66+P67-P70</f>
        <v>56</v>
      </c>
    </row>
    <row r="72" spans="1:16" ht="26.25" x14ac:dyDescent="0.25">
      <c r="A72" s="649" t="s">
        <v>110</v>
      </c>
      <c r="B72" s="37" t="s">
        <v>85</v>
      </c>
      <c r="C72" s="6" t="s">
        <v>3</v>
      </c>
      <c r="D72" s="164">
        <v>0</v>
      </c>
      <c r="E72" s="164">
        <v>0</v>
      </c>
      <c r="F72" s="164">
        <v>0</v>
      </c>
      <c r="G72" s="164">
        <v>0</v>
      </c>
      <c r="H72" s="164">
        <v>0</v>
      </c>
      <c r="I72" s="164">
        <v>0</v>
      </c>
      <c r="J72" s="164">
        <v>0</v>
      </c>
      <c r="K72" s="164">
        <v>0</v>
      </c>
      <c r="L72" s="164">
        <v>0</v>
      </c>
      <c r="M72" s="164">
        <v>0</v>
      </c>
      <c r="N72" s="164">
        <v>0</v>
      </c>
      <c r="O72" s="164">
        <v>0</v>
      </c>
      <c r="P72" s="317">
        <f>D72</f>
        <v>0</v>
      </c>
    </row>
    <row r="73" spans="1:16" ht="26.25" x14ac:dyDescent="0.25">
      <c r="A73" s="650"/>
      <c r="B73" s="24" t="s">
        <v>106</v>
      </c>
      <c r="C73" s="6" t="s">
        <v>3</v>
      </c>
      <c r="D73" s="162">
        <v>0</v>
      </c>
      <c r="E73" s="162">
        <v>0</v>
      </c>
      <c r="F73" s="162">
        <v>0</v>
      </c>
      <c r="G73" s="162">
        <v>0</v>
      </c>
      <c r="H73" s="162">
        <v>0</v>
      </c>
      <c r="I73" s="162">
        <v>0</v>
      </c>
      <c r="J73" s="162">
        <v>0</v>
      </c>
      <c r="K73" s="162">
        <v>0</v>
      </c>
      <c r="L73" s="162">
        <v>0</v>
      </c>
      <c r="M73" s="162">
        <v>0</v>
      </c>
      <c r="N73" s="162">
        <v>0</v>
      </c>
      <c r="O73" s="162">
        <v>0</v>
      </c>
      <c r="P73" s="317">
        <f>SUM(D73:O73)</f>
        <v>0</v>
      </c>
    </row>
    <row r="74" spans="1:16" ht="39" x14ac:dyDescent="0.25">
      <c r="A74" s="650"/>
      <c r="B74" s="24" t="s">
        <v>105</v>
      </c>
      <c r="C74" s="6" t="s">
        <v>3</v>
      </c>
      <c r="D74" s="162">
        <v>0</v>
      </c>
      <c r="E74" s="162">
        <v>0</v>
      </c>
      <c r="F74" s="162">
        <v>0</v>
      </c>
      <c r="G74" s="162">
        <v>0</v>
      </c>
      <c r="H74" s="162">
        <v>0</v>
      </c>
      <c r="I74" s="162">
        <v>0</v>
      </c>
      <c r="J74" s="162">
        <v>0</v>
      </c>
      <c r="K74" s="162">
        <v>0</v>
      </c>
      <c r="L74" s="162">
        <v>0</v>
      </c>
      <c r="M74" s="162">
        <v>0</v>
      </c>
      <c r="N74" s="162">
        <v>0</v>
      </c>
      <c r="O74" s="162">
        <v>0</v>
      </c>
      <c r="P74" s="317">
        <f t="shared" ref="P74:P75" si="111">SUM(D74:O74)</f>
        <v>0</v>
      </c>
    </row>
    <row r="75" spans="1:16" s="3" customFormat="1" ht="39" x14ac:dyDescent="0.25">
      <c r="A75" s="650"/>
      <c r="B75" s="24" t="s">
        <v>104</v>
      </c>
      <c r="C75" s="12" t="s">
        <v>3</v>
      </c>
      <c r="D75" s="162">
        <v>0</v>
      </c>
      <c r="E75" s="162">
        <v>0</v>
      </c>
      <c r="F75" s="162">
        <v>0</v>
      </c>
      <c r="G75" s="162">
        <v>0</v>
      </c>
      <c r="H75" s="162">
        <v>0</v>
      </c>
      <c r="I75" s="162">
        <v>0</v>
      </c>
      <c r="J75" s="162">
        <v>0</v>
      </c>
      <c r="K75" s="162">
        <v>0</v>
      </c>
      <c r="L75" s="162">
        <v>0</v>
      </c>
      <c r="M75" s="162">
        <v>0</v>
      </c>
      <c r="N75" s="162">
        <v>0</v>
      </c>
      <c r="O75" s="162">
        <v>0</v>
      </c>
      <c r="P75" s="318">
        <f t="shared" si="111"/>
        <v>0</v>
      </c>
    </row>
    <row r="76" spans="1:16" s="3" customFormat="1" ht="15.75" x14ac:dyDescent="0.25">
      <c r="A76" s="650"/>
      <c r="B76" s="24" t="s">
        <v>190</v>
      </c>
      <c r="C76" s="12" t="s">
        <v>3</v>
      </c>
      <c r="D76" s="162">
        <f>D74+D75</f>
        <v>0</v>
      </c>
      <c r="E76" s="162">
        <f t="shared" ref="E76:G76" si="112">E74+E75</f>
        <v>0</v>
      </c>
      <c r="F76" s="162">
        <f t="shared" si="112"/>
        <v>0</v>
      </c>
      <c r="G76" s="162">
        <f t="shared" si="112"/>
        <v>0</v>
      </c>
      <c r="H76" s="162">
        <f t="shared" ref="H76:I76" si="113">H74+H75</f>
        <v>0</v>
      </c>
      <c r="I76" s="162">
        <f t="shared" si="113"/>
        <v>0</v>
      </c>
      <c r="J76" s="162">
        <f t="shared" ref="J76:K76" si="114">J74+J75</f>
        <v>0</v>
      </c>
      <c r="K76" s="162">
        <f t="shared" si="114"/>
        <v>0</v>
      </c>
      <c r="L76" s="162">
        <f t="shared" ref="L76:M76" si="115">L74+L75</f>
        <v>0</v>
      </c>
      <c r="M76" s="162">
        <f t="shared" si="115"/>
        <v>0</v>
      </c>
      <c r="N76" s="162">
        <f t="shared" ref="N76:O76" si="116">N74+N75</f>
        <v>0</v>
      </c>
      <c r="O76" s="162">
        <f t="shared" si="116"/>
        <v>0</v>
      </c>
      <c r="P76" s="240">
        <f t="shared" ref="P76" si="117">P74+P75</f>
        <v>0</v>
      </c>
    </row>
    <row r="77" spans="1:16" ht="26.25" x14ac:dyDescent="0.25">
      <c r="A77" s="651"/>
      <c r="B77" s="37" t="s">
        <v>81</v>
      </c>
      <c r="C77" s="6" t="s">
        <v>3</v>
      </c>
      <c r="D77" s="165">
        <f>D72+D73-D76</f>
        <v>0</v>
      </c>
      <c r="E77" s="165">
        <f t="shared" ref="E77:G77" si="118">E72+E73-E76</f>
        <v>0</v>
      </c>
      <c r="F77" s="165">
        <f t="shared" si="118"/>
        <v>0</v>
      </c>
      <c r="G77" s="165">
        <f t="shared" si="118"/>
        <v>0</v>
      </c>
      <c r="H77" s="165">
        <f t="shared" ref="H77:I77" si="119">H72+H73-H76</f>
        <v>0</v>
      </c>
      <c r="I77" s="165">
        <f t="shared" si="119"/>
        <v>0</v>
      </c>
      <c r="J77" s="165">
        <f t="shared" ref="J77:K77" si="120">J72+J73-J76</f>
        <v>0</v>
      </c>
      <c r="K77" s="165">
        <f t="shared" si="120"/>
        <v>0</v>
      </c>
      <c r="L77" s="165">
        <f t="shared" ref="L77:M77" si="121">L72+L73-L76</f>
        <v>0</v>
      </c>
      <c r="M77" s="165">
        <f t="shared" si="121"/>
        <v>0</v>
      </c>
      <c r="N77" s="165">
        <f t="shared" ref="N77:O77" si="122">N72+N73-N76</f>
        <v>0</v>
      </c>
      <c r="O77" s="165">
        <f t="shared" si="122"/>
        <v>0</v>
      </c>
      <c r="P77" s="166">
        <f>P72+P73-P76</f>
        <v>0</v>
      </c>
    </row>
    <row r="78" spans="1:16" ht="15.6" customHeight="1" x14ac:dyDescent="0.25">
      <c r="A78" s="649" t="s">
        <v>109</v>
      </c>
      <c r="B78" s="37" t="s">
        <v>85</v>
      </c>
      <c r="C78" s="6" t="s">
        <v>3</v>
      </c>
      <c r="D78" s="164">
        <v>0</v>
      </c>
      <c r="E78" s="164">
        <v>0</v>
      </c>
      <c r="F78" s="164">
        <v>0</v>
      </c>
      <c r="G78" s="164">
        <v>0</v>
      </c>
      <c r="H78" s="164">
        <v>0</v>
      </c>
      <c r="I78" s="164">
        <v>0</v>
      </c>
      <c r="J78" s="164">
        <v>0</v>
      </c>
      <c r="K78" s="164">
        <v>0</v>
      </c>
      <c r="L78" s="164">
        <v>0</v>
      </c>
      <c r="M78" s="164">
        <v>0</v>
      </c>
      <c r="N78" s="164">
        <v>0</v>
      </c>
      <c r="O78" s="164">
        <v>0</v>
      </c>
      <c r="P78" s="317">
        <f>D78</f>
        <v>0</v>
      </c>
    </row>
    <row r="79" spans="1:16" ht="26.25" x14ac:dyDescent="0.25">
      <c r="A79" s="650"/>
      <c r="B79" s="24" t="s">
        <v>106</v>
      </c>
      <c r="C79" s="6" t="s">
        <v>3</v>
      </c>
      <c r="D79" s="162">
        <v>0</v>
      </c>
      <c r="E79" s="162">
        <v>0</v>
      </c>
      <c r="F79" s="162">
        <v>0</v>
      </c>
      <c r="G79" s="162">
        <v>0</v>
      </c>
      <c r="H79" s="162">
        <v>0</v>
      </c>
      <c r="I79" s="162">
        <v>0</v>
      </c>
      <c r="J79" s="162">
        <v>0</v>
      </c>
      <c r="K79" s="162">
        <v>0</v>
      </c>
      <c r="L79" s="162">
        <v>0</v>
      </c>
      <c r="M79" s="162">
        <v>0</v>
      </c>
      <c r="N79" s="162">
        <v>0</v>
      </c>
      <c r="O79" s="162">
        <v>0</v>
      </c>
      <c r="P79" s="317">
        <f>SUM(D79:O79)</f>
        <v>0</v>
      </c>
    </row>
    <row r="80" spans="1:16" ht="39" x14ac:dyDescent="0.25">
      <c r="A80" s="650"/>
      <c r="B80" s="24" t="s">
        <v>105</v>
      </c>
      <c r="C80" s="6" t="s">
        <v>3</v>
      </c>
      <c r="D80" s="162">
        <v>0</v>
      </c>
      <c r="E80" s="162">
        <v>0</v>
      </c>
      <c r="F80" s="162">
        <v>0</v>
      </c>
      <c r="G80" s="162">
        <v>0</v>
      </c>
      <c r="H80" s="162">
        <v>0</v>
      </c>
      <c r="I80" s="162">
        <v>0</v>
      </c>
      <c r="J80" s="162">
        <v>0</v>
      </c>
      <c r="K80" s="162">
        <v>0</v>
      </c>
      <c r="L80" s="162">
        <v>0</v>
      </c>
      <c r="M80" s="162">
        <v>0</v>
      </c>
      <c r="N80" s="162">
        <v>0</v>
      </c>
      <c r="O80" s="162">
        <v>0</v>
      </c>
      <c r="P80" s="317">
        <f>SUM(D80:O80)</f>
        <v>0</v>
      </c>
    </row>
    <row r="81" spans="1:16" s="3" customFormat="1" ht="39" x14ac:dyDescent="0.25">
      <c r="A81" s="650"/>
      <c r="B81" s="24" t="s">
        <v>104</v>
      </c>
      <c r="C81" s="12" t="s">
        <v>3</v>
      </c>
      <c r="D81" s="162">
        <v>0</v>
      </c>
      <c r="E81" s="162">
        <v>0</v>
      </c>
      <c r="F81" s="162">
        <v>0</v>
      </c>
      <c r="G81" s="162">
        <v>0</v>
      </c>
      <c r="H81" s="162">
        <v>0</v>
      </c>
      <c r="I81" s="162">
        <v>0</v>
      </c>
      <c r="J81" s="162">
        <v>0</v>
      </c>
      <c r="K81" s="162">
        <v>0</v>
      </c>
      <c r="L81" s="162">
        <v>0</v>
      </c>
      <c r="M81" s="162">
        <v>0</v>
      </c>
      <c r="N81" s="162">
        <v>0</v>
      </c>
      <c r="O81" s="162">
        <v>0</v>
      </c>
      <c r="P81" s="318">
        <f>SUM(D81:O81)</f>
        <v>0</v>
      </c>
    </row>
    <row r="82" spans="1:16" s="3" customFormat="1" ht="15.75" x14ac:dyDescent="0.25">
      <c r="A82" s="650"/>
      <c r="B82" s="24" t="s">
        <v>190</v>
      </c>
      <c r="C82" s="12" t="s">
        <v>3</v>
      </c>
      <c r="D82" s="162">
        <f>D80+D81</f>
        <v>0</v>
      </c>
      <c r="E82" s="162">
        <f t="shared" ref="E82:G82" si="123">E80+E81</f>
        <v>0</v>
      </c>
      <c r="F82" s="162">
        <f t="shared" si="123"/>
        <v>0</v>
      </c>
      <c r="G82" s="162">
        <f t="shared" si="123"/>
        <v>0</v>
      </c>
      <c r="H82" s="162">
        <f t="shared" ref="H82:I82" si="124">H80+H81</f>
        <v>0</v>
      </c>
      <c r="I82" s="162">
        <f t="shared" si="124"/>
        <v>0</v>
      </c>
      <c r="J82" s="162">
        <f t="shared" ref="J82:K82" si="125">J80+J81</f>
        <v>0</v>
      </c>
      <c r="K82" s="162">
        <f t="shared" si="125"/>
        <v>0</v>
      </c>
      <c r="L82" s="162">
        <f t="shared" ref="L82:M82" si="126">L80+L81</f>
        <v>0</v>
      </c>
      <c r="M82" s="162">
        <f t="shared" si="126"/>
        <v>0</v>
      </c>
      <c r="N82" s="162">
        <f t="shared" ref="N82:O82" si="127">N80+N81</f>
        <v>0</v>
      </c>
      <c r="O82" s="162">
        <f t="shared" si="127"/>
        <v>0</v>
      </c>
      <c r="P82" s="240">
        <f t="shared" ref="P82" si="128">P81+P80</f>
        <v>0</v>
      </c>
    </row>
    <row r="83" spans="1:16" ht="26.25" x14ac:dyDescent="0.25">
      <c r="A83" s="651"/>
      <c r="B83" s="37" t="s">
        <v>81</v>
      </c>
      <c r="C83" s="6" t="s">
        <v>3</v>
      </c>
      <c r="D83" s="165">
        <f>D78+D79-D82</f>
        <v>0</v>
      </c>
      <c r="E83" s="165">
        <f t="shared" ref="E83:G83" si="129">E78+E79-E82</f>
        <v>0</v>
      </c>
      <c r="F83" s="165">
        <f t="shared" si="129"/>
        <v>0</v>
      </c>
      <c r="G83" s="165">
        <f t="shared" si="129"/>
        <v>0</v>
      </c>
      <c r="H83" s="165">
        <f t="shared" ref="H83:I83" si="130">H78+H79-H82</f>
        <v>0</v>
      </c>
      <c r="I83" s="165">
        <f t="shared" si="130"/>
        <v>0</v>
      </c>
      <c r="J83" s="165">
        <f t="shared" ref="J83:K83" si="131">J78+J79-J82</f>
        <v>0</v>
      </c>
      <c r="K83" s="165">
        <f t="shared" si="131"/>
        <v>0</v>
      </c>
      <c r="L83" s="165">
        <f t="shared" ref="L83:M83" si="132">L78+L79-L82</f>
        <v>0</v>
      </c>
      <c r="M83" s="165">
        <f t="shared" si="132"/>
        <v>0</v>
      </c>
      <c r="N83" s="165">
        <f t="shared" ref="N83:O83" si="133">N78+N79-N82</f>
        <v>0</v>
      </c>
      <c r="O83" s="165">
        <f t="shared" si="133"/>
        <v>0</v>
      </c>
      <c r="P83" s="166">
        <f t="shared" ref="P83" si="134">P78+P79-P82</f>
        <v>0</v>
      </c>
    </row>
    <row r="84" spans="1:16" ht="26.25" x14ac:dyDescent="0.25">
      <c r="A84" s="652" t="s">
        <v>108</v>
      </c>
      <c r="B84" s="37" t="s">
        <v>85</v>
      </c>
      <c r="C84" s="6" t="s">
        <v>3</v>
      </c>
      <c r="D84" s="164">
        <v>0</v>
      </c>
      <c r="E84" s="164">
        <v>0</v>
      </c>
      <c r="F84" s="164">
        <v>0</v>
      </c>
      <c r="G84" s="164">
        <v>0</v>
      </c>
      <c r="H84" s="164">
        <v>0</v>
      </c>
      <c r="I84" s="164">
        <v>0</v>
      </c>
      <c r="J84" s="164">
        <v>0</v>
      </c>
      <c r="K84" s="164">
        <v>0</v>
      </c>
      <c r="L84" s="164">
        <v>0</v>
      </c>
      <c r="M84" s="164">
        <v>0</v>
      </c>
      <c r="N84" s="164">
        <v>0</v>
      </c>
      <c r="O84" s="164">
        <v>0</v>
      </c>
      <c r="P84" s="317">
        <f>D84</f>
        <v>0</v>
      </c>
    </row>
    <row r="85" spans="1:16" ht="26.25" x14ac:dyDescent="0.25">
      <c r="A85" s="653"/>
      <c r="B85" s="37" t="s">
        <v>106</v>
      </c>
      <c r="C85" s="6" t="s">
        <v>3</v>
      </c>
      <c r="D85" s="162">
        <v>0</v>
      </c>
      <c r="E85" s="162">
        <v>0</v>
      </c>
      <c r="F85" s="162">
        <v>0</v>
      </c>
      <c r="G85" s="162">
        <v>0</v>
      </c>
      <c r="H85" s="162">
        <v>0</v>
      </c>
      <c r="I85" s="162">
        <v>0</v>
      </c>
      <c r="J85" s="162">
        <v>0</v>
      </c>
      <c r="K85" s="162">
        <v>0</v>
      </c>
      <c r="L85" s="162">
        <v>0</v>
      </c>
      <c r="M85" s="162">
        <v>0</v>
      </c>
      <c r="N85" s="162">
        <v>0</v>
      </c>
      <c r="O85" s="162">
        <v>0</v>
      </c>
      <c r="P85" s="317">
        <f>SUM(D85:O85)</f>
        <v>0</v>
      </c>
    </row>
    <row r="86" spans="1:16" ht="39" x14ac:dyDescent="0.25">
      <c r="A86" s="653"/>
      <c r="B86" s="37" t="s">
        <v>105</v>
      </c>
      <c r="C86" s="6" t="s">
        <v>3</v>
      </c>
      <c r="D86" s="162">
        <v>0</v>
      </c>
      <c r="E86" s="162">
        <v>0</v>
      </c>
      <c r="F86" s="162">
        <v>0</v>
      </c>
      <c r="G86" s="162">
        <v>0</v>
      </c>
      <c r="H86" s="162">
        <v>0</v>
      </c>
      <c r="I86" s="162">
        <v>0</v>
      </c>
      <c r="J86" s="162">
        <v>0</v>
      </c>
      <c r="K86" s="162">
        <v>0</v>
      </c>
      <c r="L86" s="162">
        <v>0</v>
      </c>
      <c r="M86" s="162">
        <v>0</v>
      </c>
      <c r="N86" s="162">
        <v>0</v>
      </c>
      <c r="O86" s="162">
        <v>0</v>
      </c>
      <c r="P86" s="317">
        <f t="shared" ref="P86:P88" si="135">SUM(D86:O86)</f>
        <v>0</v>
      </c>
    </row>
    <row r="87" spans="1:16" s="3" customFormat="1" ht="39" x14ac:dyDescent="0.25">
      <c r="A87" s="653"/>
      <c r="B87" s="24" t="s">
        <v>104</v>
      </c>
      <c r="C87" s="12" t="s">
        <v>3</v>
      </c>
      <c r="D87" s="162">
        <v>0</v>
      </c>
      <c r="E87" s="162">
        <v>0</v>
      </c>
      <c r="F87" s="162">
        <v>0</v>
      </c>
      <c r="G87" s="162">
        <v>0</v>
      </c>
      <c r="H87" s="162">
        <v>0</v>
      </c>
      <c r="I87" s="162">
        <v>0</v>
      </c>
      <c r="J87" s="162">
        <v>0</v>
      </c>
      <c r="K87" s="162">
        <v>0</v>
      </c>
      <c r="L87" s="162">
        <v>0</v>
      </c>
      <c r="M87" s="162">
        <v>0</v>
      </c>
      <c r="N87" s="162">
        <v>0</v>
      </c>
      <c r="O87" s="162">
        <v>0</v>
      </c>
      <c r="P87" s="317">
        <f t="shared" si="135"/>
        <v>0</v>
      </c>
    </row>
    <row r="88" spans="1:16" s="3" customFormat="1" ht="15.75" x14ac:dyDescent="0.25">
      <c r="A88" s="653"/>
      <c r="B88" s="24" t="s">
        <v>190</v>
      </c>
      <c r="C88" s="12" t="s">
        <v>3</v>
      </c>
      <c r="D88" s="162">
        <f>D86+D87</f>
        <v>0</v>
      </c>
      <c r="E88" s="162">
        <f t="shared" ref="E88:G88" si="136">E86+E87</f>
        <v>0</v>
      </c>
      <c r="F88" s="162">
        <f t="shared" si="136"/>
        <v>0</v>
      </c>
      <c r="G88" s="162">
        <f t="shared" si="136"/>
        <v>0</v>
      </c>
      <c r="H88" s="162">
        <f t="shared" ref="H88:I88" si="137">H86+H87</f>
        <v>0</v>
      </c>
      <c r="I88" s="162">
        <f t="shared" si="137"/>
        <v>0</v>
      </c>
      <c r="J88" s="162">
        <f t="shared" ref="J88:K88" si="138">J86+J87</f>
        <v>0</v>
      </c>
      <c r="K88" s="162">
        <f t="shared" si="138"/>
        <v>0</v>
      </c>
      <c r="L88" s="162">
        <f t="shared" ref="L88:M88" si="139">L86+L87</f>
        <v>0</v>
      </c>
      <c r="M88" s="162">
        <f t="shared" si="139"/>
        <v>0</v>
      </c>
      <c r="N88" s="162">
        <f t="shared" ref="N88:O88" si="140">N86+N87</f>
        <v>0</v>
      </c>
      <c r="O88" s="162">
        <f t="shared" si="140"/>
        <v>0</v>
      </c>
      <c r="P88" s="317">
        <f t="shared" si="135"/>
        <v>0</v>
      </c>
    </row>
    <row r="89" spans="1:16" ht="28.5" x14ac:dyDescent="0.25">
      <c r="A89" s="654"/>
      <c r="B89" s="36" t="s">
        <v>81</v>
      </c>
      <c r="C89" s="6" t="s">
        <v>3</v>
      </c>
      <c r="D89" s="165">
        <f>D84+D85-D88</f>
        <v>0</v>
      </c>
      <c r="E89" s="165">
        <f t="shared" ref="E89:G89" si="141">E84+E85-E88</f>
        <v>0</v>
      </c>
      <c r="F89" s="165">
        <f t="shared" si="141"/>
        <v>0</v>
      </c>
      <c r="G89" s="165">
        <f t="shared" si="141"/>
        <v>0</v>
      </c>
      <c r="H89" s="165">
        <f t="shared" ref="H89:I89" si="142">H84+H85-H88</f>
        <v>0</v>
      </c>
      <c r="I89" s="165">
        <f t="shared" si="142"/>
        <v>0</v>
      </c>
      <c r="J89" s="165">
        <f t="shared" ref="J89:K89" si="143">J84+J85-J88</f>
        <v>0</v>
      </c>
      <c r="K89" s="165">
        <f t="shared" si="143"/>
        <v>0</v>
      </c>
      <c r="L89" s="165">
        <f t="shared" ref="L89:M89" si="144">L84+L85-L88</f>
        <v>0</v>
      </c>
      <c r="M89" s="165">
        <f t="shared" si="144"/>
        <v>0</v>
      </c>
      <c r="N89" s="165">
        <f t="shared" ref="N89:O89" si="145">N84+N85-N88</f>
        <v>0</v>
      </c>
      <c r="O89" s="165">
        <f t="shared" si="145"/>
        <v>0</v>
      </c>
      <c r="P89" s="166">
        <f t="shared" ref="P89" si="146">P84+P85-P86-P87</f>
        <v>0</v>
      </c>
    </row>
    <row r="90" spans="1:16" ht="26.25" x14ac:dyDescent="0.25">
      <c r="A90" s="655" t="s">
        <v>107</v>
      </c>
      <c r="B90" s="24" t="s">
        <v>85</v>
      </c>
      <c r="C90" s="12" t="s">
        <v>3</v>
      </c>
      <c r="D90" s="142">
        <f t="shared" ref="D90:G93" si="147">D66+D72+D78+D84</f>
        <v>72</v>
      </c>
      <c r="E90" s="142">
        <f t="shared" si="147"/>
        <v>72</v>
      </c>
      <c r="F90" s="142">
        <f t="shared" si="147"/>
        <v>68</v>
      </c>
      <c r="G90" s="142">
        <f t="shared" si="147"/>
        <v>68</v>
      </c>
      <c r="H90" s="142">
        <f t="shared" ref="H90:I90" si="148">H66+H72+H78+H84</f>
        <v>68</v>
      </c>
      <c r="I90" s="142">
        <f t="shared" si="148"/>
        <v>66</v>
      </c>
      <c r="J90" s="142">
        <f t="shared" ref="J90:K90" si="149">J66+J72+J78+J84</f>
        <v>63</v>
      </c>
      <c r="K90" s="142">
        <f t="shared" si="149"/>
        <v>62</v>
      </c>
      <c r="L90" s="142">
        <f t="shared" ref="L90:M90" si="150">L66+L72+L78+L84</f>
        <v>60</v>
      </c>
      <c r="M90" s="142">
        <f t="shared" si="150"/>
        <v>58</v>
      </c>
      <c r="N90" s="142">
        <f t="shared" ref="N90:O90" si="151">N66+N72+N78+N84</f>
        <v>58</v>
      </c>
      <c r="O90" s="142">
        <f t="shared" si="151"/>
        <v>58</v>
      </c>
      <c r="P90" s="317">
        <f>D90</f>
        <v>72</v>
      </c>
    </row>
    <row r="91" spans="1:16" ht="26.25" x14ac:dyDescent="0.25">
      <c r="A91" s="656"/>
      <c r="B91" s="24" t="s">
        <v>106</v>
      </c>
      <c r="C91" s="12" t="s">
        <v>3</v>
      </c>
      <c r="D91" s="142">
        <f t="shared" si="147"/>
        <v>0</v>
      </c>
      <c r="E91" s="142">
        <f t="shared" si="147"/>
        <v>0</v>
      </c>
      <c r="F91" s="142">
        <f t="shared" si="147"/>
        <v>0</v>
      </c>
      <c r="G91" s="142">
        <f t="shared" si="147"/>
        <v>0</v>
      </c>
      <c r="H91" s="142">
        <f t="shared" ref="H91:I91" si="152">H67+H73+H79+H85</f>
        <v>0</v>
      </c>
      <c r="I91" s="142">
        <f t="shared" si="152"/>
        <v>0</v>
      </c>
      <c r="J91" s="142">
        <f t="shared" ref="J91:K91" si="153">J67+J73+J79+J85</f>
        <v>0</v>
      </c>
      <c r="K91" s="142">
        <f t="shared" si="153"/>
        <v>0</v>
      </c>
      <c r="L91" s="142">
        <f t="shared" ref="L91:M91" si="154">L67+L73+L79+L85</f>
        <v>0</v>
      </c>
      <c r="M91" s="142">
        <f t="shared" si="154"/>
        <v>0</v>
      </c>
      <c r="N91" s="142">
        <f t="shared" ref="N91:O91" si="155">N67+N73+N79+N85</f>
        <v>0</v>
      </c>
      <c r="O91" s="142">
        <f t="shared" si="155"/>
        <v>0</v>
      </c>
      <c r="P91" s="317">
        <f>SUM(D91:O91)</f>
        <v>0</v>
      </c>
    </row>
    <row r="92" spans="1:16" ht="39" x14ac:dyDescent="0.25">
      <c r="A92" s="656"/>
      <c r="B92" s="24" t="s">
        <v>105</v>
      </c>
      <c r="C92" s="12" t="s">
        <v>3</v>
      </c>
      <c r="D92" s="142">
        <f t="shared" si="147"/>
        <v>0</v>
      </c>
      <c r="E92" s="142">
        <f t="shared" si="147"/>
        <v>4</v>
      </c>
      <c r="F92" s="142">
        <f t="shared" si="147"/>
        <v>0</v>
      </c>
      <c r="G92" s="142">
        <f t="shared" si="147"/>
        <v>0</v>
      </c>
      <c r="H92" s="142">
        <f t="shared" ref="H92:I92" si="156">H68+H74+H80+H86</f>
        <v>2</v>
      </c>
      <c r="I92" s="142">
        <f t="shared" si="156"/>
        <v>3</v>
      </c>
      <c r="J92" s="142">
        <f t="shared" ref="J92:K92" si="157">J68+J74+J80+J86</f>
        <v>1</v>
      </c>
      <c r="K92" s="142">
        <f t="shared" si="157"/>
        <v>2</v>
      </c>
      <c r="L92" s="142">
        <f t="shared" ref="L92:M92" si="158">L68+L74+L80+L86</f>
        <v>2</v>
      </c>
      <c r="M92" s="142">
        <f t="shared" si="158"/>
        <v>0</v>
      </c>
      <c r="N92" s="142">
        <f t="shared" ref="N92:O92" si="159">N68+N74+N80+N86</f>
        <v>0</v>
      </c>
      <c r="O92" s="142">
        <f t="shared" si="159"/>
        <v>2</v>
      </c>
      <c r="P92" s="317">
        <f>SUM(D92:O92)</f>
        <v>16</v>
      </c>
    </row>
    <row r="93" spans="1:16" s="3" customFormat="1" ht="39" x14ac:dyDescent="0.25">
      <c r="A93" s="656"/>
      <c r="B93" s="24" t="s">
        <v>104</v>
      </c>
      <c r="C93" s="12"/>
      <c r="D93" s="142">
        <f t="shared" si="147"/>
        <v>0</v>
      </c>
      <c r="E93" s="142">
        <f t="shared" si="147"/>
        <v>0</v>
      </c>
      <c r="F93" s="142">
        <f t="shared" si="147"/>
        <v>0</v>
      </c>
      <c r="G93" s="142">
        <f t="shared" si="147"/>
        <v>0</v>
      </c>
      <c r="H93" s="142">
        <f t="shared" ref="H93:I93" si="160">H69+H75+H81+H87</f>
        <v>0</v>
      </c>
      <c r="I93" s="142">
        <f t="shared" si="160"/>
        <v>0</v>
      </c>
      <c r="J93" s="142">
        <f t="shared" ref="J93:K93" si="161">J69+J75+J81+J87</f>
        <v>0</v>
      </c>
      <c r="K93" s="142">
        <f t="shared" si="161"/>
        <v>0</v>
      </c>
      <c r="L93" s="142">
        <f t="shared" ref="L93:M93" si="162">L69+L75+L81+L87</f>
        <v>0</v>
      </c>
      <c r="M93" s="142">
        <f t="shared" si="162"/>
        <v>0</v>
      </c>
      <c r="N93" s="142">
        <f t="shared" ref="N93:O93" si="163">N69+N75+N81+N87</f>
        <v>0</v>
      </c>
      <c r="O93" s="142">
        <f t="shared" si="163"/>
        <v>0</v>
      </c>
      <c r="P93" s="317">
        <f>SUM(D93:O93)</f>
        <v>0</v>
      </c>
    </row>
    <row r="94" spans="1:16" s="3" customFormat="1" ht="15.75" x14ac:dyDescent="0.25">
      <c r="A94" s="656"/>
      <c r="B94" s="24" t="s">
        <v>190</v>
      </c>
      <c r="C94" s="12" t="s">
        <v>3</v>
      </c>
      <c r="D94" s="143">
        <f>D93+D92</f>
        <v>0</v>
      </c>
      <c r="E94" s="143">
        <f t="shared" ref="E94:G94" si="164">E93+E92</f>
        <v>4</v>
      </c>
      <c r="F94" s="143">
        <f t="shared" si="164"/>
        <v>0</v>
      </c>
      <c r="G94" s="143">
        <f t="shared" si="164"/>
        <v>0</v>
      </c>
      <c r="H94" s="143">
        <f t="shared" ref="H94:I94" si="165">H93+H92</f>
        <v>2</v>
      </c>
      <c r="I94" s="143">
        <f t="shared" si="165"/>
        <v>3</v>
      </c>
      <c r="J94" s="143">
        <f t="shared" ref="J94:K94" si="166">J93+J92</f>
        <v>1</v>
      </c>
      <c r="K94" s="143">
        <f t="shared" si="166"/>
        <v>2</v>
      </c>
      <c r="L94" s="143">
        <f t="shared" ref="L94:M94" si="167">L93+L92</f>
        <v>2</v>
      </c>
      <c r="M94" s="143">
        <f t="shared" si="167"/>
        <v>0</v>
      </c>
      <c r="N94" s="143">
        <f t="shared" ref="N94:O94" si="168">N93+N92</f>
        <v>0</v>
      </c>
      <c r="O94" s="143">
        <f t="shared" si="168"/>
        <v>2</v>
      </c>
      <c r="P94" s="150">
        <f t="shared" ref="P94" si="169">P93+P92</f>
        <v>16</v>
      </c>
    </row>
    <row r="95" spans="1:16" ht="27" thickBot="1" x14ac:dyDescent="0.3">
      <c r="A95" s="657"/>
      <c r="B95" s="24" t="s">
        <v>81</v>
      </c>
      <c r="C95" s="12" t="s">
        <v>3</v>
      </c>
      <c r="D95" s="144">
        <f>D90+D91-D94</f>
        <v>72</v>
      </c>
      <c r="E95" s="144">
        <f t="shared" ref="E95:G95" si="170">E90+E91-E94</f>
        <v>68</v>
      </c>
      <c r="F95" s="144">
        <f t="shared" si="170"/>
        <v>68</v>
      </c>
      <c r="G95" s="144">
        <f t="shared" si="170"/>
        <v>68</v>
      </c>
      <c r="H95" s="144">
        <f t="shared" ref="H95:I95" si="171">H90+H91-H94</f>
        <v>66</v>
      </c>
      <c r="I95" s="144">
        <f t="shared" si="171"/>
        <v>63</v>
      </c>
      <c r="J95" s="144">
        <f t="shared" ref="J95:K95" si="172">J90+J91-J94</f>
        <v>62</v>
      </c>
      <c r="K95" s="144">
        <f t="shared" si="172"/>
        <v>60</v>
      </c>
      <c r="L95" s="144">
        <f t="shared" ref="L95:M95" si="173">L90+L91-L94</f>
        <v>58</v>
      </c>
      <c r="M95" s="144">
        <f t="shared" si="173"/>
        <v>58</v>
      </c>
      <c r="N95" s="144">
        <f t="shared" ref="N95:O95" si="174">N90+N91-N94</f>
        <v>58</v>
      </c>
      <c r="O95" s="144">
        <f t="shared" si="174"/>
        <v>56</v>
      </c>
      <c r="P95" s="151">
        <f>P90+P91-P94</f>
        <v>56</v>
      </c>
    </row>
    <row r="96" spans="1:16" ht="16.5" thickBot="1" x14ac:dyDescent="0.3">
      <c r="A96" s="84"/>
      <c r="B96" s="65"/>
      <c r="C96" s="66"/>
      <c r="D96" s="63"/>
      <c r="E96" s="63"/>
      <c r="F96" s="63"/>
      <c r="G96" s="63"/>
      <c r="H96" s="63"/>
      <c r="I96" s="63"/>
      <c r="J96" s="63"/>
      <c r="K96" s="63"/>
      <c r="L96" s="64"/>
      <c r="M96" s="64"/>
      <c r="N96" s="64"/>
      <c r="O96" s="64"/>
      <c r="P96" s="150"/>
    </row>
    <row r="97" spans="1:16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5"/>
      <c r="O97" s="615"/>
      <c r="P97" s="616"/>
    </row>
    <row r="98" spans="1:16" ht="15.75" x14ac:dyDescent="0.25">
      <c r="A98" s="85" t="s">
        <v>192</v>
      </c>
      <c r="B98" s="67"/>
      <c r="C98" s="12" t="s">
        <v>3</v>
      </c>
      <c r="D98" s="162">
        <v>0</v>
      </c>
      <c r="E98" s="162">
        <v>0</v>
      </c>
      <c r="F98" s="162">
        <v>0</v>
      </c>
      <c r="G98" s="162">
        <v>0</v>
      </c>
      <c r="H98" s="162">
        <v>0</v>
      </c>
      <c r="I98" s="162">
        <v>0</v>
      </c>
      <c r="J98" s="162">
        <v>0</v>
      </c>
      <c r="K98" s="162">
        <v>0</v>
      </c>
      <c r="L98" s="69">
        <v>0</v>
      </c>
      <c r="M98" s="69">
        <v>0</v>
      </c>
      <c r="N98" s="69">
        <v>0</v>
      </c>
      <c r="O98" s="69">
        <v>0</v>
      </c>
      <c r="P98" s="189">
        <f>SUM(D98:O98)</f>
        <v>0</v>
      </c>
    </row>
    <row r="99" spans="1:16" ht="15.75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3"/>
      <c r="K99" s="63"/>
      <c r="L99" s="64"/>
      <c r="M99" s="64"/>
      <c r="N99" s="64"/>
      <c r="O99" s="64"/>
      <c r="P99" s="150"/>
    </row>
    <row r="100" spans="1:16" s="3" customFormat="1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40"/>
    </row>
    <row r="101" spans="1:16" ht="15.75" x14ac:dyDescent="0.25">
      <c r="A101" s="596" t="s">
        <v>102</v>
      </c>
      <c r="B101" s="597"/>
      <c r="C101" s="12" t="s">
        <v>3</v>
      </c>
      <c r="D101" s="162">
        <v>195</v>
      </c>
      <c r="E101" s="162">
        <v>187</v>
      </c>
      <c r="F101" s="162">
        <v>219</v>
      </c>
      <c r="G101" s="162">
        <v>212</v>
      </c>
      <c r="H101" s="162">
        <v>211</v>
      </c>
      <c r="I101" s="162">
        <v>208</v>
      </c>
      <c r="J101" s="162">
        <v>205</v>
      </c>
      <c r="K101" s="162">
        <v>203</v>
      </c>
      <c r="L101" s="5">
        <v>204</v>
      </c>
      <c r="M101" s="5">
        <v>235</v>
      </c>
      <c r="N101" s="5">
        <v>234</v>
      </c>
      <c r="O101" s="5">
        <v>236</v>
      </c>
      <c r="P101" s="32">
        <f t="shared" ref="P101:P116" si="175">O101</f>
        <v>236</v>
      </c>
    </row>
    <row r="102" spans="1:16" ht="15.75" x14ac:dyDescent="0.25">
      <c r="A102" s="596" t="s">
        <v>101</v>
      </c>
      <c r="B102" s="597"/>
      <c r="C102" s="12" t="s">
        <v>3</v>
      </c>
      <c r="D102" s="162">
        <v>11</v>
      </c>
      <c r="E102" s="162">
        <v>11</v>
      </c>
      <c r="F102" s="162">
        <v>10</v>
      </c>
      <c r="G102" s="162">
        <v>9</v>
      </c>
      <c r="H102" s="162">
        <v>9</v>
      </c>
      <c r="I102" s="162">
        <v>9</v>
      </c>
      <c r="J102" s="162">
        <v>9</v>
      </c>
      <c r="K102" s="162">
        <v>9</v>
      </c>
      <c r="L102" s="5">
        <v>9</v>
      </c>
      <c r="M102" s="5">
        <v>10</v>
      </c>
      <c r="N102" s="5">
        <v>10</v>
      </c>
      <c r="O102" s="5">
        <v>10</v>
      </c>
      <c r="P102" s="32">
        <f t="shared" si="175"/>
        <v>10</v>
      </c>
    </row>
    <row r="103" spans="1:16" ht="15.6" customHeight="1" x14ac:dyDescent="0.25">
      <c r="A103" s="603" t="s">
        <v>100</v>
      </c>
      <c r="B103" s="604"/>
      <c r="C103" s="12" t="s">
        <v>3</v>
      </c>
      <c r="D103" s="162">
        <v>12</v>
      </c>
      <c r="E103" s="162">
        <v>12</v>
      </c>
      <c r="F103" s="162">
        <v>11</v>
      </c>
      <c r="G103" s="162">
        <v>11</v>
      </c>
      <c r="H103" s="162">
        <v>11</v>
      </c>
      <c r="I103" s="162">
        <v>10</v>
      </c>
      <c r="J103" s="162">
        <v>11</v>
      </c>
      <c r="K103" s="162">
        <v>10</v>
      </c>
      <c r="L103" s="5">
        <v>10</v>
      </c>
      <c r="M103" s="5">
        <v>10</v>
      </c>
      <c r="N103" s="5">
        <v>10</v>
      </c>
      <c r="O103" s="5">
        <v>11</v>
      </c>
      <c r="P103" s="32">
        <f t="shared" si="175"/>
        <v>11</v>
      </c>
    </row>
    <row r="104" spans="1:16" ht="15.75" x14ac:dyDescent="0.25">
      <c r="A104" s="603" t="s">
        <v>99</v>
      </c>
      <c r="B104" s="604"/>
      <c r="C104" s="12" t="s">
        <v>3</v>
      </c>
      <c r="D104" s="162">
        <v>2</v>
      </c>
      <c r="E104" s="162">
        <v>2</v>
      </c>
      <c r="F104" s="162">
        <v>2</v>
      </c>
      <c r="G104" s="162">
        <v>2</v>
      </c>
      <c r="H104" s="162">
        <v>2</v>
      </c>
      <c r="I104" s="162">
        <v>2</v>
      </c>
      <c r="J104" s="162">
        <v>2</v>
      </c>
      <c r="K104" s="162">
        <v>2</v>
      </c>
      <c r="L104" s="5">
        <v>2</v>
      </c>
      <c r="M104" s="5">
        <v>2</v>
      </c>
      <c r="N104" s="5">
        <v>2</v>
      </c>
      <c r="O104" s="5">
        <v>2</v>
      </c>
      <c r="P104" s="32">
        <f t="shared" si="175"/>
        <v>2</v>
      </c>
    </row>
    <row r="105" spans="1:16" ht="15.75" x14ac:dyDescent="0.25">
      <c r="A105" s="658" t="s">
        <v>98</v>
      </c>
      <c r="B105" s="659"/>
      <c r="C105" s="12" t="s">
        <v>3</v>
      </c>
      <c r="D105" s="33">
        <f>SUM(D101:D104)</f>
        <v>220</v>
      </c>
      <c r="E105" s="33">
        <f t="shared" ref="E105:G105" si="176">SUM(E101:E104)</f>
        <v>212</v>
      </c>
      <c r="F105" s="33">
        <f t="shared" si="176"/>
        <v>242</v>
      </c>
      <c r="G105" s="33">
        <f t="shared" si="176"/>
        <v>234</v>
      </c>
      <c r="H105" s="33">
        <f t="shared" ref="H105:I105" si="177">SUM(H101:H104)</f>
        <v>233</v>
      </c>
      <c r="I105" s="33">
        <f t="shared" si="177"/>
        <v>229</v>
      </c>
      <c r="J105" s="33">
        <f t="shared" ref="J105:K105" si="178">SUM(J101:J104)</f>
        <v>227</v>
      </c>
      <c r="K105" s="33">
        <f t="shared" si="178"/>
        <v>224</v>
      </c>
      <c r="L105" s="33">
        <f t="shared" ref="L105:M105" si="179">SUM(L101:L104)</f>
        <v>225</v>
      </c>
      <c r="M105" s="33">
        <f t="shared" si="179"/>
        <v>257</v>
      </c>
      <c r="N105" s="33">
        <f t="shared" ref="N105:O105" si="180">SUM(N101:N104)</f>
        <v>256</v>
      </c>
      <c r="O105" s="33">
        <f t="shared" si="180"/>
        <v>259</v>
      </c>
      <c r="P105" s="32">
        <f t="shared" si="175"/>
        <v>259</v>
      </c>
    </row>
    <row r="106" spans="1:16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6"/>
      <c r="O106" s="636"/>
      <c r="P106" s="637"/>
    </row>
    <row r="107" spans="1:16" ht="15.75" x14ac:dyDescent="0.25">
      <c r="A107" s="596" t="s">
        <v>195</v>
      </c>
      <c r="B107" s="597"/>
      <c r="C107" s="12" t="s">
        <v>3</v>
      </c>
      <c r="D107" s="162">
        <v>260</v>
      </c>
      <c r="E107" s="162">
        <v>272</v>
      </c>
      <c r="F107" s="162">
        <v>275</v>
      </c>
      <c r="G107" s="162">
        <v>285</v>
      </c>
      <c r="H107" s="162">
        <v>297</v>
      </c>
      <c r="I107" s="162">
        <v>303</v>
      </c>
      <c r="J107" s="162">
        <v>307</v>
      </c>
      <c r="K107" s="162">
        <v>311</v>
      </c>
      <c r="L107" s="5">
        <v>309</v>
      </c>
      <c r="M107" s="5">
        <v>278</v>
      </c>
      <c r="N107" s="5">
        <v>277</v>
      </c>
      <c r="O107" s="5">
        <v>276</v>
      </c>
      <c r="P107" s="32">
        <f t="shared" si="175"/>
        <v>276</v>
      </c>
    </row>
    <row r="108" spans="1:16" ht="15.75" x14ac:dyDescent="0.25">
      <c r="A108" s="596" t="s">
        <v>196</v>
      </c>
      <c r="B108" s="597"/>
      <c r="C108" s="12" t="s">
        <v>3</v>
      </c>
      <c r="D108" s="162">
        <v>7</v>
      </c>
      <c r="E108" s="162">
        <v>7</v>
      </c>
      <c r="F108" s="162">
        <v>7</v>
      </c>
      <c r="G108" s="162">
        <v>9</v>
      </c>
      <c r="H108" s="162">
        <v>9</v>
      </c>
      <c r="I108" s="162">
        <v>9</v>
      </c>
      <c r="J108" s="162">
        <v>9</v>
      </c>
      <c r="K108" s="162">
        <v>9</v>
      </c>
      <c r="L108" s="5">
        <v>9</v>
      </c>
      <c r="M108" s="5">
        <v>8</v>
      </c>
      <c r="N108" s="5">
        <v>8</v>
      </c>
      <c r="O108" s="5">
        <v>8</v>
      </c>
      <c r="P108" s="32">
        <f t="shared" si="175"/>
        <v>8</v>
      </c>
    </row>
    <row r="109" spans="1:16" ht="15.75" x14ac:dyDescent="0.25">
      <c r="A109" s="596" t="s">
        <v>197</v>
      </c>
      <c r="B109" s="597"/>
      <c r="C109" s="12" t="s">
        <v>3</v>
      </c>
      <c r="D109" s="162">
        <v>2</v>
      </c>
      <c r="E109" s="162">
        <v>2</v>
      </c>
      <c r="F109" s="162">
        <v>2</v>
      </c>
      <c r="G109" s="162">
        <v>2</v>
      </c>
      <c r="H109" s="162">
        <v>2</v>
      </c>
      <c r="I109" s="162">
        <v>3</v>
      </c>
      <c r="J109" s="162">
        <v>2</v>
      </c>
      <c r="K109" s="162">
        <v>3</v>
      </c>
      <c r="L109" s="5">
        <v>3</v>
      </c>
      <c r="M109" s="5">
        <v>3</v>
      </c>
      <c r="N109" s="5">
        <v>3</v>
      </c>
      <c r="O109" s="5">
        <v>2</v>
      </c>
      <c r="P109" s="32">
        <f t="shared" si="175"/>
        <v>2</v>
      </c>
    </row>
    <row r="110" spans="1:16" ht="15.75" x14ac:dyDescent="0.25">
      <c r="A110" s="596" t="s">
        <v>198</v>
      </c>
      <c r="B110" s="597"/>
      <c r="C110" s="12" t="s">
        <v>3</v>
      </c>
      <c r="D110" s="162">
        <v>2</v>
      </c>
      <c r="E110" s="162">
        <v>2</v>
      </c>
      <c r="F110" s="162">
        <v>2</v>
      </c>
      <c r="G110" s="162">
        <v>2</v>
      </c>
      <c r="H110" s="162">
        <v>2</v>
      </c>
      <c r="I110" s="162">
        <v>2</v>
      </c>
      <c r="J110" s="162">
        <v>2</v>
      </c>
      <c r="K110" s="162">
        <v>2</v>
      </c>
      <c r="L110" s="5">
        <v>1</v>
      </c>
      <c r="M110" s="5">
        <v>1</v>
      </c>
      <c r="N110" s="5">
        <v>1</v>
      </c>
      <c r="O110" s="5">
        <v>1</v>
      </c>
      <c r="P110" s="32">
        <f t="shared" si="175"/>
        <v>1</v>
      </c>
    </row>
    <row r="111" spans="1:16" ht="15.75" x14ac:dyDescent="0.25">
      <c r="A111" s="617" t="s">
        <v>97</v>
      </c>
      <c r="B111" s="618"/>
      <c r="C111" s="12" t="s">
        <v>3</v>
      </c>
      <c r="D111" s="33">
        <f>SUM(D107:D110)</f>
        <v>271</v>
      </c>
      <c r="E111" s="33">
        <f t="shared" ref="E111:G111" si="181">SUM(E107:E110)</f>
        <v>283</v>
      </c>
      <c r="F111" s="33">
        <f t="shared" si="181"/>
        <v>286</v>
      </c>
      <c r="G111" s="33">
        <f t="shared" si="181"/>
        <v>298</v>
      </c>
      <c r="H111" s="33">
        <f t="shared" ref="H111:I111" si="182">SUM(H107:H110)</f>
        <v>310</v>
      </c>
      <c r="I111" s="33">
        <f t="shared" si="182"/>
        <v>317</v>
      </c>
      <c r="J111" s="33">
        <f t="shared" ref="J111:K111" si="183">SUM(J107:J110)</f>
        <v>320</v>
      </c>
      <c r="K111" s="33">
        <f t="shared" si="183"/>
        <v>325</v>
      </c>
      <c r="L111" s="33">
        <f t="shared" ref="L111:M111" si="184">SUM(L107:L110)</f>
        <v>322</v>
      </c>
      <c r="M111" s="33">
        <f t="shared" si="184"/>
        <v>290</v>
      </c>
      <c r="N111" s="33">
        <f t="shared" ref="N111:O111" si="185">SUM(N107:N110)</f>
        <v>289</v>
      </c>
      <c r="O111" s="33">
        <f t="shared" si="185"/>
        <v>287</v>
      </c>
      <c r="P111" s="32">
        <f t="shared" si="175"/>
        <v>287</v>
      </c>
    </row>
    <row r="112" spans="1:16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39"/>
      <c r="O112" s="639"/>
      <c r="P112" s="640"/>
    </row>
    <row r="113" spans="1:16" ht="15.75" x14ac:dyDescent="0.25">
      <c r="A113" s="596" t="s">
        <v>199</v>
      </c>
      <c r="B113" s="597"/>
      <c r="C113" s="12" t="s">
        <v>3</v>
      </c>
      <c r="D113" s="162">
        <v>162</v>
      </c>
      <c r="E113" s="162">
        <v>162</v>
      </c>
      <c r="F113" s="162">
        <v>127</v>
      </c>
      <c r="G113" s="162">
        <v>124</v>
      </c>
      <c r="H113" s="162">
        <v>115</v>
      </c>
      <c r="I113" s="162">
        <v>115</v>
      </c>
      <c r="J113" s="162">
        <v>115</v>
      </c>
      <c r="K113" s="162">
        <v>115</v>
      </c>
      <c r="L113" s="136">
        <v>118</v>
      </c>
      <c r="M113" s="136">
        <v>118</v>
      </c>
      <c r="N113" s="136">
        <v>120</v>
      </c>
      <c r="O113" s="136">
        <v>121</v>
      </c>
      <c r="P113" s="32">
        <f t="shared" si="175"/>
        <v>121</v>
      </c>
    </row>
    <row r="114" spans="1:16" ht="15.75" x14ac:dyDescent="0.25">
      <c r="A114" s="596" t="s">
        <v>200</v>
      </c>
      <c r="B114" s="597"/>
      <c r="C114" s="12" t="s">
        <v>3</v>
      </c>
      <c r="D114" s="162">
        <v>24</v>
      </c>
      <c r="E114" s="162">
        <v>24</v>
      </c>
      <c r="F114" s="162">
        <v>25</v>
      </c>
      <c r="G114" s="162">
        <v>24</v>
      </c>
      <c r="H114" s="162">
        <v>24</v>
      </c>
      <c r="I114" s="162">
        <v>24</v>
      </c>
      <c r="J114" s="162">
        <v>24</v>
      </c>
      <c r="K114" s="162">
        <v>24</v>
      </c>
      <c r="L114" s="136">
        <v>24</v>
      </c>
      <c r="M114" s="136">
        <v>24</v>
      </c>
      <c r="N114" s="136">
        <v>24</v>
      </c>
      <c r="O114" s="136">
        <v>24</v>
      </c>
      <c r="P114" s="32">
        <f t="shared" si="175"/>
        <v>24</v>
      </c>
    </row>
    <row r="115" spans="1:16" ht="15.75" x14ac:dyDescent="0.25">
      <c r="A115" s="596" t="s">
        <v>201</v>
      </c>
      <c r="B115" s="597"/>
      <c r="C115" s="12" t="s">
        <v>3</v>
      </c>
      <c r="D115" s="162">
        <v>2</v>
      </c>
      <c r="E115" s="162">
        <v>2</v>
      </c>
      <c r="F115" s="162">
        <v>3</v>
      </c>
      <c r="G115" s="162">
        <v>3</v>
      </c>
      <c r="H115" s="162">
        <v>3</v>
      </c>
      <c r="I115" s="162">
        <v>3</v>
      </c>
      <c r="J115" s="162">
        <v>3</v>
      </c>
      <c r="K115" s="162">
        <v>3</v>
      </c>
      <c r="L115" s="136">
        <v>3</v>
      </c>
      <c r="M115" s="136">
        <v>3</v>
      </c>
      <c r="N115" s="136">
        <v>3</v>
      </c>
      <c r="O115" s="136">
        <v>3</v>
      </c>
      <c r="P115" s="32">
        <f t="shared" si="175"/>
        <v>3</v>
      </c>
    </row>
    <row r="116" spans="1:16" ht="15.75" x14ac:dyDescent="0.25">
      <c r="A116" s="596" t="s">
        <v>202</v>
      </c>
      <c r="B116" s="597"/>
      <c r="C116" s="12" t="s">
        <v>3</v>
      </c>
      <c r="D116" s="162">
        <v>1</v>
      </c>
      <c r="E116" s="162">
        <v>1</v>
      </c>
      <c r="F116" s="162">
        <v>1</v>
      </c>
      <c r="G116" s="162">
        <v>1</v>
      </c>
      <c r="H116" s="162">
        <v>1</v>
      </c>
      <c r="I116" s="162">
        <v>1</v>
      </c>
      <c r="J116" s="162">
        <v>1</v>
      </c>
      <c r="K116" s="162">
        <v>1</v>
      </c>
      <c r="L116" s="136">
        <v>2</v>
      </c>
      <c r="M116" s="136">
        <v>2</v>
      </c>
      <c r="N116" s="136">
        <v>2</v>
      </c>
      <c r="O116" s="136">
        <v>2</v>
      </c>
      <c r="P116" s="32">
        <f t="shared" si="175"/>
        <v>2</v>
      </c>
    </row>
    <row r="117" spans="1:16" ht="15.75" x14ac:dyDescent="0.25">
      <c r="A117" s="617" t="s">
        <v>96</v>
      </c>
      <c r="B117" s="618"/>
      <c r="C117" s="12" t="s">
        <v>3</v>
      </c>
      <c r="D117" s="33">
        <f>SUM(D113:D116)</f>
        <v>189</v>
      </c>
      <c r="E117" s="33">
        <f t="shared" ref="E117:G117" si="186">SUM(E113:E116)</f>
        <v>189</v>
      </c>
      <c r="F117" s="33">
        <f t="shared" si="186"/>
        <v>156</v>
      </c>
      <c r="G117" s="33">
        <f t="shared" si="186"/>
        <v>152</v>
      </c>
      <c r="H117" s="33">
        <f t="shared" ref="H117:I117" si="187">SUM(H113:H116)</f>
        <v>143</v>
      </c>
      <c r="I117" s="33">
        <f t="shared" si="187"/>
        <v>143</v>
      </c>
      <c r="J117" s="33">
        <f t="shared" ref="J117:K117" si="188">SUM(J113:J116)</f>
        <v>143</v>
      </c>
      <c r="K117" s="33">
        <f t="shared" si="188"/>
        <v>143</v>
      </c>
      <c r="L117" s="33">
        <f t="shared" ref="L117:M117" si="189">SUM(L113:L116)</f>
        <v>147</v>
      </c>
      <c r="M117" s="33">
        <f t="shared" si="189"/>
        <v>147</v>
      </c>
      <c r="N117" s="33">
        <f t="shared" ref="N117:O117" si="190">SUM(N113:N116)</f>
        <v>149</v>
      </c>
      <c r="O117" s="33">
        <f t="shared" si="190"/>
        <v>150</v>
      </c>
      <c r="P117" s="54">
        <f t="shared" ref="P117" si="191">SUM(P113:P116)</f>
        <v>150</v>
      </c>
    </row>
    <row r="118" spans="1:16" s="3" customFormat="1" ht="15.75" x14ac:dyDescent="0.25">
      <c r="A118" s="325" t="s">
        <v>193</v>
      </c>
      <c r="B118" s="326"/>
      <c r="C118" s="12" t="s">
        <v>3</v>
      </c>
      <c r="D118" s="33">
        <f t="shared" ref="D118:G118" si="192">D111+D117</f>
        <v>460</v>
      </c>
      <c r="E118" s="33">
        <f t="shared" si="192"/>
        <v>472</v>
      </c>
      <c r="F118" s="33">
        <f t="shared" si="192"/>
        <v>442</v>
      </c>
      <c r="G118" s="33">
        <f t="shared" si="192"/>
        <v>450</v>
      </c>
      <c r="H118" s="33">
        <f t="shared" ref="H118:I118" si="193">H111+H117</f>
        <v>453</v>
      </c>
      <c r="I118" s="33">
        <f t="shared" si="193"/>
        <v>460</v>
      </c>
      <c r="J118" s="33">
        <f t="shared" ref="J118:K118" si="194">J111+J117</f>
        <v>463</v>
      </c>
      <c r="K118" s="33">
        <f t="shared" si="194"/>
        <v>468</v>
      </c>
      <c r="L118" s="33">
        <f t="shared" ref="L118:M118" si="195">L111+L117</f>
        <v>469</v>
      </c>
      <c r="M118" s="33">
        <f t="shared" si="195"/>
        <v>437</v>
      </c>
      <c r="N118" s="33">
        <f t="shared" ref="N118:O118" si="196">N111+N117</f>
        <v>438</v>
      </c>
      <c r="O118" s="33">
        <f t="shared" si="196"/>
        <v>437</v>
      </c>
      <c r="P118" s="33">
        <f t="shared" ref="P118" si="197">P111+P117</f>
        <v>437</v>
      </c>
    </row>
    <row r="119" spans="1:16" ht="15.75" x14ac:dyDescent="0.25">
      <c r="A119" s="617" t="s">
        <v>194</v>
      </c>
      <c r="B119" s="618"/>
      <c r="C119" s="12" t="s">
        <v>3</v>
      </c>
      <c r="D119" s="33">
        <f t="shared" ref="D119:G119" si="198">D105+D118</f>
        <v>680</v>
      </c>
      <c r="E119" s="33">
        <f t="shared" si="198"/>
        <v>684</v>
      </c>
      <c r="F119" s="33">
        <f t="shared" si="198"/>
        <v>684</v>
      </c>
      <c r="G119" s="33">
        <f t="shared" si="198"/>
        <v>684</v>
      </c>
      <c r="H119" s="33">
        <f t="shared" ref="H119:I119" si="199">H105+H118</f>
        <v>686</v>
      </c>
      <c r="I119" s="33">
        <f t="shared" si="199"/>
        <v>689</v>
      </c>
      <c r="J119" s="33">
        <f t="shared" ref="J119:K119" si="200">J105+J118</f>
        <v>690</v>
      </c>
      <c r="K119" s="33">
        <f t="shared" si="200"/>
        <v>692</v>
      </c>
      <c r="L119" s="33">
        <f t="shared" ref="L119:M119" si="201">L105+L118</f>
        <v>694</v>
      </c>
      <c r="M119" s="33">
        <f t="shared" si="201"/>
        <v>694</v>
      </c>
      <c r="N119" s="33">
        <f t="shared" ref="N119:O119" si="202">N105+N118</f>
        <v>694</v>
      </c>
      <c r="O119" s="33">
        <f t="shared" si="202"/>
        <v>696</v>
      </c>
      <c r="P119" s="33">
        <f t="shared" ref="P119" si="203">P105+P118</f>
        <v>696</v>
      </c>
    </row>
    <row r="120" spans="1:16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4"/>
      <c r="O120" s="594"/>
      <c r="P120" s="595"/>
    </row>
    <row r="121" spans="1:16" ht="15.75" x14ac:dyDescent="0.25">
      <c r="A121" s="596" t="s">
        <v>95</v>
      </c>
      <c r="B121" s="597"/>
      <c r="C121" s="6" t="s">
        <v>3</v>
      </c>
      <c r="D121" s="162">
        <v>3677</v>
      </c>
      <c r="E121" s="162">
        <v>3680</v>
      </c>
      <c r="F121" s="162">
        <v>3683</v>
      </c>
      <c r="G121" s="162">
        <v>3686</v>
      </c>
      <c r="H121" s="162">
        <v>3689</v>
      </c>
      <c r="I121" s="162">
        <v>3692</v>
      </c>
      <c r="J121" s="162">
        <v>3692</v>
      </c>
      <c r="K121" s="162">
        <v>3695</v>
      </c>
      <c r="L121" s="137">
        <v>3698</v>
      </c>
      <c r="M121" s="137">
        <v>3701</v>
      </c>
      <c r="N121" s="137">
        <v>3703</v>
      </c>
      <c r="O121" s="137">
        <v>3706</v>
      </c>
      <c r="P121" s="31">
        <f>O121</f>
        <v>3706</v>
      </c>
    </row>
    <row r="122" spans="1:16" ht="15.75" x14ac:dyDescent="0.25">
      <c r="A122" s="596" t="s">
        <v>94</v>
      </c>
      <c r="B122" s="597"/>
      <c r="C122" s="6" t="s">
        <v>3</v>
      </c>
      <c r="D122" s="162">
        <v>3402</v>
      </c>
      <c r="E122" s="162">
        <v>3419.2</v>
      </c>
      <c r="F122" s="162">
        <v>3419</v>
      </c>
      <c r="G122" s="162">
        <v>3419</v>
      </c>
      <c r="H122" s="162">
        <v>3427.6</v>
      </c>
      <c r="I122" s="162">
        <v>3440.9</v>
      </c>
      <c r="J122" s="162">
        <v>3440.9</v>
      </c>
      <c r="K122" s="162">
        <v>3449.6</v>
      </c>
      <c r="L122" s="137">
        <v>3458.6</v>
      </c>
      <c r="M122" s="137">
        <v>3459</v>
      </c>
      <c r="N122" s="137">
        <v>3459</v>
      </c>
      <c r="O122" s="137">
        <v>3467.6</v>
      </c>
      <c r="P122" s="31">
        <f>O122</f>
        <v>3467.6</v>
      </c>
    </row>
    <row r="123" spans="1:16" ht="15.75" x14ac:dyDescent="0.25">
      <c r="A123" s="633" t="s">
        <v>93</v>
      </c>
      <c r="B123" s="634"/>
      <c r="C123" s="30" t="s">
        <v>6</v>
      </c>
      <c r="D123" s="316">
        <f>IFERROR(D122/D121,0)</f>
        <v>0.92521076964917048</v>
      </c>
      <c r="E123" s="316">
        <f t="shared" ref="E123:G123" si="204">IFERROR(E122/E121,0)</f>
        <v>0.92913043478260859</v>
      </c>
      <c r="F123" s="316">
        <f t="shared" si="204"/>
        <v>0.9283193049144719</v>
      </c>
      <c r="G123" s="316">
        <f t="shared" si="204"/>
        <v>0.92756375474769392</v>
      </c>
      <c r="H123" s="316">
        <f t="shared" ref="H123:I123" si="205">IFERROR(H122/H121,0)</f>
        <v>0.92914068853347787</v>
      </c>
      <c r="I123" s="316">
        <f t="shared" si="205"/>
        <v>0.93198808234019503</v>
      </c>
      <c r="J123" s="316">
        <f t="shared" ref="J123:K123" si="206">IFERROR(J122/J121,0)</f>
        <v>0.93198808234019503</v>
      </c>
      <c r="K123" s="316">
        <f t="shared" si="206"/>
        <v>0.93358592692828146</v>
      </c>
      <c r="L123" s="316">
        <f t="shared" ref="L123:M123" si="207">IFERROR(L122/L121,0)</f>
        <v>0.93526230394807996</v>
      </c>
      <c r="M123" s="316">
        <f t="shared" si="207"/>
        <v>0.93461226695487709</v>
      </c>
      <c r="N123" s="316">
        <f t="shared" ref="N123:O123" si="208">IFERROR(N122/N121,0)</f>
        <v>0.93410748042128</v>
      </c>
      <c r="O123" s="316">
        <f t="shared" si="208"/>
        <v>0.93567188343227192</v>
      </c>
      <c r="P123" s="298">
        <f>IFERROR(P122/P121,0)</f>
        <v>0.93567188343227192</v>
      </c>
    </row>
    <row r="124" spans="1:16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6"/>
      <c r="O124" s="626"/>
      <c r="P124" s="627"/>
    </row>
    <row r="125" spans="1:16" ht="26.25" x14ac:dyDescent="0.25">
      <c r="A125" s="605" t="s">
        <v>91</v>
      </c>
      <c r="B125" s="24" t="s">
        <v>85</v>
      </c>
      <c r="C125" s="12" t="s">
        <v>3</v>
      </c>
      <c r="D125" s="164">
        <v>0</v>
      </c>
      <c r="E125" s="164">
        <v>0</v>
      </c>
      <c r="F125" s="164">
        <v>0</v>
      </c>
      <c r="G125" s="164">
        <v>0</v>
      </c>
      <c r="H125" s="164">
        <v>0</v>
      </c>
      <c r="I125" s="164">
        <v>0</v>
      </c>
      <c r="J125" s="164">
        <v>0</v>
      </c>
      <c r="K125" s="164">
        <v>0</v>
      </c>
      <c r="L125" s="164">
        <v>0</v>
      </c>
      <c r="M125" s="164">
        <v>0</v>
      </c>
      <c r="N125" s="164">
        <v>0</v>
      </c>
      <c r="O125" s="164">
        <v>0</v>
      </c>
      <c r="P125" s="25">
        <f>D125</f>
        <v>0</v>
      </c>
    </row>
    <row r="126" spans="1:16" ht="15.75" x14ac:dyDescent="0.25">
      <c r="A126" s="606"/>
      <c r="B126" s="24" t="s">
        <v>84</v>
      </c>
      <c r="C126" s="12" t="s">
        <v>3</v>
      </c>
      <c r="D126" s="162">
        <v>0</v>
      </c>
      <c r="E126" s="162">
        <v>0</v>
      </c>
      <c r="F126" s="162">
        <v>0</v>
      </c>
      <c r="G126" s="162">
        <v>0</v>
      </c>
      <c r="H126" s="162">
        <v>0</v>
      </c>
      <c r="I126" s="162">
        <v>0</v>
      </c>
      <c r="J126" s="162">
        <v>0</v>
      </c>
      <c r="K126" s="162">
        <v>0</v>
      </c>
      <c r="L126" s="162">
        <v>0</v>
      </c>
      <c r="M126" s="162">
        <v>0</v>
      </c>
      <c r="N126" s="162">
        <v>0</v>
      </c>
      <c r="O126" s="162">
        <v>0</v>
      </c>
      <c r="P126" s="19">
        <f>SUM(D126:O126)</f>
        <v>0</v>
      </c>
    </row>
    <row r="127" spans="1:16" ht="15.75" x14ac:dyDescent="0.25">
      <c r="A127" s="606"/>
      <c r="B127" s="79" t="s">
        <v>88</v>
      </c>
      <c r="C127" s="12" t="s">
        <v>3</v>
      </c>
      <c r="D127" s="162">
        <v>0</v>
      </c>
      <c r="E127" s="162">
        <v>0</v>
      </c>
      <c r="F127" s="162">
        <v>0</v>
      </c>
      <c r="G127" s="162">
        <v>0</v>
      </c>
      <c r="H127" s="162">
        <v>0</v>
      </c>
      <c r="I127" s="162">
        <v>0</v>
      </c>
      <c r="J127" s="162">
        <v>0</v>
      </c>
      <c r="K127" s="162">
        <v>0</v>
      </c>
      <c r="L127" s="162">
        <v>0</v>
      </c>
      <c r="M127" s="162">
        <v>0</v>
      </c>
      <c r="N127" s="162">
        <v>0</v>
      </c>
      <c r="O127" s="162">
        <v>0</v>
      </c>
      <c r="P127" s="19">
        <f>SUM(D127:O127)</f>
        <v>0</v>
      </c>
    </row>
    <row r="128" spans="1:16" ht="15.75" x14ac:dyDescent="0.25">
      <c r="A128" s="606"/>
      <c r="B128" s="24" t="s">
        <v>82</v>
      </c>
      <c r="C128" s="12" t="s">
        <v>3</v>
      </c>
      <c r="D128" s="162">
        <v>0</v>
      </c>
      <c r="E128" s="162">
        <v>0</v>
      </c>
      <c r="F128" s="162">
        <v>0</v>
      </c>
      <c r="G128" s="162">
        <v>0</v>
      </c>
      <c r="H128" s="162">
        <v>0</v>
      </c>
      <c r="I128" s="162">
        <v>0</v>
      </c>
      <c r="J128" s="162">
        <v>0</v>
      </c>
      <c r="K128" s="162">
        <v>0</v>
      </c>
      <c r="L128" s="162">
        <v>0</v>
      </c>
      <c r="M128" s="162">
        <v>0</v>
      </c>
      <c r="N128" s="162">
        <v>0</v>
      </c>
      <c r="O128" s="162">
        <v>0</v>
      </c>
      <c r="P128" s="19">
        <f>SUM(D128:O128)</f>
        <v>0</v>
      </c>
    </row>
    <row r="129" spans="1:16" ht="26.25" x14ac:dyDescent="0.25">
      <c r="A129" s="607"/>
      <c r="B129" s="24" t="s">
        <v>81</v>
      </c>
      <c r="C129" s="12" t="s">
        <v>3</v>
      </c>
      <c r="D129" s="164">
        <f>D125+D126-D127-D128</f>
        <v>0</v>
      </c>
      <c r="E129" s="164">
        <f t="shared" ref="E129:G129" si="209">E125+E126-E127-E128</f>
        <v>0</v>
      </c>
      <c r="F129" s="164">
        <f t="shared" si="209"/>
        <v>0</v>
      </c>
      <c r="G129" s="164">
        <f t="shared" si="209"/>
        <v>0</v>
      </c>
      <c r="H129" s="164">
        <f t="shared" ref="H129:I129" si="210">H125+H126-H127-H128</f>
        <v>0</v>
      </c>
      <c r="I129" s="164">
        <f t="shared" si="210"/>
        <v>0</v>
      </c>
      <c r="J129" s="164">
        <f t="shared" ref="J129:K129" si="211">J125+J126-J127-J128</f>
        <v>0</v>
      </c>
      <c r="K129" s="164">
        <f t="shared" si="211"/>
        <v>0</v>
      </c>
      <c r="L129" s="164">
        <f t="shared" ref="L129:M129" si="212">L125+L126-L127-L128</f>
        <v>0</v>
      </c>
      <c r="M129" s="164">
        <f t="shared" si="212"/>
        <v>0</v>
      </c>
      <c r="N129" s="164">
        <f t="shared" ref="N129:O129" si="213">N125+N126-N127-N128</f>
        <v>0</v>
      </c>
      <c r="O129" s="164">
        <f t="shared" si="213"/>
        <v>0</v>
      </c>
      <c r="P129" s="25">
        <f>P125+P126-P127-P128</f>
        <v>0</v>
      </c>
    </row>
    <row r="130" spans="1:16" ht="26.25" x14ac:dyDescent="0.25">
      <c r="A130" s="605" t="s">
        <v>90</v>
      </c>
      <c r="B130" s="28" t="s">
        <v>85</v>
      </c>
      <c r="C130" s="27" t="s">
        <v>3</v>
      </c>
      <c r="D130" s="164">
        <v>0</v>
      </c>
      <c r="E130" s="164">
        <v>0</v>
      </c>
      <c r="F130" s="164">
        <v>0</v>
      </c>
      <c r="G130" s="164">
        <v>0</v>
      </c>
      <c r="H130" s="164">
        <v>0</v>
      </c>
      <c r="I130" s="164">
        <v>0</v>
      </c>
      <c r="J130" s="164">
        <v>0</v>
      </c>
      <c r="K130" s="164">
        <v>0</v>
      </c>
      <c r="L130" s="164">
        <v>0</v>
      </c>
      <c r="M130" s="164">
        <v>0</v>
      </c>
      <c r="N130" s="164">
        <v>0</v>
      </c>
      <c r="O130" s="164">
        <v>0</v>
      </c>
      <c r="P130" s="25">
        <f>D130</f>
        <v>0</v>
      </c>
    </row>
    <row r="131" spans="1:16" ht="15.75" x14ac:dyDescent="0.25">
      <c r="A131" s="606"/>
      <c r="B131" s="24" t="s">
        <v>84</v>
      </c>
      <c r="C131" s="12" t="s">
        <v>3</v>
      </c>
      <c r="D131" s="162">
        <v>0</v>
      </c>
      <c r="E131" s="162">
        <v>0</v>
      </c>
      <c r="F131" s="162">
        <v>0</v>
      </c>
      <c r="G131" s="162">
        <v>0</v>
      </c>
      <c r="H131" s="162">
        <v>0</v>
      </c>
      <c r="I131" s="162">
        <v>0</v>
      </c>
      <c r="J131" s="162">
        <v>0</v>
      </c>
      <c r="K131" s="162">
        <v>0</v>
      </c>
      <c r="L131" s="162">
        <v>0</v>
      </c>
      <c r="M131" s="162">
        <v>0</v>
      </c>
      <c r="N131" s="162">
        <v>0</v>
      </c>
      <c r="O131" s="162">
        <v>0</v>
      </c>
      <c r="P131" s="19">
        <f>SUM(D131:O131)</f>
        <v>0</v>
      </c>
    </row>
    <row r="132" spans="1:16" ht="15.75" x14ac:dyDescent="0.25">
      <c r="A132" s="606"/>
      <c r="B132" s="79" t="s">
        <v>88</v>
      </c>
      <c r="C132" s="12" t="s">
        <v>3</v>
      </c>
      <c r="D132" s="162">
        <v>0</v>
      </c>
      <c r="E132" s="162">
        <v>0</v>
      </c>
      <c r="F132" s="162">
        <v>0</v>
      </c>
      <c r="G132" s="162">
        <v>0</v>
      </c>
      <c r="H132" s="162">
        <v>0</v>
      </c>
      <c r="I132" s="162">
        <v>0</v>
      </c>
      <c r="J132" s="162">
        <v>0</v>
      </c>
      <c r="K132" s="162">
        <v>0</v>
      </c>
      <c r="L132" s="162">
        <v>0</v>
      </c>
      <c r="M132" s="162">
        <v>0</v>
      </c>
      <c r="N132" s="162">
        <v>0</v>
      </c>
      <c r="O132" s="162">
        <v>0</v>
      </c>
      <c r="P132" s="19">
        <f>SUM(D132:O132)</f>
        <v>0</v>
      </c>
    </row>
    <row r="133" spans="1:16" ht="15.75" x14ac:dyDescent="0.25">
      <c r="A133" s="606"/>
      <c r="B133" s="24" t="s">
        <v>82</v>
      </c>
      <c r="C133" s="12" t="s">
        <v>3</v>
      </c>
      <c r="D133" s="162">
        <v>0</v>
      </c>
      <c r="E133" s="162">
        <v>0</v>
      </c>
      <c r="F133" s="162">
        <v>0</v>
      </c>
      <c r="G133" s="162">
        <v>0</v>
      </c>
      <c r="H133" s="162">
        <v>0</v>
      </c>
      <c r="I133" s="162">
        <v>0</v>
      </c>
      <c r="J133" s="162">
        <v>0</v>
      </c>
      <c r="K133" s="162">
        <v>0</v>
      </c>
      <c r="L133" s="162">
        <v>0</v>
      </c>
      <c r="M133" s="162">
        <v>0</v>
      </c>
      <c r="N133" s="162">
        <v>0</v>
      </c>
      <c r="O133" s="162">
        <v>0</v>
      </c>
      <c r="P133" s="19">
        <f>SUM(D133:O133)</f>
        <v>0</v>
      </c>
    </row>
    <row r="134" spans="1:16" ht="26.25" x14ac:dyDescent="0.25">
      <c r="A134" s="607"/>
      <c r="B134" s="24" t="s">
        <v>81</v>
      </c>
      <c r="C134" s="12" t="s">
        <v>3</v>
      </c>
      <c r="D134" s="164">
        <f t="shared" ref="D134:G134" si="214">D130+D131-D132-D133</f>
        <v>0</v>
      </c>
      <c r="E134" s="164">
        <f t="shared" si="214"/>
        <v>0</v>
      </c>
      <c r="F134" s="164">
        <f t="shared" si="214"/>
        <v>0</v>
      </c>
      <c r="G134" s="164">
        <f t="shared" si="214"/>
        <v>0</v>
      </c>
      <c r="H134" s="164">
        <f t="shared" ref="H134:I134" si="215">H130+H131-H132-H133</f>
        <v>0</v>
      </c>
      <c r="I134" s="164">
        <f t="shared" si="215"/>
        <v>0</v>
      </c>
      <c r="J134" s="164">
        <f t="shared" ref="J134:K134" si="216">J130+J131-J132-J133</f>
        <v>0</v>
      </c>
      <c r="K134" s="164">
        <f t="shared" si="216"/>
        <v>0</v>
      </c>
      <c r="L134" s="164">
        <f t="shared" ref="L134:M134" si="217">L130+L131-L132-L133</f>
        <v>0</v>
      </c>
      <c r="M134" s="164">
        <f t="shared" si="217"/>
        <v>0</v>
      </c>
      <c r="N134" s="164">
        <f t="shared" ref="N134:O134" si="218">N130+N131-N132-N133</f>
        <v>0</v>
      </c>
      <c r="O134" s="164">
        <f t="shared" si="218"/>
        <v>0</v>
      </c>
      <c r="P134" s="25">
        <f>P130+P131-P132-P133</f>
        <v>0</v>
      </c>
    </row>
    <row r="135" spans="1:16" ht="26.25" x14ac:dyDescent="0.25">
      <c r="A135" s="605" t="s">
        <v>89</v>
      </c>
      <c r="B135" s="24" t="s">
        <v>85</v>
      </c>
      <c r="C135" s="12" t="s">
        <v>3</v>
      </c>
      <c r="D135" s="164">
        <v>0</v>
      </c>
      <c r="E135" s="164">
        <v>0</v>
      </c>
      <c r="F135" s="164">
        <v>0</v>
      </c>
      <c r="G135" s="164">
        <v>0</v>
      </c>
      <c r="H135" s="164">
        <v>0</v>
      </c>
      <c r="I135" s="164">
        <v>0</v>
      </c>
      <c r="J135" s="164">
        <v>0</v>
      </c>
      <c r="K135" s="164">
        <v>0</v>
      </c>
      <c r="L135" s="164">
        <v>0</v>
      </c>
      <c r="M135" s="164">
        <v>0</v>
      </c>
      <c r="N135" s="164">
        <v>0</v>
      </c>
      <c r="O135" s="164">
        <v>0</v>
      </c>
      <c r="P135" s="25">
        <f>D135</f>
        <v>0</v>
      </c>
    </row>
    <row r="136" spans="1:16" ht="15.75" x14ac:dyDescent="0.25">
      <c r="A136" s="606"/>
      <c r="B136" s="24" t="s">
        <v>84</v>
      </c>
      <c r="C136" s="12" t="s">
        <v>3</v>
      </c>
      <c r="D136" s="162">
        <v>0</v>
      </c>
      <c r="E136" s="162">
        <v>0</v>
      </c>
      <c r="F136" s="162">
        <v>0</v>
      </c>
      <c r="G136" s="162">
        <v>0</v>
      </c>
      <c r="H136" s="162">
        <v>0</v>
      </c>
      <c r="I136" s="162">
        <v>0</v>
      </c>
      <c r="J136" s="162">
        <v>0</v>
      </c>
      <c r="K136" s="162">
        <v>0</v>
      </c>
      <c r="L136" s="162">
        <v>0</v>
      </c>
      <c r="M136" s="162">
        <v>0</v>
      </c>
      <c r="N136" s="162">
        <v>0</v>
      </c>
      <c r="O136" s="162">
        <v>0</v>
      </c>
      <c r="P136" s="19">
        <f>SUM(D136:O136)</f>
        <v>0</v>
      </c>
    </row>
    <row r="137" spans="1:16" ht="15.75" x14ac:dyDescent="0.25">
      <c r="A137" s="606"/>
      <c r="B137" s="79" t="s">
        <v>88</v>
      </c>
      <c r="C137" s="12" t="s">
        <v>3</v>
      </c>
      <c r="D137" s="162">
        <v>0</v>
      </c>
      <c r="E137" s="162">
        <v>0</v>
      </c>
      <c r="F137" s="162">
        <v>0</v>
      </c>
      <c r="G137" s="162">
        <v>0</v>
      </c>
      <c r="H137" s="162">
        <v>0</v>
      </c>
      <c r="I137" s="162">
        <v>0</v>
      </c>
      <c r="J137" s="162">
        <v>0</v>
      </c>
      <c r="K137" s="162">
        <v>0</v>
      </c>
      <c r="L137" s="162">
        <v>0</v>
      </c>
      <c r="M137" s="162">
        <v>0</v>
      </c>
      <c r="N137" s="162">
        <v>0</v>
      </c>
      <c r="O137" s="162">
        <v>0</v>
      </c>
      <c r="P137" s="19">
        <f>SUM(D137:O137)</f>
        <v>0</v>
      </c>
    </row>
    <row r="138" spans="1:16" ht="15.75" x14ac:dyDescent="0.25">
      <c r="A138" s="606"/>
      <c r="B138" s="24" t="s">
        <v>82</v>
      </c>
      <c r="C138" s="12" t="s">
        <v>3</v>
      </c>
      <c r="D138" s="162">
        <v>0</v>
      </c>
      <c r="E138" s="162">
        <v>0</v>
      </c>
      <c r="F138" s="162">
        <v>0</v>
      </c>
      <c r="G138" s="162">
        <v>0</v>
      </c>
      <c r="H138" s="162">
        <v>0</v>
      </c>
      <c r="I138" s="162">
        <v>0</v>
      </c>
      <c r="J138" s="162">
        <v>0</v>
      </c>
      <c r="K138" s="162">
        <v>0</v>
      </c>
      <c r="L138" s="162">
        <v>0</v>
      </c>
      <c r="M138" s="162">
        <v>0</v>
      </c>
      <c r="N138" s="162">
        <v>0</v>
      </c>
      <c r="O138" s="162">
        <v>0</v>
      </c>
      <c r="P138" s="19">
        <f>SUM(D138:O138)</f>
        <v>0</v>
      </c>
    </row>
    <row r="139" spans="1:16" ht="26.25" x14ac:dyDescent="0.25">
      <c r="A139" s="607"/>
      <c r="B139" s="24" t="s">
        <v>81</v>
      </c>
      <c r="C139" s="12" t="s">
        <v>3</v>
      </c>
      <c r="D139" s="164">
        <f t="shared" ref="D139:G139" si="219">D135+D136-D137-D138</f>
        <v>0</v>
      </c>
      <c r="E139" s="164">
        <f t="shared" si="219"/>
        <v>0</v>
      </c>
      <c r="F139" s="164">
        <f t="shared" si="219"/>
        <v>0</v>
      </c>
      <c r="G139" s="164">
        <f t="shared" si="219"/>
        <v>0</v>
      </c>
      <c r="H139" s="164">
        <f t="shared" ref="H139:I139" si="220">H135+H136-H137-H138</f>
        <v>0</v>
      </c>
      <c r="I139" s="164">
        <f t="shared" si="220"/>
        <v>0</v>
      </c>
      <c r="J139" s="164">
        <f t="shared" ref="J139:K139" si="221">J135+J136-J137-J138</f>
        <v>0</v>
      </c>
      <c r="K139" s="164">
        <f t="shared" si="221"/>
        <v>0</v>
      </c>
      <c r="L139" s="164">
        <f t="shared" ref="L139:M139" si="222">L135+L136-L137-L138</f>
        <v>0</v>
      </c>
      <c r="M139" s="164">
        <f t="shared" si="222"/>
        <v>0</v>
      </c>
      <c r="N139" s="164">
        <f t="shared" ref="N139:O139" si="223">N135+N136-N137-N138</f>
        <v>0</v>
      </c>
      <c r="O139" s="164">
        <f t="shared" si="223"/>
        <v>0</v>
      </c>
      <c r="P139" s="25">
        <f>P135+P136-P137-P138</f>
        <v>0</v>
      </c>
    </row>
    <row r="140" spans="1:16" ht="26.25" x14ac:dyDescent="0.25">
      <c r="A140" s="605" t="s">
        <v>87</v>
      </c>
      <c r="B140" s="24" t="s">
        <v>85</v>
      </c>
      <c r="C140" s="12" t="s">
        <v>3</v>
      </c>
      <c r="D140" s="164">
        <v>0</v>
      </c>
      <c r="E140" s="164">
        <v>2</v>
      </c>
      <c r="F140" s="164">
        <v>0</v>
      </c>
      <c r="G140" s="164">
        <v>0</v>
      </c>
      <c r="H140" s="164">
        <v>0</v>
      </c>
      <c r="I140" s="164">
        <v>0</v>
      </c>
      <c r="J140" s="164">
        <v>0</v>
      </c>
      <c r="K140" s="164">
        <v>0</v>
      </c>
      <c r="L140" s="164">
        <v>1</v>
      </c>
      <c r="M140" s="164">
        <v>1</v>
      </c>
      <c r="N140" s="164">
        <v>0</v>
      </c>
      <c r="O140" s="164">
        <v>0</v>
      </c>
      <c r="P140" s="25">
        <f>D140</f>
        <v>0</v>
      </c>
    </row>
    <row r="141" spans="1:16" ht="15.75" x14ac:dyDescent="0.25">
      <c r="A141" s="606"/>
      <c r="B141" s="24" t="s">
        <v>84</v>
      </c>
      <c r="C141" s="12" t="s">
        <v>3</v>
      </c>
      <c r="D141" s="162">
        <v>3</v>
      </c>
      <c r="E141" s="162">
        <v>0</v>
      </c>
      <c r="F141" s="162">
        <v>0</v>
      </c>
      <c r="G141" s="162">
        <v>4</v>
      </c>
      <c r="H141" s="162">
        <v>3</v>
      </c>
      <c r="I141" s="162">
        <v>0</v>
      </c>
      <c r="J141" s="162">
        <v>0</v>
      </c>
      <c r="K141" s="162">
        <v>3</v>
      </c>
      <c r="L141" s="162">
        <v>5</v>
      </c>
      <c r="M141" s="162">
        <v>4</v>
      </c>
      <c r="N141" s="162">
        <v>1</v>
      </c>
      <c r="O141" s="162">
        <v>3</v>
      </c>
      <c r="P141" s="19">
        <f>SUM(D141:O141)</f>
        <v>26</v>
      </c>
    </row>
    <row r="142" spans="1:16" ht="15.75" x14ac:dyDescent="0.25">
      <c r="A142" s="606"/>
      <c r="B142" s="24" t="s">
        <v>83</v>
      </c>
      <c r="C142" s="12" t="s">
        <v>3</v>
      </c>
      <c r="D142" s="162">
        <v>0</v>
      </c>
      <c r="E142" s="162">
        <v>2</v>
      </c>
      <c r="F142" s="162">
        <v>0</v>
      </c>
      <c r="G142" s="162">
        <v>3</v>
      </c>
      <c r="H142" s="162">
        <v>0</v>
      </c>
      <c r="I142" s="162">
        <v>0</v>
      </c>
      <c r="J142" s="162">
        <v>0</v>
      </c>
      <c r="K142" s="162">
        <v>2</v>
      </c>
      <c r="L142" s="162">
        <v>5</v>
      </c>
      <c r="M142" s="162">
        <v>5</v>
      </c>
      <c r="N142" s="162">
        <v>0</v>
      </c>
      <c r="O142" s="162">
        <v>0</v>
      </c>
      <c r="P142" s="19">
        <f>SUM(D142:O142)</f>
        <v>17</v>
      </c>
    </row>
    <row r="143" spans="1:16" ht="15.75" x14ac:dyDescent="0.25">
      <c r="A143" s="606"/>
      <c r="B143" s="24" t="s">
        <v>82</v>
      </c>
      <c r="C143" s="12" t="s">
        <v>3</v>
      </c>
      <c r="D143" s="162">
        <v>1</v>
      </c>
      <c r="E143" s="162">
        <v>0</v>
      </c>
      <c r="F143" s="162">
        <v>0</v>
      </c>
      <c r="G143" s="162">
        <v>1</v>
      </c>
      <c r="H143" s="162">
        <v>3</v>
      </c>
      <c r="I143" s="162">
        <v>0</v>
      </c>
      <c r="J143" s="162">
        <v>0</v>
      </c>
      <c r="K143" s="162">
        <v>0</v>
      </c>
      <c r="L143" s="162">
        <v>0</v>
      </c>
      <c r="M143" s="162">
        <v>0</v>
      </c>
      <c r="N143" s="162">
        <v>1</v>
      </c>
      <c r="O143" s="162">
        <v>3</v>
      </c>
      <c r="P143" s="19">
        <f>SUM(D143:O143)</f>
        <v>9</v>
      </c>
    </row>
    <row r="144" spans="1:16" ht="26.25" x14ac:dyDescent="0.25">
      <c r="A144" s="607"/>
      <c r="B144" s="24" t="s">
        <v>81</v>
      </c>
      <c r="C144" s="12" t="s">
        <v>3</v>
      </c>
      <c r="D144" s="164">
        <f t="shared" ref="D144" si="224">D140+D141-D142-D143</f>
        <v>2</v>
      </c>
      <c r="E144" s="164">
        <f>E140+E141-E142-E143</f>
        <v>0</v>
      </c>
      <c r="F144" s="164">
        <f t="shared" ref="F144:G144" si="225">F140+F141-F142-F143</f>
        <v>0</v>
      </c>
      <c r="G144" s="164">
        <f t="shared" si="225"/>
        <v>0</v>
      </c>
      <c r="H144" s="164">
        <f t="shared" ref="H144:I144" si="226">H140+H141-H142-H143</f>
        <v>0</v>
      </c>
      <c r="I144" s="164">
        <f t="shared" si="226"/>
        <v>0</v>
      </c>
      <c r="J144" s="164">
        <f t="shared" ref="J144:K144" si="227">J140+J141-J142-J143</f>
        <v>0</v>
      </c>
      <c r="K144" s="164">
        <f t="shared" si="227"/>
        <v>1</v>
      </c>
      <c r="L144" s="164">
        <f t="shared" ref="L144:M144" si="228">L140+L141-L142-L143</f>
        <v>1</v>
      </c>
      <c r="M144" s="164">
        <f t="shared" si="228"/>
        <v>0</v>
      </c>
      <c r="N144" s="164">
        <f t="shared" ref="N144:O144" si="229">N140+N141-N142-N143</f>
        <v>0</v>
      </c>
      <c r="O144" s="164">
        <f t="shared" si="229"/>
        <v>0</v>
      </c>
      <c r="P144" s="25">
        <f>P140+P141-P142-P143</f>
        <v>0</v>
      </c>
    </row>
    <row r="145" spans="1:16" s="3" customFormat="1" ht="26.25" x14ac:dyDescent="0.25">
      <c r="A145" s="605" t="s">
        <v>86</v>
      </c>
      <c r="B145" s="24" t="s">
        <v>85</v>
      </c>
      <c r="C145" s="12" t="s">
        <v>3</v>
      </c>
      <c r="D145" s="165">
        <f t="shared" ref="D145:G148" si="230">D125+D130+D135+D140</f>
        <v>0</v>
      </c>
      <c r="E145" s="165">
        <f t="shared" si="230"/>
        <v>2</v>
      </c>
      <c r="F145" s="165">
        <f t="shared" si="230"/>
        <v>0</v>
      </c>
      <c r="G145" s="165">
        <f t="shared" si="230"/>
        <v>0</v>
      </c>
      <c r="H145" s="165">
        <f t="shared" ref="H145:I145" si="231">H125+H130+H135+H140</f>
        <v>0</v>
      </c>
      <c r="I145" s="165">
        <f t="shared" si="231"/>
        <v>0</v>
      </c>
      <c r="J145" s="165">
        <f t="shared" ref="J145:K145" si="232">J125+J130+J135+J140</f>
        <v>0</v>
      </c>
      <c r="K145" s="165">
        <f t="shared" si="232"/>
        <v>0</v>
      </c>
      <c r="L145" s="165">
        <f t="shared" ref="L145:M145" si="233">L125+L130+L135+L140</f>
        <v>1</v>
      </c>
      <c r="M145" s="165">
        <f t="shared" si="233"/>
        <v>1</v>
      </c>
      <c r="N145" s="165">
        <f t="shared" ref="N145:O145" si="234">N125+N130+N135+N140</f>
        <v>0</v>
      </c>
      <c r="O145" s="165">
        <f t="shared" si="234"/>
        <v>0</v>
      </c>
      <c r="P145" s="97">
        <f t="shared" ref="P145:P149" si="235">P125+P130+P135+P140</f>
        <v>0</v>
      </c>
    </row>
    <row r="146" spans="1:16" ht="15.75" x14ac:dyDescent="0.25">
      <c r="A146" s="606"/>
      <c r="B146" s="24" t="s">
        <v>84</v>
      </c>
      <c r="C146" s="12" t="s">
        <v>3</v>
      </c>
      <c r="D146" s="165">
        <f t="shared" si="230"/>
        <v>3</v>
      </c>
      <c r="E146" s="165">
        <f t="shared" si="230"/>
        <v>0</v>
      </c>
      <c r="F146" s="165">
        <f t="shared" si="230"/>
        <v>0</v>
      </c>
      <c r="G146" s="165">
        <f t="shared" si="230"/>
        <v>4</v>
      </c>
      <c r="H146" s="165">
        <f t="shared" ref="H146:I146" si="236">H126+H131+H136+H141</f>
        <v>3</v>
      </c>
      <c r="I146" s="165">
        <f t="shared" si="236"/>
        <v>0</v>
      </c>
      <c r="J146" s="165">
        <f t="shared" ref="J146:K146" si="237">J126+J131+J136+J141</f>
        <v>0</v>
      </c>
      <c r="K146" s="165">
        <f t="shared" si="237"/>
        <v>3</v>
      </c>
      <c r="L146" s="165">
        <f t="shared" ref="L146:M146" si="238">L126+L131+L136+L141</f>
        <v>5</v>
      </c>
      <c r="M146" s="165">
        <f t="shared" si="238"/>
        <v>4</v>
      </c>
      <c r="N146" s="165">
        <f t="shared" ref="N146:O146" si="239">N126+N131+N136+N141</f>
        <v>1</v>
      </c>
      <c r="O146" s="165">
        <f t="shared" si="239"/>
        <v>3</v>
      </c>
      <c r="P146" s="97">
        <f t="shared" si="235"/>
        <v>26</v>
      </c>
    </row>
    <row r="147" spans="1:16" ht="15.75" x14ac:dyDescent="0.25">
      <c r="A147" s="606"/>
      <c r="B147" s="24" t="s">
        <v>83</v>
      </c>
      <c r="C147" s="12" t="s">
        <v>3</v>
      </c>
      <c r="D147" s="165">
        <f t="shared" si="230"/>
        <v>0</v>
      </c>
      <c r="E147" s="165">
        <f t="shared" si="230"/>
        <v>2</v>
      </c>
      <c r="F147" s="165">
        <f t="shared" si="230"/>
        <v>0</v>
      </c>
      <c r="G147" s="165">
        <f t="shared" si="230"/>
        <v>3</v>
      </c>
      <c r="H147" s="165">
        <f t="shared" ref="H147:I147" si="240">H127+H132+H137+H142</f>
        <v>0</v>
      </c>
      <c r="I147" s="165">
        <f t="shared" si="240"/>
        <v>0</v>
      </c>
      <c r="J147" s="165">
        <f t="shared" ref="J147:K147" si="241">J127+J132+J137+J142</f>
        <v>0</v>
      </c>
      <c r="K147" s="165">
        <f t="shared" si="241"/>
        <v>2</v>
      </c>
      <c r="L147" s="165">
        <f t="shared" ref="L147:M147" si="242">L127+L132+L137+L142</f>
        <v>5</v>
      </c>
      <c r="M147" s="165">
        <f t="shared" si="242"/>
        <v>5</v>
      </c>
      <c r="N147" s="165">
        <f t="shared" ref="N147:O147" si="243">N127+N132+N137+N142</f>
        <v>0</v>
      </c>
      <c r="O147" s="165">
        <f t="shared" si="243"/>
        <v>0</v>
      </c>
      <c r="P147" s="97">
        <f t="shared" si="235"/>
        <v>17</v>
      </c>
    </row>
    <row r="148" spans="1:16" ht="15.75" x14ac:dyDescent="0.25">
      <c r="A148" s="606"/>
      <c r="B148" s="24" t="s">
        <v>82</v>
      </c>
      <c r="C148" s="12" t="s">
        <v>3</v>
      </c>
      <c r="D148" s="165">
        <f t="shared" si="230"/>
        <v>1</v>
      </c>
      <c r="E148" s="165">
        <f t="shared" si="230"/>
        <v>0</v>
      </c>
      <c r="F148" s="165">
        <f t="shared" si="230"/>
        <v>0</v>
      </c>
      <c r="G148" s="165">
        <f t="shared" si="230"/>
        <v>1</v>
      </c>
      <c r="H148" s="165">
        <f t="shared" ref="H148:I148" si="244">H128+H133+H138+H143</f>
        <v>3</v>
      </c>
      <c r="I148" s="165">
        <f t="shared" si="244"/>
        <v>0</v>
      </c>
      <c r="J148" s="165">
        <f t="shared" ref="J148:K148" si="245">J128+J133+J138+J143</f>
        <v>0</v>
      </c>
      <c r="K148" s="165">
        <f t="shared" si="245"/>
        <v>0</v>
      </c>
      <c r="L148" s="165">
        <f t="shared" ref="L148:M148" si="246">L128+L133+L138+L143</f>
        <v>0</v>
      </c>
      <c r="M148" s="165">
        <f t="shared" si="246"/>
        <v>0</v>
      </c>
      <c r="N148" s="165">
        <f t="shared" ref="N148:O148" si="247">N128+N133+N138+N143</f>
        <v>1</v>
      </c>
      <c r="O148" s="165">
        <f t="shared" si="247"/>
        <v>3</v>
      </c>
      <c r="P148" s="97">
        <f t="shared" si="235"/>
        <v>9</v>
      </c>
    </row>
    <row r="149" spans="1:16" ht="26.25" x14ac:dyDescent="0.25">
      <c r="A149" s="607"/>
      <c r="B149" s="24" t="s">
        <v>81</v>
      </c>
      <c r="C149" s="12" t="s">
        <v>3</v>
      </c>
      <c r="D149" s="164">
        <f t="shared" ref="D149:G149" si="248">D145+D146-D147-D148</f>
        <v>2</v>
      </c>
      <c r="E149" s="164">
        <f t="shared" si="248"/>
        <v>0</v>
      </c>
      <c r="F149" s="164">
        <f t="shared" si="248"/>
        <v>0</v>
      </c>
      <c r="G149" s="164">
        <f t="shared" si="248"/>
        <v>0</v>
      </c>
      <c r="H149" s="164">
        <f t="shared" ref="H149:I149" si="249">H145+H146-H147-H148</f>
        <v>0</v>
      </c>
      <c r="I149" s="164">
        <f t="shared" si="249"/>
        <v>0</v>
      </c>
      <c r="J149" s="164">
        <f t="shared" ref="J149:K149" si="250">J145+J146-J147-J148</f>
        <v>0</v>
      </c>
      <c r="K149" s="164">
        <f t="shared" si="250"/>
        <v>1</v>
      </c>
      <c r="L149" s="164">
        <f t="shared" ref="L149:M149" si="251">L145+L146-L147-L148</f>
        <v>1</v>
      </c>
      <c r="M149" s="164">
        <f t="shared" si="251"/>
        <v>0</v>
      </c>
      <c r="N149" s="164">
        <f t="shared" ref="N149:O149" si="252">N145+N146-N147-N148</f>
        <v>0</v>
      </c>
      <c r="O149" s="164">
        <f t="shared" si="252"/>
        <v>0</v>
      </c>
      <c r="P149" s="97">
        <f t="shared" si="235"/>
        <v>0</v>
      </c>
    </row>
    <row r="150" spans="1:16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4"/>
      <c r="O150" s="594"/>
      <c r="P150" s="595"/>
    </row>
    <row r="151" spans="1:16" ht="15.75" x14ac:dyDescent="0.25">
      <c r="A151" s="596" t="s">
        <v>79</v>
      </c>
      <c r="B151" s="597"/>
      <c r="C151" s="12"/>
      <c r="D151" s="16"/>
      <c r="E151" s="16"/>
      <c r="F151" s="16"/>
      <c r="G151" s="16"/>
      <c r="H151" s="16"/>
      <c r="I151" s="16"/>
      <c r="J151" s="16"/>
      <c r="K151" s="16"/>
      <c r="L151" s="23"/>
      <c r="M151" s="23"/>
      <c r="N151" s="23"/>
      <c r="O151" s="23"/>
      <c r="P151" s="10"/>
    </row>
    <row r="152" spans="1:16" ht="15.75" x14ac:dyDescent="0.25">
      <c r="A152" s="628" t="s">
        <v>78</v>
      </c>
      <c r="B152" s="88" t="s">
        <v>63</v>
      </c>
      <c r="C152" s="12"/>
      <c r="D152" s="16"/>
      <c r="E152" s="16"/>
      <c r="F152" s="16"/>
      <c r="G152" s="16"/>
      <c r="H152" s="16"/>
      <c r="I152" s="16"/>
      <c r="J152" s="16"/>
      <c r="K152" s="16"/>
      <c r="L152" s="23"/>
      <c r="M152" s="23"/>
      <c r="N152" s="23"/>
      <c r="O152" s="23"/>
      <c r="P152" s="10"/>
    </row>
    <row r="153" spans="1:16" ht="15.75" x14ac:dyDescent="0.25">
      <c r="A153" s="629"/>
      <c r="B153" s="20" t="s">
        <v>73</v>
      </c>
      <c r="C153" s="12" t="s">
        <v>57</v>
      </c>
      <c r="D153" s="5">
        <v>7</v>
      </c>
      <c r="E153" s="5">
        <v>16</v>
      </c>
      <c r="F153" s="5">
        <v>15</v>
      </c>
      <c r="G153" s="5">
        <v>16</v>
      </c>
      <c r="H153" s="5">
        <v>20</v>
      </c>
      <c r="I153" s="5">
        <v>18</v>
      </c>
      <c r="J153" s="5">
        <v>18</v>
      </c>
      <c r="K153" s="5">
        <v>11</v>
      </c>
      <c r="L153" s="5">
        <v>14</v>
      </c>
      <c r="M153" s="5">
        <v>16</v>
      </c>
      <c r="N153" s="5">
        <v>15</v>
      </c>
      <c r="O153" s="5">
        <v>11</v>
      </c>
      <c r="P153" s="19">
        <f t="shared" ref="P153:P165" si="253">SUM(D153:O153)</f>
        <v>177</v>
      </c>
    </row>
    <row r="154" spans="1:16" ht="15.75" x14ac:dyDescent="0.25">
      <c r="A154" s="629"/>
      <c r="B154" s="20" t="s">
        <v>72</v>
      </c>
      <c r="C154" s="12" t="s">
        <v>57</v>
      </c>
      <c r="D154" s="5">
        <v>8</v>
      </c>
      <c r="E154" s="5">
        <v>8</v>
      </c>
      <c r="F154" s="5">
        <v>10</v>
      </c>
      <c r="G154" s="5">
        <v>7</v>
      </c>
      <c r="H154" s="5">
        <v>15</v>
      </c>
      <c r="I154" s="5">
        <v>9</v>
      </c>
      <c r="J154" s="5">
        <v>8</v>
      </c>
      <c r="K154" s="5">
        <v>12</v>
      </c>
      <c r="L154" s="5">
        <v>11</v>
      </c>
      <c r="M154" s="5">
        <v>8</v>
      </c>
      <c r="N154" s="5">
        <v>12</v>
      </c>
      <c r="O154" s="5">
        <v>12</v>
      </c>
      <c r="P154" s="19">
        <f t="shared" si="253"/>
        <v>120</v>
      </c>
    </row>
    <row r="155" spans="1:16" ht="15.75" x14ac:dyDescent="0.25">
      <c r="A155" s="629"/>
      <c r="B155" s="20" t="s">
        <v>53</v>
      </c>
      <c r="C155" s="12" t="s">
        <v>57</v>
      </c>
      <c r="D155" s="5">
        <v>3</v>
      </c>
      <c r="E155" s="5">
        <v>2</v>
      </c>
      <c r="F155" s="5">
        <v>4</v>
      </c>
      <c r="G155" s="5">
        <v>5</v>
      </c>
      <c r="H155" s="5">
        <v>6</v>
      </c>
      <c r="I155" s="5">
        <v>5</v>
      </c>
      <c r="J155" s="5">
        <v>5</v>
      </c>
      <c r="K155" s="5">
        <v>2</v>
      </c>
      <c r="L155" s="5">
        <v>5</v>
      </c>
      <c r="M155" s="5">
        <v>5</v>
      </c>
      <c r="N155" s="5">
        <v>5</v>
      </c>
      <c r="O155" s="5">
        <v>5</v>
      </c>
      <c r="P155" s="19">
        <f t="shared" si="253"/>
        <v>52</v>
      </c>
    </row>
    <row r="156" spans="1:16" ht="15.75" x14ac:dyDescent="0.25">
      <c r="A156" s="629"/>
      <c r="B156" s="20" t="s">
        <v>71</v>
      </c>
      <c r="C156" s="12" t="s">
        <v>57</v>
      </c>
      <c r="D156" s="5">
        <v>1</v>
      </c>
      <c r="E156" s="5">
        <v>0</v>
      </c>
      <c r="F156" s="5">
        <v>1</v>
      </c>
      <c r="G156" s="5">
        <v>2</v>
      </c>
      <c r="H156" s="5">
        <v>3</v>
      </c>
      <c r="I156" s="5">
        <v>7</v>
      </c>
      <c r="J156" s="5">
        <v>2</v>
      </c>
      <c r="K156" s="5">
        <v>2</v>
      </c>
      <c r="L156" s="5">
        <v>2</v>
      </c>
      <c r="M156" s="5">
        <v>1</v>
      </c>
      <c r="N156" s="5">
        <v>2</v>
      </c>
      <c r="O156" s="5">
        <v>1</v>
      </c>
      <c r="P156" s="19">
        <f t="shared" si="253"/>
        <v>24</v>
      </c>
    </row>
    <row r="157" spans="1:16" ht="15.75" x14ac:dyDescent="0.25">
      <c r="A157" s="629"/>
      <c r="B157" s="20" t="s">
        <v>52</v>
      </c>
      <c r="C157" s="12" t="s">
        <v>57</v>
      </c>
      <c r="D157" s="5">
        <v>4</v>
      </c>
      <c r="E157" s="5">
        <v>1</v>
      </c>
      <c r="F157" s="5">
        <v>1</v>
      </c>
      <c r="G157" s="5">
        <v>3</v>
      </c>
      <c r="H157" s="5">
        <v>2</v>
      </c>
      <c r="I157" s="5">
        <v>4</v>
      </c>
      <c r="J157" s="5">
        <v>4</v>
      </c>
      <c r="K157" s="5">
        <v>2</v>
      </c>
      <c r="L157" s="5">
        <v>2</v>
      </c>
      <c r="M157" s="5">
        <v>2</v>
      </c>
      <c r="N157" s="5">
        <v>2</v>
      </c>
      <c r="O157" s="5">
        <v>1</v>
      </c>
      <c r="P157" s="19">
        <f t="shared" si="253"/>
        <v>28</v>
      </c>
    </row>
    <row r="158" spans="1:16" ht="15.75" x14ac:dyDescent="0.25">
      <c r="A158" s="629"/>
      <c r="B158" s="20" t="s">
        <v>51</v>
      </c>
      <c r="C158" s="12" t="s">
        <v>57</v>
      </c>
      <c r="D158" s="5">
        <v>0</v>
      </c>
      <c r="E158" s="5">
        <v>0</v>
      </c>
      <c r="F158" s="5">
        <v>1</v>
      </c>
      <c r="G158" s="5">
        <v>1</v>
      </c>
      <c r="H158" s="5">
        <v>1</v>
      </c>
      <c r="I158" s="5">
        <v>1</v>
      </c>
      <c r="J158" s="5">
        <v>2</v>
      </c>
      <c r="K158" s="5">
        <v>1</v>
      </c>
      <c r="L158" s="5">
        <v>0</v>
      </c>
      <c r="M158" s="5">
        <v>0</v>
      </c>
      <c r="N158" s="5">
        <v>0</v>
      </c>
      <c r="O158" s="5">
        <v>0</v>
      </c>
      <c r="P158" s="19">
        <f t="shared" si="253"/>
        <v>7</v>
      </c>
    </row>
    <row r="159" spans="1:16" ht="15.75" x14ac:dyDescent="0.25">
      <c r="A159" s="629"/>
      <c r="B159" s="20" t="s">
        <v>62</v>
      </c>
      <c r="C159" s="12" t="s">
        <v>57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1</v>
      </c>
      <c r="L159" s="5">
        <v>0</v>
      </c>
      <c r="M159" s="5">
        <v>0</v>
      </c>
      <c r="N159" s="5">
        <v>0</v>
      </c>
      <c r="O159" s="5">
        <v>0</v>
      </c>
      <c r="P159" s="19">
        <f t="shared" si="253"/>
        <v>1</v>
      </c>
    </row>
    <row r="160" spans="1:16" ht="15.75" x14ac:dyDescent="0.25">
      <c r="A160" s="629"/>
      <c r="B160" s="20" t="s">
        <v>50</v>
      </c>
      <c r="C160" s="12" t="s">
        <v>57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19">
        <f t="shared" si="253"/>
        <v>0</v>
      </c>
    </row>
    <row r="161" spans="1:16" ht="15.75" x14ac:dyDescent="0.25">
      <c r="A161" s="629"/>
      <c r="B161" s="20" t="s">
        <v>49</v>
      </c>
      <c r="C161" s="12" t="s">
        <v>57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1</v>
      </c>
      <c r="K161" s="5">
        <v>1</v>
      </c>
      <c r="L161" s="5">
        <v>0</v>
      </c>
      <c r="M161" s="5">
        <v>0</v>
      </c>
      <c r="N161" s="5">
        <v>0</v>
      </c>
      <c r="O161" s="5">
        <v>0</v>
      </c>
      <c r="P161" s="19">
        <f t="shared" si="253"/>
        <v>2</v>
      </c>
    </row>
    <row r="162" spans="1:16" ht="15.75" x14ac:dyDescent="0.25">
      <c r="A162" s="629"/>
      <c r="B162" s="20" t="s">
        <v>77</v>
      </c>
      <c r="C162" s="12" t="s">
        <v>57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2</v>
      </c>
      <c r="J162" s="5">
        <v>2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19">
        <f t="shared" si="253"/>
        <v>4</v>
      </c>
    </row>
    <row r="163" spans="1:16" ht="15.75" x14ac:dyDescent="0.25">
      <c r="A163" s="629"/>
      <c r="B163" s="20" t="s">
        <v>69</v>
      </c>
      <c r="C163" s="12" t="s">
        <v>57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19">
        <f t="shared" si="253"/>
        <v>0</v>
      </c>
    </row>
    <row r="164" spans="1:16" ht="15.75" x14ac:dyDescent="0.25">
      <c r="A164" s="629"/>
      <c r="B164" s="20" t="s">
        <v>68</v>
      </c>
      <c r="C164" s="12" t="s">
        <v>57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19">
        <f t="shared" si="253"/>
        <v>0</v>
      </c>
    </row>
    <row r="165" spans="1:16" ht="15.75" x14ac:dyDescent="0.25">
      <c r="A165" s="630"/>
      <c r="B165" s="20" t="s">
        <v>76</v>
      </c>
      <c r="C165" s="12" t="s">
        <v>57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19">
        <f t="shared" si="253"/>
        <v>0</v>
      </c>
    </row>
    <row r="166" spans="1:16" ht="15.75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19"/>
    </row>
    <row r="167" spans="1:16" ht="15.75" x14ac:dyDescent="0.25">
      <c r="A167" s="629"/>
      <c r="B167" s="20" t="s">
        <v>74</v>
      </c>
      <c r="C167" s="12" t="s">
        <v>57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162">
        <v>0</v>
      </c>
      <c r="M167" s="162">
        <v>0</v>
      </c>
      <c r="N167" s="162">
        <v>0</v>
      </c>
      <c r="O167" s="162">
        <v>0</v>
      </c>
      <c r="P167" s="19">
        <f t="shared" ref="P167:P175" si="254">SUM(D167:O167)</f>
        <v>0</v>
      </c>
    </row>
    <row r="168" spans="1:16" ht="15.75" x14ac:dyDescent="0.25">
      <c r="A168" s="629"/>
      <c r="B168" s="20" t="s">
        <v>73</v>
      </c>
      <c r="C168" s="12" t="s">
        <v>57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162">
        <v>0</v>
      </c>
      <c r="M168" s="162">
        <v>0</v>
      </c>
      <c r="N168" s="162">
        <v>0</v>
      </c>
      <c r="O168" s="162">
        <v>0</v>
      </c>
      <c r="P168" s="19">
        <f t="shared" si="254"/>
        <v>0</v>
      </c>
    </row>
    <row r="169" spans="1:16" ht="15.75" x14ac:dyDescent="0.25">
      <c r="A169" s="629"/>
      <c r="B169" s="20" t="s">
        <v>72</v>
      </c>
      <c r="C169" s="12" t="s">
        <v>57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162">
        <v>0</v>
      </c>
      <c r="M169" s="162">
        <v>0</v>
      </c>
      <c r="N169" s="162">
        <v>0</v>
      </c>
      <c r="O169" s="162">
        <v>0</v>
      </c>
      <c r="P169" s="19">
        <f t="shared" si="254"/>
        <v>0</v>
      </c>
    </row>
    <row r="170" spans="1:16" ht="15.75" x14ac:dyDescent="0.25">
      <c r="A170" s="629"/>
      <c r="B170" s="20" t="s">
        <v>71</v>
      </c>
      <c r="C170" s="12" t="s">
        <v>57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162">
        <v>0</v>
      </c>
      <c r="M170" s="162">
        <v>0</v>
      </c>
      <c r="N170" s="162">
        <v>0</v>
      </c>
      <c r="O170" s="162">
        <v>0</v>
      </c>
      <c r="P170" s="19">
        <f t="shared" si="254"/>
        <v>0</v>
      </c>
    </row>
    <row r="171" spans="1:16" ht="15.75" x14ac:dyDescent="0.25">
      <c r="A171" s="629"/>
      <c r="B171" s="20" t="s">
        <v>52</v>
      </c>
      <c r="C171" s="12" t="s">
        <v>57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162">
        <v>0</v>
      </c>
      <c r="M171" s="162">
        <v>0</v>
      </c>
      <c r="N171" s="162">
        <v>0</v>
      </c>
      <c r="O171" s="162">
        <v>0</v>
      </c>
      <c r="P171" s="19">
        <f t="shared" si="254"/>
        <v>0</v>
      </c>
    </row>
    <row r="172" spans="1:16" ht="15.75" x14ac:dyDescent="0.25">
      <c r="A172" s="629"/>
      <c r="B172" s="20" t="s">
        <v>62</v>
      </c>
      <c r="C172" s="12" t="s">
        <v>57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162">
        <v>0</v>
      </c>
      <c r="M172" s="162">
        <v>0</v>
      </c>
      <c r="N172" s="162">
        <v>0</v>
      </c>
      <c r="O172" s="162">
        <v>0</v>
      </c>
      <c r="P172" s="19">
        <f t="shared" si="254"/>
        <v>0</v>
      </c>
    </row>
    <row r="173" spans="1:16" ht="15.75" x14ac:dyDescent="0.25">
      <c r="A173" s="629"/>
      <c r="B173" s="20" t="s">
        <v>61</v>
      </c>
      <c r="C173" s="12" t="s">
        <v>57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162">
        <v>0</v>
      </c>
      <c r="M173" s="162">
        <v>0</v>
      </c>
      <c r="N173" s="162">
        <v>0</v>
      </c>
      <c r="O173" s="162">
        <v>0</v>
      </c>
      <c r="P173" s="19">
        <f t="shared" si="254"/>
        <v>0</v>
      </c>
    </row>
    <row r="174" spans="1:16" ht="15.75" x14ac:dyDescent="0.25">
      <c r="A174" s="629"/>
      <c r="B174" s="20" t="s">
        <v>60</v>
      </c>
      <c r="C174" s="12" t="s">
        <v>57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162">
        <v>0</v>
      </c>
      <c r="M174" s="162">
        <v>0</v>
      </c>
      <c r="N174" s="162">
        <v>0</v>
      </c>
      <c r="O174" s="162">
        <v>0</v>
      </c>
      <c r="P174" s="19">
        <f t="shared" si="254"/>
        <v>0</v>
      </c>
    </row>
    <row r="175" spans="1:16" ht="15.75" x14ac:dyDescent="0.25">
      <c r="A175" s="630"/>
      <c r="B175" s="20" t="s">
        <v>69</v>
      </c>
      <c r="C175" s="12" t="s">
        <v>57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162">
        <v>0</v>
      </c>
      <c r="M175" s="162">
        <v>0</v>
      </c>
      <c r="N175" s="162">
        <v>0</v>
      </c>
      <c r="O175" s="162">
        <v>0</v>
      </c>
      <c r="P175" s="19">
        <f t="shared" si="254"/>
        <v>0</v>
      </c>
    </row>
    <row r="176" spans="1:16" ht="15.75" x14ac:dyDescent="0.25">
      <c r="A176" s="628" t="s">
        <v>70</v>
      </c>
      <c r="B176" s="22" t="s">
        <v>63</v>
      </c>
      <c r="C176" s="12"/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19"/>
    </row>
    <row r="177" spans="1:16" ht="15.75" x14ac:dyDescent="0.25">
      <c r="A177" s="629"/>
      <c r="B177" s="20" t="s">
        <v>60</v>
      </c>
      <c r="C177" s="12" t="s">
        <v>57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19">
        <f t="shared" ref="P177:P182" si="255">SUM(D177:O177)</f>
        <v>0</v>
      </c>
    </row>
    <row r="178" spans="1:16" ht="15.75" x14ac:dyDescent="0.25">
      <c r="A178" s="629"/>
      <c r="B178" s="20" t="s">
        <v>69</v>
      </c>
      <c r="C178" s="12" t="s">
        <v>57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19">
        <f t="shared" si="255"/>
        <v>0</v>
      </c>
    </row>
    <row r="179" spans="1:16" ht="15.75" x14ac:dyDescent="0.25">
      <c r="A179" s="629"/>
      <c r="B179" s="20" t="s">
        <v>68</v>
      </c>
      <c r="C179" s="12" t="s">
        <v>57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19">
        <f t="shared" si="255"/>
        <v>0</v>
      </c>
    </row>
    <row r="180" spans="1:16" ht="15.75" x14ac:dyDescent="0.25">
      <c r="A180" s="629"/>
      <c r="B180" s="20" t="s">
        <v>67</v>
      </c>
      <c r="C180" s="12" t="s">
        <v>57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19">
        <f t="shared" si="255"/>
        <v>0</v>
      </c>
    </row>
    <row r="181" spans="1:16" ht="15.75" x14ac:dyDescent="0.25">
      <c r="A181" s="629"/>
      <c r="B181" s="20" t="s">
        <v>66</v>
      </c>
      <c r="C181" s="12" t="s">
        <v>57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19">
        <f t="shared" si="255"/>
        <v>0</v>
      </c>
    </row>
    <row r="182" spans="1:16" ht="15.75" x14ac:dyDescent="0.25">
      <c r="A182" s="630"/>
      <c r="B182" s="20" t="s">
        <v>65</v>
      </c>
      <c r="C182" s="12" t="s">
        <v>57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19">
        <f t="shared" si="255"/>
        <v>0</v>
      </c>
    </row>
    <row r="183" spans="1:16" ht="15.75" x14ac:dyDescent="0.25">
      <c r="A183" s="628" t="s">
        <v>211</v>
      </c>
      <c r="B183" s="22" t="s">
        <v>63</v>
      </c>
      <c r="C183" s="12"/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19"/>
    </row>
    <row r="184" spans="1:16" ht="15.75" x14ac:dyDescent="0.25">
      <c r="A184" s="629"/>
      <c r="B184" s="20" t="s">
        <v>73</v>
      </c>
      <c r="C184" s="12"/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162">
        <v>0</v>
      </c>
      <c r="M184" s="162">
        <v>0</v>
      </c>
      <c r="N184" s="162">
        <v>0</v>
      </c>
      <c r="O184" s="162">
        <v>0</v>
      </c>
      <c r="P184" s="19">
        <f>SUM(D184:O184)</f>
        <v>0</v>
      </c>
    </row>
    <row r="185" spans="1:16" ht="15.75" x14ac:dyDescent="0.25">
      <c r="A185" s="629"/>
      <c r="B185" s="20" t="s">
        <v>72</v>
      </c>
      <c r="C185" s="12"/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162">
        <v>0</v>
      </c>
      <c r="M185" s="162">
        <v>0</v>
      </c>
      <c r="N185" s="162">
        <v>0</v>
      </c>
      <c r="O185" s="162">
        <v>0</v>
      </c>
      <c r="P185" s="19">
        <f>SUM(D185:O185)</f>
        <v>0</v>
      </c>
    </row>
    <row r="186" spans="1:16" ht="15.75" x14ac:dyDescent="0.25">
      <c r="A186" s="629"/>
      <c r="B186" s="20" t="s">
        <v>53</v>
      </c>
      <c r="C186" s="12"/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162">
        <v>0</v>
      </c>
      <c r="M186" s="162">
        <v>0</v>
      </c>
      <c r="N186" s="162">
        <v>0</v>
      </c>
      <c r="O186" s="162">
        <v>0</v>
      </c>
      <c r="P186" s="19">
        <f>SUM(D186:O186)</f>
        <v>0</v>
      </c>
    </row>
    <row r="187" spans="1:16" ht="15.75" x14ac:dyDescent="0.25">
      <c r="A187" s="630"/>
      <c r="B187" s="20" t="s">
        <v>52</v>
      </c>
      <c r="C187" s="12"/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162">
        <v>0</v>
      </c>
      <c r="M187" s="162">
        <v>0</v>
      </c>
      <c r="N187" s="162">
        <v>0</v>
      </c>
      <c r="O187" s="162">
        <v>0</v>
      </c>
      <c r="P187" s="19">
        <f>SUM(D187:O187)</f>
        <v>0</v>
      </c>
    </row>
    <row r="188" spans="1:16" ht="15.75" x14ac:dyDescent="0.25">
      <c r="A188" s="628" t="s">
        <v>64</v>
      </c>
      <c r="B188" s="22" t="s">
        <v>63</v>
      </c>
      <c r="C188" s="12"/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162">
        <v>0</v>
      </c>
      <c r="M188" s="162">
        <v>0</v>
      </c>
      <c r="N188" s="162">
        <v>0</v>
      </c>
      <c r="O188" s="162">
        <v>0</v>
      </c>
      <c r="P188" s="19"/>
    </row>
    <row r="189" spans="1:16" ht="15.75" x14ac:dyDescent="0.25">
      <c r="A189" s="629"/>
      <c r="B189" s="21" t="s">
        <v>52</v>
      </c>
      <c r="C189" s="12" t="s">
        <v>57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19">
        <f>SUM(D189:O189)</f>
        <v>0</v>
      </c>
    </row>
    <row r="190" spans="1:16" ht="15.75" x14ac:dyDescent="0.25">
      <c r="A190" s="629"/>
      <c r="B190" s="20" t="s">
        <v>62</v>
      </c>
      <c r="C190" s="12" t="s">
        <v>57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19">
        <f>SUM(D190:O190)</f>
        <v>0</v>
      </c>
    </row>
    <row r="191" spans="1:16" ht="15.75" x14ac:dyDescent="0.25">
      <c r="A191" s="629"/>
      <c r="B191" s="20" t="s">
        <v>61</v>
      </c>
      <c r="C191" s="12" t="s">
        <v>57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19">
        <f>SUM(D191:O191)</f>
        <v>0</v>
      </c>
    </row>
    <row r="192" spans="1:16" ht="15.75" x14ac:dyDescent="0.25">
      <c r="A192" s="630"/>
      <c r="B192" s="20" t="s">
        <v>60</v>
      </c>
      <c r="C192" s="12" t="s">
        <v>57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19">
        <f>SUM(D192:O192)</f>
        <v>0</v>
      </c>
    </row>
    <row r="193" spans="1:16" ht="15.75" x14ac:dyDescent="0.25">
      <c r="A193" s="81" t="s">
        <v>59</v>
      </c>
      <c r="B193" s="18"/>
      <c r="C193" s="12"/>
      <c r="D193" s="315">
        <f>SUM(D153:D192)</f>
        <v>23</v>
      </c>
      <c r="E193" s="315">
        <f t="shared" ref="E193:G193" si="256">SUM(E153:E192)</f>
        <v>27</v>
      </c>
      <c r="F193" s="315">
        <f t="shared" si="256"/>
        <v>32</v>
      </c>
      <c r="G193" s="315">
        <f t="shared" si="256"/>
        <v>34</v>
      </c>
      <c r="H193" s="315">
        <f t="shared" ref="H193:I193" si="257">SUM(H153:H192)</f>
        <v>47</v>
      </c>
      <c r="I193" s="315">
        <f t="shared" si="257"/>
        <v>46</v>
      </c>
      <c r="J193" s="315">
        <f t="shared" ref="J193:K193" si="258">SUM(J153:J192)</f>
        <v>42</v>
      </c>
      <c r="K193" s="315">
        <f t="shared" si="258"/>
        <v>32</v>
      </c>
      <c r="L193" s="315">
        <f t="shared" ref="L193:M193" si="259">SUM(L153:L192)</f>
        <v>34</v>
      </c>
      <c r="M193" s="315">
        <f t="shared" si="259"/>
        <v>32</v>
      </c>
      <c r="N193" s="315">
        <f t="shared" ref="N193:O193" si="260">SUM(N153:N192)</f>
        <v>36</v>
      </c>
      <c r="O193" s="315">
        <f t="shared" si="260"/>
        <v>30</v>
      </c>
      <c r="P193" s="40">
        <f t="shared" ref="P193" si="261">SUM(P153:P192)</f>
        <v>415</v>
      </c>
    </row>
    <row r="194" spans="1:16" ht="15.75" x14ac:dyDescent="0.25">
      <c r="A194" s="600" t="s">
        <v>58</v>
      </c>
      <c r="B194" s="631"/>
      <c r="C194" s="12" t="s">
        <v>57</v>
      </c>
      <c r="D194" s="5">
        <v>1</v>
      </c>
      <c r="E194" s="5">
        <v>1</v>
      </c>
      <c r="F194" s="5">
        <v>1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3</v>
      </c>
    </row>
    <row r="195" spans="1:16" ht="15.75" x14ac:dyDescent="0.25">
      <c r="A195" s="602"/>
      <c r="B195" s="632"/>
      <c r="C195" s="17" t="s">
        <v>55</v>
      </c>
      <c r="D195" s="5">
        <v>372</v>
      </c>
      <c r="E195" s="5">
        <v>372</v>
      </c>
      <c r="F195" s="5">
        <v>360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1104</v>
      </c>
    </row>
    <row r="196" spans="1:16" ht="15.75" x14ac:dyDescent="0.25">
      <c r="A196" s="324" t="s">
        <v>204</v>
      </c>
      <c r="B196" s="328"/>
      <c r="C196" s="17" t="s">
        <v>55</v>
      </c>
      <c r="D196" s="5">
        <v>22</v>
      </c>
      <c r="E196" s="5">
        <v>22</v>
      </c>
      <c r="F196" s="5">
        <v>20</v>
      </c>
      <c r="G196" s="5">
        <v>22</v>
      </c>
      <c r="H196" s="5">
        <v>23</v>
      </c>
      <c r="I196" s="5">
        <v>22</v>
      </c>
      <c r="J196" s="5">
        <v>22</v>
      </c>
      <c r="K196" s="5">
        <v>22</v>
      </c>
      <c r="L196" s="5">
        <v>23</v>
      </c>
      <c r="M196" s="5">
        <v>21</v>
      </c>
      <c r="N196" s="5">
        <v>22</v>
      </c>
      <c r="O196" s="5">
        <v>22</v>
      </c>
      <c r="P196" s="10">
        <f>SUM(D196:O196)/12</f>
        <v>21.916666666666668</v>
      </c>
    </row>
    <row r="197" spans="1:16" ht="15.75" x14ac:dyDescent="0.25">
      <c r="A197" s="596" t="s">
        <v>56</v>
      </c>
      <c r="B197" s="597"/>
      <c r="C197" s="17" t="s">
        <v>55</v>
      </c>
      <c r="D197" s="5">
        <v>24.32</v>
      </c>
      <c r="E197" s="5">
        <v>26.42</v>
      </c>
      <c r="F197" s="5">
        <v>53.15</v>
      </c>
      <c r="G197" s="5">
        <v>109.1</v>
      </c>
      <c r="H197" s="5">
        <v>70</v>
      </c>
      <c r="I197" s="5">
        <v>79.680000000000007</v>
      </c>
      <c r="J197" s="5">
        <v>95</v>
      </c>
      <c r="K197" s="5">
        <v>82</v>
      </c>
      <c r="L197" s="5">
        <v>62.5</v>
      </c>
      <c r="M197" s="5">
        <v>196</v>
      </c>
      <c r="N197" s="5">
        <v>148</v>
      </c>
      <c r="O197" s="5">
        <v>129</v>
      </c>
      <c r="P197" s="10">
        <f>SUM(D197:O197)</f>
        <v>1075.17</v>
      </c>
    </row>
    <row r="198" spans="1:16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4"/>
      <c r="O198" s="594"/>
      <c r="P198" s="595"/>
    </row>
    <row r="199" spans="1:16" ht="15.75" x14ac:dyDescent="0.25">
      <c r="A199" s="600" t="s">
        <v>54</v>
      </c>
      <c r="B199" s="321" t="s">
        <v>53</v>
      </c>
      <c r="C199" s="12" t="s">
        <v>47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262">SUM(D199:O199)</f>
        <v>0</v>
      </c>
    </row>
    <row r="200" spans="1:16" ht="15.75" x14ac:dyDescent="0.25">
      <c r="A200" s="601"/>
      <c r="B200" s="321" t="s">
        <v>52</v>
      </c>
      <c r="C200" s="12" t="s">
        <v>47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262"/>
        <v>0</v>
      </c>
    </row>
    <row r="201" spans="1:16" ht="15.75" x14ac:dyDescent="0.25">
      <c r="A201" s="601"/>
      <c r="B201" s="321" t="s">
        <v>51</v>
      </c>
      <c r="C201" s="12" t="s">
        <v>47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262"/>
        <v>0</v>
      </c>
    </row>
    <row r="202" spans="1:16" ht="15.75" x14ac:dyDescent="0.25">
      <c r="A202" s="601"/>
      <c r="B202" s="321" t="s">
        <v>50</v>
      </c>
      <c r="C202" s="12" t="s">
        <v>47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262"/>
        <v>0</v>
      </c>
    </row>
    <row r="203" spans="1:16" ht="15.75" x14ac:dyDescent="0.25">
      <c r="A203" s="602"/>
      <c r="B203" s="321" t="s">
        <v>49</v>
      </c>
      <c r="C203" s="12" t="s">
        <v>47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262"/>
        <v>0</v>
      </c>
    </row>
    <row r="204" spans="1:16" ht="15.75" x14ac:dyDescent="0.25">
      <c r="A204" s="80" t="s">
        <v>48</v>
      </c>
      <c r="B204" s="321"/>
      <c r="C204" s="12" t="s">
        <v>47</v>
      </c>
      <c r="D204" s="315">
        <f>SUM(D199:D203)</f>
        <v>0</v>
      </c>
      <c r="E204" s="16">
        <f t="shared" ref="E204:G204" si="263">SUM(E199:E203)</f>
        <v>0</v>
      </c>
      <c r="F204" s="16">
        <f t="shared" si="263"/>
        <v>0</v>
      </c>
      <c r="G204" s="16">
        <f t="shared" si="263"/>
        <v>0</v>
      </c>
      <c r="H204" s="16">
        <f t="shared" ref="H204:I204" si="264">SUM(H199:H203)</f>
        <v>0</v>
      </c>
      <c r="I204" s="16">
        <f t="shared" si="264"/>
        <v>0</v>
      </c>
      <c r="J204" s="16">
        <f t="shared" ref="J204:K204" si="265">SUM(J199:J203)</f>
        <v>0</v>
      </c>
      <c r="K204" s="16">
        <f t="shared" si="265"/>
        <v>0</v>
      </c>
      <c r="L204" s="16">
        <f t="shared" ref="L204:M204" si="266">SUM(L199:L203)</f>
        <v>0</v>
      </c>
      <c r="M204" s="16">
        <f t="shared" si="266"/>
        <v>0</v>
      </c>
      <c r="N204" s="16">
        <f t="shared" ref="N204:O204" si="267">SUM(N199:N203)</f>
        <v>0</v>
      </c>
      <c r="O204" s="16">
        <f t="shared" si="267"/>
        <v>0</v>
      </c>
      <c r="P204" s="98">
        <f t="shared" si="262"/>
        <v>0</v>
      </c>
    </row>
    <row r="205" spans="1:16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4"/>
      <c r="O205" s="594"/>
      <c r="P205" s="595"/>
    </row>
    <row r="206" spans="1:16" ht="15.75" x14ac:dyDescent="0.25">
      <c r="A206" s="596" t="s">
        <v>43</v>
      </c>
      <c r="B206" s="597"/>
      <c r="C206" s="12" t="s">
        <v>31</v>
      </c>
      <c r="D206" s="14">
        <v>3069840.29</v>
      </c>
      <c r="E206" s="14">
        <v>1486055.8599999999</v>
      </c>
      <c r="F206" s="14">
        <v>1726500</v>
      </c>
      <c r="G206" s="14">
        <v>1171413.98</v>
      </c>
      <c r="H206" s="14">
        <v>2861729.33</v>
      </c>
      <c r="I206" s="14">
        <v>1173700</v>
      </c>
      <c r="J206" s="14">
        <v>2725232.17</v>
      </c>
      <c r="K206" s="14">
        <v>1633870</v>
      </c>
      <c r="L206" s="14">
        <v>5249463.9499999993</v>
      </c>
      <c r="M206" s="14">
        <v>1804700</v>
      </c>
      <c r="N206" s="14">
        <v>1891545.09</v>
      </c>
      <c r="O206" s="14">
        <v>1840886.0999999999</v>
      </c>
      <c r="P206" s="10">
        <f>SUM(D206:O206)</f>
        <v>26634936.77</v>
      </c>
    </row>
    <row r="207" spans="1:16" ht="15.75" x14ac:dyDescent="0.25">
      <c r="A207" s="596" t="s">
        <v>42</v>
      </c>
      <c r="B207" s="597"/>
      <c r="C207" s="12" t="s">
        <v>31</v>
      </c>
      <c r="D207" s="14">
        <v>0</v>
      </c>
      <c r="E207" s="14">
        <v>4500</v>
      </c>
      <c r="F207" s="14">
        <v>21000</v>
      </c>
      <c r="G207" s="14">
        <v>0</v>
      </c>
      <c r="H207" s="14">
        <v>0</v>
      </c>
      <c r="I207" s="14">
        <v>5500</v>
      </c>
      <c r="J207" s="14">
        <v>0</v>
      </c>
      <c r="K207" s="14">
        <v>0</v>
      </c>
      <c r="L207" s="14">
        <v>8000</v>
      </c>
      <c r="M207" s="14">
        <v>0</v>
      </c>
      <c r="N207" s="14">
        <v>7000</v>
      </c>
      <c r="O207" s="14">
        <v>0</v>
      </c>
      <c r="P207" s="10">
        <f>SUM(D207:O207)</f>
        <v>46000</v>
      </c>
    </row>
    <row r="208" spans="1:16" ht="15.75" x14ac:dyDescent="0.25">
      <c r="A208" s="603" t="s">
        <v>41</v>
      </c>
      <c r="B208" s="604"/>
      <c r="C208" s="12" t="s">
        <v>31</v>
      </c>
      <c r="D208" s="14">
        <v>65000</v>
      </c>
      <c r="E208" s="14">
        <v>0</v>
      </c>
      <c r="F208" s="14">
        <v>60000</v>
      </c>
      <c r="G208" s="14">
        <v>30000</v>
      </c>
      <c r="H208" s="14">
        <v>100000</v>
      </c>
      <c r="I208" s="14">
        <v>25000</v>
      </c>
      <c r="J208" s="14">
        <v>36000</v>
      </c>
      <c r="K208" s="14">
        <v>30000</v>
      </c>
      <c r="L208" s="14">
        <v>37650</v>
      </c>
      <c r="M208" s="14">
        <v>0</v>
      </c>
      <c r="N208" s="14">
        <v>30000</v>
      </c>
      <c r="O208" s="14">
        <v>0</v>
      </c>
      <c r="P208" s="10">
        <f>SUM(D208:O208)</f>
        <v>413650</v>
      </c>
    </row>
    <row r="209" spans="1:16" ht="15.75" x14ac:dyDescent="0.25">
      <c r="A209" s="596" t="s">
        <v>40</v>
      </c>
      <c r="B209" s="597"/>
      <c r="C209" s="12" t="s">
        <v>31</v>
      </c>
      <c r="D209" s="14">
        <v>37700</v>
      </c>
      <c r="E209" s="14">
        <v>327000</v>
      </c>
      <c r="F209" s="14">
        <v>145010.85</v>
      </c>
      <c r="G209" s="14">
        <v>300000</v>
      </c>
      <c r="H209" s="14">
        <v>724831.72</v>
      </c>
      <c r="I209" s="14">
        <v>0</v>
      </c>
      <c r="J209" s="14">
        <v>1713742.63</v>
      </c>
      <c r="K209" s="14">
        <v>77148.510000000009</v>
      </c>
      <c r="L209" s="14">
        <v>3891581.0800000005</v>
      </c>
      <c r="M209" s="14">
        <v>139422.22</v>
      </c>
      <c r="N209" s="14">
        <v>525876.68999999994</v>
      </c>
      <c r="O209" s="14">
        <v>16000</v>
      </c>
      <c r="P209" s="10">
        <f>SUM(D209:O209)</f>
        <v>7898313.7000000011</v>
      </c>
    </row>
    <row r="210" spans="1:16" ht="15.75" x14ac:dyDescent="0.25">
      <c r="A210" s="598" t="s">
        <v>45</v>
      </c>
      <c r="B210" s="599"/>
      <c r="C210" s="12" t="s">
        <v>31</v>
      </c>
      <c r="D210" s="315">
        <f t="shared" ref="D210:G210" si="268">SUM(D206:D209)</f>
        <v>3172540.29</v>
      </c>
      <c r="E210" s="315">
        <f t="shared" si="268"/>
        <v>1817555.8599999999</v>
      </c>
      <c r="F210" s="315">
        <f t="shared" si="268"/>
        <v>1952510.85</v>
      </c>
      <c r="G210" s="315">
        <f t="shared" si="268"/>
        <v>1501413.98</v>
      </c>
      <c r="H210" s="315">
        <f t="shared" ref="H210:I210" si="269">SUM(H206:H209)</f>
        <v>3686561.05</v>
      </c>
      <c r="I210" s="315">
        <f t="shared" si="269"/>
        <v>1204200</v>
      </c>
      <c r="J210" s="315">
        <f t="shared" ref="J210:K210" si="270">SUM(J206:J209)</f>
        <v>4474974.8</v>
      </c>
      <c r="K210" s="315">
        <f t="shared" si="270"/>
        <v>1741018.51</v>
      </c>
      <c r="L210" s="315">
        <f t="shared" ref="L210:M210" si="271">SUM(L206:L209)</f>
        <v>9186695.0299999993</v>
      </c>
      <c r="M210" s="315">
        <f t="shared" si="271"/>
        <v>1944122.22</v>
      </c>
      <c r="N210" s="315">
        <f t="shared" ref="N210:O210" si="272">SUM(N206:N209)</f>
        <v>2454421.7800000003</v>
      </c>
      <c r="O210" s="315">
        <f t="shared" si="272"/>
        <v>1856886.0999999999</v>
      </c>
      <c r="P210" s="10">
        <f>SUM(D210:O210)</f>
        <v>34992900.470000006</v>
      </c>
    </row>
    <row r="211" spans="1:16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4"/>
      <c r="O211" s="594"/>
      <c r="P211" s="595"/>
    </row>
    <row r="212" spans="1:16" ht="15.75" x14ac:dyDescent="0.25">
      <c r="A212" s="596" t="s">
        <v>43</v>
      </c>
      <c r="B212" s="597"/>
      <c r="C212" s="12" t="s">
        <v>31</v>
      </c>
      <c r="D212" s="14">
        <v>1421200</v>
      </c>
      <c r="E212" s="14">
        <v>936566.87</v>
      </c>
      <c r="F212" s="14">
        <v>3522500</v>
      </c>
      <c r="G212" s="14">
        <v>933609</v>
      </c>
      <c r="H212" s="14">
        <v>771667</v>
      </c>
      <c r="I212" s="14">
        <v>998600</v>
      </c>
      <c r="J212" s="14">
        <v>879614.08</v>
      </c>
      <c r="K212" s="14">
        <v>785000</v>
      </c>
      <c r="L212" s="14">
        <v>1148119.54</v>
      </c>
      <c r="M212" s="14">
        <v>1878640</v>
      </c>
      <c r="N212" s="14">
        <v>804107.95</v>
      </c>
      <c r="O212" s="14">
        <v>821692.22</v>
      </c>
      <c r="P212" s="10">
        <f>SUM(D212:O212)</f>
        <v>14901316.660000002</v>
      </c>
    </row>
    <row r="213" spans="1:16" ht="15.75" x14ac:dyDescent="0.25">
      <c r="A213" s="596" t="s">
        <v>42</v>
      </c>
      <c r="B213" s="597"/>
      <c r="C213" s="12" t="s">
        <v>31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19265.55</v>
      </c>
      <c r="M213" s="14">
        <v>10000</v>
      </c>
      <c r="N213" s="14">
        <v>10000</v>
      </c>
      <c r="O213" s="14">
        <v>2000</v>
      </c>
      <c r="P213" s="10">
        <f>SUM(D213:O213)</f>
        <v>41265.550000000003</v>
      </c>
    </row>
    <row r="214" spans="1:16" ht="15.75" x14ac:dyDescent="0.25">
      <c r="A214" s="603" t="s">
        <v>41</v>
      </c>
      <c r="B214" s="604"/>
      <c r="C214" s="12" t="s">
        <v>31</v>
      </c>
      <c r="D214" s="14">
        <v>141700</v>
      </c>
      <c r="E214" s="14">
        <v>130400</v>
      </c>
      <c r="F214" s="14">
        <v>188400</v>
      </c>
      <c r="G214" s="14">
        <v>78100</v>
      </c>
      <c r="H214" s="14">
        <v>135700</v>
      </c>
      <c r="I214" s="14">
        <v>135000</v>
      </c>
      <c r="J214" s="14">
        <v>190000</v>
      </c>
      <c r="K214" s="14">
        <v>117000</v>
      </c>
      <c r="L214" s="14">
        <v>114100</v>
      </c>
      <c r="M214" s="14">
        <v>130700</v>
      </c>
      <c r="N214" s="14">
        <v>108700</v>
      </c>
      <c r="O214" s="14">
        <v>163700</v>
      </c>
      <c r="P214" s="10">
        <f>SUM(D214:O214)</f>
        <v>1633500</v>
      </c>
    </row>
    <row r="215" spans="1:16" ht="15.75" x14ac:dyDescent="0.25">
      <c r="A215" s="596" t="s">
        <v>40</v>
      </c>
      <c r="B215" s="597"/>
      <c r="C215" s="12" t="s">
        <v>31</v>
      </c>
      <c r="D215" s="14">
        <v>800000</v>
      </c>
      <c r="E215" s="14">
        <v>1220000</v>
      </c>
      <c r="F215" s="14">
        <v>16805450</v>
      </c>
      <c r="G215" s="14">
        <v>1150000</v>
      </c>
      <c r="H215" s="14">
        <v>16095450</v>
      </c>
      <c r="I215" s="14">
        <v>3000000</v>
      </c>
      <c r="J215" s="14">
        <v>4228000</v>
      </c>
      <c r="K215" s="14">
        <v>16827074.800000001</v>
      </c>
      <c r="L215" s="14">
        <v>1650000</v>
      </c>
      <c r="M215" s="14">
        <v>17347000</v>
      </c>
      <c r="N215" s="14">
        <v>1580000</v>
      </c>
      <c r="O215" s="14">
        <v>2552298.5</v>
      </c>
      <c r="P215" s="10">
        <f>SUM(D215:O215)</f>
        <v>83255273.299999997</v>
      </c>
    </row>
    <row r="216" spans="1:16" ht="15.75" x14ac:dyDescent="0.25">
      <c r="A216" s="598" t="s">
        <v>39</v>
      </c>
      <c r="B216" s="599"/>
      <c r="C216" s="12" t="s">
        <v>31</v>
      </c>
      <c r="D216" s="315">
        <f t="shared" ref="D216:G216" si="273">SUM(D212:D215)</f>
        <v>2362900</v>
      </c>
      <c r="E216" s="315">
        <f t="shared" si="273"/>
        <v>2286966.87</v>
      </c>
      <c r="F216" s="315">
        <f t="shared" si="273"/>
        <v>20516350</v>
      </c>
      <c r="G216" s="315">
        <f t="shared" si="273"/>
        <v>2161709</v>
      </c>
      <c r="H216" s="315">
        <f t="shared" ref="H216:I216" si="274">SUM(H212:H215)</f>
        <v>17002817</v>
      </c>
      <c r="I216" s="315">
        <f t="shared" si="274"/>
        <v>4133600</v>
      </c>
      <c r="J216" s="315">
        <f t="shared" ref="J216:K216" si="275">SUM(J212:J215)</f>
        <v>5297614.08</v>
      </c>
      <c r="K216" s="315">
        <f t="shared" si="275"/>
        <v>17729074.800000001</v>
      </c>
      <c r="L216" s="315">
        <f t="shared" ref="L216:M216" si="276">SUM(L212:L215)</f>
        <v>2931485.09</v>
      </c>
      <c r="M216" s="315">
        <f t="shared" si="276"/>
        <v>19366340</v>
      </c>
      <c r="N216" s="315">
        <f t="shared" ref="N216:O216" si="277">SUM(N212:N215)</f>
        <v>2502807.9500000002</v>
      </c>
      <c r="O216" s="315">
        <f t="shared" si="277"/>
        <v>3539690.7199999997</v>
      </c>
      <c r="P216" s="10">
        <f>SUM(D216:O216)</f>
        <v>99831355.510000005</v>
      </c>
    </row>
    <row r="217" spans="1:16" s="3" customFormat="1" ht="15.75" x14ac:dyDescent="0.25">
      <c r="A217" s="322" t="s">
        <v>38</v>
      </c>
      <c r="B217" s="323"/>
      <c r="C217" s="12" t="s">
        <v>31</v>
      </c>
      <c r="D217" s="315">
        <f>D210+D216</f>
        <v>5535440.29</v>
      </c>
      <c r="E217" s="315">
        <f t="shared" ref="E217:G217" si="278">E210+E216</f>
        <v>4104522.73</v>
      </c>
      <c r="F217" s="315">
        <f t="shared" si="278"/>
        <v>22468860.850000001</v>
      </c>
      <c r="G217" s="315">
        <f t="shared" si="278"/>
        <v>3663122.98</v>
      </c>
      <c r="H217" s="315">
        <f t="shared" ref="H217:I217" si="279">H210+H216</f>
        <v>20689378.050000001</v>
      </c>
      <c r="I217" s="315">
        <f t="shared" si="279"/>
        <v>5337800</v>
      </c>
      <c r="J217" s="315">
        <f t="shared" ref="J217:K217" si="280">J210+J216</f>
        <v>9772588.879999999</v>
      </c>
      <c r="K217" s="315">
        <f t="shared" si="280"/>
        <v>19470093.310000002</v>
      </c>
      <c r="L217" s="315">
        <f t="shared" ref="L217:M217" si="281">L210+L216</f>
        <v>12118180.119999999</v>
      </c>
      <c r="M217" s="315">
        <f t="shared" si="281"/>
        <v>21310462.219999999</v>
      </c>
      <c r="N217" s="315">
        <f t="shared" ref="N217:O217" si="282">N210+N216</f>
        <v>4957229.7300000004</v>
      </c>
      <c r="O217" s="315">
        <f t="shared" si="282"/>
        <v>5396576.8199999994</v>
      </c>
      <c r="P217" s="40">
        <f t="shared" ref="P217" si="283">P210+P216</f>
        <v>134824255.98000002</v>
      </c>
    </row>
    <row r="218" spans="1:16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4"/>
      <c r="O218" s="594"/>
      <c r="P218" s="595"/>
    </row>
    <row r="219" spans="1:16" ht="15.75" x14ac:dyDescent="0.25">
      <c r="A219" s="596" t="s">
        <v>35</v>
      </c>
      <c r="B219" s="597"/>
      <c r="C219" s="12" t="s">
        <v>31</v>
      </c>
      <c r="D219" s="14">
        <v>1477280.21</v>
      </c>
      <c r="E219" s="14">
        <v>1922527.8800000001</v>
      </c>
      <c r="F219" s="14">
        <v>1789757.15</v>
      </c>
      <c r="G219" s="14">
        <v>2074804.53</v>
      </c>
      <c r="H219" s="14">
        <v>2284982.11</v>
      </c>
      <c r="I219" s="14">
        <v>2398829.2600000002</v>
      </c>
      <c r="J219" s="14">
        <v>2246836.73</v>
      </c>
      <c r="K219" s="14">
        <v>2177953.6100000003</v>
      </c>
      <c r="L219" s="14">
        <v>2297385.1999999997</v>
      </c>
      <c r="M219" s="14">
        <v>1615557.16</v>
      </c>
      <c r="N219" s="14">
        <v>1662014.0999999999</v>
      </c>
      <c r="O219" s="14">
        <v>1570961.8500000015</v>
      </c>
      <c r="P219" s="10">
        <f>SUM(D219:O219)</f>
        <v>23518889.790000003</v>
      </c>
    </row>
    <row r="220" spans="1:16" ht="15.75" x14ac:dyDescent="0.25">
      <c r="A220" s="596" t="s">
        <v>34</v>
      </c>
      <c r="B220" s="597"/>
      <c r="C220" s="12" t="s">
        <v>31</v>
      </c>
      <c r="D220" s="14">
        <v>8868.39</v>
      </c>
      <c r="E220" s="14">
        <v>10259.51</v>
      </c>
      <c r="F220" s="14">
        <v>9216.17</v>
      </c>
      <c r="G220" s="14">
        <v>9042.2800000000007</v>
      </c>
      <c r="H220" s="14">
        <v>19128</v>
      </c>
      <c r="I220" s="14">
        <v>15302.4</v>
      </c>
      <c r="J220" s="14">
        <v>13580.88</v>
      </c>
      <c r="K220" s="14">
        <v>12050.64</v>
      </c>
      <c r="L220" s="14">
        <v>765.12</v>
      </c>
      <c r="M220" s="14">
        <v>765.12</v>
      </c>
      <c r="N220" s="14">
        <v>765.12</v>
      </c>
      <c r="O220" s="14">
        <v>765.12</v>
      </c>
      <c r="P220" s="10">
        <f>SUM(D220:O220)</f>
        <v>100508.74999999999</v>
      </c>
    </row>
    <row r="221" spans="1:16" ht="15.75" x14ac:dyDescent="0.25">
      <c r="A221" s="596" t="s">
        <v>33</v>
      </c>
      <c r="B221" s="597"/>
      <c r="C221" s="12" t="s">
        <v>31</v>
      </c>
      <c r="D221" s="14">
        <v>178569.93</v>
      </c>
      <c r="E221" s="14">
        <v>128400.32000000001</v>
      </c>
      <c r="F221" s="14">
        <v>124940.72</v>
      </c>
      <c r="G221" s="14">
        <v>1535768.55</v>
      </c>
      <c r="H221" s="14">
        <v>1666043.95</v>
      </c>
      <c r="I221" s="14">
        <v>1490964.64</v>
      </c>
      <c r="J221" s="14">
        <v>1461739.42</v>
      </c>
      <c r="K221" s="14">
        <v>1468012.77</v>
      </c>
      <c r="L221" s="14">
        <v>1089154.93</v>
      </c>
      <c r="M221" s="14">
        <v>599804.26</v>
      </c>
      <c r="N221" s="14">
        <v>358738.17</v>
      </c>
      <c r="O221" s="14">
        <v>537533.79999999993</v>
      </c>
      <c r="P221" s="10">
        <f>SUM(D221:O221)</f>
        <v>10639671.459999999</v>
      </c>
    </row>
    <row r="222" spans="1:16" ht="15.75" x14ac:dyDescent="0.25">
      <c r="A222" s="596" t="s">
        <v>32</v>
      </c>
      <c r="B222" s="597"/>
      <c r="C222" s="12" t="s">
        <v>31</v>
      </c>
      <c r="D222" s="14">
        <v>15292.72</v>
      </c>
      <c r="E222" s="14">
        <v>24526.27</v>
      </c>
      <c r="F222" s="14">
        <v>18370.57</v>
      </c>
      <c r="G222" s="14">
        <v>21448.42</v>
      </c>
      <c r="H222" s="14">
        <v>16821.98</v>
      </c>
      <c r="I222" s="14">
        <v>25232.97</v>
      </c>
      <c r="J222" s="14">
        <v>20207.62</v>
      </c>
      <c r="K222" s="14">
        <v>38775.53</v>
      </c>
      <c r="L222" s="14">
        <v>129390.11</v>
      </c>
      <c r="M222" s="14">
        <v>97951.75</v>
      </c>
      <c r="N222" s="14">
        <v>76025.67</v>
      </c>
      <c r="O222" s="14">
        <v>16821.98</v>
      </c>
      <c r="P222" s="10">
        <f>SUM(D222:O222)</f>
        <v>500865.58999999997</v>
      </c>
    </row>
    <row r="223" spans="1:16" ht="15.75" x14ac:dyDescent="0.25">
      <c r="A223" s="598" t="s">
        <v>36</v>
      </c>
      <c r="B223" s="599"/>
      <c r="C223" s="12" t="s">
        <v>31</v>
      </c>
      <c r="D223" s="13">
        <f>SUM(D219:D222)</f>
        <v>1680011.2499999998</v>
      </c>
      <c r="E223" s="315">
        <f>SUM(E219:E222)</f>
        <v>2085713.9800000002</v>
      </c>
      <c r="F223" s="315">
        <f t="shared" ref="F223:G223" si="284">SUM(F219:F222)</f>
        <v>1942284.6099999999</v>
      </c>
      <c r="G223" s="315">
        <f t="shared" si="284"/>
        <v>3641063.7800000003</v>
      </c>
      <c r="H223" s="315">
        <f t="shared" ref="H223:I223" si="285">SUM(H219:H222)</f>
        <v>3986976.0399999996</v>
      </c>
      <c r="I223" s="315">
        <f t="shared" si="285"/>
        <v>3930329.27</v>
      </c>
      <c r="J223" s="315">
        <f t="shared" ref="J223:K223" si="286">SUM(J219:J222)</f>
        <v>3742364.65</v>
      </c>
      <c r="K223" s="315">
        <f t="shared" si="286"/>
        <v>3696792.5500000003</v>
      </c>
      <c r="L223" s="15">
        <f t="shared" ref="L223:M223" si="287">SUM(L219:L222)</f>
        <v>3516695.36</v>
      </c>
      <c r="M223" s="15">
        <f t="shared" si="287"/>
        <v>2314078.29</v>
      </c>
      <c r="N223" s="15">
        <f t="shared" ref="N223:O223" si="288">SUM(N219:N222)</f>
        <v>2097543.06</v>
      </c>
      <c r="O223" s="15">
        <f t="shared" si="288"/>
        <v>2126082.7500000014</v>
      </c>
      <c r="P223" s="10">
        <f>SUM(D223:O223)</f>
        <v>34759935.589999996</v>
      </c>
    </row>
    <row r="224" spans="1:16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4"/>
      <c r="O224" s="594"/>
      <c r="P224" s="595"/>
    </row>
    <row r="225" spans="1:16" ht="15.75" x14ac:dyDescent="0.25">
      <c r="A225" s="596" t="s">
        <v>35</v>
      </c>
      <c r="B225" s="597"/>
      <c r="C225" s="12" t="s">
        <v>31</v>
      </c>
      <c r="D225" s="14">
        <v>1395392.34</v>
      </c>
      <c r="E225" s="14">
        <v>896408.87</v>
      </c>
      <c r="F225" s="14">
        <v>3494420</v>
      </c>
      <c r="G225" s="14">
        <v>903783.6</v>
      </c>
      <c r="H225" s="14">
        <v>717261.1</v>
      </c>
      <c r="I225" s="14">
        <v>911928.18</v>
      </c>
      <c r="J225" s="14">
        <v>787471.91</v>
      </c>
      <c r="K225" s="14">
        <v>743000</v>
      </c>
      <c r="L225" s="14">
        <v>975739.54</v>
      </c>
      <c r="M225" s="14">
        <v>1626220</v>
      </c>
      <c r="N225" s="14">
        <v>700093.18</v>
      </c>
      <c r="O225" s="14">
        <v>801622.22</v>
      </c>
      <c r="P225" s="10">
        <f t="shared" ref="P225:P230" si="289">SUM(D225:O225)</f>
        <v>13953340.939999999</v>
      </c>
    </row>
    <row r="226" spans="1:16" ht="15.75" x14ac:dyDescent="0.25">
      <c r="A226" s="596" t="s">
        <v>34</v>
      </c>
      <c r="B226" s="597"/>
      <c r="C226" s="12" t="s">
        <v>31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7706.22</v>
      </c>
      <c r="M226" s="14">
        <v>4000</v>
      </c>
      <c r="N226" s="14">
        <v>4000</v>
      </c>
      <c r="O226" s="14">
        <v>800</v>
      </c>
      <c r="P226" s="10">
        <f t="shared" si="289"/>
        <v>16506.22</v>
      </c>
    </row>
    <row r="227" spans="1:16" ht="15.75" x14ac:dyDescent="0.25">
      <c r="A227" s="596" t="s">
        <v>33</v>
      </c>
      <c r="B227" s="597"/>
      <c r="C227" s="12" t="s">
        <v>31</v>
      </c>
      <c r="D227" s="14">
        <v>800000</v>
      </c>
      <c r="E227" s="14">
        <v>1220000</v>
      </c>
      <c r="F227" s="14">
        <v>16805450</v>
      </c>
      <c r="G227" s="14">
        <v>1150000</v>
      </c>
      <c r="H227" s="14">
        <v>16092202.34</v>
      </c>
      <c r="I227" s="14">
        <v>3000000</v>
      </c>
      <c r="J227" s="14">
        <v>4228000</v>
      </c>
      <c r="K227" s="14">
        <v>16827074.800000001</v>
      </c>
      <c r="L227" s="14">
        <v>1650000</v>
      </c>
      <c r="M227" s="14">
        <v>17347000</v>
      </c>
      <c r="N227" s="14">
        <v>1580000</v>
      </c>
      <c r="O227" s="14">
        <v>2552298.5</v>
      </c>
      <c r="P227" s="10">
        <f t="shared" si="289"/>
        <v>83252025.640000001</v>
      </c>
    </row>
    <row r="228" spans="1:16" ht="15.75" x14ac:dyDescent="0.25">
      <c r="A228" s="596" t="s">
        <v>32</v>
      </c>
      <c r="B228" s="597"/>
      <c r="C228" s="12" t="s">
        <v>31</v>
      </c>
      <c r="D228" s="14">
        <v>141700</v>
      </c>
      <c r="E228" s="14">
        <v>130400</v>
      </c>
      <c r="F228" s="14">
        <v>188400</v>
      </c>
      <c r="G228" s="14">
        <v>78100</v>
      </c>
      <c r="H228" s="14">
        <v>115480</v>
      </c>
      <c r="I228" s="14">
        <v>111600</v>
      </c>
      <c r="J228" s="14">
        <v>165700</v>
      </c>
      <c r="K228" s="14">
        <v>112544.22</v>
      </c>
      <c r="L228" s="14">
        <v>114100</v>
      </c>
      <c r="M228" s="14">
        <v>130700</v>
      </c>
      <c r="N228" s="14">
        <v>108700</v>
      </c>
      <c r="O228" s="14">
        <v>163700</v>
      </c>
      <c r="P228" s="10">
        <f t="shared" si="289"/>
        <v>1561124.22</v>
      </c>
    </row>
    <row r="229" spans="1:16" ht="15.75" x14ac:dyDescent="0.25">
      <c r="A229" s="598" t="s">
        <v>216</v>
      </c>
      <c r="B229" s="599"/>
      <c r="C229" s="12" t="s">
        <v>31</v>
      </c>
      <c r="D229" s="13">
        <f t="shared" ref="D229:G229" si="290">SUM(D225:D228)</f>
        <v>2337092.34</v>
      </c>
      <c r="E229" s="315">
        <f t="shared" si="290"/>
        <v>2246808.87</v>
      </c>
      <c r="F229" s="315">
        <f t="shared" si="290"/>
        <v>20488270</v>
      </c>
      <c r="G229" s="315">
        <f t="shared" si="290"/>
        <v>2131883.6</v>
      </c>
      <c r="H229" s="315">
        <f t="shared" ref="H229:I229" si="291">SUM(H225:H228)</f>
        <v>16924943.440000001</v>
      </c>
      <c r="I229" s="315">
        <f t="shared" si="291"/>
        <v>4023528.18</v>
      </c>
      <c r="J229" s="315">
        <f t="shared" ref="J229:K229" si="292">SUM(J225:J228)</f>
        <v>5181171.91</v>
      </c>
      <c r="K229" s="315">
        <f t="shared" si="292"/>
        <v>17682619.02</v>
      </c>
      <c r="L229" s="15">
        <f t="shared" ref="L229:M229" si="293">SUM(L225:L228)</f>
        <v>2747545.76</v>
      </c>
      <c r="M229" s="15">
        <f t="shared" si="293"/>
        <v>19107920</v>
      </c>
      <c r="N229" s="15">
        <f t="shared" ref="N229:O229" si="294">SUM(N225:N228)</f>
        <v>2392793.1800000002</v>
      </c>
      <c r="O229" s="15">
        <f t="shared" si="294"/>
        <v>3518420.7199999997</v>
      </c>
      <c r="P229" s="10">
        <f t="shared" si="289"/>
        <v>98782997.020000011</v>
      </c>
    </row>
    <row r="230" spans="1:16" ht="15.75" x14ac:dyDescent="0.25">
      <c r="A230" s="322" t="s">
        <v>217</v>
      </c>
      <c r="B230" s="103"/>
      <c r="C230" s="12" t="s">
        <v>31</v>
      </c>
      <c r="D230" s="13">
        <f>D223+D229</f>
        <v>4017103.59</v>
      </c>
      <c r="E230" s="13">
        <f t="shared" ref="E230:G230" si="295">E223+E229</f>
        <v>4332522.8500000006</v>
      </c>
      <c r="F230" s="13">
        <f t="shared" si="295"/>
        <v>22430554.609999999</v>
      </c>
      <c r="G230" s="13">
        <f t="shared" si="295"/>
        <v>5772947.3800000008</v>
      </c>
      <c r="H230" s="13">
        <f t="shared" ref="H230:I230" si="296">H223+H229</f>
        <v>20911919.48</v>
      </c>
      <c r="I230" s="13">
        <f t="shared" si="296"/>
        <v>7953857.4500000002</v>
      </c>
      <c r="J230" s="13">
        <f t="shared" ref="J230:K230" si="297">J223+J229</f>
        <v>8923536.5600000005</v>
      </c>
      <c r="K230" s="13">
        <f t="shared" si="297"/>
        <v>21379411.57</v>
      </c>
      <c r="L230" s="13">
        <f t="shared" ref="L230:M230" si="298">L223+L229</f>
        <v>6264241.1199999992</v>
      </c>
      <c r="M230" s="13">
        <f t="shared" si="298"/>
        <v>21421998.289999999</v>
      </c>
      <c r="N230" s="13">
        <f t="shared" ref="N230:O230" si="299">N223+N229</f>
        <v>4490336.24</v>
      </c>
      <c r="O230" s="13">
        <f t="shared" si="299"/>
        <v>5644503.4700000007</v>
      </c>
      <c r="P230" s="10">
        <f t="shared" si="289"/>
        <v>133542932.61</v>
      </c>
    </row>
    <row r="231" spans="1:16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4"/>
      <c r="O231" s="594"/>
      <c r="P231" s="595"/>
    </row>
    <row r="232" spans="1:16" ht="15.75" x14ac:dyDescent="0.25">
      <c r="A232" s="596" t="s">
        <v>29</v>
      </c>
      <c r="B232" s="597"/>
      <c r="C232" s="12" t="s">
        <v>18</v>
      </c>
      <c r="D232" s="14">
        <v>127197.87</v>
      </c>
      <c r="E232" s="14">
        <v>132993.60000000001</v>
      </c>
      <c r="F232" s="14">
        <v>134330.82</v>
      </c>
      <c r="G232" s="14">
        <v>139284.72</v>
      </c>
      <c r="H232" s="14">
        <v>159588.67000000001</v>
      </c>
      <c r="I232" s="14">
        <v>162858.25</v>
      </c>
      <c r="J232" s="14">
        <v>165037.97</v>
      </c>
      <c r="K232" s="14">
        <v>167217.69</v>
      </c>
      <c r="L232" s="14">
        <v>166127.82999999999</v>
      </c>
      <c r="M232" s="14">
        <v>149112.98000000001</v>
      </c>
      <c r="N232" s="14">
        <v>148568.05000000002</v>
      </c>
      <c r="O232" s="14">
        <v>148023.11999999906</v>
      </c>
      <c r="P232" s="10">
        <f>SUM(D232:O232)</f>
        <v>1800341.5699999994</v>
      </c>
    </row>
    <row r="233" spans="1:16" ht="15.75" x14ac:dyDescent="0.25">
      <c r="A233" s="596" t="s">
        <v>28</v>
      </c>
      <c r="B233" s="597"/>
      <c r="C233" s="12" t="s">
        <v>18</v>
      </c>
      <c r="D233" s="14">
        <v>347.78</v>
      </c>
      <c r="E233" s="14">
        <v>347.78</v>
      </c>
      <c r="F233" s="14">
        <v>347.78</v>
      </c>
      <c r="G233" s="14">
        <v>347.78</v>
      </c>
      <c r="H233" s="14">
        <v>382.56</v>
      </c>
      <c r="I233" s="14">
        <v>382.56</v>
      </c>
      <c r="J233" s="14">
        <v>382.56</v>
      </c>
      <c r="K233" s="14">
        <v>382.56</v>
      </c>
      <c r="L233" s="14">
        <v>191.28</v>
      </c>
      <c r="M233" s="14">
        <v>191.28</v>
      </c>
      <c r="N233" s="14">
        <v>191.28</v>
      </c>
      <c r="O233" s="14">
        <v>191.28</v>
      </c>
      <c r="P233" s="10">
        <f>SUM(D233:O233)</f>
        <v>3686.4800000000005</v>
      </c>
    </row>
    <row r="234" spans="1:16" ht="15.75" x14ac:dyDescent="0.25">
      <c r="A234" s="596" t="s">
        <v>27</v>
      </c>
      <c r="B234" s="597"/>
      <c r="C234" s="12" t="s">
        <v>18</v>
      </c>
      <c r="D234" s="14">
        <v>21595.91</v>
      </c>
      <c r="E234" s="14">
        <v>21595.91</v>
      </c>
      <c r="F234" s="14">
        <v>21595.91</v>
      </c>
      <c r="G234" s="14">
        <v>27766.17</v>
      </c>
      <c r="H234" s="14">
        <v>30542.76</v>
      </c>
      <c r="I234" s="14">
        <v>30542.76</v>
      </c>
      <c r="J234" s="14">
        <v>30542.76</v>
      </c>
      <c r="K234" s="14">
        <v>30542.76</v>
      </c>
      <c r="L234" s="14">
        <v>30542.76</v>
      </c>
      <c r="M234" s="14">
        <v>27149.119999999999</v>
      </c>
      <c r="N234" s="14">
        <v>27149.119999999999</v>
      </c>
      <c r="O234" s="14">
        <v>27149.119999999999</v>
      </c>
      <c r="P234" s="10">
        <f>SUM(D234:O234)</f>
        <v>326715.06</v>
      </c>
    </row>
    <row r="235" spans="1:16" ht="15.75" x14ac:dyDescent="0.25">
      <c r="A235" s="596" t="s">
        <v>26</v>
      </c>
      <c r="B235" s="597"/>
      <c r="C235" s="12" t="s">
        <v>18</v>
      </c>
      <c r="D235" s="14">
        <v>8431.5400000000009</v>
      </c>
      <c r="E235" s="14">
        <v>8431.5400000000009</v>
      </c>
      <c r="F235" s="14">
        <v>8431.5400000000009</v>
      </c>
      <c r="G235" s="14">
        <v>8431.5400000000009</v>
      </c>
      <c r="H235" s="14">
        <v>9274.68</v>
      </c>
      <c r="I235" s="14">
        <v>13912.02</v>
      </c>
      <c r="J235" s="14">
        <v>9274.68</v>
      </c>
      <c r="K235" s="14">
        <v>13912.02</v>
      </c>
      <c r="L235" s="14">
        <v>13912.02</v>
      </c>
      <c r="M235" s="14">
        <v>13912.02</v>
      </c>
      <c r="N235" s="14">
        <v>13912.02</v>
      </c>
      <c r="O235" s="14">
        <v>9274.68</v>
      </c>
      <c r="P235" s="10">
        <f>SUM(D235:O235)</f>
        <v>131110.30000000002</v>
      </c>
    </row>
    <row r="236" spans="1:16" ht="15.75" x14ac:dyDescent="0.25">
      <c r="A236" s="598" t="s">
        <v>25</v>
      </c>
      <c r="B236" s="599"/>
      <c r="C236" s="12" t="s">
        <v>18</v>
      </c>
      <c r="D236" s="13">
        <f>SUM(D232:D235)</f>
        <v>157573.1</v>
      </c>
      <c r="E236" s="13">
        <f t="shared" ref="E236:G236" si="300">SUM(E232:E235)</f>
        <v>163368.83000000002</v>
      </c>
      <c r="F236" s="13">
        <f t="shared" si="300"/>
        <v>164706.05000000002</v>
      </c>
      <c r="G236" s="13">
        <f t="shared" si="300"/>
        <v>175830.21</v>
      </c>
      <c r="H236" s="13">
        <f t="shared" ref="H236:I236" si="301">SUM(H232:H235)</f>
        <v>199788.67</v>
      </c>
      <c r="I236" s="13">
        <f t="shared" si="301"/>
        <v>207695.59</v>
      </c>
      <c r="J236" s="13">
        <f t="shared" ref="J236:K236" si="302">SUM(J232:J235)</f>
        <v>205237.97</v>
      </c>
      <c r="K236" s="13">
        <f t="shared" si="302"/>
        <v>212055.03</v>
      </c>
      <c r="L236" s="13">
        <f t="shared" ref="L236:M236" si="303">SUM(L232:L235)</f>
        <v>210773.88999999998</v>
      </c>
      <c r="M236" s="13">
        <f t="shared" si="303"/>
        <v>190365.4</v>
      </c>
      <c r="N236" s="13">
        <f t="shared" ref="N236:O236" si="304">SUM(N232:N235)</f>
        <v>189820.47</v>
      </c>
      <c r="O236" s="13">
        <f t="shared" si="304"/>
        <v>184638.19999999905</v>
      </c>
      <c r="P236" s="40">
        <f t="shared" ref="P236" si="305">SUM(P232:P235)</f>
        <v>2261853.4099999992</v>
      </c>
    </row>
    <row r="237" spans="1:16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4"/>
      <c r="O237" s="594"/>
      <c r="P237" s="595"/>
    </row>
    <row r="238" spans="1:16" ht="15.75" x14ac:dyDescent="0.25">
      <c r="A238" s="596" t="s">
        <v>23</v>
      </c>
      <c r="B238" s="597"/>
      <c r="C238" s="12" t="s">
        <v>18</v>
      </c>
      <c r="D238" s="14">
        <v>232180</v>
      </c>
      <c r="E238" s="14">
        <v>242896</v>
      </c>
      <c r="F238" s="14">
        <v>245575</v>
      </c>
      <c r="G238" s="14">
        <v>254505</v>
      </c>
      <c r="H238" s="14">
        <v>265221</v>
      </c>
      <c r="I238" s="14">
        <v>270579</v>
      </c>
      <c r="J238" s="14">
        <v>274151</v>
      </c>
      <c r="K238" s="14">
        <v>277723</v>
      </c>
      <c r="L238" s="14">
        <v>275937</v>
      </c>
      <c r="M238" s="14">
        <v>248254</v>
      </c>
      <c r="N238" s="14">
        <v>247361</v>
      </c>
      <c r="O238" s="14">
        <v>246468</v>
      </c>
      <c r="P238" s="10">
        <f>SUM(D238:O238)</f>
        <v>3080850</v>
      </c>
    </row>
    <row r="239" spans="1:16" ht="15.75" x14ac:dyDescent="0.25">
      <c r="A239" s="596" t="s">
        <v>22</v>
      </c>
      <c r="B239" s="597"/>
      <c r="C239" s="12" t="s">
        <v>18</v>
      </c>
      <c r="D239" s="14">
        <v>1786</v>
      </c>
      <c r="E239" s="14">
        <v>1786</v>
      </c>
      <c r="F239" s="14">
        <v>1786</v>
      </c>
      <c r="G239" s="14">
        <v>1786</v>
      </c>
      <c r="H239" s="14">
        <v>1786</v>
      </c>
      <c r="I239" s="14">
        <v>1786</v>
      </c>
      <c r="J239" s="14">
        <v>1786</v>
      </c>
      <c r="K239" s="14">
        <v>1786</v>
      </c>
      <c r="L239" s="16">
        <v>893</v>
      </c>
      <c r="M239" s="16">
        <v>893</v>
      </c>
      <c r="N239" s="16">
        <v>893</v>
      </c>
      <c r="O239" s="16">
        <v>893</v>
      </c>
      <c r="P239" s="10">
        <f>SUM(D239:O239)</f>
        <v>17860</v>
      </c>
    </row>
    <row r="240" spans="1:16" ht="15.75" x14ac:dyDescent="0.25">
      <c r="A240" s="596" t="s">
        <v>21</v>
      </c>
      <c r="B240" s="597"/>
      <c r="C240" s="12" t="s">
        <v>18</v>
      </c>
      <c r="D240" s="14">
        <v>6251</v>
      </c>
      <c r="E240" s="14">
        <v>6251</v>
      </c>
      <c r="F240" s="14">
        <v>6251</v>
      </c>
      <c r="G240" s="14">
        <v>8037</v>
      </c>
      <c r="H240" s="14">
        <v>8037</v>
      </c>
      <c r="I240" s="14">
        <v>8037</v>
      </c>
      <c r="J240" s="14">
        <v>8037</v>
      </c>
      <c r="K240" s="14">
        <v>8037</v>
      </c>
      <c r="L240" s="16">
        <v>8037</v>
      </c>
      <c r="M240" s="16">
        <v>7144</v>
      </c>
      <c r="N240" s="16">
        <v>7144</v>
      </c>
      <c r="O240" s="16">
        <v>7144</v>
      </c>
      <c r="P240" s="10">
        <f>SUM(D240:O240)</f>
        <v>88407</v>
      </c>
    </row>
    <row r="241" spans="1:16" ht="15.75" x14ac:dyDescent="0.25">
      <c r="A241" s="596" t="s">
        <v>20</v>
      </c>
      <c r="B241" s="597"/>
      <c r="C241" s="12" t="s">
        <v>18</v>
      </c>
      <c r="D241" s="14">
        <v>1786</v>
      </c>
      <c r="E241" s="14">
        <v>1786</v>
      </c>
      <c r="F241" s="14">
        <v>1786</v>
      </c>
      <c r="G241" s="14">
        <v>1786</v>
      </c>
      <c r="H241" s="14">
        <v>1786</v>
      </c>
      <c r="I241" s="14">
        <v>2679</v>
      </c>
      <c r="J241" s="14">
        <v>1786</v>
      </c>
      <c r="K241" s="14">
        <v>2679</v>
      </c>
      <c r="L241" s="16">
        <v>2679</v>
      </c>
      <c r="M241" s="16">
        <v>2679</v>
      </c>
      <c r="N241" s="16">
        <v>2679</v>
      </c>
      <c r="O241" s="16">
        <v>1786</v>
      </c>
      <c r="P241" s="10">
        <f>SUM(D241:O241)</f>
        <v>25897</v>
      </c>
    </row>
    <row r="242" spans="1:16" ht="15.75" x14ac:dyDescent="0.25">
      <c r="A242" s="598" t="s">
        <v>19</v>
      </c>
      <c r="B242" s="599"/>
      <c r="C242" s="12" t="s">
        <v>18</v>
      </c>
      <c r="D242" s="13">
        <f>SUM(D238:D241)</f>
        <v>242003</v>
      </c>
      <c r="E242" s="13">
        <f t="shared" ref="E242:G242" si="306">SUM(E238:E241)</f>
        <v>252719</v>
      </c>
      <c r="F242" s="13">
        <f t="shared" si="306"/>
        <v>255398</v>
      </c>
      <c r="G242" s="13">
        <f t="shared" si="306"/>
        <v>266114</v>
      </c>
      <c r="H242" s="13">
        <f t="shared" ref="H242:I242" si="307">SUM(H238:H241)</f>
        <v>276830</v>
      </c>
      <c r="I242" s="13">
        <f t="shared" si="307"/>
        <v>283081</v>
      </c>
      <c r="J242" s="13">
        <f t="shared" ref="J242:K242" si="308">SUM(J238:J241)</f>
        <v>285760</v>
      </c>
      <c r="K242" s="13">
        <f t="shared" si="308"/>
        <v>290225</v>
      </c>
      <c r="L242" s="13">
        <f t="shared" ref="L242:M242" si="309">SUM(L238:L241)</f>
        <v>287546</v>
      </c>
      <c r="M242" s="13">
        <f t="shared" si="309"/>
        <v>258970</v>
      </c>
      <c r="N242" s="13">
        <f t="shared" ref="N242:O242" si="310">SUM(N238:N241)</f>
        <v>258077</v>
      </c>
      <c r="O242" s="13">
        <f t="shared" si="310"/>
        <v>256291</v>
      </c>
      <c r="P242" s="40">
        <f t="shared" ref="P242" si="311">SUM(P238:P241)</f>
        <v>3213014</v>
      </c>
    </row>
    <row r="243" spans="1:16" ht="15.75" x14ac:dyDescent="0.25">
      <c r="A243" s="598" t="s">
        <v>218</v>
      </c>
      <c r="B243" s="599"/>
      <c r="C243" s="12" t="s">
        <v>18</v>
      </c>
      <c r="D243" s="315">
        <f>D230+D236+D242</f>
        <v>4416679.6899999995</v>
      </c>
      <c r="E243" s="315">
        <f t="shared" ref="E243:G243" si="312">E230+E236+E242</f>
        <v>4748610.6800000006</v>
      </c>
      <c r="F243" s="315">
        <f t="shared" si="312"/>
        <v>22850658.66</v>
      </c>
      <c r="G243" s="315">
        <f t="shared" si="312"/>
        <v>6214891.5900000008</v>
      </c>
      <c r="H243" s="315">
        <f t="shared" ref="H243:I243" si="313">H230+H236+H242</f>
        <v>21388538.150000002</v>
      </c>
      <c r="I243" s="315">
        <f t="shared" si="313"/>
        <v>8444634.0399999991</v>
      </c>
      <c r="J243" s="315">
        <f t="shared" ref="J243:K243" si="314">J230+J236+J242</f>
        <v>9414534.5300000012</v>
      </c>
      <c r="K243" s="315">
        <f t="shared" si="314"/>
        <v>21881691.600000001</v>
      </c>
      <c r="L243" s="315">
        <f t="shared" ref="L243:M243" si="315">L230+L236+L242</f>
        <v>6762561.0099999988</v>
      </c>
      <c r="M243" s="315">
        <f t="shared" si="315"/>
        <v>21871333.689999998</v>
      </c>
      <c r="N243" s="315">
        <f t="shared" ref="N243:O243" si="316">N230+N236+N242</f>
        <v>4938233.71</v>
      </c>
      <c r="O243" s="315">
        <f t="shared" si="316"/>
        <v>6085432.6699999999</v>
      </c>
      <c r="P243" s="40">
        <f t="shared" ref="P243" si="317">P216+P223+P236+P242</f>
        <v>140066158.50999999</v>
      </c>
    </row>
    <row r="244" spans="1:16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4"/>
      <c r="O244" s="594"/>
      <c r="P244" s="595"/>
    </row>
    <row r="245" spans="1:16" ht="15.75" x14ac:dyDescent="0.25">
      <c r="A245" s="621" t="s">
        <v>207</v>
      </c>
      <c r="B245" s="622"/>
      <c r="C245" s="12" t="s">
        <v>18</v>
      </c>
      <c r="D245" s="161">
        <v>25580104.980000015</v>
      </c>
      <c r="E245" s="161">
        <v>26073787.22000001</v>
      </c>
      <c r="F245" s="161">
        <v>26483665.030000027</v>
      </c>
      <c r="G245" s="161">
        <v>27629784.740000024</v>
      </c>
      <c r="H245" s="161">
        <v>28105955.13000001</v>
      </c>
      <c r="I245" s="161">
        <v>31316722.229999993</v>
      </c>
      <c r="J245" s="161">
        <v>30544747.82</v>
      </c>
      <c r="K245" s="161">
        <v>32816458.739999987</v>
      </c>
      <c r="L245" s="161">
        <v>27381526.319999978</v>
      </c>
      <c r="M245" s="161">
        <v>25225216.969999976</v>
      </c>
      <c r="N245" s="161">
        <v>25271621.829999991</v>
      </c>
      <c r="O245" s="161">
        <v>0</v>
      </c>
      <c r="P245" s="184">
        <f>O245</f>
        <v>0</v>
      </c>
    </row>
    <row r="246" spans="1:16" ht="15.75" x14ac:dyDescent="0.25">
      <c r="A246" s="621" t="s">
        <v>208</v>
      </c>
      <c r="B246" s="622"/>
      <c r="C246" s="12" t="s">
        <v>18</v>
      </c>
      <c r="D246" s="161">
        <v>-201510.06000000003</v>
      </c>
      <c r="E246" s="161">
        <v>-201510.06000000003</v>
      </c>
      <c r="F246" s="161">
        <v>-201510.06000000003</v>
      </c>
      <c r="G246" s="161">
        <v>-201510.06000000003</v>
      </c>
      <c r="H246" s="161">
        <v>-201510.06000000003</v>
      </c>
      <c r="I246" s="161">
        <v>-201510.06000000003</v>
      </c>
      <c r="J246" s="161">
        <v>-201510.06000000003</v>
      </c>
      <c r="K246" s="161">
        <v>-380969.4</v>
      </c>
      <c r="L246" s="161">
        <v>0</v>
      </c>
      <c r="M246" s="161">
        <v>0</v>
      </c>
      <c r="N246" s="161">
        <v>0</v>
      </c>
      <c r="O246" s="161">
        <v>0</v>
      </c>
      <c r="P246" s="184">
        <f>O246</f>
        <v>0</v>
      </c>
    </row>
    <row r="247" spans="1:16" ht="15.75" x14ac:dyDescent="0.25">
      <c r="A247" s="619" t="s">
        <v>209</v>
      </c>
      <c r="B247" s="620"/>
      <c r="C247" s="12" t="s">
        <v>18</v>
      </c>
      <c r="D247" s="149">
        <f>D245+D246</f>
        <v>25378594.920000017</v>
      </c>
      <c r="E247" s="149">
        <f t="shared" ref="E247:G247" si="318">E245+E246</f>
        <v>25872277.160000011</v>
      </c>
      <c r="F247" s="149">
        <f t="shared" si="318"/>
        <v>26282154.970000029</v>
      </c>
      <c r="G247" s="149">
        <f t="shared" si="318"/>
        <v>27428274.680000026</v>
      </c>
      <c r="H247" s="149">
        <f t="shared" ref="H247:I247" si="319">H245+H246</f>
        <v>27904445.070000011</v>
      </c>
      <c r="I247" s="149">
        <f t="shared" si="319"/>
        <v>31115212.169999994</v>
      </c>
      <c r="J247" s="149">
        <f t="shared" ref="J247:K247" si="320">J245+J246</f>
        <v>30343237.760000002</v>
      </c>
      <c r="K247" s="149">
        <f t="shared" si="320"/>
        <v>32435489.339999989</v>
      </c>
      <c r="L247" s="149">
        <f t="shared" ref="L247:M247" si="321">L245+L246</f>
        <v>27381526.319999978</v>
      </c>
      <c r="M247" s="149">
        <f t="shared" si="321"/>
        <v>25225216.969999976</v>
      </c>
      <c r="N247" s="149">
        <f t="shared" ref="N247:O247" si="322">N245+N246</f>
        <v>25271621.829999991</v>
      </c>
      <c r="O247" s="149">
        <f t="shared" si="322"/>
        <v>0</v>
      </c>
      <c r="P247" s="184">
        <f t="shared" ref="P247" si="323">P245+P246</f>
        <v>0</v>
      </c>
    </row>
    <row r="248" spans="1:16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4"/>
      <c r="O248" s="594"/>
      <c r="P248" s="595"/>
    </row>
    <row r="249" spans="1:16" ht="15.75" x14ac:dyDescent="0.25">
      <c r="A249" s="610" t="s">
        <v>16</v>
      </c>
      <c r="B249" s="611"/>
      <c r="C249" s="6" t="s">
        <v>6</v>
      </c>
      <c r="D249" s="9">
        <f>IFERROR(D58/D243%,0)</f>
        <v>18.472958943792005</v>
      </c>
      <c r="E249" s="9">
        <f t="shared" ref="E249:G249" si="324">IFERROR(E58/E243%,0)</f>
        <v>19.105315915527946</v>
      </c>
      <c r="F249" s="9">
        <f t="shared" si="324"/>
        <v>3.7522304961536719</v>
      </c>
      <c r="G249" s="9">
        <f t="shared" si="324"/>
        <v>14.890231989951735</v>
      </c>
      <c r="H249" s="9">
        <f t="shared" ref="H249:I249" si="325">IFERROR(H58/H243%,0)</f>
        <v>8.1035687427871252</v>
      </c>
      <c r="I249" s="9">
        <f t="shared" si="325"/>
        <v>13.88606159095321</v>
      </c>
      <c r="J249" s="9">
        <f t="shared" ref="J249:K249" si="326">IFERROR(J58/J243%,0)</f>
        <v>9.9267136064665316</v>
      </c>
      <c r="K249" s="9">
        <f t="shared" si="326"/>
        <v>3.6470344359139948</v>
      </c>
      <c r="L249" s="9">
        <f t="shared" ref="L249:M249" si="327">IFERROR(L58/L243%,0)</f>
        <v>11.629709210564299</v>
      </c>
      <c r="M249" s="9">
        <f t="shared" si="327"/>
        <v>3.3421710200014791</v>
      </c>
      <c r="N249" s="9">
        <f t="shared" ref="N249:O249" si="328">IFERROR(N58/N243%,0)</f>
        <v>17.542696912475613</v>
      </c>
      <c r="O249" s="9">
        <f t="shared" si="328"/>
        <v>14.521757627958442</v>
      </c>
      <c r="P249" s="307">
        <f>IFERROR(P58/P243%,0)</f>
        <v>8.1474734326512959</v>
      </c>
    </row>
    <row r="250" spans="1:16" ht="15.75" x14ac:dyDescent="0.25">
      <c r="A250" s="610" t="s">
        <v>210</v>
      </c>
      <c r="B250" s="611"/>
      <c r="C250" s="6" t="s">
        <v>6</v>
      </c>
      <c r="D250" s="316">
        <f>IFERROR(D210/(D223+D245)%,0)</f>
        <v>11.638029211733842</v>
      </c>
      <c r="E250" s="316">
        <f t="shared" ref="E250:G250" si="329">IFERROR(E210/(E223+E245)%,0)</f>
        <v>6.4545030364387248</v>
      </c>
      <c r="F250" s="316">
        <f t="shared" si="329"/>
        <v>6.8687620808716741</v>
      </c>
      <c r="G250" s="316">
        <f t="shared" si="329"/>
        <v>4.8013215216713245</v>
      </c>
      <c r="H250" s="316">
        <f t="shared" ref="H250:I250" si="330">IFERROR(H210/(H223+H245)%,0)</f>
        <v>11.487143478642867</v>
      </c>
      <c r="I250" s="316">
        <f t="shared" si="330"/>
        <v>3.4164559835593633</v>
      </c>
      <c r="J250" s="316">
        <f t="shared" ref="J250:K250" si="331">IFERROR(J210/(J223+J245)%,0)</f>
        <v>13.051477589182943</v>
      </c>
      <c r="K250" s="316">
        <f t="shared" si="331"/>
        <v>4.7681826418914905</v>
      </c>
      <c r="L250" s="316">
        <f t="shared" ref="L250:M250" si="332">IFERROR(L210/(L223+L245)%,0)</f>
        <v>29.732115735147403</v>
      </c>
      <c r="M250" s="316">
        <f t="shared" si="332"/>
        <v>7.0594479693305043</v>
      </c>
      <c r="N250" s="316">
        <f t="shared" ref="N250:O250" si="333">IFERROR(N210/(N223+N245)%,0)</f>
        <v>8.9678358468905444</v>
      </c>
      <c r="O250" s="316">
        <f t="shared" si="333"/>
        <v>87.338373823878612</v>
      </c>
      <c r="P250" s="298">
        <f>IFERROR(P210/(P223+P245)%,0)</f>
        <v>100.67021090817853</v>
      </c>
    </row>
    <row r="251" spans="1:16" ht="16.5" thickBot="1" x14ac:dyDescent="0.3">
      <c r="A251" s="623" t="s">
        <v>15</v>
      </c>
      <c r="B251" s="624"/>
      <c r="C251" s="6" t="s">
        <v>6</v>
      </c>
      <c r="D251" s="8">
        <f>IFERROR(D210/D223%,0)</f>
        <v>188.84041937219172</v>
      </c>
      <c r="E251" s="8">
        <f t="shared" ref="E251:G251" si="334">IFERROR(E210/E223%,0)</f>
        <v>87.1431019511122</v>
      </c>
      <c r="F251" s="8">
        <f t="shared" si="334"/>
        <v>100.52650574212191</v>
      </c>
      <c r="G251" s="8">
        <f t="shared" si="334"/>
        <v>41.235585826513585</v>
      </c>
      <c r="H251" s="8">
        <f t="shared" ref="H251:I251" si="335">IFERROR(H210/H223%,0)</f>
        <v>92.465091663806433</v>
      </c>
      <c r="I251" s="8">
        <f t="shared" si="335"/>
        <v>30.638654353761055</v>
      </c>
      <c r="J251" s="8">
        <f t="shared" ref="J251:K251" si="336">IFERROR(J210/J223%,0)</f>
        <v>119.57612949342068</v>
      </c>
      <c r="K251" s="8">
        <f t="shared" si="336"/>
        <v>47.095380291220287</v>
      </c>
      <c r="L251" s="8">
        <f t="shared" ref="L251:M251" si="337">IFERROR(L210/L223%,0)</f>
        <v>261.23090258236073</v>
      </c>
      <c r="M251" s="8">
        <f t="shared" si="337"/>
        <v>84.012810992665237</v>
      </c>
      <c r="N251" s="8">
        <f t="shared" ref="N251:O251" si="338">IFERROR(N210/N223%,0)</f>
        <v>117.01413080883309</v>
      </c>
      <c r="O251" s="8">
        <f t="shared" si="338"/>
        <v>87.338373823878612</v>
      </c>
      <c r="P251" s="308">
        <f>IFERROR(P210/P223%,0)</f>
        <v>100.67021090817853</v>
      </c>
    </row>
    <row r="252" spans="1:16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6"/>
      <c r="O252" s="626"/>
      <c r="P252" s="627"/>
    </row>
    <row r="253" spans="1:16" s="3" customFormat="1" ht="15" customHeight="1" x14ac:dyDescent="0.25">
      <c r="A253" s="610" t="s">
        <v>13</v>
      </c>
      <c r="B253" s="611"/>
      <c r="C253" s="6" t="s">
        <v>3</v>
      </c>
      <c r="D253" s="5">
        <v>4</v>
      </c>
      <c r="E253" s="5">
        <v>4</v>
      </c>
      <c r="F253" s="5">
        <v>0</v>
      </c>
      <c r="G253" s="5">
        <v>0</v>
      </c>
      <c r="H253" s="5">
        <v>0</v>
      </c>
      <c r="I253" s="5">
        <v>0</v>
      </c>
      <c r="J253" s="5">
        <v>2</v>
      </c>
      <c r="K253" s="5">
        <v>1</v>
      </c>
      <c r="L253" s="5">
        <v>1</v>
      </c>
      <c r="M253" s="5">
        <v>1</v>
      </c>
      <c r="N253" s="5">
        <v>1</v>
      </c>
      <c r="O253" s="5">
        <v>1</v>
      </c>
      <c r="P253" s="302">
        <f>SUM(D253:O253)</f>
        <v>15</v>
      </c>
    </row>
    <row r="254" spans="1:16" s="3" customFormat="1" ht="15.75" x14ac:dyDescent="0.25">
      <c r="A254" s="610" t="s">
        <v>12</v>
      </c>
      <c r="B254" s="611"/>
      <c r="C254" s="6" t="s">
        <v>3</v>
      </c>
      <c r="D254" s="5">
        <v>1</v>
      </c>
      <c r="E254" s="5">
        <v>1</v>
      </c>
      <c r="F254" s="5">
        <v>0</v>
      </c>
      <c r="G254" s="5">
        <v>0</v>
      </c>
      <c r="H254" s="5">
        <v>0</v>
      </c>
      <c r="I254" s="5">
        <v>0</v>
      </c>
      <c r="J254" s="5">
        <v>1</v>
      </c>
      <c r="K254" s="5">
        <v>7</v>
      </c>
      <c r="L254" s="5">
        <v>1</v>
      </c>
      <c r="M254" s="5">
        <v>1</v>
      </c>
      <c r="N254" s="5">
        <v>7</v>
      </c>
      <c r="O254" s="5">
        <v>0</v>
      </c>
      <c r="P254" s="302">
        <f>SUM(D254:O254)</f>
        <v>19</v>
      </c>
    </row>
    <row r="255" spans="1:16" ht="15.75" customHeight="1" x14ac:dyDescent="0.25">
      <c r="A255" s="610" t="s">
        <v>11</v>
      </c>
      <c r="B255" s="611"/>
      <c r="C255" s="6" t="s">
        <v>3</v>
      </c>
      <c r="D255" s="5">
        <f t="shared" ref="D255:G255" si="339">D95</f>
        <v>72</v>
      </c>
      <c r="E255" s="5">
        <f t="shared" si="339"/>
        <v>68</v>
      </c>
      <c r="F255" s="5">
        <f t="shared" si="339"/>
        <v>68</v>
      </c>
      <c r="G255" s="5">
        <f t="shared" si="339"/>
        <v>68</v>
      </c>
      <c r="H255" s="5">
        <f t="shared" ref="H255:I255" si="340">H95</f>
        <v>66</v>
      </c>
      <c r="I255" s="5">
        <f t="shared" si="340"/>
        <v>63</v>
      </c>
      <c r="J255" s="5">
        <f t="shared" ref="J255:K255" si="341">J95</f>
        <v>62</v>
      </c>
      <c r="K255" s="5">
        <f t="shared" si="341"/>
        <v>60</v>
      </c>
      <c r="L255" s="5">
        <f t="shared" ref="L255:M255" si="342">L95</f>
        <v>58</v>
      </c>
      <c r="M255" s="5">
        <f t="shared" si="342"/>
        <v>58</v>
      </c>
      <c r="N255" s="5">
        <f t="shared" ref="N255:O255" si="343">N95</f>
        <v>58</v>
      </c>
      <c r="O255" s="5">
        <f t="shared" si="343"/>
        <v>56</v>
      </c>
      <c r="P255" s="302">
        <f>SUM(D255:O255)</f>
        <v>757</v>
      </c>
    </row>
    <row r="256" spans="1:16" ht="15.75" x14ac:dyDescent="0.25">
      <c r="A256" s="610" t="s">
        <v>10</v>
      </c>
      <c r="B256" s="611"/>
      <c r="C256" s="6" t="s">
        <v>3</v>
      </c>
      <c r="D256" s="5">
        <f t="shared" ref="D256:G256" si="344">D91</f>
        <v>0</v>
      </c>
      <c r="E256" s="5">
        <f t="shared" si="344"/>
        <v>0</v>
      </c>
      <c r="F256" s="5">
        <f t="shared" si="344"/>
        <v>0</v>
      </c>
      <c r="G256" s="5">
        <f t="shared" si="344"/>
        <v>0</v>
      </c>
      <c r="H256" s="5">
        <f t="shared" ref="H256:I256" si="345">H91</f>
        <v>0</v>
      </c>
      <c r="I256" s="5">
        <f t="shared" si="345"/>
        <v>0</v>
      </c>
      <c r="J256" s="5">
        <f t="shared" ref="J256:K256" si="346">J91</f>
        <v>0</v>
      </c>
      <c r="K256" s="5">
        <f t="shared" si="346"/>
        <v>0</v>
      </c>
      <c r="L256" s="5">
        <f t="shared" ref="L256:M256" si="347">L91</f>
        <v>0</v>
      </c>
      <c r="M256" s="5">
        <f t="shared" si="347"/>
        <v>0</v>
      </c>
      <c r="N256" s="5">
        <f t="shared" ref="N256:O256" si="348">N91</f>
        <v>0</v>
      </c>
      <c r="O256" s="5">
        <f t="shared" si="348"/>
        <v>0</v>
      </c>
      <c r="P256" s="302">
        <f>SUM(D256:O256)</f>
        <v>0</v>
      </c>
    </row>
    <row r="257" spans="1:16" ht="15.6" customHeight="1" x14ac:dyDescent="0.25">
      <c r="A257" s="610" t="s">
        <v>9</v>
      </c>
      <c r="B257" s="611"/>
      <c r="C257" s="6" t="s">
        <v>3</v>
      </c>
      <c r="D257" s="5">
        <v>0</v>
      </c>
      <c r="E257" s="5">
        <v>7</v>
      </c>
      <c r="F257" s="5">
        <v>0</v>
      </c>
      <c r="G257" s="5">
        <v>0</v>
      </c>
      <c r="H257" s="5">
        <v>7</v>
      </c>
      <c r="I257" s="5">
        <v>7</v>
      </c>
      <c r="J257" s="5">
        <v>7</v>
      </c>
      <c r="K257" s="5">
        <v>7</v>
      </c>
      <c r="L257" s="5">
        <v>0</v>
      </c>
      <c r="M257" s="5">
        <v>0</v>
      </c>
      <c r="N257" s="5">
        <v>0</v>
      </c>
      <c r="O257" s="5">
        <v>5</v>
      </c>
      <c r="P257" s="302">
        <f>SUM(D257:O257)</f>
        <v>40</v>
      </c>
    </row>
    <row r="258" spans="1:16" ht="15.75" x14ac:dyDescent="0.25">
      <c r="A258" s="598" t="s">
        <v>8</v>
      </c>
      <c r="B258" s="599"/>
      <c r="C258" s="6" t="s">
        <v>3</v>
      </c>
      <c r="D258" s="2">
        <f>IFERROR(D257/D256,0)</f>
        <v>0</v>
      </c>
      <c r="E258" s="2">
        <f t="shared" ref="E258:G258" si="349">IFERROR(E257/E256,0)</f>
        <v>0</v>
      </c>
      <c r="F258" s="2">
        <f t="shared" si="349"/>
        <v>0</v>
      </c>
      <c r="G258" s="2">
        <f t="shared" si="349"/>
        <v>0</v>
      </c>
      <c r="H258" s="2">
        <f t="shared" ref="H258:I258" si="350">IFERROR(H257/H256,0)</f>
        <v>0</v>
      </c>
      <c r="I258" s="2">
        <f t="shared" si="350"/>
        <v>0</v>
      </c>
      <c r="J258" s="2">
        <f t="shared" ref="J258:K258" si="351">IFERROR(J257/J256,0)</f>
        <v>0</v>
      </c>
      <c r="K258" s="2">
        <f t="shared" si="351"/>
        <v>0</v>
      </c>
      <c r="L258" s="2">
        <f t="shared" ref="L258:M258" si="352">IFERROR(L257/L256,0)</f>
        <v>0</v>
      </c>
      <c r="M258" s="2">
        <f t="shared" si="352"/>
        <v>0</v>
      </c>
      <c r="N258" s="2">
        <f t="shared" ref="N258:O258" si="353">IFERROR(N257/N256,0)</f>
        <v>0</v>
      </c>
      <c r="O258" s="2">
        <f t="shared" si="353"/>
        <v>0</v>
      </c>
      <c r="P258" s="302">
        <f>IFERROR(P257/P256,0)</f>
        <v>0</v>
      </c>
    </row>
    <row r="259" spans="1:16" ht="15.75" x14ac:dyDescent="0.25">
      <c r="A259" s="598" t="s">
        <v>7</v>
      </c>
      <c r="B259" s="599"/>
      <c r="C259" s="6" t="s">
        <v>6</v>
      </c>
      <c r="D259" s="514">
        <f>IFERROR(D92/D255*100,0)</f>
        <v>0</v>
      </c>
      <c r="E259" s="514">
        <f t="shared" ref="E259:G259" si="354">IFERROR(E92/E255*100,0)</f>
        <v>5.8823529411764701</v>
      </c>
      <c r="F259" s="514">
        <f t="shared" si="354"/>
        <v>0</v>
      </c>
      <c r="G259" s="7">
        <f t="shared" si="354"/>
        <v>0</v>
      </c>
      <c r="H259" s="7">
        <f t="shared" ref="H259:I259" si="355">IFERROR(H92/H255*100,0)</f>
        <v>3.0303030303030303</v>
      </c>
      <c r="I259" s="7">
        <f t="shared" si="355"/>
        <v>4.7619047619047619</v>
      </c>
      <c r="J259" s="7">
        <f t="shared" ref="J259:K259" si="356">IFERROR(J92/J255*100,0)</f>
        <v>1.6129032258064515</v>
      </c>
      <c r="K259" s="7">
        <f t="shared" si="356"/>
        <v>3.3333333333333335</v>
      </c>
      <c r="L259" s="7">
        <f t="shared" ref="L259:M259" si="357">IFERROR(L92/L255*100,0)</f>
        <v>3.4482758620689653</v>
      </c>
      <c r="M259" s="7">
        <f t="shared" si="357"/>
        <v>0</v>
      </c>
      <c r="N259" s="7">
        <f t="shared" ref="N259:O259" si="358">IFERROR(N92/N255*100,0)</f>
        <v>0</v>
      </c>
      <c r="O259" s="7">
        <f t="shared" si="358"/>
        <v>3.5714285714285712</v>
      </c>
      <c r="P259" s="303">
        <f>IFERROR(P92/P255*100,0)</f>
        <v>2.1136063408190227</v>
      </c>
    </row>
    <row r="260" spans="1:16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4"/>
      <c r="O260" s="594"/>
      <c r="P260" s="595"/>
    </row>
    <row r="261" spans="1:16" s="3" customFormat="1" ht="15" customHeight="1" x14ac:dyDescent="0.25">
      <c r="A261" s="610" t="s">
        <v>4</v>
      </c>
      <c r="B261" s="611"/>
      <c r="C261" s="6" t="s">
        <v>3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1</v>
      </c>
      <c r="N261" s="5">
        <v>1</v>
      </c>
      <c r="O261" s="5">
        <v>0</v>
      </c>
      <c r="P261" s="40">
        <f>SUM(D261:O261)</f>
        <v>2</v>
      </c>
    </row>
    <row r="262" spans="1:16" s="3" customFormat="1" ht="15.75" customHeight="1" x14ac:dyDescent="0.25">
      <c r="A262" s="610" t="s">
        <v>2</v>
      </c>
      <c r="B262" s="611"/>
      <c r="C262" s="6" t="s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3</v>
      </c>
      <c r="N262" s="5">
        <v>3</v>
      </c>
      <c r="O262" s="5">
        <v>0</v>
      </c>
      <c r="P262" s="40">
        <f>SUM(D262:O262)</f>
        <v>6</v>
      </c>
    </row>
    <row r="263" spans="1:16" ht="16.5" thickBot="1" x14ac:dyDescent="0.3">
      <c r="A263" s="608" t="s">
        <v>1</v>
      </c>
      <c r="B263" s="609"/>
      <c r="C263" s="99" t="s">
        <v>0</v>
      </c>
      <c r="D263" s="100" t="str">
        <f>IF(D262,D261/D262,"")</f>
        <v/>
      </c>
      <c r="E263" s="100" t="str">
        <f t="shared" ref="E263:G263" si="359">IF(E262,E261/E262,"")</f>
        <v/>
      </c>
      <c r="F263" s="100" t="str">
        <f t="shared" si="359"/>
        <v/>
      </c>
      <c r="G263" s="100" t="str">
        <f t="shared" si="359"/>
        <v/>
      </c>
      <c r="H263" s="100" t="str">
        <f t="shared" ref="H263:I263" si="360">IF(H262,H261/H262,"")</f>
        <v/>
      </c>
      <c r="I263" s="100" t="str">
        <f t="shared" si="360"/>
        <v/>
      </c>
      <c r="J263" s="100" t="str">
        <f t="shared" ref="J263:K263" si="361">IF(J262,J261/J262,"")</f>
        <v/>
      </c>
      <c r="K263" s="100" t="str">
        <f t="shared" si="361"/>
        <v/>
      </c>
      <c r="L263" s="100" t="str">
        <f t="shared" ref="L263:M263" si="362">IF(L262,L261/L262,"")</f>
        <v/>
      </c>
      <c r="M263" s="100">
        <f t="shared" si="362"/>
        <v>0.33333333333333331</v>
      </c>
      <c r="N263" s="100">
        <f t="shared" ref="N263:O263" si="363">IF(N262,N261/N262,"")</f>
        <v>0.33333333333333331</v>
      </c>
      <c r="O263" s="100" t="str">
        <f t="shared" si="363"/>
        <v/>
      </c>
      <c r="P263" s="235">
        <f t="shared" ref="P263" si="364">IF(P262,P261/P262,"")</f>
        <v>0.33333333333333331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267"/>
  <sheetViews>
    <sheetView workbookViewId="0">
      <pane xSplit="2" ySplit="8" topLeftCell="J9" activePane="bottomRight" state="frozen"/>
      <selection pane="topRight" activeCell="C1" sqref="C1"/>
      <selection pane="bottomLeft" activeCell="A9" sqref="A9"/>
      <selection pane="bottomRight" activeCell="M22" sqref="M22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42578125" bestFit="1" customWidth="1"/>
    <col min="5" max="6" width="18.5703125" bestFit="1" customWidth="1"/>
    <col min="7" max="7" width="20.42578125" bestFit="1" customWidth="1"/>
    <col min="8" max="11" width="17.140625" bestFit="1" customWidth="1"/>
    <col min="12" max="15" width="18.5703125" bestFit="1" customWidth="1"/>
    <col min="16" max="16" width="17.5703125" style="62" bestFit="1" customWidth="1"/>
  </cols>
  <sheetData>
    <row r="1" spans="1:16" ht="18.75" thickBot="1" x14ac:dyDescent="0.3">
      <c r="A1" s="590" t="s">
        <v>177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2"/>
    </row>
    <row r="2" spans="1:16" ht="18.75" thickBot="1" x14ac:dyDescent="0.3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7"/>
    </row>
    <row r="3" spans="1:16" ht="18.75" thickBot="1" x14ac:dyDescent="0.3">
      <c r="A3" s="678" t="s">
        <v>270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80"/>
    </row>
    <row r="4" spans="1:16" ht="18.75" thickBot="1" x14ac:dyDescent="0.3">
      <c r="A4" s="681" t="s">
        <v>212</v>
      </c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3"/>
    </row>
    <row r="5" spans="1:16" ht="14.45" customHeight="1" x14ac:dyDescent="0.25">
      <c r="A5" s="684" t="s">
        <v>222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 s="685"/>
      <c r="P5" s="686"/>
    </row>
    <row r="6" spans="1:16" ht="15" customHeight="1" thickBot="1" x14ac:dyDescent="0.3">
      <c r="A6" s="687"/>
      <c r="B6" s="688"/>
      <c r="C6" s="688"/>
      <c r="D6" s="688"/>
      <c r="E6" s="688"/>
      <c r="F6" s="688"/>
      <c r="G6" s="688"/>
      <c r="H6" s="688"/>
      <c r="I6" s="688"/>
      <c r="J6" s="688"/>
      <c r="K6" s="688"/>
      <c r="L6" s="688"/>
      <c r="M6" s="688"/>
      <c r="N6" s="688"/>
      <c r="O6" s="688"/>
      <c r="P6" s="689"/>
    </row>
    <row r="7" spans="1:16" ht="16.5" thickBot="1" x14ac:dyDescent="0.3">
      <c r="A7" s="690" t="s">
        <v>176</v>
      </c>
      <c r="B7" s="691"/>
      <c r="C7" s="60" t="s">
        <v>175</v>
      </c>
      <c r="D7" s="59" t="s">
        <v>165</v>
      </c>
      <c r="E7" s="59" t="s">
        <v>164</v>
      </c>
      <c r="F7" s="59" t="s">
        <v>163</v>
      </c>
      <c r="G7" s="59" t="s">
        <v>174</v>
      </c>
      <c r="H7" s="59" t="s">
        <v>173</v>
      </c>
      <c r="I7" s="59" t="s">
        <v>172</v>
      </c>
      <c r="J7" s="59" t="s">
        <v>171</v>
      </c>
      <c r="K7" s="59" t="s">
        <v>170</v>
      </c>
      <c r="L7" s="59" t="s">
        <v>169</v>
      </c>
      <c r="M7" s="59" t="s">
        <v>168</v>
      </c>
      <c r="N7" s="59" t="s">
        <v>167</v>
      </c>
      <c r="O7" s="59" t="s">
        <v>166</v>
      </c>
      <c r="P7" s="58" t="s">
        <v>162</v>
      </c>
    </row>
    <row r="8" spans="1:16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3"/>
      <c r="O8" s="693"/>
      <c r="P8" s="694"/>
    </row>
    <row r="9" spans="1:16" ht="15.75" x14ac:dyDescent="0.25">
      <c r="A9" s="695" t="s">
        <v>178</v>
      </c>
      <c r="B9" s="696"/>
      <c r="C9" s="57" t="s">
        <v>154</v>
      </c>
      <c r="D9" s="56">
        <v>7850</v>
      </c>
      <c r="E9" s="56">
        <v>7498</v>
      </c>
      <c r="F9" s="56">
        <v>6853</v>
      </c>
      <c r="G9" s="56">
        <v>8661</v>
      </c>
      <c r="H9" s="56">
        <v>6451</v>
      </c>
      <c r="I9" s="56">
        <v>4841</v>
      </c>
      <c r="J9" s="56">
        <v>5051</v>
      </c>
      <c r="K9" s="56">
        <v>4845</v>
      </c>
      <c r="L9" s="56">
        <v>4765</v>
      </c>
      <c r="M9" s="56">
        <v>9861</v>
      </c>
      <c r="N9" s="56">
        <v>5335</v>
      </c>
      <c r="O9" s="56">
        <v>4682</v>
      </c>
      <c r="P9" s="159">
        <f>SUM(D9:O9)</f>
        <v>76693</v>
      </c>
    </row>
    <row r="10" spans="1:16" x14ac:dyDescent="0.25">
      <c r="A10" s="593" t="s">
        <v>179</v>
      </c>
      <c r="B10" s="594"/>
      <c r="C10" s="594"/>
      <c r="D10" s="594"/>
      <c r="E10" s="594"/>
      <c r="F10" s="594"/>
      <c r="G10" s="594"/>
      <c r="H10" s="594"/>
      <c r="I10" s="594"/>
      <c r="J10" s="594"/>
      <c r="K10" s="594"/>
      <c r="L10" s="594"/>
      <c r="M10" s="594"/>
      <c r="N10" s="594"/>
      <c r="O10" s="594"/>
      <c r="P10" s="595"/>
    </row>
    <row r="11" spans="1:16" ht="15.75" x14ac:dyDescent="0.25">
      <c r="A11" s="603" t="s">
        <v>159</v>
      </c>
      <c r="B11" s="604"/>
      <c r="C11" s="12" t="s">
        <v>154</v>
      </c>
      <c r="D11" s="26">
        <v>3973</v>
      </c>
      <c r="E11" s="26">
        <v>4298</v>
      </c>
      <c r="F11" s="26">
        <v>4278</v>
      </c>
      <c r="G11" s="26">
        <v>4672</v>
      </c>
      <c r="H11" s="26">
        <v>4633</v>
      </c>
      <c r="I11" s="26">
        <v>3337</v>
      </c>
      <c r="J11" s="26">
        <v>2884</v>
      </c>
      <c r="K11" s="26">
        <v>3209</v>
      </c>
      <c r="L11" s="26">
        <v>3360</v>
      </c>
      <c r="M11" s="26">
        <v>3725</v>
      </c>
      <c r="N11" s="26">
        <v>3938</v>
      </c>
      <c r="O11" s="26">
        <v>3242</v>
      </c>
      <c r="P11" s="54">
        <f>SUM(D11:O11)</f>
        <v>45549</v>
      </c>
    </row>
    <row r="12" spans="1:16" ht="15.75" x14ac:dyDescent="0.25">
      <c r="A12" s="603" t="s">
        <v>158</v>
      </c>
      <c r="B12" s="604"/>
      <c r="C12" s="12" t="s">
        <v>154</v>
      </c>
      <c r="D12" s="26">
        <v>30</v>
      </c>
      <c r="E12" s="26">
        <v>78</v>
      </c>
      <c r="F12" s="26">
        <v>41</v>
      </c>
      <c r="G12" s="26">
        <v>40</v>
      </c>
      <c r="H12" s="26">
        <v>34</v>
      </c>
      <c r="I12" s="26">
        <v>23</v>
      </c>
      <c r="J12" s="26">
        <v>23</v>
      </c>
      <c r="K12" s="26">
        <v>16</v>
      </c>
      <c r="L12" s="26">
        <v>29</v>
      </c>
      <c r="M12" s="26">
        <v>27</v>
      </c>
      <c r="N12" s="26">
        <v>20</v>
      </c>
      <c r="O12" s="26">
        <v>5</v>
      </c>
      <c r="P12" s="54">
        <f>SUM(D12:O12)</f>
        <v>366</v>
      </c>
    </row>
    <row r="13" spans="1:16" ht="15.75" x14ac:dyDescent="0.25">
      <c r="A13" s="603" t="s">
        <v>157</v>
      </c>
      <c r="B13" s="604"/>
      <c r="C13" s="12" t="s">
        <v>154</v>
      </c>
      <c r="D13" s="26">
        <v>87</v>
      </c>
      <c r="E13" s="26">
        <v>72</v>
      </c>
      <c r="F13" s="26">
        <v>55</v>
      </c>
      <c r="G13" s="26">
        <v>76</v>
      </c>
      <c r="H13" s="26">
        <v>102</v>
      </c>
      <c r="I13" s="26">
        <v>77</v>
      </c>
      <c r="J13" s="26">
        <v>62</v>
      </c>
      <c r="K13" s="26">
        <v>81</v>
      </c>
      <c r="L13" s="26">
        <v>105</v>
      </c>
      <c r="M13" s="26">
        <v>86</v>
      </c>
      <c r="N13" s="26">
        <v>91</v>
      </c>
      <c r="O13" s="26">
        <v>64</v>
      </c>
      <c r="P13" s="54">
        <f>SUM(D13:O13)</f>
        <v>958</v>
      </c>
    </row>
    <row r="14" spans="1:16" ht="15.75" x14ac:dyDescent="0.25">
      <c r="A14" s="596" t="s">
        <v>156</v>
      </c>
      <c r="B14" s="597"/>
      <c r="C14" s="12" t="s">
        <v>154</v>
      </c>
      <c r="D14" s="26">
        <v>136</v>
      </c>
      <c r="E14" s="26">
        <v>182</v>
      </c>
      <c r="F14" s="26">
        <v>117</v>
      </c>
      <c r="G14" s="26">
        <v>112</v>
      </c>
      <c r="H14" s="26">
        <v>84</v>
      </c>
      <c r="I14" s="26">
        <v>71</v>
      </c>
      <c r="J14" s="26">
        <v>48</v>
      </c>
      <c r="K14" s="26">
        <v>65</v>
      </c>
      <c r="L14" s="26">
        <v>70</v>
      </c>
      <c r="M14" s="26">
        <v>67</v>
      </c>
      <c r="N14" s="26">
        <v>126</v>
      </c>
      <c r="O14" s="26">
        <v>105</v>
      </c>
      <c r="P14" s="54">
        <f>SUM(D14:O14)</f>
        <v>1183</v>
      </c>
    </row>
    <row r="15" spans="1:16" s="62" customFormat="1" ht="15.75" x14ac:dyDescent="0.25">
      <c r="A15" s="617" t="s">
        <v>160</v>
      </c>
      <c r="B15" s="618"/>
      <c r="C15" s="61" t="s">
        <v>154</v>
      </c>
      <c r="D15" s="34">
        <f>SUM(D11:D14)</f>
        <v>4226</v>
      </c>
      <c r="E15" s="34">
        <f t="shared" ref="E15:F15" si="0">SUM(E11:E14)</f>
        <v>4630</v>
      </c>
      <c r="F15" s="34">
        <f t="shared" si="0"/>
        <v>4491</v>
      </c>
      <c r="G15" s="34">
        <f t="shared" ref="G15:H15" si="1">SUM(G11:G14)</f>
        <v>4900</v>
      </c>
      <c r="H15" s="34">
        <f t="shared" si="1"/>
        <v>4853</v>
      </c>
      <c r="I15" s="34">
        <f t="shared" ref="I15:J15" si="2">SUM(I11:I14)</f>
        <v>3508</v>
      </c>
      <c r="J15" s="34">
        <f t="shared" si="2"/>
        <v>3017</v>
      </c>
      <c r="K15" s="34">
        <f t="shared" ref="K15" si="3">SUM(K11:K14)</f>
        <v>3371</v>
      </c>
      <c r="L15" s="34">
        <f t="shared" ref="L15:M15" si="4">SUM(L11:L14)</f>
        <v>3564</v>
      </c>
      <c r="M15" s="34">
        <f t="shared" si="4"/>
        <v>3905</v>
      </c>
      <c r="N15" s="34">
        <f t="shared" ref="N15:O15" si="5">SUM(N11:N14)</f>
        <v>4175</v>
      </c>
      <c r="O15" s="34">
        <f t="shared" si="5"/>
        <v>3416</v>
      </c>
      <c r="P15" s="54">
        <f t="shared" ref="P15" si="6">SUM(P11:P14)</f>
        <v>48056</v>
      </c>
    </row>
    <row r="16" spans="1:16" s="3" customFormat="1" x14ac:dyDescent="0.25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4"/>
      <c r="O16" s="594"/>
      <c r="P16" s="595"/>
    </row>
    <row r="17" spans="1:16" s="3" customFormat="1" ht="15.75" x14ac:dyDescent="0.25">
      <c r="A17" s="603" t="s">
        <v>182</v>
      </c>
      <c r="B17" s="604"/>
      <c r="C17" s="12" t="s">
        <v>154</v>
      </c>
      <c r="D17" s="26">
        <v>895.7</v>
      </c>
      <c r="E17" s="26">
        <v>770.90000000000066</v>
      </c>
      <c r="F17" s="26">
        <v>658.90000000000009</v>
      </c>
      <c r="G17" s="26">
        <v>1942.2000000000014</v>
      </c>
      <c r="H17" s="26">
        <v>734.4000000000002</v>
      </c>
      <c r="I17" s="26">
        <v>501.60000000000036</v>
      </c>
      <c r="J17" s="26">
        <v>321.2999999999999</v>
      </c>
      <c r="K17" s="26">
        <v>525.99999999999989</v>
      </c>
      <c r="L17" s="26">
        <v>730.4000000000002</v>
      </c>
      <c r="M17" s="26">
        <v>648.30000000000018</v>
      </c>
      <c r="N17" s="26">
        <v>636.50000000000068</v>
      </c>
      <c r="O17" s="26">
        <v>579.10000000000014</v>
      </c>
      <c r="P17" s="54">
        <f>SUM(D17:O17)</f>
        <v>8945.3000000000047</v>
      </c>
    </row>
    <row r="18" spans="1:16" s="3" customFormat="1" ht="15.75" x14ac:dyDescent="0.25">
      <c r="A18" s="603" t="s">
        <v>183</v>
      </c>
      <c r="B18" s="604"/>
      <c r="C18" s="12" t="s">
        <v>154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54">
        <f>SUM(D18:O18)</f>
        <v>0</v>
      </c>
    </row>
    <row r="19" spans="1:16" s="3" customFormat="1" ht="15.75" x14ac:dyDescent="0.25">
      <c r="A19" s="603" t="s">
        <v>184</v>
      </c>
      <c r="B19" s="604"/>
      <c r="C19" s="12" t="s">
        <v>154</v>
      </c>
      <c r="D19" s="26">
        <v>297.7</v>
      </c>
      <c r="E19" s="26">
        <v>127.7</v>
      </c>
      <c r="F19" s="26">
        <v>921.9</v>
      </c>
      <c r="G19" s="26">
        <v>888</v>
      </c>
      <c r="H19" s="26">
        <v>367.6</v>
      </c>
      <c r="I19" s="26">
        <v>98</v>
      </c>
      <c r="J19" s="26">
        <v>723.8</v>
      </c>
      <c r="K19" s="26">
        <v>69.7</v>
      </c>
      <c r="L19" s="26">
        <v>72.099999999999994</v>
      </c>
      <c r="M19" s="26">
        <v>4676</v>
      </c>
      <c r="N19" s="26">
        <v>93.1</v>
      </c>
      <c r="O19" s="26">
        <v>316.7</v>
      </c>
      <c r="P19" s="54">
        <f>SUM(D19:O19)</f>
        <v>8652.3000000000011</v>
      </c>
    </row>
    <row r="20" spans="1:16" s="3" customFormat="1" ht="15.75" x14ac:dyDescent="0.25">
      <c r="A20" s="596" t="s">
        <v>185</v>
      </c>
      <c r="B20" s="597"/>
      <c r="C20" s="12" t="s">
        <v>154</v>
      </c>
      <c r="D20" s="26">
        <v>51.2</v>
      </c>
      <c r="E20" s="26">
        <v>100.80000000000001</v>
      </c>
      <c r="F20" s="26">
        <v>65</v>
      </c>
      <c r="G20" s="26">
        <v>264.89999999999998</v>
      </c>
      <c r="H20" s="26">
        <v>53.3</v>
      </c>
      <c r="I20" s="26">
        <v>56.599999999999994</v>
      </c>
      <c r="J20" s="26">
        <v>68.199999999999989</v>
      </c>
      <c r="K20" s="26">
        <v>87.899999999999991</v>
      </c>
      <c r="L20" s="26">
        <v>76.599999999999994</v>
      </c>
      <c r="M20" s="26">
        <v>73.2</v>
      </c>
      <c r="N20" s="26">
        <v>76.699999999999989</v>
      </c>
      <c r="O20" s="26">
        <v>59.6</v>
      </c>
      <c r="P20" s="54">
        <f>SUM(D20:O20)</f>
        <v>1034</v>
      </c>
    </row>
    <row r="21" spans="1:16" s="70" customFormat="1" ht="15.75" x14ac:dyDescent="0.25">
      <c r="A21" s="617" t="s">
        <v>186</v>
      </c>
      <c r="B21" s="618"/>
      <c r="C21" s="61" t="s">
        <v>154</v>
      </c>
      <c r="D21" s="34">
        <f>SUM(D17:D20)</f>
        <v>1244.6000000000001</v>
      </c>
      <c r="E21" s="34">
        <f t="shared" ref="E21:F21" si="7">SUM(E17:E20)</f>
        <v>999.40000000000077</v>
      </c>
      <c r="F21" s="34">
        <f t="shared" si="7"/>
        <v>1645.8000000000002</v>
      </c>
      <c r="G21" s="34">
        <f t="shared" ref="G21:H21" si="8">SUM(G17:G20)</f>
        <v>3095.1000000000017</v>
      </c>
      <c r="H21" s="34">
        <f t="shared" si="8"/>
        <v>1155.3000000000002</v>
      </c>
      <c r="I21" s="34">
        <f t="shared" ref="I21:J21" si="9">SUM(I17:I20)</f>
        <v>656.20000000000039</v>
      </c>
      <c r="J21" s="34">
        <f t="shared" si="9"/>
        <v>1113.3</v>
      </c>
      <c r="K21" s="34">
        <f t="shared" ref="K21" si="10">SUM(K17:K20)</f>
        <v>683.59999999999991</v>
      </c>
      <c r="L21" s="34">
        <f t="shared" ref="L21:M21" si="11">SUM(L17:L20)</f>
        <v>879.10000000000025</v>
      </c>
      <c r="M21" s="34">
        <f t="shared" si="11"/>
        <v>5397.5</v>
      </c>
      <c r="N21" s="34">
        <f t="shared" ref="N21:O21" si="12">SUM(N17:N20)</f>
        <v>806.30000000000064</v>
      </c>
      <c r="O21" s="34">
        <f t="shared" si="12"/>
        <v>955.4000000000002</v>
      </c>
      <c r="P21" s="54">
        <f t="shared" ref="P21" si="13">SUM(P17:P20)</f>
        <v>18631.600000000006</v>
      </c>
    </row>
    <row r="22" spans="1:16" s="3" customFormat="1" ht="15.75" x14ac:dyDescent="0.25">
      <c r="A22" s="327" t="s">
        <v>187</v>
      </c>
      <c r="B22" s="321"/>
      <c r="C22" s="12" t="s">
        <v>154</v>
      </c>
      <c r="D22" s="34">
        <f>D21+D15</f>
        <v>5470.6</v>
      </c>
      <c r="E22" s="34">
        <f t="shared" ref="E22:G22" si="14">E21+E15</f>
        <v>5629.4000000000005</v>
      </c>
      <c r="F22" s="34">
        <f t="shared" si="14"/>
        <v>6136.8</v>
      </c>
      <c r="G22" s="34">
        <f t="shared" si="14"/>
        <v>7995.1000000000022</v>
      </c>
      <c r="H22" s="34">
        <f t="shared" ref="H22:I22" si="15">H21+H15</f>
        <v>6008.3</v>
      </c>
      <c r="I22" s="34">
        <f t="shared" si="15"/>
        <v>4164.2000000000007</v>
      </c>
      <c r="J22" s="34">
        <f t="shared" ref="J22:K22" si="16">J21+J15</f>
        <v>4130.3</v>
      </c>
      <c r="K22" s="34">
        <f t="shared" si="16"/>
        <v>4054.6</v>
      </c>
      <c r="L22" s="34">
        <f t="shared" ref="L22:M22" si="17">L21+L15</f>
        <v>4443.1000000000004</v>
      </c>
      <c r="M22" s="34">
        <f t="shared" si="17"/>
        <v>9302.5</v>
      </c>
      <c r="N22" s="34">
        <f t="shared" ref="N22:O22" si="18">N21+N15</f>
        <v>4981.3000000000011</v>
      </c>
      <c r="O22" s="34">
        <f t="shared" si="18"/>
        <v>4371.4000000000005</v>
      </c>
      <c r="P22" s="54">
        <f>P21+P15</f>
        <v>66687.600000000006</v>
      </c>
    </row>
    <row r="23" spans="1:16" x14ac:dyDescent="0.25">
      <c r="A23" s="662"/>
      <c r="B23" s="663"/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4"/>
    </row>
    <row r="24" spans="1:16" ht="15.75" x14ac:dyDescent="0.25">
      <c r="A24" s="665" t="s">
        <v>181</v>
      </c>
      <c r="B24" s="37" t="s">
        <v>155</v>
      </c>
      <c r="C24" s="6" t="s">
        <v>154</v>
      </c>
      <c r="D24" s="53">
        <f>D9-D22</f>
        <v>2379.3999999999996</v>
      </c>
      <c r="E24" s="53">
        <f t="shared" ref="E24:G24" si="19">E9-E22</f>
        <v>1868.5999999999995</v>
      </c>
      <c r="F24" s="53">
        <f t="shared" si="19"/>
        <v>716.19999999999982</v>
      </c>
      <c r="G24" s="53">
        <f t="shared" si="19"/>
        <v>665.89999999999782</v>
      </c>
      <c r="H24" s="53">
        <f t="shared" ref="H24:I24" si="20">H9-H22</f>
        <v>442.69999999999982</v>
      </c>
      <c r="I24" s="53">
        <f t="shared" si="20"/>
        <v>676.79999999999927</v>
      </c>
      <c r="J24" s="53">
        <f t="shared" ref="J24:K24" si="21">J9-J22</f>
        <v>920.69999999999982</v>
      </c>
      <c r="K24" s="53">
        <f t="shared" si="21"/>
        <v>790.40000000000009</v>
      </c>
      <c r="L24" s="53">
        <f t="shared" ref="L24:M24" si="22">L9-L22</f>
        <v>321.89999999999964</v>
      </c>
      <c r="M24" s="53">
        <f t="shared" si="22"/>
        <v>558.5</v>
      </c>
      <c r="N24" s="53">
        <f t="shared" ref="N24:O24" si="23">N9-N22</f>
        <v>353.69999999999891</v>
      </c>
      <c r="O24" s="53">
        <f t="shared" si="23"/>
        <v>310.59999999999945</v>
      </c>
      <c r="P24" s="183">
        <f t="shared" ref="P24" si="24">P9-P22</f>
        <v>10005.399999999994</v>
      </c>
    </row>
    <row r="25" spans="1:16" ht="16.5" thickBot="1" x14ac:dyDescent="0.3">
      <c r="A25" s="666"/>
      <c r="B25" s="133" t="s">
        <v>153</v>
      </c>
      <c r="C25" s="134" t="s">
        <v>6</v>
      </c>
      <c r="D25" s="135">
        <f>IFERROR(D24/D9,0)</f>
        <v>0.30310828025477704</v>
      </c>
      <c r="E25" s="135">
        <f t="shared" ref="E25:F25" si="25">E24/E9</f>
        <v>0.24921312349959981</v>
      </c>
      <c r="F25" s="135">
        <f t="shared" si="25"/>
        <v>0.10450897417189549</v>
      </c>
      <c r="G25" s="135">
        <f t="shared" ref="G25:H25" si="26">IFERROR(G24/G9,0)</f>
        <v>7.6884886271792838E-2</v>
      </c>
      <c r="H25" s="135">
        <f t="shared" si="26"/>
        <v>6.8625019376840776E-2</v>
      </c>
      <c r="I25" s="135">
        <f t="shared" ref="I25:J25" si="27">IFERROR(I24/I9,0)</f>
        <v>0.13980582524271828</v>
      </c>
      <c r="J25" s="135">
        <f t="shared" si="27"/>
        <v>0.18228073648782417</v>
      </c>
      <c r="K25" s="135">
        <f t="shared" ref="K25" si="28">IFERROR(K24/K9,0)</f>
        <v>0.16313725490196079</v>
      </c>
      <c r="L25" s="135">
        <f t="shared" ref="L25:M25" si="29">IFERROR(L24/L9,0)</f>
        <v>6.7555089192025103E-2</v>
      </c>
      <c r="M25" s="135">
        <f t="shared" si="29"/>
        <v>5.6637257884595886E-2</v>
      </c>
      <c r="N25" s="135">
        <f t="shared" ref="N25:O25" si="30">IFERROR(N24/N9,0)</f>
        <v>6.6298031865041976E-2</v>
      </c>
      <c r="O25" s="135">
        <f t="shared" si="30"/>
        <v>6.6339171294318544E-2</v>
      </c>
      <c r="P25" s="306">
        <f>IF(P9,P24/P9,"")</f>
        <v>0.13046040707756892</v>
      </c>
    </row>
    <row r="26" spans="1:16" x14ac:dyDescent="0.25">
      <c r="A26" s="667" t="s">
        <v>152</v>
      </c>
      <c r="B26" s="668"/>
      <c r="C26" s="668"/>
      <c r="D26" s="668"/>
      <c r="E26" s="668"/>
      <c r="F26" s="668"/>
      <c r="G26" s="668"/>
      <c r="H26" s="668"/>
      <c r="I26" s="668"/>
      <c r="J26" s="668"/>
      <c r="K26" s="668"/>
      <c r="L26" s="668"/>
      <c r="M26" s="668"/>
      <c r="N26" s="668"/>
      <c r="O26" s="668"/>
      <c r="P26" s="669"/>
    </row>
    <row r="27" spans="1:16" x14ac:dyDescent="0.25">
      <c r="A27" s="670" t="s">
        <v>151</v>
      </c>
      <c r="B27" s="671"/>
      <c r="C27" s="671"/>
      <c r="D27" s="671"/>
      <c r="E27" s="671"/>
      <c r="F27" s="671"/>
      <c r="G27" s="671"/>
      <c r="H27" s="671"/>
      <c r="I27" s="671"/>
      <c r="J27" s="671"/>
      <c r="K27" s="671"/>
      <c r="L27" s="671"/>
      <c r="M27" s="671"/>
      <c r="N27" s="671"/>
      <c r="O27" s="671"/>
      <c r="P27" s="672"/>
    </row>
    <row r="28" spans="1:16" ht="15.75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6"/>
      <c r="K28" s="46"/>
      <c r="L28" s="47"/>
      <c r="M28" s="47"/>
      <c r="N28" s="47"/>
      <c r="O28" s="47"/>
      <c r="P28" s="45"/>
    </row>
    <row r="29" spans="1:16" ht="15.75" x14ac:dyDescent="0.25">
      <c r="A29" s="673" t="s">
        <v>148</v>
      </c>
      <c r="B29" s="612">
        <v>7400</v>
      </c>
      <c r="C29" s="6" t="s">
        <v>142</v>
      </c>
      <c r="D29" s="43">
        <v>10</v>
      </c>
      <c r="E29" s="43">
        <v>10</v>
      </c>
      <c r="F29" s="43">
        <v>9</v>
      </c>
      <c r="G29" s="43">
        <v>15</v>
      </c>
      <c r="H29" s="43">
        <v>15</v>
      </c>
      <c r="I29" s="43">
        <v>12</v>
      </c>
      <c r="J29" s="43">
        <v>15</v>
      </c>
      <c r="K29" s="43">
        <v>8</v>
      </c>
      <c r="L29" s="43">
        <v>10</v>
      </c>
      <c r="M29" s="43">
        <v>11</v>
      </c>
      <c r="N29" s="43">
        <v>13</v>
      </c>
      <c r="O29" s="43">
        <v>10</v>
      </c>
      <c r="P29" s="44">
        <f>SUM(D29:O29)</f>
        <v>138</v>
      </c>
    </row>
    <row r="30" spans="1:16" ht="15.75" x14ac:dyDescent="0.25">
      <c r="A30" s="674"/>
      <c r="B30" s="613"/>
      <c r="C30" s="42" t="s">
        <v>141</v>
      </c>
      <c r="D30" s="16">
        <f>IFERROR(D29/(D9/1000),0)</f>
        <v>1.2738853503184715</v>
      </c>
      <c r="E30" s="16">
        <f t="shared" ref="E30:G30" si="31">IFERROR(E29/(E9/1000),0)</f>
        <v>1.3336889837289942</v>
      </c>
      <c r="F30" s="16">
        <f t="shared" si="31"/>
        <v>1.3132934481249088</v>
      </c>
      <c r="G30" s="16">
        <f t="shared" si="31"/>
        <v>1.7319016279875303</v>
      </c>
      <c r="H30" s="16">
        <f t="shared" ref="H30:I30" si="32">IFERROR(H29/(H9/1000),0)</f>
        <v>2.3252208959851188</v>
      </c>
      <c r="I30" s="16">
        <f t="shared" si="32"/>
        <v>2.4788266887006816</v>
      </c>
      <c r="J30" s="16">
        <f t="shared" ref="J30:K30" si="33">IFERROR(J29/(J9/1000),0)</f>
        <v>2.9697089685210849</v>
      </c>
      <c r="K30" s="16">
        <f t="shared" si="33"/>
        <v>1.6511867905056761</v>
      </c>
      <c r="L30" s="16">
        <f t="shared" ref="L30:M30" si="34">IFERROR(L29/(L9/1000),0)</f>
        <v>2.0986358866736623</v>
      </c>
      <c r="M30" s="16">
        <f t="shared" si="34"/>
        <v>1.1155055268228373</v>
      </c>
      <c r="N30" s="16">
        <f t="shared" ref="N30:O30" si="35">IFERROR(N29/(N9/1000),0)</f>
        <v>2.4367385192127462</v>
      </c>
      <c r="O30" s="16">
        <f t="shared" si="35"/>
        <v>2.1358393848782571</v>
      </c>
      <c r="P30" s="40">
        <f>IFERROR(P29/(P9/1000),0)</f>
        <v>1.7993819514166873</v>
      </c>
    </row>
    <row r="31" spans="1:16" ht="15.75" x14ac:dyDescent="0.25">
      <c r="A31" s="605" t="s">
        <v>147</v>
      </c>
      <c r="B31" s="612">
        <v>1900</v>
      </c>
      <c r="C31" s="6" t="s">
        <v>142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4">
        <f>SUM(D31:O31)</f>
        <v>0</v>
      </c>
    </row>
    <row r="32" spans="1:16" ht="15.75" x14ac:dyDescent="0.25">
      <c r="A32" s="607"/>
      <c r="B32" s="613"/>
      <c r="C32" s="42" t="s">
        <v>141</v>
      </c>
      <c r="D32" s="16">
        <f>IFERROR(D31/(D9/1000),0)</f>
        <v>0</v>
      </c>
      <c r="E32" s="16">
        <f t="shared" ref="E32:G32" si="36">IFERROR(E31/(E9/1000),0)</f>
        <v>0</v>
      </c>
      <c r="F32" s="16">
        <f t="shared" si="36"/>
        <v>0</v>
      </c>
      <c r="G32" s="16">
        <f t="shared" si="36"/>
        <v>0</v>
      </c>
      <c r="H32" s="16">
        <f t="shared" ref="H32:I32" si="37">IFERROR(H31/(H9/1000),0)</f>
        <v>0</v>
      </c>
      <c r="I32" s="16">
        <f t="shared" si="37"/>
        <v>0</v>
      </c>
      <c r="J32" s="16">
        <f t="shared" ref="J32:K32" si="38">IFERROR(J31/(J9/1000),0)</f>
        <v>0</v>
      </c>
      <c r="K32" s="16">
        <f t="shared" si="38"/>
        <v>0</v>
      </c>
      <c r="L32" s="16">
        <f t="shared" ref="L32:M32" si="39">IFERROR(L31/(L9/1000),0)</f>
        <v>0</v>
      </c>
      <c r="M32" s="16">
        <f t="shared" si="39"/>
        <v>0</v>
      </c>
      <c r="N32" s="16">
        <f t="shared" ref="N32:O32" si="40">IFERROR(N31/(N9/1000),0)</f>
        <v>0</v>
      </c>
      <c r="O32" s="16">
        <f t="shared" si="40"/>
        <v>0</v>
      </c>
      <c r="P32" s="40">
        <f>IFERROR(P31/(P9/1000),0)</f>
        <v>0</v>
      </c>
    </row>
    <row r="33" spans="1:16" ht="15.75" x14ac:dyDescent="0.25">
      <c r="A33" s="605" t="s">
        <v>146</v>
      </c>
      <c r="B33" s="612">
        <v>1900</v>
      </c>
      <c r="C33" s="6" t="s">
        <v>142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4">
        <f>SUM(D33:O33)</f>
        <v>0</v>
      </c>
    </row>
    <row r="34" spans="1:16" ht="15.75" x14ac:dyDescent="0.25">
      <c r="A34" s="607"/>
      <c r="B34" s="613"/>
      <c r="C34" s="42" t="s">
        <v>141</v>
      </c>
      <c r="D34" s="16">
        <f>IFERROR(D33/(D9/1000),0)</f>
        <v>0</v>
      </c>
      <c r="E34" s="16">
        <f t="shared" ref="E34:G34" si="41">IFERROR(E33/(E9/1000),0)</f>
        <v>0</v>
      </c>
      <c r="F34" s="16">
        <f t="shared" si="41"/>
        <v>0</v>
      </c>
      <c r="G34" s="16">
        <f t="shared" si="41"/>
        <v>0</v>
      </c>
      <c r="H34" s="16">
        <f t="shared" ref="H34:I34" si="42">IFERROR(H33/(H9/1000),0)</f>
        <v>0</v>
      </c>
      <c r="I34" s="16">
        <f t="shared" si="42"/>
        <v>0</v>
      </c>
      <c r="J34" s="16">
        <f t="shared" ref="J34:K34" si="43">IFERROR(J33/(J9/1000),0)</f>
        <v>0</v>
      </c>
      <c r="K34" s="16">
        <f t="shared" si="43"/>
        <v>0</v>
      </c>
      <c r="L34" s="16">
        <f t="shared" ref="L34:M34" si="44">IFERROR(L33/(L9/1000),0)</f>
        <v>0</v>
      </c>
      <c r="M34" s="16">
        <f t="shared" si="44"/>
        <v>0</v>
      </c>
      <c r="N34" s="16">
        <f t="shared" ref="N34:O34" si="45">IFERROR(N33/(N9/1000),0)</f>
        <v>0</v>
      </c>
      <c r="O34" s="16">
        <f t="shared" si="45"/>
        <v>0</v>
      </c>
      <c r="P34" s="40">
        <f>IFERROR(P33/(P9/1000),0)</f>
        <v>0</v>
      </c>
    </row>
    <row r="35" spans="1:16" ht="15.75" x14ac:dyDescent="0.25">
      <c r="A35" s="605" t="s">
        <v>145</v>
      </c>
      <c r="B35" s="612">
        <f>745345.16/200</f>
        <v>3726.7258000000002</v>
      </c>
      <c r="C35" s="6" t="s">
        <v>128</v>
      </c>
      <c r="D35" s="43">
        <v>0</v>
      </c>
      <c r="E35" s="43">
        <v>0</v>
      </c>
      <c r="F35" s="43">
        <v>0</v>
      </c>
      <c r="G35" s="43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40"/>
    </row>
    <row r="36" spans="1:16" ht="15.75" x14ac:dyDescent="0.25">
      <c r="A36" s="607"/>
      <c r="B36" s="613"/>
      <c r="C36" s="6" t="s">
        <v>144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0"/>
    </row>
    <row r="37" spans="1:16" ht="15.75" x14ac:dyDescent="0.25">
      <c r="A37" s="605" t="s">
        <v>188</v>
      </c>
      <c r="B37" s="612">
        <f>790318.72/200</f>
        <v>3951.5935999999997</v>
      </c>
      <c r="C37" s="6" t="s">
        <v>128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4">
        <f>SUM(D37:O37)</f>
        <v>0</v>
      </c>
    </row>
    <row r="38" spans="1:16" ht="15.75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G38" si="46">IFERROR(E37/(E9/1000),0)</f>
        <v>0</v>
      </c>
      <c r="F38" s="16">
        <f t="shared" si="46"/>
        <v>0</v>
      </c>
      <c r="G38" s="16">
        <f t="shared" si="46"/>
        <v>0</v>
      </c>
      <c r="H38" s="16">
        <f t="shared" ref="H38:I38" si="47">IFERROR(H37/(H9/1000),0)</f>
        <v>0</v>
      </c>
      <c r="I38" s="16">
        <f t="shared" si="47"/>
        <v>0</v>
      </c>
      <c r="J38" s="16">
        <f t="shared" ref="J38:K38" si="48">IFERROR(J37/(J9/1000),0)</f>
        <v>0</v>
      </c>
      <c r="K38" s="16">
        <f t="shared" si="48"/>
        <v>0</v>
      </c>
      <c r="L38" s="16">
        <f t="shared" ref="L38:M38" si="49">IFERROR(L37/(L9/1000),0)</f>
        <v>0</v>
      </c>
      <c r="M38" s="16">
        <f t="shared" si="49"/>
        <v>0</v>
      </c>
      <c r="N38" s="16">
        <f t="shared" ref="N38:O38" si="50">IFERROR(N37/(N9/1000),0)</f>
        <v>0</v>
      </c>
      <c r="O38" s="16">
        <f t="shared" si="50"/>
        <v>0</v>
      </c>
      <c r="P38" s="40">
        <f>IFERROR(P37/(P9/1000),0)</f>
        <v>0</v>
      </c>
    </row>
    <row r="39" spans="1:16" ht="15.75" x14ac:dyDescent="0.25">
      <c r="A39" s="605" t="s">
        <v>143</v>
      </c>
      <c r="B39" s="612">
        <v>1950</v>
      </c>
      <c r="C39" s="6" t="s">
        <v>142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4">
        <f>SUM(D39:O39)</f>
        <v>0</v>
      </c>
    </row>
    <row r="40" spans="1:16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G40" si="51">IFERROR(E39/(E9/1000),0)</f>
        <v>0</v>
      </c>
      <c r="F40" s="16">
        <f t="shared" si="51"/>
        <v>0</v>
      </c>
      <c r="G40" s="16">
        <f t="shared" si="51"/>
        <v>0</v>
      </c>
      <c r="H40" s="16">
        <f t="shared" ref="H40:I40" si="52">IFERROR(H39/(H9/1000),0)</f>
        <v>0</v>
      </c>
      <c r="I40" s="16">
        <f t="shared" si="52"/>
        <v>0</v>
      </c>
      <c r="J40" s="16">
        <f t="shared" ref="J40:K40" si="53">IFERROR(J39/(J9/1000),0)</f>
        <v>0</v>
      </c>
      <c r="K40" s="16">
        <f t="shared" si="53"/>
        <v>0</v>
      </c>
      <c r="L40" s="16">
        <f t="shared" ref="L40:M40" si="54">IFERROR(L39/(L9/1000),0)</f>
        <v>0</v>
      </c>
      <c r="M40" s="16">
        <f t="shared" si="54"/>
        <v>0</v>
      </c>
      <c r="N40" s="16">
        <f t="shared" ref="N40:O40" si="55">IFERROR(N39/(N9/1000),0)</f>
        <v>0</v>
      </c>
      <c r="O40" s="16">
        <f t="shared" si="55"/>
        <v>0</v>
      </c>
      <c r="P40" s="40">
        <f>IFERROR(P39/(P9/1000),0)</f>
        <v>0</v>
      </c>
    </row>
    <row r="41" spans="1:16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74000</v>
      </c>
      <c r="E41" s="41">
        <f t="shared" ref="E41:G41" si="56">(E29*$B29)+(E31*$B31)+(E33*$B33)+(E35*$B35)+(E37*$B37)+(E39*$B39)</f>
        <v>74000</v>
      </c>
      <c r="F41" s="41">
        <f t="shared" si="56"/>
        <v>66600</v>
      </c>
      <c r="G41" s="41">
        <f t="shared" si="56"/>
        <v>111000</v>
      </c>
      <c r="H41" s="41">
        <f t="shared" ref="H41:I41" si="57">(H29*$B29)+(H31*$B31)+(H33*$B33)+(H35*$B35)+(H37*$B37)+(H39*$B39)</f>
        <v>111000</v>
      </c>
      <c r="I41" s="41">
        <f t="shared" si="57"/>
        <v>88800</v>
      </c>
      <c r="J41" s="41">
        <f t="shared" ref="J41:K41" si="58">(J29*$B29)+(J31*$B31)+(J33*$B33)+(J35*$B35)+(J37*$B37)+(J39*$B39)</f>
        <v>111000</v>
      </c>
      <c r="K41" s="41">
        <f t="shared" si="58"/>
        <v>59200</v>
      </c>
      <c r="L41" s="41">
        <f t="shared" ref="L41:M41" si="59">(L29*$B29)+(L31*$B31)+(L33*$B33)+(L35*$B35)+(L37*$B37)+(L39*$B39)</f>
        <v>74000</v>
      </c>
      <c r="M41" s="41">
        <f t="shared" si="59"/>
        <v>81400</v>
      </c>
      <c r="N41" s="41">
        <f t="shared" ref="N41:O41" si="60">(N29*$B29)+(N31*$B31)+(N33*$B33)+(N35*$B35)+(N37*$B37)+(N39*$B39)</f>
        <v>96200</v>
      </c>
      <c r="O41" s="41">
        <f t="shared" si="60"/>
        <v>74000</v>
      </c>
      <c r="P41" s="39">
        <f>SUM(D41:O41)</f>
        <v>1021200</v>
      </c>
    </row>
    <row r="42" spans="1:16" ht="15.75" x14ac:dyDescent="0.25">
      <c r="A42" s="660" t="s">
        <v>139</v>
      </c>
      <c r="B42" s="661"/>
      <c r="C42" s="42" t="s">
        <v>117</v>
      </c>
      <c r="D42" s="16">
        <f>IFERROR(D41/D9,0)</f>
        <v>9.4267515923566876</v>
      </c>
      <c r="E42" s="16">
        <f t="shared" ref="E42:G42" si="61">IFERROR(E41/E9,0)</f>
        <v>9.8692984795945584</v>
      </c>
      <c r="F42" s="16">
        <f t="shared" si="61"/>
        <v>9.7183715161243249</v>
      </c>
      <c r="G42" s="16">
        <f t="shared" si="61"/>
        <v>12.816072047107724</v>
      </c>
      <c r="H42" s="16">
        <f t="shared" ref="H42:I42" si="62">IFERROR(H41/H9,0)</f>
        <v>17.206634630289876</v>
      </c>
      <c r="I42" s="16">
        <f t="shared" si="62"/>
        <v>18.343317496385044</v>
      </c>
      <c r="J42" s="16">
        <f t="shared" ref="J42:K42" si="63">IFERROR(J41/J9,0)</f>
        <v>21.975846367056029</v>
      </c>
      <c r="K42" s="16">
        <f t="shared" si="63"/>
        <v>12.218782249742002</v>
      </c>
      <c r="L42" s="16">
        <f t="shared" ref="L42:M42" si="64">IFERROR(L41/L9,0)</f>
        <v>15.5299055613851</v>
      </c>
      <c r="M42" s="16">
        <f t="shared" si="64"/>
        <v>8.2547408984889969</v>
      </c>
      <c r="N42" s="16">
        <f t="shared" ref="N42:O42" si="65">IFERROR(N41/N9,0)</f>
        <v>18.031865042174321</v>
      </c>
      <c r="O42" s="16">
        <f t="shared" si="65"/>
        <v>15.805211448099103</v>
      </c>
      <c r="P42" s="297">
        <f>IFERROR(P41/P9,0)</f>
        <v>13.315426440483487</v>
      </c>
    </row>
    <row r="43" spans="1:16" x14ac:dyDescent="0.25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7"/>
      <c r="P43" s="648"/>
    </row>
    <row r="44" spans="1:16" ht="15.75" x14ac:dyDescent="0.25">
      <c r="A44" s="596" t="s">
        <v>137</v>
      </c>
      <c r="B44" s="597"/>
      <c r="C44" s="12" t="s">
        <v>136</v>
      </c>
      <c r="D44" s="43">
        <v>6086.62</v>
      </c>
      <c r="E44" s="43">
        <v>5799.34</v>
      </c>
      <c r="F44" s="43">
        <v>4629.3999999999996</v>
      </c>
      <c r="G44" s="43">
        <v>6458.21</v>
      </c>
      <c r="H44" s="43">
        <v>5947.56</v>
      </c>
      <c r="I44" s="43">
        <v>4369</v>
      </c>
      <c r="J44" s="43">
        <v>5947.56</v>
      </c>
      <c r="K44" s="43">
        <v>2490</v>
      </c>
      <c r="L44" s="43">
        <v>3455.59</v>
      </c>
      <c r="M44" s="43">
        <v>4505.58</v>
      </c>
      <c r="N44" s="43">
        <v>5949.01</v>
      </c>
      <c r="O44" s="43">
        <v>3781.25</v>
      </c>
      <c r="P44" s="39">
        <f>SUM(D44:O44)</f>
        <v>59419.12</v>
      </c>
    </row>
    <row r="45" spans="1:16" ht="15.75" x14ac:dyDescent="0.25">
      <c r="A45" s="660" t="s">
        <v>135</v>
      </c>
      <c r="B45" s="661"/>
      <c r="C45" s="42" t="s">
        <v>134</v>
      </c>
      <c r="D45" s="16">
        <f>IFERROR(D44/D9,0)</f>
        <v>0.77536560509554142</v>
      </c>
      <c r="E45" s="16">
        <f t="shared" ref="E45:G45" si="66">IFERROR(E44/E9,0)</f>
        <v>0.7734515870898907</v>
      </c>
      <c r="F45" s="16">
        <f t="shared" si="66"/>
        <v>0.67552896541660579</v>
      </c>
      <c r="G45" s="16">
        <f t="shared" si="66"/>
        <v>0.74566562752568988</v>
      </c>
      <c r="H45" s="16">
        <f t="shared" ref="H45:I45" si="67">IFERROR(H44/H9,0)</f>
        <v>0.92195938614168349</v>
      </c>
      <c r="I45" s="16">
        <f t="shared" si="67"/>
        <v>0.90249948357777321</v>
      </c>
      <c r="J45" s="16">
        <f t="shared" ref="J45:K45" si="68">IFERROR(J44/J9,0)</f>
        <v>1.1775014848544842</v>
      </c>
      <c r="K45" s="16">
        <f t="shared" si="68"/>
        <v>0.51393188854489169</v>
      </c>
      <c r="L45" s="16">
        <f t="shared" ref="L45:M45" si="69">IFERROR(L44/L9,0)</f>
        <v>0.72520251836306404</v>
      </c>
      <c r="M45" s="16">
        <f t="shared" si="69"/>
        <v>0.45690903559476725</v>
      </c>
      <c r="N45" s="16">
        <f t="shared" ref="N45:O45" si="70">IFERROR(N44/N9,0)</f>
        <v>1.1150909090909091</v>
      </c>
      <c r="O45" s="16">
        <f t="shared" si="70"/>
        <v>0.80761426740709097</v>
      </c>
      <c r="P45" s="40">
        <f>IFERROR(P44/P9,0)</f>
        <v>0.77476588476132113</v>
      </c>
    </row>
    <row r="46" spans="1:16" ht="15.75" x14ac:dyDescent="0.25">
      <c r="A46" s="610" t="s">
        <v>133</v>
      </c>
      <c r="B46" s="611"/>
      <c r="C46" s="6" t="s">
        <v>31</v>
      </c>
      <c r="D46" s="4">
        <f>IF(D44=0,0,IF(D44&gt;=0,0+(D44*202.25)+23390)*1.165)</f>
        <v>1461386.362675</v>
      </c>
      <c r="E46" s="4">
        <f t="shared" ref="E46:G46" si="71">IF(E44=0,0,IF(E44&gt;=0,0+(E44*202.25)+23390)*1.165)</f>
        <v>1393697.0899750001</v>
      </c>
      <c r="F46" s="4">
        <f t="shared" si="71"/>
        <v>1118034.3647499999</v>
      </c>
      <c r="G46" s="4">
        <f t="shared" si="71"/>
        <v>1548940.8629625</v>
      </c>
      <c r="H46" s="4">
        <f t="shared" ref="H46:I46" si="72">IF(H44=0,0,IF(H44&gt;=0,0+(H44*202.25)+23390)*1.165)</f>
        <v>1428620.8716500001</v>
      </c>
      <c r="I46" s="4">
        <f t="shared" si="72"/>
        <v>1056678.5912500001</v>
      </c>
      <c r="J46" s="4">
        <f t="shared" ref="J46:K46" si="73">IF(J44=0,0,IF(J44&gt;=0,0+(J44*202.25)+23390)*1.165)</f>
        <v>1428620.8716500001</v>
      </c>
      <c r="K46" s="4">
        <f t="shared" si="73"/>
        <v>613946.26250000007</v>
      </c>
      <c r="L46" s="4">
        <f t="shared" ref="L46:M46" si="74">IF(L44=0,0,IF(L44&gt;=0,0+(L44*202.25)+23390)*1.165)</f>
        <v>841459.78528750001</v>
      </c>
      <c r="M46" s="4">
        <f t="shared" si="74"/>
        <v>1088859.7415749999</v>
      </c>
      <c r="N46" s="4">
        <f t="shared" ref="N46:O46" si="75">IF(N44=0,0,IF(N44&gt;=0,0+(N44*202.25)+23390)*1.165)</f>
        <v>1428962.5224625</v>
      </c>
      <c r="O46" s="4">
        <f t="shared" si="75"/>
        <v>918192.20156249998</v>
      </c>
      <c r="P46" s="39">
        <f>SUM(D46:O46)</f>
        <v>14327399.528299998</v>
      </c>
    </row>
    <row r="47" spans="1:16" s="3" customFormat="1" ht="15.75" x14ac:dyDescent="0.25">
      <c r="A47" s="596" t="s">
        <v>132</v>
      </c>
      <c r="B47" s="597"/>
      <c r="C47" s="12" t="s">
        <v>117</v>
      </c>
      <c r="D47" s="16">
        <f>IFERROR(D46/D9,0)</f>
        <v>186.16386785668789</v>
      </c>
      <c r="E47" s="16">
        <f t="shared" ref="E47:G47" si="76">IFERROR(E46/E9,0)</f>
        <v>185.87584555548148</v>
      </c>
      <c r="F47" s="16">
        <f t="shared" si="76"/>
        <v>163.14524511162995</v>
      </c>
      <c r="G47" s="16">
        <f t="shared" si="76"/>
        <v>178.84088014807759</v>
      </c>
      <c r="H47" s="16">
        <f t="shared" ref="H47:I47" si="77">IFERROR(H46/H9,0)</f>
        <v>221.45727354673696</v>
      </c>
      <c r="I47" s="16">
        <f t="shared" si="77"/>
        <v>218.27692444742823</v>
      </c>
      <c r="J47" s="16">
        <f t="shared" ref="J47:K47" si="78">IFERROR(J46/J9,0)</f>
        <v>282.83921434369432</v>
      </c>
      <c r="K47" s="16">
        <f t="shared" si="78"/>
        <v>126.7174948400413</v>
      </c>
      <c r="L47" s="16">
        <f t="shared" ref="L47:M47" si="79">IFERROR(L46/L9,0)</f>
        <v>176.59177025970618</v>
      </c>
      <c r="M47" s="16">
        <f t="shared" si="79"/>
        <v>110.42082360561808</v>
      </c>
      <c r="N47" s="16">
        <f t="shared" ref="N47:O47" si="80">IFERROR(N46/N9,0)</f>
        <v>267.84677084582944</v>
      </c>
      <c r="O47" s="16">
        <f t="shared" si="80"/>
        <v>196.11110669852627</v>
      </c>
      <c r="P47" s="40">
        <f>IFERROR(P46/P9,0)</f>
        <v>186.81495740549983</v>
      </c>
    </row>
    <row r="48" spans="1:16" x14ac:dyDescent="0.25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7"/>
      <c r="O48" s="647"/>
      <c r="P48" s="648"/>
    </row>
    <row r="49" spans="1:16" ht="15.75" x14ac:dyDescent="0.25">
      <c r="A49" s="596" t="s">
        <v>130</v>
      </c>
      <c r="B49" s="597"/>
      <c r="C49" s="6" t="s">
        <v>129</v>
      </c>
      <c r="D49" s="43">
        <v>0</v>
      </c>
      <c r="E49" s="43">
        <v>0</v>
      </c>
      <c r="F49" s="43">
        <v>0</v>
      </c>
      <c r="G49" s="43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39">
        <f>SUM(D49:O49)</f>
        <v>0</v>
      </c>
    </row>
    <row r="50" spans="1:16" ht="15.75" x14ac:dyDescent="0.25">
      <c r="A50" s="596" t="s">
        <v>189</v>
      </c>
      <c r="B50" s="597"/>
      <c r="C50" s="6" t="s">
        <v>128</v>
      </c>
      <c r="D50" s="43">
        <v>0</v>
      </c>
      <c r="E50" s="43">
        <v>0</v>
      </c>
      <c r="F50" s="43">
        <v>0</v>
      </c>
      <c r="G50" s="43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39">
        <f>SUM(D50:O50)</f>
        <v>0</v>
      </c>
    </row>
    <row r="51" spans="1:16" ht="15.75" x14ac:dyDescent="0.25">
      <c r="A51" s="610" t="s">
        <v>127</v>
      </c>
      <c r="B51" s="611"/>
      <c r="C51" s="6" t="s">
        <v>31</v>
      </c>
      <c r="D51" s="43">
        <v>0</v>
      </c>
      <c r="E51" s="43">
        <v>0</v>
      </c>
      <c r="F51" s="43">
        <v>0</v>
      </c>
      <c r="G51" s="43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40">
        <f>SUM(D51:O51)</f>
        <v>0</v>
      </c>
    </row>
    <row r="52" spans="1:16" ht="15.75" x14ac:dyDescent="0.25">
      <c r="A52" s="596" t="s">
        <v>126</v>
      </c>
      <c r="B52" s="597"/>
      <c r="C52" s="6" t="s">
        <v>31</v>
      </c>
      <c r="D52" s="43">
        <v>0</v>
      </c>
      <c r="E52" s="43">
        <v>0</v>
      </c>
      <c r="F52" s="43">
        <v>0</v>
      </c>
      <c r="G52" s="43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0">
        <f>SUM(D52:O52)</f>
        <v>0</v>
      </c>
    </row>
    <row r="53" spans="1:16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8"/>
    </row>
    <row r="54" spans="1:16" ht="15.75" x14ac:dyDescent="0.25">
      <c r="A54" s="596" t="s">
        <v>124</v>
      </c>
      <c r="B54" s="597"/>
      <c r="C54" s="12" t="s">
        <v>18</v>
      </c>
      <c r="D54" s="43">
        <v>0</v>
      </c>
      <c r="E54" s="43">
        <v>0</v>
      </c>
      <c r="F54" s="43">
        <v>0</v>
      </c>
      <c r="G54" s="43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39">
        <f>SUM(D54:O54)</f>
        <v>0</v>
      </c>
    </row>
    <row r="55" spans="1:16" ht="15.75" x14ac:dyDescent="0.25">
      <c r="A55" s="320" t="s">
        <v>123</v>
      </c>
      <c r="B55" s="321"/>
      <c r="C55" s="12" t="s">
        <v>18</v>
      </c>
      <c r="D55" s="43">
        <v>0</v>
      </c>
      <c r="E55" s="43">
        <v>0</v>
      </c>
      <c r="F55" s="43">
        <v>0</v>
      </c>
      <c r="G55" s="43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39">
        <f>SUM(D55:O55)</f>
        <v>0</v>
      </c>
    </row>
    <row r="56" spans="1:16" ht="15.75" x14ac:dyDescent="0.25">
      <c r="A56" s="596" t="s">
        <v>122</v>
      </c>
      <c r="B56" s="597"/>
      <c r="C56" s="6" t="s">
        <v>18</v>
      </c>
      <c r="D56" s="43">
        <v>0</v>
      </c>
      <c r="E56" s="43">
        <v>0</v>
      </c>
      <c r="F56" s="43">
        <v>0</v>
      </c>
      <c r="G56" s="43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39">
        <f>SUM(D56:O56)</f>
        <v>0</v>
      </c>
    </row>
    <row r="57" spans="1:16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8"/>
    </row>
    <row r="58" spans="1:16" ht="15.75" x14ac:dyDescent="0.25">
      <c r="A58" s="610" t="s">
        <v>120</v>
      </c>
      <c r="B58" s="611"/>
      <c r="C58" s="6" t="s">
        <v>18</v>
      </c>
      <c r="D58" s="14">
        <f>D41+D46+D51+D52+D54+D55+D56</f>
        <v>1535386.362675</v>
      </c>
      <c r="E58" s="14">
        <f t="shared" ref="E58:G58" si="81">E41+E46+E51+E52+E54+E55+E56</f>
        <v>1467697.0899750001</v>
      </c>
      <c r="F58" s="14">
        <f t="shared" si="81"/>
        <v>1184634.3647499999</v>
      </c>
      <c r="G58" s="14">
        <f t="shared" si="81"/>
        <v>1659940.8629625</v>
      </c>
      <c r="H58" s="14">
        <f t="shared" ref="H58:I58" si="82">H41+H46+H51+H52+H54+H55+H56</f>
        <v>1539620.8716500001</v>
      </c>
      <c r="I58" s="14">
        <f t="shared" si="82"/>
        <v>1145478.5912500001</v>
      </c>
      <c r="J58" s="14">
        <f t="shared" ref="J58:K58" si="83">J41+J46+J51+J52+J54+J55+J56</f>
        <v>1539620.8716500001</v>
      </c>
      <c r="K58" s="14">
        <f t="shared" si="83"/>
        <v>673146.26250000007</v>
      </c>
      <c r="L58" s="14">
        <f t="shared" ref="L58:M58" si="84">L41+L46+L51+L52+L54+L55+L56</f>
        <v>915459.78528750001</v>
      </c>
      <c r="M58" s="14">
        <f t="shared" si="84"/>
        <v>1170259.7415749999</v>
      </c>
      <c r="N58" s="14">
        <f t="shared" ref="N58:O58" si="85">N41+N46+N51+N52+N54+N55+N56</f>
        <v>1525162.5224625</v>
      </c>
      <c r="O58" s="14">
        <f t="shared" si="85"/>
        <v>992192.20156249998</v>
      </c>
      <c r="P58" s="39">
        <f>SUM(D58:O58)</f>
        <v>15348599.528299998</v>
      </c>
    </row>
    <row r="59" spans="1:16" ht="15.75" x14ac:dyDescent="0.25">
      <c r="A59" s="610" t="s">
        <v>119</v>
      </c>
      <c r="B59" s="611"/>
      <c r="C59" s="6" t="s">
        <v>117</v>
      </c>
      <c r="D59" s="16">
        <f>IFERROR(D58/D9,0)</f>
        <v>195.5906194490446</v>
      </c>
      <c r="E59" s="16">
        <f t="shared" ref="E59:G59" si="86">IFERROR(E58/E9,0)</f>
        <v>195.74514403507604</v>
      </c>
      <c r="F59" s="16">
        <f t="shared" si="86"/>
        <v>172.86361662775425</v>
      </c>
      <c r="G59" s="16">
        <f t="shared" si="86"/>
        <v>191.65695219518531</v>
      </c>
      <c r="H59" s="16">
        <f t="shared" ref="H59:I59" si="87">IFERROR(H58/H9,0)</f>
        <v>238.66390817702683</v>
      </c>
      <c r="I59" s="16">
        <f t="shared" si="87"/>
        <v>236.62024194381328</v>
      </c>
      <c r="J59" s="16">
        <f t="shared" ref="J59:K59" si="88">IFERROR(J58/J9,0)</f>
        <v>304.81506071075034</v>
      </c>
      <c r="K59" s="16">
        <f t="shared" si="88"/>
        <v>138.93627708978329</v>
      </c>
      <c r="L59" s="16">
        <f t="shared" ref="L59:M59" si="89">IFERROR(L58/L9,0)</f>
        <v>192.12167582109129</v>
      </c>
      <c r="M59" s="16">
        <f t="shared" si="89"/>
        <v>118.67556450410707</v>
      </c>
      <c r="N59" s="16">
        <f t="shared" ref="N59:O59" si="90">IFERROR(N58/N9,0)</f>
        <v>285.87863588800377</v>
      </c>
      <c r="O59" s="16">
        <f t="shared" si="90"/>
        <v>211.91631814662537</v>
      </c>
      <c r="P59" s="40">
        <f>IFERROR(P58/P9,0)</f>
        <v>200.13038384598332</v>
      </c>
    </row>
    <row r="60" spans="1:16" ht="15.75" x14ac:dyDescent="0.25">
      <c r="A60" s="610" t="s">
        <v>118</v>
      </c>
      <c r="B60" s="611"/>
      <c r="C60" s="6" t="s">
        <v>117</v>
      </c>
      <c r="D60" s="16">
        <f>IFERROR(D58/D22,0)</f>
        <v>280.66141971173175</v>
      </c>
      <c r="E60" s="16">
        <f t="shared" ref="E60:G60" si="91">IFERROR(E58/E22,0)</f>
        <v>260.71998613973068</v>
      </c>
      <c r="F60" s="16">
        <f t="shared" si="91"/>
        <v>193.03779897503583</v>
      </c>
      <c r="G60" s="16">
        <f t="shared" si="91"/>
        <v>207.61977498248922</v>
      </c>
      <c r="H60" s="16">
        <f t="shared" ref="H60:I60" si="92">IFERROR(H58/H22,0)</f>
        <v>256.24900082386034</v>
      </c>
      <c r="I60" s="16">
        <f t="shared" si="92"/>
        <v>275.07770790307859</v>
      </c>
      <c r="J60" s="16">
        <f t="shared" ref="J60:K60" si="93">IFERROR(J58/J22,0)</f>
        <v>372.76248012250926</v>
      </c>
      <c r="K60" s="16">
        <f t="shared" si="93"/>
        <v>166.02038733783851</v>
      </c>
      <c r="L60" s="16">
        <f t="shared" ref="L60:M60" si="94">IFERROR(L58/L22,0)</f>
        <v>206.04077902534266</v>
      </c>
      <c r="M60" s="16">
        <f t="shared" si="94"/>
        <v>125.80056345874763</v>
      </c>
      <c r="N60" s="16">
        <f t="shared" ref="N60:O60" si="95">IFERROR(N58/N22,0)</f>
        <v>306.17760874922203</v>
      </c>
      <c r="O60" s="16">
        <f t="shared" si="95"/>
        <v>226.97355574015185</v>
      </c>
      <c r="P60" s="155">
        <f>IFERROR(P58/P22,0)</f>
        <v>230.156723713254</v>
      </c>
    </row>
    <row r="61" spans="1:16" ht="15.75" x14ac:dyDescent="0.25">
      <c r="A61" s="596" t="s">
        <v>116</v>
      </c>
      <c r="B61" s="597"/>
      <c r="C61" s="6" t="s">
        <v>3</v>
      </c>
      <c r="D61" s="43">
        <v>5</v>
      </c>
      <c r="E61" s="43">
        <v>5</v>
      </c>
      <c r="F61" s="43">
        <v>5</v>
      </c>
      <c r="G61" s="43">
        <v>5</v>
      </c>
      <c r="H61" s="5">
        <v>5</v>
      </c>
      <c r="I61" s="5">
        <v>5</v>
      </c>
      <c r="J61" s="5">
        <v>5</v>
      </c>
      <c r="K61" s="5">
        <v>5</v>
      </c>
      <c r="L61" s="5">
        <v>5</v>
      </c>
      <c r="M61" s="5">
        <v>5</v>
      </c>
      <c r="N61" s="5">
        <v>5</v>
      </c>
      <c r="O61" s="5">
        <v>5</v>
      </c>
      <c r="P61" s="10">
        <f>O61</f>
        <v>5</v>
      </c>
    </row>
    <row r="62" spans="1:16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19.745222929936304</v>
      </c>
      <c r="E62" s="16">
        <f t="shared" ref="E62:G62" si="96">IFERROR((E61*1000*31)/E9,0)</f>
        <v>20.672179247799413</v>
      </c>
      <c r="F62" s="16">
        <f t="shared" si="96"/>
        <v>22.617831606595651</v>
      </c>
      <c r="G62" s="16">
        <f t="shared" si="96"/>
        <v>17.896316822537813</v>
      </c>
      <c r="H62" s="16">
        <f t="shared" ref="H62:I62" si="97">IFERROR((H61*1000*31)/H9,0)</f>
        <v>24.027282591846227</v>
      </c>
      <c r="I62" s="16">
        <f t="shared" si="97"/>
        <v>32.018178062383804</v>
      </c>
      <c r="J62" s="16">
        <f t="shared" ref="J62:K62" si="98">IFERROR((J61*1000*31)/J9,0)</f>
        <v>30.686992674717878</v>
      </c>
      <c r="K62" s="16">
        <f t="shared" si="98"/>
        <v>31.99174406604747</v>
      </c>
      <c r="L62" s="16">
        <f t="shared" ref="L62:M62" si="99">IFERROR((L61*1000*31)/L9,0)</f>
        <v>32.528856243441766</v>
      </c>
      <c r="M62" s="16">
        <f t="shared" si="99"/>
        <v>15.718486968867255</v>
      </c>
      <c r="N62" s="16">
        <f t="shared" ref="N62:O62" si="100">IFERROR((N61*1000*31)/N9,0)</f>
        <v>29.053420805998126</v>
      </c>
      <c r="O62" s="16">
        <f t="shared" si="100"/>
        <v>33.105510465612987</v>
      </c>
      <c r="P62" s="40">
        <f>IFERROR((P61*1000*31)/P9,0)</f>
        <v>2.0210449454317865</v>
      </c>
    </row>
    <row r="63" spans="1:16" ht="15.75" x14ac:dyDescent="0.25">
      <c r="A63" s="641" t="s">
        <v>113</v>
      </c>
      <c r="B63" s="642"/>
      <c r="C63" s="38" t="s">
        <v>3</v>
      </c>
      <c r="D63" s="43">
        <v>15</v>
      </c>
      <c r="E63" s="43">
        <v>15</v>
      </c>
      <c r="F63" s="43">
        <v>15</v>
      </c>
      <c r="G63" s="43">
        <v>15</v>
      </c>
      <c r="H63" s="5">
        <v>15</v>
      </c>
      <c r="I63" s="5">
        <v>15</v>
      </c>
      <c r="J63" s="5">
        <v>15</v>
      </c>
      <c r="K63" s="5">
        <v>15</v>
      </c>
      <c r="L63" s="5">
        <v>15</v>
      </c>
      <c r="M63" s="5">
        <v>15</v>
      </c>
      <c r="N63" s="5">
        <v>15</v>
      </c>
      <c r="O63" s="5">
        <v>15</v>
      </c>
      <c r="P63" s="10">
        <f>O63</f>
        <v>15</v>
      </c>
    </row>
    <row r="64" spans="1:16" x14ac:dyDescent="0.25">
      <c r="A64" s="643"/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5"/>
    </row>
    <row r="65" spans="1:16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7"/>
      <c r="O65" s="647"/>
      <c r="P65" s="648"/>
    </row>
    <row r="66" spans="1:16" ht="15.75" x14ac:dyDescent="0.25">
      <c r="A66" s="649" t="s">
        <v>111</v>
      </c>
      <c r="B66" s="37" t="s">
        <v>85</v>
      </c>
      <c r="C66" s="6" t="s">
        <v>3</v>
      </c>
      <c r="D66" s="43">
        <v>0</v>
      </c>
      <c r="E66" s="43">
        <v>0</v>
      </c>
      <c r="F66" s="43">
        <v>0</v>
      </c>
      <c r="G66" s="43">
        <v>0</v>
      </c>
      <c r="H66" s="164">
        <v>0</v>
      </c>
      <c r="I66" s="164">
        <v>0</v>
      </c>
      <c r="J66" s="164">
        <v>0</v>
      </c>
      <c r="K66" s="164">
        <v>14</v>
      </c>
      <c r="L66" s="164">
        <v>14</v>
      </c>
      <c r="M66" s="164">
        <v>10</v>
      </c>
      <c r="N66" s="164">
        <v>10</v>
      </c>
      <c r="O66" s="164">
        <v>16</v>
      </c>
      <c r="P66" s="317">
        <f>D66</f>
        <v>0</v>
      </c>
    </row>
    <row r="67" spans="1:16" ht="15.75" x14ac:dyDescent="0.25">
      <c r="A67" s="650"/>
      <c r="B67" s="24" t="s">
        <v>106</v>
      </c>
      <c r="C67" s="6" t="s">
        <v>3</v>
      </c>
      <c r="D67" s="162">
        <v>8</v>
      </c>
      <c r="E67" s="162">
        <v>9</v>
      </c>
      <c r="F67" s="162">
        <v>7</v>
      </c>
      <c r="G67" s="162">
        <v>12</v>
      </c>
      <c r="H67" s="162">
        <v>12</v>
      </c>
      <c r="I67" s="162">
        <v>2</v>
      </c>
      <c r="J67" s="162">
        <v>14</v>
      </c>
      <c r="K67" s="162">
        <v>0</v>
      </c>
      <c r="L67" s="162">
        <v>0</v>
      </c>
      <c r="M67" s="162">
        <v>0</v>
      </c>
      <c r="N67" s="162">
        <v>6</v>
      </c>
      <c r="O67" s="162">
        <v>1</v>
      </c>
      <c r="P67" s="317">
        <f>SUM(D67:O67)</f>
        <v>71</v>
      </c>
    </row>
    <row r="68" spans="1:16" ht="26.25" x14ac:dyDescent="0.25">
      <c r="A68" s="650"/>
      <c r="B68" s="24" t="s">
        <v>105</v>
      </c>
      <c r="C68" s="6" t="s">
        <v>3</v>
      </c>
      <c r="D68" s="162">
        <v>8</v>
      </c>
      <c r="E68" s="162">
        <v>9</v>
      </c>
      <c r="F68" s="162">
        <v>7</v>
      </c>
      <c r="G68" s="162">
        <v>12</v>
      </c>
      <c r="H68" s="162">
        <v>12</v>
      </c>
      <c r="I68" s="162">
        <v>2</v>
      </c>
      <c r="J68" s="162">
        <v>0</v>
      </c>
      <c r="K68" s="162">
        <v>0</v>
      </c>
      <c r="L68" s="162">
        <v>4</v>
      </c>
      <c r="M68" s="162">
        <v>0</v>
      </c>
      <c r="N68" s="162">
        <v>0</v>
      </c>
      <c r="O68" s="162">
        <v>0</v>
      </c>
      <c r="P68" s="317">
        <f>SUM(D68:O68)</f>
        <v>54</v>
      </c>
    </row>
    <row r="69" spans="1:16" s="3" customFormat="1" ht="26.25" x14ac:dyDescent="0.25">
      <c r="A69" s="650"/>
      <c r="B69" s="24" t="s">
        <v>104</v>
      </c>
      <c r="C69" s="12" t="s">
        <v>3</v>
      </c>
      <c r="D69" s="162">
        <v>0</v>
      </c>
      <c r="E69" s="162">
        <v>0</v>
      </c>
      <c r="F69" s="162">
        <v>0</v>
      </c>
      <c r="G69" s="162">
        <v>0</v>
      </c>
      <c r="H69" s="162">
        <v>0</v>
      </c>
      <c r="I69" s="162">
        <v>0</v>
      </c>
      <c r="J69" s="162">
        <v>0</v>
      </c>
      <c r="K69" s="162">
        <v>0</v>
      </c>
      <c r="L69" s="162">
        <v>0</v>
      </c>
      <c r="M69" s="162">
        <v>0</v>
      </c>
      <c r="N69" s="162">
        <v>0</v>
      </c>
      <c r="O69" s="162">
        <v>0</v>
      </c>
      <c r="P69" s="318">
        <f>SUM(D69:O69)</f>
        <v>0</v>
      </c>
    </row>
    <row r="70" spans="1:16" s="3" customFormat="1" ht="15.75" x14ac:dyDescent="0.25">
      <c r="A70" s="650"/>
      <c r="B70" s="24" t="s">
        <v>190</v>
      </c>
      <c r="C70" s="12" t="s">
        <v>3</v>
      </c>
      <c r="D70" s="162">
        <f>D68+D69</f>
        <v>8</v>
      </c>
      <c r="E70" s="162">
        <f>E68+E69</f>
        <v>9</v>
      </c>
      <c r="F70" s="162">
        <f t="shared" ref="F70:G70" si="101">F68+F69</f>
        <v>7</v>
      </c>
      <c r="G70" s="162">
        <f t="shared" si="101"/>
        <v>12</v>
      </c>
      <c r="H70" s="162">
        <f t="shared" ref="H70:I70" si="102">H68+H69</f>
        <v>12</v>
      </c>
      <c r="I70" s="162">
        <f t="shared" si="102"/>
        <v>2</v>
      </c>
      <c r="J70" s="162">
        <f t="shared" ref="J70:K70" si="103">J68+J69</f>
        <v>0</v>
      </c>
      <c r="K70" s="162">
        <f t="shared" si="103"/>
        <v>0</v>
      </c>
      <c r="L70" s="162">
        <f t="shared" ref="L70:M70" si="104">L68+L69</f>
        <v>4</v>
      </c>
      <c r="M70" s="162">
        <f t="shared" si="104"/>
        <v>0</v>
      </c>
      <c r="N70" s="162">
        <f t="shared" ref="N70:O70" si="105">N68+N69</f>
        <v>0</v>
      </c>
      <c r="O70" s="162">
        <f t="shared" si="105"/>
        <v>0</v>
      </c>
      <c r="P70" s="240">
        <f>P68+P69</f>
        <v>54</v>
      </c>
    </row>
    <row r="71" spans="1:16" ht="15.75" x14ac:dyDescent="0.25">
      <c r="A71" s="651"/>
      <c r="B71" s="37" t="s">
        <v>81</v>
      </c>
      <c r="C71" s="6" t="s">
        <v>3</v>
      </c>
      <c r="D71" s="165">
        <f>D66+D67-D70</f>
        <v>0</v>
      </c>
      <c r="E71" s="165">
        <f>E66+E67-E70</f>
        <v>0</v>
      </c>
      <c r="F71" s="165">
        <f t="shared" ref="F71:G71" si="106">F66+F67-F70</f>
        <v>0</v>
      </c>
      <c r="G71" s="165">
        <f t="shared" si="106"/>
        <v>0</v>
      </c>
      <c r="H71" s="165">
        <f t="shared" ref="H71:I71" si="107">H66+H67-H70</f>
        <v>0</v>
      </c>
      <c r="I71" s="165">
        <f t="shared" si="107"/>
        <v>0</v>
      </c>
      <c r="J71" s="165">
        <f t="shared" ref="J71:K71" si="108">J66+J67-J70</f>
        <v>14</v>
      </c>
      <c r="K71" s="165">
        <f t="shared" si="108"/>
        <v>14</v>
      </c>
      <c r="L71" s="165">
        <f t="shared" ref="L71:M71" si="109">L66+L67-L70</f>
        <v>10</v>
      </c>
      <c r="M71" s="165">
        <f t="shared" si="109"/>
        <v>10</v>
      </c>
      <c r="N71" s="165">
        <f t="shared" ref="N71:O71" si="110">N66+N67-N70</f>
        <v>16</v>
      </c>
      <c r="O71" s="165">
        <f t="shared" si="110"/>
        <v>17</v>
      </c>
      <c r="P71" s="166">
        <f>P66+P67-P70</f>
        <v>17</v>
      </c>
    </row>
    <row r="72" spans="1:16" ht="15.75" x14ac:dyDescent="0.25">
      <c r="A72" s="649" t="s">
        <v>110</v>
      </c>
      <c r="B72" s="37" t="s">
        <v>85</v>
      </c>
      <c r="C72" s="6" t="s">
        <v>3</v>
      </c>
      <c r="D72" s="164">
        <v>0</v>
      </c>
      <c r="E72" s="164">
        <v>0</v>
      </c>
      <c r="F72" s="164">
        <v>0</v>
      </c>
      <c r="G72" s="164">
        <v>0</v>
      </c>
      <c r="H72" s="164">
        <v>0</v>
      </c>
      <c r="I72" s="164">
        <v>0</v>
      </c>
      <c r="J72" s="164">
        <v>0</v>
      </c>
      <c r="K72" s="164">
        <v>0</v>
      </c>
      <c r="L72" s="164">
        <v>0</v>
      </c>
      <c r="M72" s="164">
        <v>0</v>
      </c>
      <c r="N72" s="164">
        <v>0</v>
      </c>
      <c r="O72" s="164">
        <v>0</v>
      </c>
      <c r="P72" s="317">
        <f>D72</f>
        <v>0</v>
      </c>
    </row>
    <row r="73" spans="1:16" ht="15.75" x14ac:dyDescent="0.25">
      <c r="A73" s="650"/>
      <c r="B73" s="24" t="s">
        <v>106</v>
      </c>
      <c r="C73" s="6" t="s">
        <v>3</v>
      </c>
      <c r="D73" s="162">
        <v>0</v>
      </c>
      <c r="E73" s="162">
        <v>0</v>
      </c>
      <c r="F73" s="162">
        <v>0</v>
      </c>
      <c r="G73" s="162">
        <v>0</v>
      </c>
      <c r="H73" s="162">
        <v>0</v>
      </c>
      <c r="I73" s="162">
        <v>0</v>
      </c>
      <c r="J73" s="162">
        <v>1</v>
      </c>
      <c r="K73" s="162">
        <v>0</v>
      </c>
      <c r="L73" s="162">
        <v>0</v>
      </c>
      <c r="M73" s="162">
        <v>0</v>
      </c>
      <c r="N73" s="162">
        <v>0</v>
      </c>
      <c r="O73" s="162">
        <v>0</v>
      </c>
      <c r="P73" s="317">
        <f>SUM(D73:O73)</f>
        <v>1</v>
      </c>
    </row>
    <row r="74" spans="1:16" ht="26.25" x14ac:dyDescent="0.25">
      <c r="A74" s="650"/>
      <c r="B74" s="24" t="s">
        <v>105</v>
      </c>
      <c r="C74" s="6" t="s">
        <v>3</v>
      </c>
      <c r="D74" s="162">
        <v>0</v>
      </c>
      <c r="E74" s="162">
        <v>0</v>
      </c>
      <c r="F74" s="162">
        <v>0</v>
      </c>
      <c r="G74" s="162">
        <v>0</v>
      </c>
      <c r="H74" s="162">
        <v>0</v>
      </c>
      <c r="I74" s="162">
        <v>0</v>
      </c>
      <c r="J74" s="162">
        <v>1</v>
      </c>
      <c r="K74" s="162">
        <v>0</v>
      </c>
      <c r="L74" s="162">
        <v>0</v>
      </c>
      <c r="M74" s="162">
        <v>0</v>
      </c>
      <c r="N74" s="162">
        <v>0</v>
      </c>
      <c r="O74" s="162">
        <v>0</v>
      </c>
      <c r="P74" s="317">
        <f t="shared" ref="P74:P75" si="111">SUM(D74:O74)</f>
        <v>1</v>
      </c>
    </row>
    <row r="75" spans="1:16" s="3" customFormat="1" ht="26.25" x14ac:dyDescent="0.25">
      <c r="A75" s="650"/>
      <c r="B75" s="24" t="s">
        <v>104</v>
      </c>
      <c r="C75" s="12" t="s">
        <v>3</v>
      </c>
      <c r="D75" s="162">
        <v>0</v>
      </c>
      <c r="E75" s="162">
        <v>0</v>
      </c>
      <c r="F75" s="162">
        <v>0</v>
      </c>
      <c r="G75" s="162">
        <v>0</v>
      </c>
      <c r="H75" s="162">
        <v>0</v>
      </c>
      <c r="I75" s="162">
        <v>0</v>
      </c>
      <c r="J75" s="162">
        <v>0</v>
      </c>
      <c r="K75" s="162">
        <v>0</v>
      </c>
      <c r="L75" s="162">
        <v>0</v>
      </c>
      <c r="M75" s="162">
        <v>0</v>
      </c>
      <c r="N75" s="162">
        <v>0</v>
      </c>
      <c r="O75" s="162">
        <v>0</v>
      </c>
      <c r="P75" s="318">
        <f t="shared" si="111"/>
        <v>0</v>
      </c>
    </row>
    <row r="76" spans="1:16" s="3" customFormat="1" ht="15.75" x14ac:dyDescent="0.25">
      <c r="A76" s="650"/>
      <c r="B76" s="24" t="s">
        <v>190</v>
      </c>
      <c r="C76" s="12" t="s">
        <v>3</v>
      </c>
      <c r="D76" s="162">
        <f>D74+D75</f>
        <v>0</v>
      </c>
      <c r="E76" s="162">
        <f t="shared" ref="E76:G76" si="112">E74+E75</f>
        <v>0</v>
      </c>
      <c r="F76" s="162">
        <f t="shared" si="112"/>
        <v>0</v>
      </c>
      <c r="G76" s="162">
        <f t="shared" si="112"/>
        <v>0</v>
      </c>
      <c r="H76" s="162">
        <f t="shared" ref="H76:I76" si="113">H74+H75</f>
        <v>0</v>
      </c>
      <c r="I76" s="162">
        <f t="shared" si="113"/>
        <v>0</v>
      </c>
      <c r="J76" s="162">
        <f t="shared" ref="J76:K76" si="114">J74+J75</f>
        <v>1</v>
      </c>
      <c r="K76" s="162">
        <f t="shared" si="114"/>
        <v>0</v>
      </c>
      <c r="L76" s="162">
        <f t="shared" ref="L76:M76" si="115">L74+L75</f>
        <v>0</v>
      </c>
      <c r="M76" s="162">
        <f t="shared" si="115"/>
        <v>0</v>
      </c>
      <c r="N76" s="162">
        <f t="shared" ref="N76:O76" si="116">N74+N75</f>
        <v>0</v>
      </c>
      <c r="O76" s="162">
        <f t="shared" si="116"/>
        <v>0</v>
      </c>
      <c r="P76" s="240">
        <f t="shared" ref="P76" si="117">P74+P75</f>
        <v>1</v>
      </c>
    </row>
    <row r="77" spans="1:16" ht="15.75" x14ac:dyDescent="0.25">
      <c r="A77" s="651"/>
      <c r="B77" s="37" t="s">
        <v>81</v>
      </c>
      <c r="C77" s="6" t="s">
        <v>3</v>
      </c>
      <c r="D77" s="165">
        <f>D72+D73-D76</f>
        <v>0</v>
      </c>
      <c r="E77" s="165">
        <f t="shared" ref="E77:G77" si="118">E72+E73-E76</f>
        <v>0</v>
      </c>
      <c r="F77" s="165">
        <f t="shared" si="118"/>
        <v>0</v>
      </c>
      <c r="G77" s="165">
        <f t="shared" si="118"/>
        <v>0</v>
      </c>
      <c r="H77" s="165">
        <f t="shared" ref="H77:I77" si="119">H72+H73-H76</f>
        <v>0</v>
      </c>
      <c r="I77" s="165">
        <f t="shared" si="119"/>
        <v>0</v>
      </c>
      <c r="J77" s="165">
        <f t="shared" ref="J77:K77" si="120">J72+J73-J76</f>
        <v>0</v>
      </c>
      <c r="K77" s="165">
        <f t="shared" si="120"/>
        <v>0</v>
      </c>
      <c r="L77" s="165">
        <f t="shared" ref="L77:M77" si="121">L72+L73-L76</f>
        <v>0</v>
      </c>
      <c r="M77" s="165">
        <f t="shared" si="121"/>
        <v>0</v>
      </c>
      <c r="N77" s="165">
        <f t="shared" ref="N77:O77" si="122">N72+N73-N76</f>
        <v>0</v>
      </c>
      <c r="O77" s="165">
        <f t="shared" si="122"/>
        <v>0</v>
      </c>
      <c r="P77" s="166">
        <f>P72+P73-P76</f>
        <v>0</v>
      </c>
    </row>
    <row r="78" spans="1:16" ht="15.6" customHeight="1" x14ac:dyDescent="0.25">
      <c r="A78" s="649" t="s">
        <v>109</v>
      </c>
      <c r="B78" s="37" t="s">
        <v>85</v>
      </c>
      <c r="C78" s="6" t="s">
        <v>3</v>
      </c>
      <c r="D78" s="164">
        <v>0</v>
      </c>
      <c r="E78" s="164">
        <v>0</v>
      </c>
      <c r="F78" s="164">
        <v>0</v>
      </c>
      <c r="G78" s="164">
        <v>0</v>
      </c>
      <c r="H78" s="164">
        <v>0</v>
      </c>
      <c r="I78" s="164">
        <v>0</v>
      </c>
      <c r="J78" s="164">
        <v>0</v>
      </c>
      <c r="K78" s="164">
        <v>0</v>
      </c>
      <c r="L78" s="164">
        <v>0</v>
      </c>
      <c r="M78" s="164">
        <v>0</v>
      </c>
      <c r="N78" s="164">
        <v>0</v>
      </c>
      <c r="O78" s="164">
        <v>0</v>
      </c>
      <c r="P78" s="317">
        <f>D78</f>
        <v>0</v>
      </c>
    </row>
    <row r="79" spans="1:16" ht="15.75" x14ac:dyDescent="0.25">
      <c r="A79" s="650"/>
      <c r="B79" s="24" t="s">
        <v>106</v>
      </c>
      <c r="C79" s="6" t="s">
        <v>3</v>
      </c>
      <c r="D79" s="162">
        <v>0</v>
      </c>
      <c r="E79" s="162">
        <v>0</v>
      </c>
      <c r="F79" s="162">
        <v>0</v>
      </c>
      <c r="G79" s="162">
        <v>0</v>
      </c>
      <c r="H79" s="162">
        <v>0</v>
      </c>
      <c r="I79" s="162">
        <v>0</v>
      </c>
      <c r="J79" s="162">
        <v>0</v>
      </c>
      <c r="K79" s="162">
        <v>0</v>
      </c>
      <c r="L79" s="162">
        <v>0</v>
      </c>
      <c r="M79" s="162">
        <v>0</v>
      </c>
      <c r="N79" s="162">
        <v>0</v>
      </c>
      <c r="O79" s="162">
        <v>0</v>
      </c>
      <c r="P79" s="317">
        <f>SUM(D79:O79)</f>
        <v>0</v>
      </c>
    </row>
    <row r="80" spans="1:16" ht="26.25" x14ac:dyDescent="0.25">
      <c r="A80" s="650"/>
      <c r="B80" s="24" t="s">
        <v>105</v>
      </c>
      <c r="C80" s="6" t="s">
        <v>3</v>
      </c>
      <c r="D80" s="162">
        <v>0</v>
      </c>
      <c r="E80" s="162">
        <v>0</v>
      </c>
      <c r="F80" s="162">
        <v>0</v>
      </c>
      <c r="G80" s="162">
        <v>0</v>
      </c>
      <c r="H80" s="162">
        <v>0</v>
      </c>
      <c r="I80" s="162">
        <v>0</v>
      </c>
      <c r="J80" s="162">
        <v>0</v>
      </c>
      <c r="K80" s="162">
        <v>0</v>
      </c>
      <c r="L80" s="162">
        <v>0</v>
      </c>
      <c r="M80" s="162">
        <v>0</v>
      </c>
      <c r="N80" s="162">
        <v>0</v>
      </c>
      <c r="O80" s="162">
        <v>0</v>
      </c>
      <c r="P80" s="317">
        <f>SUM(D80:O80)</f>
        <v>0</v>
      </c>
    </row>
    <row r="81" spans="1:16" s="3" customFormat="1" ht="26.25" x14ac:dyDescent="0.25">
      <c r="A81" s="650"/>
      <c r="B81" s="24" t="s">
        <v>104</v>
      </c>
      <c r="C81" s="12" t="s">
        <v>3</v>
      </c>
      <c r="D81" s="162">
        <v>0</v>
      </c>
      <c r="E81" s="162">
        <v>0</v>
      </c>
      <c r="F81" s="162">
        <v>0</v>
      </c>
      <c r="G81" s="162">
        <v>0</v>
      </c>
      <c r="H81" s="162">
        <v>0</v>
      </c>
      <c r="I81" s="162">
        <v>0</v>
      </c>
      <c r="J81" s="162">
        <v>0</v>
      </c>
      <c r="K81" s="162">
        <v>0</v>
      </c>
      <c r="L81" s="162">
        <v>0</v>
      </c>
      <c r="M81" s="162">
        <v>0</v>
      </c>
      <c r="N81" s="162">
        <v>0</v>
      </c>
      <c r="O81" s="162">
        <v>0</v>
      </c>
      <c r="P81" s="318">
        <f>SUM(D81:O81)</f>
        <v>0</v>
      </c>
    </row>
    <row r="82" spans="1:16" s="3" customFormat="1" ht="15.75" x14ac:dyDescent="0.25">
      <c r="A82" s="650"/>
      <c r="B82" s="24" t="s">
        <v>190</v>
      </c>
      <c r="C82" s="12" t="s">
        <v>3</v>
      </c>
      <c r="D82" s="162">
        <f>D80+D81</f>
        <v>0</v>
      </c>
      <c r="E82" s="162">
        <f t="shared" ref="E82:G82" si="123">E80+E81</f>
        <v>0</v>
      </c>
      <c r="F82" s="162">
        <f t="shared" si="123"/>
        <v>0</v>
      </c>
      <c r="G82" s="162">
        <f t="shared" si="123"/>
        <v>0</v>
      </c>
      <c r="H82" s="162">
        <f t="shared" ref="H82:I82" si="124">H80+H81</f>
        <v>0</v>
      </c>
      <c r="I82" s="162">
        <f t="shared" si="124"/>
        <v>0</v>
      </c>
      <c r="J82" s="162">
        <f t="shared" ref="J82:K82" si="125">J80+J81</f>
        <v>0</v>
      </c>
      <c r="K82" s="162">
        <f t="shared" si="125"/>
        <v>0</v>
      </c>
      <c r="L82" s="162">
        <f t="shared" ref="L82:M82" si="126">L80+L81</f>
        <v>0</v>
      </c>
      <c r="M82" s="162">
        <f t="shared" si="126"/>
        <v>0</v>
      </c>
      <c r="N82" s="162">
        <f t="shared" ref="N82:O82" si="127">N80+N81</f>
        <v>0</v>
      </c>
      <c r="O82" s="162">
        <f t="shared" si="127"/>
        <v>0</v>
      </c>
      <c r="P82" s="240">
        <f t="shared" ref="P82" si="128">P81+P80</f>
        <v>0</v>
      </c>
    </row>
    <row r="83" spans="1:16" ht="15.75" x14ac:dyDescent="0.25">
      <c r="A83" s="651"/>
      <c r="B83" s="37" t="s">
        <v>81</v>
      </c>
      <c r="C83" s="6" t="s">
        <v>3</v>
      </c>
      <c r="D83" s="165">
        <f>D78+D79-D82</f>
        <v>0</v>
      </c>
      <c r="E83" s="165">
        <f t="shared" ref="E83:G83" si="129">E78+E79-E82</f>
        <v>0</v>
      </c>
      <c r="F83" s="165">
        <f t="shared" si="129"/>
        <v>0</v>
      </c>
      <c r="G83" s="165">
        <f t="shared" si="129"/>
        <v>0</v>
      </c>
      <c r="H83" s="165">
        <f t="shared" ref="H83:I83" si="130">H78+H79-H82</f>
        <v>0</v>
      </c>
      <c r="I83" s="165">
        <f t="shared" si="130"/>
        <v>0</v>
      </c>
      <c r="J83" s="165">
        <f t="shared" ref="J83:K83" si="131">J78+J79-J82</f>
        <v>0</v>
      </c>
      <c r="K83" s="165">
        <f t="shared" si="131"/>
        <v>0</v>
      </c>
      <c r="L83" s="165">
        <f t="shared" ref="L83:M83" si="132">L78+L79-L82</f>
        <v>0</v>
      </c>
      <c r="M83" s="165">
        <f t="shared" si="132"/>
        <v>0</v>
      </c>
      <c r="N83" s="165">
        <f t="shared" ref="N83:O83" si="133">N78+N79-N82</f>
        <v>0</v>
      </c>
      <c r="O83" s="165">
        <f t="shared" si="133"/>
        <v>0</v>
      </c>
      <c r="P83" s="166">
        <f t="shared" ref="P83" si="134">P78+P79-P82</f>
        <v>0</v>
      </c>
    </row>
    <row r="84" spans="1:16" ht="15.75" x14ac:dyDescent="0.25">
      <c r="A84" s="652" t="s">
        <v>108</v>
      </c>
      <c r="B84" s="37" t="s">
        <v>85</v>
      </c>
      <c r="C84" s="6" t="s">
        <v>3</v>
      </c>
      <c r="D84" s="164">
        <v>0</v>
      </c>
      <c r="E84" s="164">
        <v>0</v>
      </c>
      <c r="F84" s="164">
        <v>0</v>
      </c>
      <c r="G84" s="164">
        <v>0</v>
      </c>
      <c r="H84" s="164">
        <v>0</v>
      </c>
      <c r="I84" s="164">
        <v>0</v>
      </c>
      <c r="J84" s="164">
        <v>0</v>
      </c>
      <c r="K84" s="164">
        <v>0</v>
      </c>
      <c r="L84" s="164">
        <v>0</v>
      </c>
      <c r="M84" s="164">
        <v>0</v>
      </c>
      <c r="N84" s="164">
        <v>0</v>
      </c>
      <c r="O84" s="164">
        <v>0</v>
      </c>
      <c r="P84" s="317">
        <f>D84</f>
        <v>0</v>
      </c>
    </row>
    <row r="85" spans="1:16" ht="15.75" x14ac:dyDescent="0.25">
      <c r="A85" s="653"/>
      <c r="B85" s="37" t="s">
        <v>106</v>
      </c>
      <c r="C85" s="6" t="s">
        <v>3</v>
      </c>
      <c r="D85" s="162">
        <v>0</v>
      </c>
      <c r="E85" s="162">
        <v>0</v>
      </c>
      <c r="F85" s="162">
        <v>0</v>
      </c>
      <c r="G85" s="162">
        <v>0</v>
      </c>
      <c r="H85" s="162">
        <v>0</v>
      </c>
      <c r="I85" s="162">
        <v>0</v>
      </c>
      <c r="J85" s="162">
        <v>0</v>
      </c>
      <c r="K85" s="162">
        <v>0</v>
      </c>
      <c r="L85" s="162">
        <v>0</v>
      </c>
      <c r="M85" s="162">
        <v>0</v>
      </c>
      <c r="N85" s="162">
        <v>0</v>
      </c>
      <c r="O85" s="162">
        <v>0</v>
      </c>
      <c r="P85" s="317">
        <f>SUM(D85:O85)</f>
        <v>0</v>
      </c>
    </row>
    <row r="86" spans="1:16" ht="26.25" x14ac:dyDescent="0.25">
      <c r="A86" s="653"/>
      <c r="B86" s="37" t="s">
        <v>105</v>
      </c>
      <c r="C86" s="6" t="s">
        <v>3</v>
      </c>
      <c r="D86" s="162">
        <v>0</v>
      </c>
      <c r="E86" s="162">
        <v>0</v>
      </c>
      <c r="F86" s="162">
        <v>0</v>
      </c>
      <c r="G86" s="162">
        <v>0</v>
      </c>
      <c r="H86" s="162">
        <v>0</v>
      </c>
      <c r="I86" s="162">
        <v>0</v>
      </c>
      <c r="J86" s="162">
        <v>0</v>
      </c>
      <c r="K86" s="162">
        <v>0</v>
      </c>
      <c r="L86" s="162">
        <v>0</v>
      </c>
      <c r="M86" s="162">
        <v>0</v>
      </c>
      <c r="N86" s="162">
        <v>0</v>
      </c>
      <c r="O86" s="162">
        <v>0</v>
      </c>
      <c r="P86" s="317">
        <f t="shared" ref="P86:P88" si="135">SUM(D86:O86)</f>
        <v>0</v>
      </c>
    </row>
    <row r="87" spans="1:16" s="3" customFormat="1" ht="26.25" x14ac:dyDescent="0.25">
      <c r="A87" s="653"/>
      <c r="B87" s="24" t="s">
        <v>104</v>
      </c>
      <c r="C87" s="12" t="s">
        <v>3</v>
      </c>
      <c r="D87" s="162">
        <v>0</v>
      </c>
      <c r="E87" s="162">
        <v>0</v>
      </c>
      <c r="F87" s="162">
        <v>0</v>
      </c>
      <c r="G87" s="162">
        <v>0</v>
      </c>
      <c r="H87" s="162">
        <v>0</v>
      </c>
      <c r="I87" s="162">
        <v>0</v>
      </c>
      <c r="J87" s="162">
        <v>0</v>
      </c>
      <c r="K87" s="162">
        <v>0</v>
      </c>
      <c r="L87" s="162">
        <v>0</v>
      </c>
      <c r="M87" s="162">
        <v>0</v>
      </c>
      <c r="N87" s="162">
        <v>0</v>
      </c>
      <c r="O87" s="162">
        <v>0</v>
      </c>
      <c r="P87" s="317">
        <f t="shared" si="135"/>
        <v>0</v>
      </c>
    </row>
    <row r="88" spans="1:16" s="3" customFormat="1" ht="15.75" x14ac:dyDescent="0.25">
      <c r="A88" s="653"/>
      <c r="B88" s="24" t="s">
        <v>190</v>
      </c>
      <c r="C88" s="12" t="s">
        <v>3</v>
      </c>
      <c r="D88" s="162">
        <f>D86+D87</f>
        <v>0</v>
      </c>
      <c r="E88" s="162">
        <f t="shared" ref="E88:G88" si="136">E86+E87</f>
        <v>0</v>
      </c>
      <c r="F88" s="162">
        <f t="shared" si="136"/>
        <v>0</v>
      </c>
      <c r="G88" s="162">
        <f t="shared" si="136"/>
        <v>0</v>
      </c>
      <c r="H88" s="162">
        <f t="shared" ref="H88:I88" si="137">H86+H87</f>
        <v>0</v>
      </c>
      <c r="I88" s="162">
        <f t="shared" si="137"/>
        <v>0</v>
      </c>
      <c r="J88" s="162">
        <f t="shared" ref="J88:K88" si="138">J86+J87</f>
        <v>0</v>
      </c>
      <c r="K88" s="162">
        <f t="shared" si="138"/>
        <v>0</v>
      </c>
      <c r="L88" s="162">
        <f t="shared" ref="L88:M88" si="139">L86+L87</f>
        <v>0</v>
      </c>
      <c r="M88" s="162">
        <f t="shared" si="139"/>
        <v>0</v>
      </c>
      <c r="N88" s="162">
        <f t="shared" ref="N88:O88" si="140">N86+N87</f>
        <v>0</v>
      </c>
      <c r="O88" s="162">
        <f t="shared" si="140"/>
        <v>0</v>
      </c>
      <c r="P88" s="317">
        <f t="shared" si="135"/>
        <v>0</v>
      </c>
    </row>
    <row r="89" spans="1:16" ht="15.75" x14ac:dyDescent="0.25">
      <c r="A89" s="654"/>
      <c r="B89" s="36" t="s">
        <v>81</v>
      </c>
      <c r="C89" s="6" t="s">
        <v>3</v>
      </c>
      <c r="D89" s="165">
        <f>D84+D85-D88</f>
        <v>0</v>
      </c>
      <c r="E89" s="165">
        <f t="shared" ref="E89:G89" si="141">E84+E85-E88</f>
        <v>0</v>
      </c>
      <c r="F89" s="165">
        <f t="shared" si="141"/>
        <v>0</v>
      </c>
      <c r="G89" s="165">
        <f t="shared" si="141"/>
        <v>0</v>
      </c>
      <c r="H89" s="165">
        <f t="shared" ref="H89:I89" si="142">H84+H85-H88</f>
        <v>0</v>
      </c>
      <c r="I89" s="165">
        <f t="shared" si="142"/>
        <v>0</v>
      </c>
      <c r="J89" s="165">
        <f t="shared" ref="J89:K89" si="143">J84+J85-J88</f>
        <v>0</v>
      </c>
      <c r="K89" s="165">
        <f t="shared" si="143"/>
        <v>0</v>
      </c>
      <c r="L89" s="165">
        <f t="shared" ref="L89:M89" si="144">L84+L85-L88</f>
        <v>0</v>
      </c>
      <c r="M89" s="165">
        <f t="shared" si="144"/>
        <v>0</v>
      </c>
      <c r="N89" s="165">
        <f t="shared" ref="N89:O89" si="145">N84+N85-N88</f>
        <v>0</v>
      </c>
      <c r="O89" s="165">
        <f t="shared" si="145"/>
        <v>0</v>
      </c>
      <c r="P89" s="166">
        <f t="shared" ref="P89" si="146">P84+P85-P86-P87</f>
        <v>0</v>
      </c>
    </row>
    <row r="90" spans="1:16" ht="15.75" x14ac:dyDescent="0.25">
      <c r="A90" s="655" t="s">
        <v>107</v>
      </c>
      <c r="B90" s="24" t="s">
        <v>85</v>
      </c>
      <c r="C90" s="12" t="s">
        <v>3</v>
      </c>
      <c r="D90" s="142">
        <f t="shared" ref="D90:G93" si="147">D66+D72+D78+D84</f>
        <v>0</v>
      </c>
      <c r="E90" s="142">
        <f t="shared" si="147"/>
        <v>0</v>
      </c>
      <c r="F90" s="142">
        <f t="shared" si="147"/>
        <v>0</v>
      </c>
      <c r="G90" s="142">
        <f t="shared" si="147"/>
        <v>0</v>
      </c>
      <c r="H90" s="142">
        <f t="shared" ref="H90:I90" si="148">H66+H72+H78+H84</f>
        <v>0</v>
      </c>
      <c r="I90" s="142">
        <f t="shared" si="148"/>
        <v>0</v>
      </c>
      <c r="J90" s="142">
        <f t="shared" ref="J90:K90" si="149">J66+J72+J78+J84</f>
        <v>0</v>
      </c>
      <c r="K90" s="142">
        <f t="shared" si="149"/>
        <v>14</v>
      </c>
      <c r="L90" s="142">
        <f t="shared" ref="L90:M90" si="150">L66+L72+L78+L84</f>
        <v>14</v>
      </c>
      <c r="M90" s="142">
        <f t="shared" si="150"/>
        <v>10</v>
      </c>
      <c r="N90" s="142">
        <f t="shared" ref="N90:O90" si="151">N66+N72+N78+N84</f>
        <v>10</v>
      </c>
      <c r="O90" s="142">
        <f t="shared" si="151"/>
        <v>16</v>
      </c>
      <c r="P90" s="317">
        <f>D90</f>
        <v>0</v>
      </c>
    </row>
    <row r="91" spans="1:16" ht="15.75" x14ac:dyDescent="0.25">
      <c r="A91" s="656"/>
      <c r="B91" s="24" t="s">
        <v>106</v>
      </c>
      <c r="C91" s="12" t="s">
        <v>3</v>
      </c>
      <c r="D91" s="142">
        <f t="shared" si="147"/>
        <v>8</v>
      </c>
      <c r="E91" s="142">
        <f t="shared" si="147"/>
        <v>9</v>
      </c>
      <c r="F91" s="142">
        <f t="shared" si="147"/>
        <v>7</v>
      </c>
      <c r="G91" s="142">
        <f t="shared" si="147"/>
        <v>12</v>
      </c>
      <c r="H91" s="142">
        <f t="shared" ref="H91:I91" si="152">H67+H73+H79+H85</f>
        <v>12</v>
      </c>
      <c r="I91" s="142">
        <f t="shared" si="152"/>
        <v>2</v>
      </c>
      <c r="J91" s="142">
        <f t="shared" ref="J91:K91" si="153">J67+J73+J79+J85</f>
        <v>15</v>
      </c>
      <c r="K91" s="142">
        <f t="shared" si="153"/>
        <v>0</v>
      </c>
      <c r="L91" s="142">
        <f t="shared" ref="L91:M91" si="154">L67+L73+L79+L85</f>
        <v>0</v>
      </c>
      <c r="M91" s="142">
        <f t="shared" si="154"/>
        <v>0</v>
      </c>
      <c r="N91" s="142">
        <f t="shared" ref="N91:O91" si="155">N67+N73+N79+N85</f>
        <v>6</v>
      </c>
      <c r="O91" s="142">
        <f t="shared" si="155"/>
        <v>1</v>
      </c>
      <c r="P91" s="317">
        <f>SUM(D91:O91)</f>
        <v>72</v>
      </c>
    </row>
    <row r="92" spans="1:16" ht="26.25" x14ac:dyDescent="0.25">
      <c r="A92" s="656"/>
      <c r="B92" s="24" t="s">
        <v>105</v>
      </c>
      <c r="C92" s="12" t="s">
        <v>3</v>
      </c>
      <c r="D92" s="142">
        <f t="shared" si="147"/>
        <v>8</v>
      </c>
      <c r="E92" s="142">
        <f t="shared" si="147"/>
        <v>9</v>
      </c>
      <c r="F92" s="142">
        <f t="shared" si="147"/>
        <v>7</v>
      </c>
      <c r="G92" s="142">
        <f t="shared" si="147"/>
        <v>12</v>
      </c>
      <c r="H92" s="142">
        <f t="shared" ref="H92:I92" si="156">H68+H74+H80+H86</f>
        <v>12</v>
      </c>
      <c r="I92" s="142">
        <f t="shared" si="156"/>
        <v>2</v>
      </c>
      <c r="J92" s="142">
        <f t="shared" ref="J92:K92" si="157">J68+J74+J80+J86</f>
        <v>1</v>
      </c>
      <c r="K92" s="142">
        <f t="shared" si="157"/>
        <v>0</v>
      </c>
      <c r="L92" s="142">
        <f t="shared" ref="L92:M92" si="158">L68+L74+L80+L86</f>
        <v>4</v>
      </c>
      <c r="M92" s="142">
        <f t="shared" si="158"/>
        <v>0</v>
      </c>
      <c r="N92" s="142">
        <f t="shared" ref="N92:O92" si="159">N68+N74+N80+N86</f>
        <v>0</v>
      </c>
      <c r="O92" s="142">
        <f t="shared" si="159"/>
        <v>0</v>
      </c>
      <c r="P92" s="317">
        <f>SUM(D92:O92)</f>
        <v>55</v>
      </c>
    </row>
    <row r="93" spans="1:16" s="3" customFormat="1" ht="26.25" x14ac:dyDescent="0.25">
      <c r="A93" s="656"/>
      <c r="B93" s="24" t="s">
        <v>104</v>
      </c>
      <c r="C93" s="12"/>
      <c r="D93" s="142">
        <f t="shared" si="147"/>
        <v>0</v>
      </c>
      <c r="E93" s="142">
        <f t="shared" si="147"/>
        <v>0</v>
      </c>
      <c r="F93" s="142">
        <f t="shared" si="147"/>
        <v>0</v>
      </c>
      <c r="G93" s="142">
        <f t="shared" si="147"/>
        <v>0</v>
      </c>
      <c r="H93" s="142">
        <f t="shared" ref="H93:I93" si="160">H69+H75+H81+H87</f>
        <v>0</v>
      </c>
      <c r="I93" s="142">
        <f t="shared" si="160"/>
        <v>0</v>
      </c>
      <c r="J93" s="142">
        <f t="shared" ref="J93:K93" si="161">J69+J75+J81+J87</f>
        <v>0</v>
      </c>
      <c r="K93" s="142">
        <f t="shared" si="161"/>
        <v>0</v>
      </c>
      <c r="L93" s="142">
        <f t="shared" ref="L93:M93" si="162">L69+L75+L81+L87</f>
        <v>0</v>
      </c>
      <c r="M93" s="142">
        <f t="shared" si="162"/>
        <v>0</v>
      </c>
      <c r="N93" s="142">
        <f t="shared" ref="N93:O93" si="163">N69+N75+N81+N87</f>
        <v>0</v>
      </c>
      <c r="O93" s="142">
        <f t="shared" si="163"/>
        <v>0</v>
      </c>
      <c r="P93" s="317">
        <f>SUM(D93:O93)</f>
        <v>0</v>
      </c>
    </row>
    <row r="94" spans="1:16" s="3" customFormat="1" ht="15.75" x14ac:dyDescent="0.25">
      <c r="A94" s="656"/>
      <c r="B94" s="24" t="s">
        <v>190</v>
      </c>
      <c r="C94" s="12" t="s">
        <v>3</v>
      </c>
      <c r="D94" s="143">
        <f>D93+D92</f>
        <v>8</v>
      </c>
      <c r="E94" s="143">
        <f t="shared" ref="E94:G94" si="164">E93+E92</f>
        <v>9</v>
      </c>
      <c r="F94" s="143">
        <f t="shared" si="164"/>
        <v>7</v>
      </c>
      <c r="G94" s="143">
        <f t="shared" si="164"/>
        <v>12</v>
      </c>
      <c r="H94" s="143">
        <f t="shared" ref="H94:I94" si="165">H93+H92</f>
        <v>12</v>
      </c>
      <c r="I94" s="143">
        <f t="shared" si="165"/>
        <v>2</v>
      </c>
      <c r="J94" s="143">
        <f t="shared" ref="J94:K94" si="166">J93+J92</f>
        <v>1</v>
      </c>
      <c r="K94" s="143">
        <f t="shared" si="166"/>
        <v>0</v>
      </c>
      <c r="L94" s="143">
        <f t="shared" ref="L94:M94" si="167">L93+L92</f>
        <v>4</v>
      </c>
      <c r="M94" s="143">
        <f t="shared" si="167"/>
        <v>0</v>
      </c>
      <c r="N94" s="143">
        <f t="shared" ref="N94:O94" si="168">N93+N92</f>
        <v>0</v>
      </c>
      <c r="O94" s="143">
        <f t="shared" si="168"/>
        <v>0</v>
      </c>
      <c r="P94" s="150">
        <f t="shared" ref="P94" si="169">P93+P92</f>
        <v>55</v>
      </c>
    </row>
    <row r="95" spans="1:16" ht="16.5" thickBot="1" x14ac:dyDescent="0.3">
      <c r="A95" s="657"/>
      <c r="B95" s="24" t="s">
        <v>81</v>
      </c>
      <c r="C95" s="12" t="s">
        <v>3</v>
      </c>
      <c r="D95" s="144">
        <f>D90+D91-D94</f>
        <v>0</v>
      </c>
      <c r="E95" s="144">
        <f t="shared" ref="E95:G95" si="170">E90+E91-E94</f>
        <v>0</v>
      </c>
      <c r="F95" s="144">
        <f t="shared" si="170"/>
        <v>0</v>
      </c>
      <c r="G95" s="144">
        <f t="shared" si="170"/>
        <v>0</v>
      </c>
      <c r="H95" s="144">
        <f t="shared" ref="H95:I95" si="171">H90+H91-H94</f>
        <v>0</v>
      </c>
      <c r="I95" s="144">
        <f t="shared" si="171"/>
        <v>0</v>
      </c>
      <c r="J95" s="144">
        <f t="shared" ref="J95:K95" si="172">J90+J91-J94</f>
        <v>14</v>
      </c>
      <c r="K95" s="144">
        <f t="shared" si="172"/>
        <v>14</v>
      </c>
      <c r="L95" s="144">
        <f t="shared" ref="L95:M95" si="173">L90+L91-L94</f>
        <v>10</v>
      </c>
      <c r="M95" s="144">
        <f t="shared" si="173"/>
        <v>10</v>
      </c>
      <c r="N95" s="144">
        <f t="shared" ref="N95:O95" si="174">N90+N91-N94</f>
        <v>16</v>
      </c>
      <c r="O95" s="144">
        <f t="shared" si="174"/>
        <v>17</v>
      </c>
      <c r="P95" s="151">
        <f>P90+P91-P94</f>
        <v>17</v>
      </c>
    </row>
    <row r="96" spans="1:16" ht="16.5" thickBot="1" x14ac:dyDescent="0.3">
      <c r="A96" s="84"/>
      <c r="B96" s="65"/>
      <c r="C96" s="66"/>
      <c r="D96" s="63"/>
      <c r="E96" s="63"/>
      <c r="F96" s="63"/>
      <c r="G96" s="63"/>
      <c r="H96" s="63"/>
      <c r="I96" s="63"/>
      <c r="J96" s="63"/>
      <c r="K96" s="63"/>
      <c r="L96" s="64"/>
      <c r="M96" s="64"/>
      <c r="N96" s="64"/>
      <c r="O96" s="64"/>
      <c r="P96" s="150"/>
    </row>
    <row r="97" spans="1:16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5"/>
      <c r="O97" s="615"/>
      <c r="P97" s="616"/>
    </row>
    <row r="98" spans="1:16" ht="15.75" x14ac:dyDescent="0.25">
      <c r="A98" s="85" t="s">
        <v>192</v>
      </c>
      <c r="B98" s="67"/>
      <c r="C98" s="12" t="s">
        <v>3</v>
      </c>
      <c r="D98" s="162">
        <v>0</v>
      </c>
      <c r="E98" s="162">
        <v>0</v>
      </c>
      <c r="F98" s="162">
        <v>0</v>
      </c>
      <c r="G98" s="162">
        <v>0</v>
      </c>
      <c r="H98" s="68">
        <v>0</v>
      </c>
      <c r="I98" s="68">
        <v>0</v>
      </c>
      <c r="J98" s="68">
        <v>0</v>
      </c>
      <c r="K98" s="68">
        <v>0</v>
      </c>
      <c r="L98" s="69">
        <v>0</v>
      </c>
      <c r="M98" s="69">
        <v>0</v>
      </c>
      <c r="N98" s="69">
        <v>0</v>
      </c>
      <c r="O98" s="69">
        <v>0</v>
      </c>
      <c r="P98" s="189">
        <f>SUM(D98:O98)</f>
        <v>0</v>
      </c>
    </row>
    <row r="99" spans="1:16" ht="15.75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3"/>
      <c r="K99" s="63"/>
      <c r="L99" s="64"/>
      <c r="M99" s="64"/>
      <c r="N99" s="64"/>
      <c r="O99" s="64"/>
      <c r="P99" s="150"/>
    </row>
    <row r="100" spans="1:16" s="3" customFormat="1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40"/>
    </row>
    <row r="101" spans="1:16" ht="15.75" x14ac:dyDescent="0.25">
      <c r="A101" s="596" t="s">
        <v>102</v>
      </c>
      <c r="B101" s="597"/>
      <c r="C101" s="12" t="s">
        <v>3</v>
      </c>
      <c r="D101" s="162">
        <v>151</v>
      </c>
      <c r="E101" s="162">
        <v>144</v>
      </c>
      <c r="F101" s="162">
        <v>151</v>
      </c>
      <c r="G101" s="162">
        <v>138</v>
      </c>
      <c r="H101" s="5">
        <v>139</v>
      </c>
      <c r="I101" s="5">
        <v>144</v>
      </c>
      <c r="J101" s="5">
        <v>142</v>
      </c>
      <c r="K101" s="5">
        <v>142</v>
      </c>
      <c r="L101" s="5">
        <v>143</v>
      </c>
      <c r="M101" s="5">
        <v>143</v>
      </c>
      <c r="N101" s="5">
        <v>149</v>
      </c>
      <c r="O101" s="5">
        <v>149</v>
      </c>
      <c r="P101" s="32">
        <f t="shared" ref="P101:P116" si="175">O101</f>
        <v>149</v>
      </c>
    </row>
    <row r="102" spans="1:16" ht="15.75" x14ac:dyDescent="0.25">
      <c r="A102" s="596" t="s">
        <v>101</v>
      </c>
      <c r="B102" s="597"/>
      <c r="C102" s="12" t="s">
        <v>3</v>
      </c>
      <c r="D102" s="162">
        <v>4</v>
      </c>
      <c r="E102" s="162">
        <v>4</v>
      </c>
      <c r="F102" s="162">
        <v>4</v>
      </c>
      <c r="G102" s="162">
        <v>2</v>
      </c>
      <c r="H102" s="5">
        <v>2</v>
      </c>
      <c r="I102" s="5">
        <v>3</v>
      </c>
      <c r="J102" s="5">
        <v>4</v>
      </c>
      <c r="K102" s="5">
        <v>4</v>
      </c>
      <c r="L102" s="5">
        <v>3</v>
      </c>
      <c r="M102" s="5">
        <v>3</v>
      </c>
      <c r="N102" s="5">
        <v>4</v>
      </c>
      <c r="O102" s="5">
        <v>4</v>
      </c>
      <c r="P102" s="32">
        <f t="shared" si="175"/>
        <v>4</v>
      </c>
    </row>
    <row r="103" spans="1:16" ht="15.6" customHeight="1" x14ac:dyDescent="0.25">
      <c r="A103" s="603" t="s">
        <v>100</v>
      </c>
      <c r="B103" s="604"/>
      <c r="C103" s="12" t="s">
        <v>3</v>
      </c>
      <c r="D103" s="162">
        <v>0</v>
      </c>
      <c r="E103" s="162">
        <v>0</v>
      </c>
      <c r="F103" s="162">
        <v>1</v>
      </c>
      <c r="G103" s="162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32">
        <f t="shared" si="175"/>
        <v>0</v>
      </c>
    </row>
    <row r="104" spans="1:16" ht="15.75" x14ac:dyDescent="0.25">
      <c r="A104" s="603" t="s">
        <v>99</v>
      </c>
      <c r="B104" s="604"/>
      <c r="C104" s="12" t="s">
        <v>3</v>
      </c>
      <c r="D104" s="162">
        <v>3</v>
      </c>
      <c r="E104" s="162">
        <v>3</v>
      </c>
      <c r="F104" s="162">
        <v>3</v>
      </c>
      <c r="G104" s="162">
        <v>3</v>
      </c>
      <c r="H104" s="5">
        <v>3</v>
      </c>
      <c r="I104" s="5">
        <v>3</v>
      </c>
      <c r="J104" s="5">
        <v>3</v>
      </c>
      <c r="K104" s="5">
        <v>3</v>
      </c>
      <c r="L104" s="5">
        <v>3</v>
      </c>
      <c r="M104" s="5">
        <v>3</v>
      </c>
      <c r="N104" s="5">
        <v>3</v>
      </c>
      <c r="O104" s="5">
        <v>3</v>
      </c>
      <c r="P104" s="32">
        <f t="shared" si="175"/>
        <v>3</v>
      </c>
    </row>
    <row r="105" spans="1:16" ht="15.75" x14ac:dyDescent="0.25">
      <c r="A105" s="658" t="s">
        <v>98</v>
      </c>
      <c r="B105" s="659"/>
      <c r="C105" s="12" t="s">
        <v>3</v>
      </c>
      <c r="D105" s="33">
        <f>SUM(D101:D104)</f>
        <v>158</v>
      </c>
      <c r="E105" s="33">
        <f t="shared" ref="E105:F105" si="176">SUM(E101:E104)</f>
        <v>151</v>
      </c>
      <c r="F105" s="33">
        <f t="shared" si="176"/>
        <v>159</v>
      </c>
      <c r="G105" s="33">
        <f t="shared" ref="G105:H105" si="177">SUM(G101:G104)</f>
        <v>143</v>
      </c>
      <c r="H105" s="33">
        <f t="shared" si="177"/>
        <v>144</v>
      </c>
      <c r="I105" s="33">
        <f t="shared" ref="I105:J105" si="178">SUM(I101:I104)</f>
        <v>150</v>
      </c>
      <c r="J105" s="33">
        <f t="shared" si="178"/>
        <v>149</v>
      </c>
      <c r="K105" s="33">
        <f t="shared" ref="K105" si="179">SUM(K101:K104)</f>
        <v>149</v>
      </c>
      <c r="L105" s="33">
        <f t="shared" ref="L105:M105" si="180">SUM(L101:L104)</f>
        <v>149</v>
      </c>
      <c r="M105" s="33">
        <f t="shared" si="180"/>
        <v>149</v>
      </c>
      <c r="N105" s="33">
        <f t="shared" ref="N105:O105" si="181">SUM(N101:N104)</f>
        <v>156</v>
      </c>
      <c r="O105" s="33">
        <f t="shared" si="181"/>
        <v>156</v>
      </c>
      <c r="P105" s="32">
        <f t="shared" si="175"/>
        <v>156</v>
      </c>
    </row>
    <row r="106" spans="1:16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6"/>
      <c r="O106" s="636"/>
      <c r="P106" s="637"/>
    </row>
    <row r="107" spans="1:16" ht="15.75" x14ac:dyDescent="0.25">
      <c r="A107" s="596" t="s">
        <v>195</v>
      </c>
      <c r="B107" s="597"/>
      <c r="C107" s="12" t="s">
        <v>3</v>
      </c>
      <c r="D107" s="162">
        <v>594</v>
      </c>
      <c r="E107" s="162">
        <v>610</v>
      </c>
      <c r="F107" s="162">
        <v>610</v>
      </c>
      <c r="G107" s="162">
        <v>625</v>
      </c>
      <c r="H107" s="5">
        <v>636</v>
      </c>
      <c r="I107" s="5">
        <v>633</v>
      </c>
      <c r="J107" s="5">
        <v>635</v>
      </c>
      <c r="K107" s="5">
        <v>635</v>
      </c>
      <c r="L107" s="5">
        <v>638</v>
      </c>
      <c r="M107" s="5">
        <v>638</v>
      </c>
      <c r="N107" s="5">
        <v>640</v>
      </c>
      <c r="O107" s="5">
        <v>640</v>
      </c>
      <c r="P107" s="32">
        <f t="shared" si="175"/>
        <v>640</v>
      </c>
    </row>
    <row r="108" spans="1:16" ht="15.75" x14ac:dyDescent="0.25">
      <c r="A108" s="596" t="s">
        <v>196</v>
      </c>
      <c r="B108" s="597"/>
      <c r="C108" s="12" t="s">
        <v>3</v>
      </c>
      <c r="D108" s="162">
        <v>8</v>
      </c>
      <c r="E108" s="162">
        <v>8</v>
      </c>
      <c r="F108" s="162">
        <v>8</v>
      </c>
      <c r="G108" s="162">
        <v>9</v>
      </c>
      <c r="H108" s="5">
        <v>9</v>
      </c>
      <c r="I108" s="5">
        <v>8</v>
      </c>
      <c r="J108" s="5">
        <v>8</v>
      </c>
      <c r="K108" s="5">
        <v>8</v>
      </c>
      <c r="L108" s="5">
        <v>9</v>
      </c>
      <c r="M108" s="5">
        <v>9</v>
      </c>
      <c r="N108" s="5">
        <v>9</v>
      </c>
      <c r="O108" s="5">
        <v>9</v>
      </c>
      <c r="P108" s="32">
        <f t="shared" si="175"/>
        <v>9</v>
      </c>
    </row>
    <row r="109" spans="1:16" ht="15.75" x14ac:dyDescent="0.25">
      <c r="A109" s="596" t="s">
        <v>197</v>
      </c>
      <c r="B109" s="597"/>
      <c r="C109" s="12" t="s">
        <v>3</v>
      </c>
      <c r="D109" s="162">
        <v>15</v>
      </c>
      <c r="E109" s="162">
        <v>17</v>
      </c>
      <c r="F109" s="162">
        <v>16</v>
      </c>
      <c r="G109" s="162">
        <v>16</v>
      </c>
      <c r="H109" s="5">
        <v>16</v>
      </c>
      <c r="I109" s="5">
        <v>16</v>
      </c>
      <c r="J109" s="5">
        <v>16</v>
      </c>
      <c r="K109" s="5">
        <v>16</v>
      </c>
      <c r="L109" s="5">
        <v>17</v>
      </c>
      <c r="M109" s="5">
        <v>17</v>
      </c>
      <c r="N109" s="5">
        <v>17</v>
      </c>
      <c r="O109" s="5">
        <v>17</v>
      </c>
      <c r="P109" s="32">
        <f t="shared" si="175"/>
        <v>17</v>
      </c>
    </row>
    <row r="110" spans="1:16" ht="15.75" x14ac:dyDescent="0.25">
      <c r="A110" s="596" t="s">
        <v>198</v>
      </c>
      <c r="B110" s="597"/>
      <c r="C110" s="12" t="s">
        <v>3</v>
      </c>
      <c r="D110" s="162">
        <v>2</v>
      </c>
      <c r="E110" s="162">
        <v>2</v>
      </c>
      <c r="F110" s="162">
        <v>2</v>
      </c>
      <c r="G110" s="162">
        <v>2</v>
      </c>
      <c r="H110" s="5">
        <v>2</v>
      </c>
      <c r="I110" s="5">
        <v>2</v>
      </c>
      <c r="J110" s="5">
        <v>2</v>
      </c>
      <c r="K110" s="5">
        <v>2</v>
      </c>
      <c r="L110" s="5">
        <v>2</v>
      </c>
      <c r="M110" s="5">
        <v>2</v>
      </c>
      <c r="N110" s="5">
        <v>2</v>
      </c>
      <c r="O110" s="5">
        <v>2</v>
      </c>
      <c r="P110" s="32">
        <f t="shared" si="175"/>
        <v>2</v>
      </c>
    </row>
    <row r="111" spans="1:16" ht="15.75" x14ac:dyDescent="0.25">
      <c r="A111" s="617" t="s">
        <v>97</v>
      </c>
      <c r="B111" s="618"/>
      <c r="C111" s="12" t="s">
        <v>3</v>
      </c>
      <c r="D111" s="33">
        <f>SUM(D107:D110)</f>
        <v>619</v>
      </c>
      <c r="E111" s="33">
        <f t="shared" ref="E111:F111" si="182">SUM(E107:E110)</f>
        <v>637</v>
      </c>
      <c r="F111" s="33">
        <f t="shared" si="182"/>
        <v>636</v>
      </c>
      <c r="G111" s="33">
        <f t="shared" ref="G111:H111" si="183">SUM(G107:G110)</f>
        <v>652</v>
      </c>
      <c r="H111" s="33">
        <f t="shared" si="183"/>
        <v>663</v>
      </c>
      <c r="I111" s="33">
        <f t="shared" ref="I111:J111" si="184">SUM(I107:I110)</f>
        <v>659</v>
      </c>
      <c r="J111" s="33">
        <f t="shared" si="184"/>
        <v>661</v>
      </c>
      <c r="K111" s="33">
        <f t="shared" ref="K111" si="185">SUM(K107:K110)</f>
        <v>661</v>
      </c>
      <c r="L111" s="33">
        <f t="shared" ref="L111:M111" si="186">SUM(L107:L110)</f>
        <v>666</v>
      </c>
      <c r="M111" s="33">
        <f t="shared" si="186"/>
        <v>666</v>
      </c>
      <c r="N111" s="33">
        <f t="shared" ref="N111:O111" si="187">SUM(N107:N110)</f>
        <v>668</v>
      </c>
      <c r="O111" s="33">
        <f t="shared" si="187"/>
        <v>668</v>
      </c>
      <c r="P111" s="32">
        <f t="shared" si="175"/>
        <v>668</v>
      </c>
    </row>
    <row r="112" spans="1:16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39"/>
      <c r="O112" s="639"/>
      <c r="P112" s="640"/>
    </row>
    <row r="113" spans="1:16" ht="15.75" x14ac:dyDescent="0.25">
      <c r="A113" s="596" t="s">
        <v>199</v>
      </c>
      <c r="B113" s="597"/>
      <c r="C113" s="12" t="s">
        <v>3</v>
      </c>
      <c r="D113" s="162">
        <v>104</v>
      </c>
      <c r="E113" s="162">
        <v>104</v>
      </c>
      <c r="F113" s="162">
        <v>104</v>
      </c>
      <c r="G113" s="162">
        <v>114</v>
      </c>
      <c r="H113" s="136">
        <v>114</v>
      </c>
      <c r="I113" s="136">
        <v>114</v>
      </c>
      <c r="J113" s="136">
        <v>114</v>
      </c>
      <c r="K113" s="136">
        <v>114</v>
      </c>
      <c r="L113" s="136">
        <v>114</v>
      </c>
      <c r="M113" s="136">
        <v>114</v>
      </c>
      <c r="N113" s="136">
        <v>106</v>
      </c>
      <c r="O113" s="136">
        <v>106</v>
      </c>
      <c r="P113" s="32">
        <f t="shared" si="175"/>
        <v>106</v>
      </c>
    </row>
    <row r="114" spans="1:16" ht="15.75" x14ac:dyDescent="0.25">
      <c r="A114" s="596" t="s">
        <v>200</v>
      </c>
      <c r="B114" s="597"/>
      <c r="C114" s="12" t="s">
        <v>3</v>
      </c>
      <c r="D114" s="162">
        <v>19</v>
      </c>
      <c r="E114" s="162">
        <v>19</v>
      </c>
      <c r="F114" s="162">
        <v>19</v>
      </c>
      <c r="G114" s="162">
        <v>20</v>
      </c>
      <c r="H114" s="136">
        <v>20</v>
      </c>
      <c r="I114" s="136">
        <v>20</v>
      </c>
      <c r="J114" s="136">
        <v>20</v>
      </c>
      <c r="K114" s="136">
        <v>20</v>
      </c>
      <c r="L114" s="136">
        <v>20</v>
      </c>
      <c r="M114" s="136">
        <v>20</v>
      </c>
      <c r="N114" s="136">
        <v>19</v>
      </c>
      <c r="O114" s="136">
        <v>19</v>
      </c>
      <c r="P114" s="32">
        <f t="shared" si="175"/>
        <v>19</v>
      </c>
    </row>
    <row r="115" spans="1:16" ht="15.75" x14ac:dyDescent="0.25">
      <c r="A115" s="596" t="s">
        <v>201</v>
      </c>
      <c r="B115" s="597"/>
      <c r="C115" s="12" t="s">
        <v>3</v>
      </c>
      <c r="D115" s="162">
        <v>7</v>
      </c>
      <c r="E115" s="162">
        <v>5</v>
      </c>
      <c r="F115" s="162">
        <v>5</v>
      </c>
      <c r="G115" s="162">
        <v>6</v>
      </c>
      <c r="H115" s="136">
        <v>6</v>
      </c>
      <c r="I115" s="136">
        <v>6</v>
      </c>
      <c r="J115" s="136">
        <v>6</v>
      </c>
      <c r="K115" s="136">
        <v>6</v>
      </c>
      <c r="L115" s="136">
        <v>5</v>
      </c>
      <c r="M115" s="136">
        <v>5</v>
      </c>
      <c r="N115" s="136">
        <v>5</v>
      </c>
      <c r="O115" s="136">
        <v>5</v>
      </c>
      <c r="P115" s="32">
        <f t="shared" si="175"/>
        <v>5</v>
      </c>
    </row>
    <row r="116" spans="1:16" ht="15.75" x14ac:dyDescent="0.25">
      <c r="A116" s="596" t="s">
        <v>202</v>
      </c>
      <c r="B116" s="597"/>
      <c r="C116" s="12" t="s">
        <v>3</v>
      </c>
      <c r="D116" s="162">
        <v>0</v>
      </c>
      <c r="E116" s="162">
        <v>0</v>
      </c>
      <c r="F116" s="162">
        <v>0</v>
      </c>
      <c r="G116" s="162">
        <v>0</v>
      </c>
      <c r="H116" s="136">
        <v>0</v>
      </c>
      <c r="I116" s="136">
        <v>0</v>
      </c>
      <c r="J116" s="136">
        <v>0</v>
      </c>
      <c r="K116" s="136">
        <v>0</v>
      </c>
      <c r="L116" s="136">
        <v>0</v>
      </c>
      <c r="M116" s="136">
        <v>0</v>
      </c>
      <c r="N116" s="136">
        <v>0</v>
      </c>
      <c r="O116" s="136">
        <v>0</v>
      </c>
      <c r="P116" s="32">
        <f t="shared" si="175"/>
        <v>0</v>
      </c>
    </row>
    <row r="117" spans="1:16" ht="15.75" x14ac:dyDescent="0.25">
      <c r="A117" s="617" t="s">
        <v>96</v>
      </c>
      <c r="B117" s="618"/>
      <c r="C117" s="12" t="s">
        <v>3</v>
      </c>
      <c r="D117" s="33">
        <f>SUM(D113:D116)</f>
        <v>130</v>
      </c>
      <c r="E117" s="33">
        <f t="shared" ref="E117:F117" si="188">SUM(E113:E116)</f>
        <v>128</v>
      </c>
      <c r="F117" s="33">
        <f t="shared" si="188"/>
        <v>128</v>
      </c>
      <c r="G117" s="33">
        <f t="shared" ref="G117:H117" si="189">SUM(G113:G116)</f>
        <v>140</v>
      </c>
      <c r="H117" s="33">
        <f t="shared" si="189"/>
        <v>140</v>
      </c>
      <c r="I117" s="33">
        <f t="shared" ref="I117:J117" si="190">SUM(I113:I116)</f>
        <v>140</v>
      </c>
      <c r="J117" s="33">
        <f t="shared" si="190"/>
        <v>140</v>
      </c>
      <c r="K117" s="33">
        <f t="shared" ref="K117" si="191">SUM(K113:K116)</f>
        <v>140</v>
      </c>
      <c r="L117" s="33">
        <f t="shared" ref="L117:M117" si="192">SUM(L113:L116)</f>
        <v>139</v>
      </c>
      <c r="M117" s="33">
        <f t="shared" si="192"/>
        <v>139</v>
      </c>
      <c r="N117" s="33">
        <f t="shared" ref="N117:O117" si="193">SUM(N113:N116)</f>
        <v>130</v>
      </c>
      <c r="O117" s="33">
        <f t="shared" si="193"/>
        <v>130</v>
      </c>
      <c r="P117" s="54">
        <f t="shared" ref="P117" si="194">SUM(P113:P116)</f>
        <v>130</v>
      </c>
    </row>
    <row r="118" spans="1:16" s="3" customFormat="1" ht="15.75" x14ac:dyDescent="0.25">
      <c r="A118" s="325" t="s">
        <v>193</v>
      </c>
      <c r="B118" s="326"/>
      <c r="C118" s="12" t="s">
        <v>3</v>
      </c>
      <c r="D118" s="33">
        <f t="shared" ref="D118:G118" si="195">D111+D117</f>
        <v>749</v>
      </c>
      <c r="E118" s="33">
        <f t="shared" si="195"/>
        <v>765</v>
      </c>
      <c r="F118" s="33">
        <f t="shared" si="195"/>
        <v>764</v>
      </c>
      <c r="G118" s="33">
        <f t="shared" si="195"/>
        <v>792</v>
      </c>
      <c r="H118" s="33">
        <f t="shared" ref="H118:I118" si="196">H111+H117</f>
        <v>803</v>
      </c>
      <c r="I118" s="33">
        <f t="shared" si="196"/>
        <v>799</v>
      </c>
      <c r="J118" s="33">
        <f t="shared" ref="J118:K118" si="197">J111+J117</f>
        <v>801</v>
      </c>
      <c r="K118" s="33">
        <f t="shared" si="197"/>
        <v>801</v>
      </c>
      <c r="L118" s="33">
        <f t="shared" ref="L118:M118" si="198">L111+L117</f>
        <v>805</v>
      </c>
      <c r="M118" s="33">
        <f t="shared" si="198"/>
        <v>805</v>
      </c>
      <c r="N118" s="33">
        <f t="shared" ref="N118:O118" si="199">N111+N117</f>
        <v>798</v>
      </c>
      <c r="O118" s="33">
        <f t="shared" si="199"/>
        <v>798</v>
      </c>
      <c r="P118" s="33">
        <f t="shared" ref="P118" si="200">P111+P117</f>
        <v>798</v>
      </c>
    </row>
    <row r="119" spans="1:16" ht="15.75" x14ac:dyDescent="0.25">
      <c r="A119" s="617" t="s">
        <v>194</v>
      </c>
      <c r="B119" s="618"/>
      <c r="C119" s="12" t="s">
        <v>3</v>
      </c>
      <c r="D119" s="33">
        <f t="shared" ref="D119:G119" si="201">D105+D118</f>
        <v>907</v>
      </c>
      <c r="E119" s="33">
        <f t="shared" si="201"/>
        <v>916</v>
      </c>
      <c r="F119" s="33">
        <f t="shared" si="201"/>
        <v>923</v>
      </c>
      <c r="G119" s="33">
        <f t="shared" si="201"/>
        <v>935</v>
      </c>
      <c r="H119" s="33">
        <f t="shared" ref="H119:I119" si="202">H105+H118</f>
        <v>947</v>
      </c>
      <c r="I119" s="33">
        <f t="shared" si="202"/>
        <v>949</v>
      </c>
      <c r="J119" s="33">
        <f t="shared" ref="J119:K119" si="203">J105+J118</f>
        <v>950</v>
      </c>
      <c r="K119" s="33">
        <f t="shared" si="203"/>
        <v>950</v>
      </c>
      <c r="L119" s="33">
        <f t="shared" ref="L119:M119" si="204">L105+L118</f>
        <v>954</v>
      </c>
      <c r="M119" s="33">
        <f t="shared" si="204"/>
        <v>954</v>
      </c>
      <c r="N119" s="33">
        <f t="shared" ref="N119:O119" si="205">N105+N118</f>
        <v>954</v>
      </c>
      <c r="O119" s="33">
        <f t="shared" si="205"/>
        <v>954</v>
      </c>
      <c r="P119" s="33">
        <f t="shared" ref="P119" si="206">P105+P118</f>
        <v>954</v>
      </c>
    </row>
    <row r="120" spans="1:16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4"/>
      <c r="O120" s="594"/>
      <c r="P120" s="595"/>
    </row>
    <row r="121" spans="1:16" ht="15.75" x14ac:dyDescent="0.25">
      <c r="A121" s="596" t="s">
        <v>95</v>
      </c>
      <c r="B121" s="597"/>
      <c r="C121" s="6" t="s">
        <v>3</v>
      </c>
      <c r="D121" s="162">
        <v>2971</v>
      </c>
      <c r="E121" s="162">
        <v>2976</v>
      </c>
      <c r="F121" s="162">
        <v>2981</v>
      </c>
      <c r="G121" s="162">
        <v>2986</v>
      </c>
      <c r="H121" s="137">
        <v>2991</v>
      </c>
      <c r="I121" s="137">
        <v>2996</v>
      </c>
      <c r="J121" s="137">
        <v>3001</v>
      </c>
      <c r="K121" s="137">
        <v>3006</v>
      </c>
      <c r="L121" s="137">
        <v>3011</v>
      </c>
      <c r="M121" s="137">
        <v>3016</v>
      </c>
      <c r="N121" s="137">
        <v>3021</v>
      </c>
      <c r="O121" s="137">
        <v>3026</v>
      </c>
      <c r="P121" s="31">
        <f>O121</f>
        <v>3026</v>
      </c>
    </row>
    <row r="122" spans="1:16" ht="15.75" x14ac:dyDescent="0.25">
      <c r="A122" s="596" t="s">
        <v>94</v>
      </c>
      <c r="B122" s="597"/>
      <c r="C122" s="6" t="s">
        <v>3</v>
      </c>
      <c r="D122" s="162">
        <v>2968.3</v>
      </c>
      <c r="E122" s="162">
        <v>2976.6</v>
      </c>
      <c r="F122" s="162">
        <v>2981.3</v>
      </c>
      <c r="G122" s="162">
        <v>2985.3</v>
      </c>
      <c r="H122" s="137">
        <v>2989.3</v>
      </c>
      <c r="I122" s="137">
        <v>2993.3</v>
      </c>
      <c r="J122" s="137">
        <v>2997.3</v>
      </c>
      <c r="K122" s="137">
        <v>2997</v>
      </c>
      <c r="L122" s="137">
        <v>3009.9</v>
      </c>
      <c r="M122" s="137">
        <v>3010</v>
      </c>
      <c r="N122" s="137">
        <v>3010</v>
      </c>
      <c r="O122" s="137">
        <v>3010</v>
      </c>
      <c r="P122" s="31">
        <f>O122</f>
        <v>3010</v>
      </c>
    </row>
    <row r="123" spans="1:16" ht="15.75" x14ac:dyDescent="0.25">
      <c r="A123" s="633" t="s">
        <v>93</v>
      </c>
      <c r="B123" s="634"/>
      <c r="C123" s="30" t="s">
        <v>6</v>
      </c>
      <c r="D123" s="316">
        <f>IFERROR(D122/D121,0)</f>
        <v>0.99909121507909804</v>
      </c>
      <c r="E123" s="316">
        <f t="shared" ref="E123:G123" si="207">IFERROR(E122/E121,0)</f>
        <v>1.0002016129032258</v>
      </c>
      <c r="F123" s="316">
        <f t="shared" si="207"/>
        <v>1.0001006373700101</v>
      </c>
      <c r="G123" s="316">
        <f t="shared" si="207"/>
        <v>0.99976557267247157</v>
      </c>
      <c r="H123" s="316">
        <f t="shared" ref="H123:I123" si="208">IFERROR(H122/H121,0)</f>
        <v>0.99943162821798737</v>
      </c>
      <c r="I123" s="316">
        <f t="shared" si="208"/>
        <v>0.99909879839786386</v>
      </c>
      <c r="J123" s="316">
        <f t="shared" ref="J123:K123" si="209">IFERROR(J122/J121,0)</f>
        <v>0.99876707764078643</v>
      </c>
      <c r="K123" s="316">
        <f t="shared" si="209"/>
        <v>0.99700598802395213</v>
      </c>
      <c r="L123" s="316">
        <f t="shared" ref="L123:M123" si="210">IFERROR(L122/L121,0)</f>
        <v>0.99963467286615748</v>
      </c>
      <c r="M123" s="316">
        <f t="shared" si="210"/>
        <v>0.99801061007957559</v>
      </c>
      <c r="N123" s="316">
        <f t="shared" ref="N123:O123" si="211">IFERROR(N122/N121,0)</f>
        <v>0.99635882158225753</v>
      </c>
      <c r="O123" s="316">
        <f t="shared" si="211"/>
        <v>0.99471249173826837</v>
      </c>
      <c r="P123" s="298">
        <f>IFERROR(P122/P121,0)</f>
        <v>0.99471249173826837</v>
      </c>
    </row>
    <row r="124" spans="1:16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6"/>
      <c r="O124" s="626"/>
      <c r="P124" s="627"/>
    </row>
    <row r="125" spans="1:16" ht="15.75" x14ac:dyDescent="0.25">
      <c r="A125" s="605" t="s">
        <v>91</v>
      </c>
      <c r="B125" s="24" t="s">
        <v>85</v>
      </c>
      <c r="C125" s="12" t="s">
        <v>3</v>
      </c>
      <c r="D125" s="164">
        <v>0</v>
      </c>
      <c r="E125" s="164">
        <v>0</v>
      </c>
      <c r="F125" s="164">
        <v>0</v>
      </c>
      <c r="G125" s="164">
        <v>0</v>
      </c>
      <c r="H125" s="164">
        <v>0</v>
      </c>
      <c r="I125" s="164">
        <v>0</v>
      </c>
      <c r="J125" s="164">
        <v>0</v>
      </c>
      <c r="K125" s="164">
        <v>0</v>
      </c>
      <c r="L125" s="164">
        <v>0</v>
      </c>
      <c r="M125" s="164">
        <v>0</v>
      </c>
      <c r="N125" s="164">
        <v>0</v>
      </c>
      <c r="O125" s="164">
        <v>0</v>
      </c>
      <c r="P125" s="25">
        <f>D125</f>
        <v>0</v>
      </c>
    </row>
    <row r="126" spans="1:16" ht="15.75" x14ac:dyDescent="0.25">
      <c r="A126" s="606"/>
      <c r="B126" s="24" t="s">
        <v>84</v>
      </c>
      <c r="C126" s="12" t="s">
        <v>3</v>
      </c>
      <c r="D126" s="162">
        <v>0</v>
      </c>
      <c r="E126" s="162">
        <v>0</v>
      </c>
      <c r="F126" s="162">
        <v>0</v>
      </c>
      <c r="G126" s="162">
        <v>0</v>
      </c>
      <c r="H126" s="162">
        <v>0</v>
      </c>
      <c r="I126" s="162">
        <v>0</v>
      </c>
      <c r="J126" s="162">
        <v>0</v>
      </c>
      <c r="K126" s="162">
        <v>0</v>
      </c>
      <c r="L126" s="162">
        <v>0</v>
      </c>
      <c r="M126" s="162">
        <v>0</v>
      </c>
      <c r="N126" s="162">
        <v>0</v>
      </c>
      <c r="O126" s="162">
        <v>0</v>
      </c>
      <c r="P126" s="19">
        <f>SUM(D126:O126)</f>
        <v>0</v>
      </c>
    </row>
    <row r="127" spans="1:16" ht="15.75" x14ac:dyDescent="0.25">
      <c r="A127" s="606"/>
      <c r="B127" s="79" t="s">
        <v>88</v>
      </c>
      <c r="C127" s="12" t="s">
        <v>3</v>
      </c>
      <c r="D127" s="162">
        <v>0</v>
      </c>
      <c r="E127" s="162">
        <v>0</v>
      </c>
      <c r="F127" s="162">
        <v>0</v>
      </c>
      <c r="G127" s="162">
        <v>0</v>
      </c>
      <c r="H127" s="162">
        <v>0</v>
      </c>
      <c r="I127" s="162">
        <v>0</v>
      </c>
      <c r="J127" s="162">
        <v>0</v>
      </c>
      <c r="K127" s="162">
        <v>0</v>
      </c>
      <c r="L127" s="162">
        <v>0</v>
      </c>
      <c r="M127" s="162">
        <v>0</v>
      </c>
      <c r="N127" s="162">
        <v>0</v>
      </c>
      <c r="O127" s="162">
        <v>0</v>
      </c>
      <c r="P127" s="19">
        <f>SUM(D127:O127)</f>
        <v>0</v>
      </c>
    </row>
    <row r="128" spans="1:16" ht="15.75" x14ac:dyDescent="0.25">
      <c r="A128" s="606"/>
      <c r="B128" s="24" t="s">
        <v>82</v>
      </c>
      <c r="C128" s="12" t="s">
        <v>3</v>
      </c>
      <c r="D128" s="162">
        <v>0</v>
      </c>
      <c r="E128" s="162">
        <v>0</v>
      </c>
      <c r="F128" s="162">
        <v>0</v>
      </c>
      <c r="G128" s="162">
        <v>0</v>
      </c>
      <c r="H128" s="162">
        <v>0</v>
      </c>
      <c r="I128" s="162">
        <v>0</v>
      </c>
      <c r="J128" s="162">
        <v>0</v>
      </c>
      <c r="K128" s="162">
        <v>0</v>
      </c>
      <c r="L128" s="162">
        <v>0</v>
      </c>
      <c r="M128" s="162">
        <v>0</v>
      </c>
      <c r="N128" s="162">
        <v>0</v>
      </c>
      <c r="O128" s="162">
        <v>0</v>
      </c>
      <c r="P128" s="19">
        <f>SUM(D128:O128)</f>
        <v>0</v>
      </c>
    </row>
    <row r="129" spans="1:16" ht="15.75" x14ac:dyDescent="0.25">
      <c r="A129" s="607"/>
      <c r="B129" s="24" t="s">
        <v>81</v>
      </c>
      <c r="C129" s="12" t="s">
        <v>3</v>
      </c>
      <c r="D129" s="164">
        <f>D125+D126-D127-D128</f>
        <v>0</v>
      </c>
      <c r="E129" s="164">
        <f t="shared" ref="E129:G129" si="212">E125+E126-E127-E128</f>
        <v>0</v>
      </c>
      <c r="F129" s="164">
        <f t="shared" si="212"/>
        <v>0</v>
      </c>
      <c r="G129" s="164">
        <f t="shared" si="212"/>
        <v>0</v>
      </c>
      <c r="H129" s="164">
        <f t="shared" ref="H129:I129" si="213">H125+H126-H127-H128</f>
        <v>0</v>
      </c>
      <c r="I129" s="164">
        <f t="shared" si="213"/>
        <v>0</v>
      </c>
      <c r="J129" s="164">
        <f t="shared" ref="J129:K129" si="214">J125+J126-J127-J128</f>
        <v>0</v>
      </c>
      <c r="K129" s="164">
        <f t="shared" si="214"/>
        <v>0</v>
      </c>
      <c r="L129" s="164">
        <f t="shared" ref="L129:M129" si="215">L125+L126-L127-L128</f>
        <v>0</v>
      </c>
      <c r="M129" s="164">
        <f t="shared" si="215"/>
        <v>0</v>
      </c>
      <c r="N129" s="164">
        <f t="shared" ref="N129:O129" si="216">N125+N126-N127-N128</f>
        <v>0</v>
      </c>
      <c r="O129" s="164">
        <f t="shared" si="216"/>
        <v>0</v>
      </c>
      <c r="P129" s="25">
        <f>P125+P126-P127-P128</f>
        <v>0</v>
      </c>
    </row>
    <row r="130" spans="1:16" ht="15.75" x14ac:dyDescent="0.25">
      <c r="A130" s="605" t="s">
        <v>90</v>
      </c>
      <c r="B130" s="28" t="s">
        <v>85</v>
      </c>
      <c r="C130" s="27" t="s">
        <v>3</v>
      </c>
      <c r="D130" s="164">
        <v>0</v>
      </c>
      <c r="E130" s="164">
        <v>0</v>
      </c>
      <c r="F130" s="164">
        <v>0</v>
      </c>
      <c r="G130" s="164">
        <v>0</v>
      </c>
      <c r="H130" s="164">
        <v>0</v>
      </c>
      <c r="I130" s="164">
        <v>0</v>
      </c>
      <c r="J130" s="164">
        <v>0</v>
      </c>
      <c r="K130" s="164">
        <v>0</v>
      </c>
      <c r="L130" s="164">
        <v>0</v>
      </c>
      <c r="M130" s="164">
        <v>0</v>
      </c>
      <c r="N130" s="164">
        <v>0</v>
      </c>
      <c r="O130" s="164">
        <v>0</v>
      </c>
      <c r="P130" s="25">
        <f>D130</f>
        <v>0</v>
      </c>
    </row>
    <row r="131" spans="1:16" ht="15.75" x14ac:dyDescent="0.25">
      <c r="A131" s="606"/>
      <c r="B131" s="24" t="s">
        <v>84</v>
      </c>
      <c r="C131" s="12" t="s">
        <v>3</v>
      </c>
      <c r="D131" s="162">
        <v>0</v>
      </c>
      <c r="E131" s="162">
        <v>0</v>
      </c>
      <c r="F131" s="162">
        <v>0</v>
      </c>
      <c r="G131" s="162">
        <v>0</v>
      </c>
      <c r="H131" s="162">
        <v>0</v>
      </c>
      <c r="I131" s="162">
        <v>0</v>
      </c>
      <c r="J131" s="162">
        <v>0</v>
      </c>
      <c r="K131" s="162">
        <v>0</v>
      </c>
      <c r="L131" s="162">
        <v>0</v>
      </c>
      <c r="M131" s="162">
        <v>1</v>
      </c>
      <c r="N131" s="162">
        <v>1</v>
      </c>
      <c r="O131" s="162">
        <v>0</v>
      </c>
      <c r="P131" s="19">
        <f>SUM(D131:O131)</f>
        <v>2</v>
      </c>
    </row>
    <row r="132" spans="1:16" ht="15.75" x14ac:dyDescent="0.25">
      <c r="A132" s="606"/>
      <c r="B132" s="79" t="s">
        <v>88</v>
      </c>
      <c r="C132" s="12" t="s">
        <v>3</v>
      </c>
      <c r="D132" s="162">
        <v>0</v>
      </c>
      <c r="E132" s="162">
        <v>0</v>
      </c>
      <c r="F132" s="162">
        <v>0</v>
      </c>
      <c r="G132" s="162">
        <v>0</v>
      </c>
      <c r="H132" s="162">
        <v>0</v>
      </c>
      <c r="I132" s="162">
        <v>0</v>
      </c>
      <c r="J132" s="162">
        <v>0</v>
      </c>
      <c r="K132" s="162">
        <v>0</v>
      </c>
      <c r="L132" s="162">
        <v>0</v>
      </c>
      <c r="M132" s="162">
        <v>1</v>
      </c>
      <c r="N132" s="162">
        <v>1</v>
      </c>
      <c r="O132" s="162">
        <v>0</v>
      </c>
      <c r="P132" s="19">
        <f>SUM(D132:O132)</f>
        <v>2</v>
      </c>
    </row>
    <row r="133" spans="1:16" ht="15.75" x14ac:dyDescent="0.25">
      <c r="A133" s="606"/>
      <c r="B133" s="24" t="s">
        <v>82</v>
      </c>
      <c r="C133" s="12" t="s">
        <v>3</v>
      </c>
      <c r="D133" s="162">
        <v>0</v>
      </c>
      <c r="E133" s="162">
        <v>0</v>
      </c>
      <c r="F133" s="162">
        <v>0</v>
      </c>
      <c r="G133" s="162">
        <v>0</v>
      </c>
      <c r="H133" s="162">
        <v>0</v>
      </c>
      <c r="I133" s="162">
        <v>0</v>
      </c>
      <c r="J133" s="162">
        <v>0</v>
      </c>
      <c r="K133" s="162">
        <v>0</v>
      </c>
      <c r="L133" s="162">
        <v>0</v>
      </c>
      <c r="M133" s="162">
        <v>0</v>
      </c>
      <c r="N133" s="162">
        <v>0</v>
      </c>
      <c r="O133" s="162">
        <v>0</v>
      </c>
      <c r="P133" s="19">
        <f>SUM(D133:O133)</f>
        <v>0</v>
      </c>
    </row>
    <row r="134" spans="1:16" ht="15.75" x14ac:dyDescent="0.25">
      <c r="A134" s="607"/>
      <c r="B134" s="24" t="s">
        <v>81</v>
      </c>
      <c r="C134" s="12" t="s">
        <v>3</v>
      </c>
      <c r="D134" s="164">
        <f t="shared" ref="D134:G134" si="217">D130+D131-D132-D133</f>
        <v>0</v>
      </c>
      <c r="E134" s="164">
        <f t="shared" si="217"/>
        <v>0</v>
      </c>
      <c r="F134" s="164">
        <f t="shared" si="217"/>
        <v>0</v>
      </c>
      <c r="G134" s="164">
        <f t="shared" si="217"/>
        <v>0</v>
      </c>
      <c r="H134" s="164">
        <f t="shared" ref="H134:I134" si="218">H130+H131-H132-H133</f>
        <v>0</v>
      </c>
      <c r="I134" s="164">
        <f t="shared" si="218"/>
        <v>0</v>
      </c>
      <c r="J134" s="164">
        <f t="shared" ref="J134:K134" si="219">J130+J131-J132-J133</f>
        <v>0</v>
      </c>
      <c r="K134" s="164">
        <f t="shared" si="219"/>
        <v>0</v>
      </c>
      <c r="L134" s="164">
        <f t="shared" ref="L134:M134" si="220">L130+L131-L132-L133</f>
        <v>0</v>
      </c>
      <c r="M134" s="164">
        <f t="shared" si="220"/>
        <v>0</v>
      </c>
      <c r="N134" s="164">
        <f t="shared" ref="N134:O134" si="221">N130+N131-N132-N133</f>
        <v>0</v>
      </c>
      <c r="O134" s="164">
        <f t="shared" si="221"/>
        <v>0</v>
      </c>
      <c r="P134" s="25">
        <f>P130+P131-P132-P133</f>
        <v>0</v>
      </c>
    </row>
    <row r="135" spans="1:16" ht="15.75" x14ac:dyDescent="0.25">
      <c r="A135" s="605" t="s">
        <v>89</v>
      </c>
      <c r="B135" s="24" t="s">
        <v>85</v>
      </c>
      <c r="C135" s="12" t="s">
        <v>3</v>
      </c>
      <c r="D135" s="164">
        <v>0</v>
      </c>
      <c r="E135" s="164">
        <v>0</v>
      </c>
      <c r="F135" s="164">
        <v>0</v>
      </c>
      <c r="G135" s="164">
        <v>0</v>
      </c>
      <c r="H135" s="164">
        <v>0</v>
      </c>
      <c r="I135" s="164">
        <v>0</v>
      </c>
      <c r="J135" s="164">
        <v>0</v>
      </c>
      <c r="K135" s="164">
        <v>0</v>
      </c>
      <c r="L135" s="164">
        <v>0</v>
      </c>
      <c r="M135" s="164">
        <v>0</v>
      </c>
      <c r="N135" s="164">
        <v>0</v>
      </c>
      <c r="O135" s="164">
        <v>0</v>
      </c>
      <c r="P135" s="25">
        <f>D135</f>
        <v>0</v>
      </c>
    </row>
    <row r="136" spans="1:16" ht="15.75" x14ac:dyDescent="0.25">
      <c r="A136" s="606"/>
      <c r="B136" s="24" t="s">
        <v>84</v>
      </c>
      <c r="C136" s="12" t="s">
        <v>3</v>
      </c>
      <c r="D136" s="162">
        <v>0</v>
      </c>
      <c r="E136" s="162">
        <v>0</v>
      </c>
      <c r="F136" s="162">
        <v>0</v>
      </c>
      <c r="G136" s="162">
        <v>0</v>
      </c>
      <c r="H136" s="162">
        <v>0</v>
      </c>
      <c r="I136" s="162">
        <v>0</v>
      </c>
      <c r="J136" s="162">
        <v>0</v>
      </c>
      <c r="K136" s="162">
        <v>0</v>
      </c>
      <c r="L136" s="162">
        <v>0</v>
      </c>
      <c r="M136" s="162">
        <v>0</v>
      </c>
      <c r="N136" s="162">
        <v>0</v>
      </c>
      <c r="O136" s="162">
        <v>0</v>
      </c>
      <c r="P136" s="19">
        <f>SUM(D136:O136)</f>
        <v>0</v>
      </c>
    </row>
    <row r="137" spans="1:16" ht="15.75" x14ac:dyDescent="0.25">
      <c r="A137" s="606"/>
      <c r="B137" s="79" t="s">
        <v>88</v>
      </c>
      <c r="C137" s="12" t="s">
        <v>3</v>
      </c>
      <c r="D137" s="162">
        <v>0</v>
      </c>
      <c r="E137" s="162">
        <v>0</v>
      </c>
      <c r="F137" s="162">
        <v>0</v>
      </c>
      <c r="G137" s="162">
        <v>0</v>
      </c>
      <c r="H137" s="162">
        <v>0</v>
      </c>
      <c r="I137" s="162">
        <v>0</v>
      </c>
      <c r="J137" s="162">
        <v>0</v>
      </c>
      <c r="K137" s="162">
        <v>0</v>
      </c>
      <c r="L137" s="162">
        <v>0</v>
      </c>
      <c r="M137" s="162">
        <v>0</v>
      </c>
      <c r="N137" s="162">
        <v>0</v>
      </c>
      <c r="O137" s="162">
        <v>0</v>
      </c>
      <c r="P137" s="19">
        <f>SUM(D137:O137)</f>
        <v>0</v>
      </c>
    </row>
    <row r="138" spans="1:16" ht="15.75" x14ac:dyDescent="0.25">
      <c r="A138" s="606"/>
      <c r="B138" s="24" t="s">
        <v>82</v>
      </c>
      <c r="C138" s="12" t="s">
        <v>3</v>
      </c>
      <c r="D138" s="162">
        <v>0</v>
      </c>
      <c r="E138" s="162">
        <v>0</v>
      </c>
      <c r="F138" s="162">
        <v>0</v>
      </c>
      <c r="G138" s="162">
        <v>0</v>
      </c>
      <c r="H138" s="162">
        <v>0</v>
      </c>
      <c r="I138" s="162">
        <v>0</v>
      </c>
      <c r="J138" s="162">
        <v>0</v>
      </c>
      <c r="K138" s="162">
        <v>0</v>
      </c>
      <c r="L138" s="162">
        <v>0</v>
      </c>
      <c r="M138" s="162">
        <v>0</v>
      </c>
      <c r="N138" s="162">
        <v>0</v>
      </c>
      <c r="O138" s="162">
        <v>0</v>
      </c>
      <c r="P138" s="19">
        <f>SUM(D138:O138)</f>
        <v>0</v>
      </c>
    </row>
    <row r="139" spans="1:16" ht="15.75" x14ac:dyDescent="0.25">
      <c r="A139" s="607"/>
      <c r="B139" s="24" t="s">
        <v>81</v>
      </c>
      <c r="C139" s="12" t="s">
        <v>3</v>
      </c>
      <c r="D139" s="164">
        <f t="shared" ref="D139:G139" si="222">D135+D136-D137-D138</f>
        <v>0</v>
      </c>
      <c r="E139" s="164">
        <f t="shared" si="222"/>
        <v>0</v>
      </c>
      <c r="F139" s="164">
        <f t="shared" si="222"/>
        <v>0</v>
      </c>
      <c r="G139" s="164">
        <f t="shared" si="222"/>
        <v>0</v>
      </c>
      <c r="H139" s="164">
        <f t="shared" ref="H139:I139" si="223">H135+H136-H137-H138</f>
        <v>0</v>
      </c>
      <c r="I139" s="164">
        <f t="shared" si="223"/>
        <v>0</v>
      </c>
      <c r="J139" s="164">
        <f t="shared" ref="J139:K139" si="224">J135+J136-J137-J138</f>
        <v>0</v>
      </c>
      <c r="K139" s="164">
        <f t="shared" si="224"/>
        <v>0</v>
      </c>
      <c r="L139" s="164">
        <f t="shared" ref="L139:M139" si="225">L135+L136-L137-L138</f>
        <v>0</v>
      </c>
      <c r="M139" s="164">
        <f t="shared" si="225"/>
        <v>0</v>
      </c>
      <c r="N139" s="164">
        <f t="shared" ref="N139:O139" si="226">N135+N136-N137-N138</f>
        <v>0</v>
      </c>
      <c r="O139" s="164">
        <f t="shared" si="226"/>
        <v>0</v>
      </c>
      <c r="P139" s="25">
        <f>P135+P136-P137-P138</f>
        <v>0</v>
      </c>
    </row>
    <row r="140" spans="1:16" ht="15.75" x14ac:dyDescent="0.25">
      <c r="A140" s="605" t="s">
        <v>87</v>
      </c>
      <c r="B140" s="24" t="s">
        <v>85</v>
      </c>
      <c r="C140" s="12" t="s">
        <v>3</v>
      </c>
      <c r="D140" s="164">
        <v>0</v>
      </c>
      <c r="E140" s="164">
        <v>4</v>
      </c>
      <c r="F140" s="164">
        <v>0</v>
      </c>
      <c r="G140" s="164">
        <v>0</v>
      </c>
      <c r="H140" s="164">
        <v>0</v>
      </c>
      <c r="I140" s="164">
        <v>0</v>
      </c>
      <c r="J140" s="164">
        <v>0</v>
      </c>
      <c r="K140" s="164">
        <v>0</v>
      </c>
      <c r="L140" s="164">
        <v>0</v>
      </c>
      <c r="M140" s="164">
        <v>1</v>
      </c>
      <c r="N140" s="164">
        <v>0</v>
      </c>
      <c r="O140" s="164">
        <v>1</v>
      </c>
      <c r="P140" s="25">
        <f>D140</f>
        <v>0</v>
      </c>
    </row>
    <row r="141" spans="1:16" ht="15.75" x14ac:dyDescent="0.25">
      <c r="A141" s="606"/>
      <c r="B141" s="24" t="s">
        <v>84</v>
      </c>
      <c r="C141" s="12" t="s">
        <v>3</v>
      </c>
      <c r="D141" s="162">
        <v>5</v>
      </c>
      <c r="E141" s="162">
        <v>8</v>
      </c>
      <c r="F141" s="162">
        <v>0</v>
      </c>
      <c r="G141" s="162">
        <v>0</v>
      </c>
      <c r="H141" s="162">
        <v>12</v>
      </c>
      <c r="I141" s="162">
        <v>6</v>
      </c>
      <c r="J141" s="162">
        <v>12</v>
      </c>
      <c r="K141" s="162">
        <v>6</v>
      </c>
      <c r="L141" s="162">
        <v>4</v>
      </c>
      <c r="M141" s="162">
        <v>4</v>
      </c>
      <c r="N141" s="162">
        <v>17</v>
      </c>
      <c r="O141" s="162">
        <v>0</v>
      </c>
      <c r="P141" s="19">
        <f>SUM(D141:O141)</f>
        <v>74</v>
      </c>
    </row>
    <row r="142" spans="1:16" ht="15.75" x14ac:dyDescent="0.25">
      <c r="A142" s="606"/>
      <c r="B142" s="24" t="s">
        <v>83</v>
      </c>
      <c r="C142" s="12" t="s">
        <v>3</v>
      </c>
      <c r="D142" s="162">
        <v>1</v>
      </c>
      <c r="E142" s="162">
        <v>12</v>
      </c>
      <c r="F142" s="162">
        <v>0</v>
      </c>
      <c r="G142" s="162">
        <v>0</v>
      </c>
      <c r="H142" s="162">
        <v>11</v>
      </c>
      <c r="I142" s="162">
        <v>6</v>
      </c>
      <c r="J142" s="162">
        <v>11</v>
      </c>
      <c r="K142" s="162">
        <v>6</v>
      </c>
      <c r="L142" s="162">
        <v>3</v>
      </c>
      <c r="M142" s="162">
        <v>5</v>
      </c>
      <c r="N142" s="162">
        <v>4</v>
      </c>
      <c r="O142" s="162">
        <v>1</v>
      </c>
      <c r="P142" s="19">
        <f>SUM(D142:O142)</f>
        <v>60</v>
      </c>
    </row>
    <row r="143" spans="1:16" ht="15.75" x14ac:dyDescent="0.25">
      <c r="A143" s="606"/>
      <c r="B143" s="24" t="s">
        <v>82</v>
      </c>
      <c r="C143" s="12" t="s">
        <v>3</v>
      </c>
      <c r="D143" s="162">
        <v>0</v>
      </c>
      <c r="E143" s="162">
        <v>0</v>
      </c>
      <c r="F143" s="162">
        <v>0</v>
      </c>
      <c r="G143" s="162">
        <v>0</v>
      </c>
      <c r="H143" s="162">
        <v>1</v>
      </c>
      <c r="I143" s="162">
        <v>0</v>
      </c>
      <c r="J143" s="162">
        <v>1</v>
      </c>
      <c r="K143" s="162">
        <v>0</v>
      </c>
      <c r="L143" s="162">
        <v>0</v>
      </c>
      <c r="M143" s="162">
        <v>0</v>
      </c>
      <c r="N143" s="162">
        <v>12</v>
      </c>
      <c r="O143" s="162">
        <v>0</v>
      </c>
      <c r="P143" s="19">
        <f>SUM(D143:O143)</f>
        <v>14</v>
      </c>
    </row>
    <row r="144" spans="1:16" ht="15.75" x14ac:dyDescent="0.25">
      <c r="A144" s="607"/>
      <c r="B144" s="24" t="s">
        <v>81</v>
      </c>
      <c r="C144" s="12" t="s">
        <v>3</v>
      </c>
      <c r="D144" s="164">
        <f t="shared" ref="D144" si="227">D140+D141-D142-D143</f>
        <v>4</v>
      </c>
      <c r="E144" s="164">
        <f>E140+E141-E142-E143</f>
        <v>0</v>
      </c>
      <c r="F144" s="164">
        <f t="shared" ref="F144:G144" si="228">F140+F141-F142-F143</f>
        <v>0</v>
      </c>
      <c r="G144" s="164">
        <f t="shared" si="228"/>
        <v>0</v>
      </c>
      <c r="H144" s="164">
        <f t="shared" ref="H144:I144" si="229">H140+H141-H142-H143</f>
        <v>0</v>
      </c>
      <c r="I144" s="164">
        <f t="shared" si="229"/>
        <v>0</v>
      </c>
      <c r="J144" s="164">
        <f t="shared" ref="J144:K144" si="230">J140+J141-J142-J143</f>
        <v>0</v>
      </c>
      <c r="K144" s="164">
        <f t="shared" si="230"/>
        <v>0</v>
      </c>
      <c r="L144" s="164">
        <f t="shared" ref="L144:M144" si="231">L140+L141-L142-L143</f>
        <v>1</v>
      </c>
      <c r="M144" s="164">
        <f t="shared" si="231"/>
        <v>0</v>
      </c>
      <c r="N144" s="164">
        <f t="shared" ref="N144:O144" si="232">N140+N141-N142-N143</f>
        <v>1</v>
      </c>
      <c r="O144" s="164">
        <f t="shared" si="232"/>
        <v>0</v>
      </c>
      <c r="P144" s="25">
        <f>P140+P141-P142-P143</f>
        <v>0</v>
      </c>
    </row>
    <row r="145" spans="1:16" s="3" customFormat="1" ht="15.75" x14ac:dyDescent="0.25">
      <c r="A145" s="605" t="s">
        <v>86</v>
      </c>
      <c r="B145" s="24" t="s">
        <v>85</v>
      </c>
      <c r="C145" s="12" t="s">
        <v>3</v>
      </c>
      <c r="D145" s="165">
        <f t="shared" ref="D145:G148" si="233">D125+D130+D135+D140</f>
        <v>0</v>
      </c>
      <c r="E145" s="165">
        <f t="shared" si="233"/>
        <v>4</v>
      </c>
      <c r="F145" s="165">
        <f t="shared" si="233"/>
        <v>0</v>
      </c>
      <c r="G145" s="165">
        <f t="shared" si="233"/>
        <v>0</v>
      </c>
      <c r="H145" s="165">
        <f t="shared" ref="H145:I145" si="234">H125+H130+H135+H140</f>
        <v>0</v>
      </c>
      <c r="I145" s="165">
        <f t="shared" si="234"/>
        <v>0</v>
      </c>
      <c r="J145" s="165">
        <f t="shared" ref="J145:K145" si="235">J125+J130+J135+J140</f>
        <v>0</v>
      </c>
      <c r="K145" s="165">
        <f t="shared" si="235"/>
        <v>0</v>
      </c>
      <c r="L145" s="165">
        <f t="shared" ref="L145:M145" si="236">L125+L130+L135+L140</f>
        <v>0</v>
      </c>
      <c r="M145" s="165">
        <f t="shared" si="236"/>
        <v>1</v>
      </c>
      <c r="N145" s="165">
        <f t="shared" ref="N145:O145" si="237">N125+N130+N135+N140</f>
        <v>0</v>
      </c>
      <c r="O145" s="165">
        <f t="shared" si="237"/>
        <v>1</v>
      </c>
      <c r="P145" s="97">
        <f t="shared" ref="P145:P149" si="238">P125+P130+P135+P140</f>
        <v>0</v>
      </c>
    </row>
    <row r="146" spans="1:16" ht="15.75" x14ac:dyDescent="0.25">
      <c r="A146" s="606"/>
      <c r="B146" s="24" t="s">
        <v>84</v>
      </c>
      <c r="C146" s="12" t="s">
        <v>3</v>
      </c>
      <c r="D146" s="165">
        <f t="shared" si="233"/>
        <v>5</v>
      </c>
      <c r="E146" s="165">
        <f t="shared" si="233"/>
        <v>8</v>
      </c>
      <c r="F146" s="165">
        <f t="shared" si="233"/>
        <v>0</v>
      </c>
      <c r="G146" s="165">
        <f t="shared" si="233"/>
        <v>0</v>
      </c>
      <c r="H146" s="165">
        <f t="shared" ref="H146:I146" si="239">H126+H131+H136+H141</f>
        <v>12</v>
      </c>
      <c r="I146" s="165">
        <f t="shared" si="239"/>
        <v>6</v>
      </c>
      <c r="J146" s="165">
        <f t="shared" ref="J146:K146" si="240">J126+J131+J136+J141</f>
        <v>12</v>
      </c>
      <c r="K146" s="165">
        <f t="shared" si="240"/>
        <v>6</v>
      </c>
      <c r="L146" s="165">
        <f t="shared" ref="L146:M146" si="241">L126+L131+L136+L141</f>
        <v>4</v>
      </c>
      <c r="M146" s="165">
        <f t="shared" si="241"/>
        <v>5</v>
      </c>
      <c r="N146" s="165">
        <f t="shared" ref="N146:O146" si="242">N126+N131+N136+N141</f>
        <v>18</v>
      </c>
      <c r="O146" s="165">
        <f t="shared" si="242"/>
        <v>0</v>
      </c>
      <c r="P146" s="97">
        <f t="shared" si="238"/>
        <v>76</v>
      </c>
    </row>
    <row r="147" spans="1:16" ht="15.75" x14ac:dyDescent="0.25">
      <c r="A147" s="606"/>
      <c r="B147" s="24" t="s">
        <v>83</v>
      </c>
      <c r="C147" s="12" t="s">
        <v>3</v>
      </c>
      <c r="D147" s="165">
        <f t="shared" si="233"/>
        <v>1</v>
      </c>
      <c r="E147" s="165">
        <f t="shared" si="233"/>
        <v>12</v>
      </c>
      <c r="F147" s="165">
        <f t="shared" si="233"/>
        <v>0</v>
      </c>
      <c r="G147" s="165">
        <f t="shared" si="233"/>
        <v>0</v>
      </c>
      <c r="H147" s="165">
        <f t="shared" ref="H147:I147" si="243">H127+H132+H137+H142</f>
        <v>11</v>
      </c>
      <c r="I147" s="165">
        <f t="shared" si="243"/>
        <v>6</v>
      </c>
      <c r="J147" s="165">
        <f t="shared" ref="J147:K147" si="244">J127+J132+J137+J142</f>
        <v>11</v>
      </c>
      <c r="K147" s="165">
        <f t="shared" si="244"/>
        <v>6</v>
      </c>
      <c r="L147" s="165">
        <f t="shared" ref="L147:M147" si="245">L127+L132+L137+L142</f>
        <v>3</v>
      </c>
      <c r="M147" s="165">
        <f t="shared" si="245"/>
        <v>6</v>
      </c>
      <c r="N147" s="165">
        <f t="shared" ref="N147:O147" si="246">N127+N132+N137+N142</f>
        <v>5</v>
      </c>
      <c r="O147" s="165">
        <f t="shared" si="246"/>
        <v>1</v>
      </c>
      <c r="P147" s="97">
        <f t="shared" si="238"/>
        <v>62</v>
      </c>
    </row>
    <row r="148" spans="1:16" ht="15.75" x14ac:dyDescent="0.25">
      <c r="A148" s="606"/>
      <c r="B148" s="24" t="s">
        <v>82</v>
      </c>
      <c r="C148" s="12" t="s">
        <v>3</v>
      </c>
      <c r="D148" s="165">
        <f t="shared" si="233"/>
        <v>0</v>
      </c>
      <c r="E148" s="165">
        <f t="shared" si="233"/>
        <v>0</v>
      </c>
      <c r="F148" s="165">
        <f t="shared" si="233"/>
        <v>0</v>
      </c>
      <c r="G148" s="165">
        <f t="shared" si="233"/>
        <v>0</v>
      </c>
      <c r="H148" s="165">
        <f t="shared" ref="H148:I148" si="247">H128+H133+H138+H143</f>
        <v>1</v>
      </c>
      <c r="I148" s="165">
        <f t="shared" si="247"/>
        <v>0</v>
      </c>
      <c r="J148" s="165">
        <f t="shared" ref="J148:K148" si="248">J128+J133+J138+J143</f>
        <v>1</v>
      </c>
      <c r="K148" s="165">
        <f t="shared" si="248"/>
        <v>0</v>
      </c>
      <c r="L148" s="165">
        <f t="shared" ref="L148:M148" si="249">L128+L133+L138+L143</f>
        <v>0</v>
      </c>
      <c r="M148" s="165">
        <f t="shared" si="249"/>
        <v>0</v>
      </c>
      <c r="N148" s="165">
        <f t="shared" ref="N148:O148" si="250">N128+N133+N138+N143</f>
        <v>12</v>
      </c>
      <c r="O148" s="165">
        <f t="shared" si="250"/>
        <v>0</v>
      </c>
      <c r="P148" s="97">
        <f t="shared" si="238"/>
        <v>14</v>
      </c>
    </row>
    <row r="149" spans="1:16" ht="15.75" x14ac:dyDescent="0.25">
      <c r="A149" s="607"/>
      <c r="B149" s="24" t="s">
        <v>81</v>
      </c>
      <c r="C149" s="12" t="s">
        <v>3</v>
      </c>
      <c r="D149" s="164">
        <f t="shared" ref="D149:G149" si="251">D145+D146-D147-D148</f>
        <v>4</v>
      </c>
      <c r="E149" s="164">
        <f t="shared" si="251"/>
        <v>0</v>
      </c>
      <c r="F149" s="164">
        <f t="shared" si="251"/>
        <v>0</v>
      </c>
      <c r="G149" s="164">
        <f t="shared" si="251"/>
        <v>0</v>
      </c>
      <c r="H149" s="164">
        <f t="shared" ref="H149:I149" si="252">H145+H146-H147-H148</f>
        <v>0</v>
      </c>
      <c r="I149" s="164">
        <f t="shared" si="252"/>
        <v>0</v>
      </c>
      <c r="J149" s="164">
        <f t="shared" ref="J149:K149" si="253">J145+J146-J147-J148</f>
        <v>0</v>
      </c>
      <c r="K149" s="164">
        <f t="shared" si="253"/>
        <v>0</v>
      </c>
      <c r="L149" s="164">
        <f t="shared" ref="L149:M149" si="254">L145+L146-L147-L148</f>
        <v>1</v>
      </c>
      <c r="M149" s="164">
        <f t="shared" si="254"/>
        <v>0</v>
      </c>
      <c r="N149" s="164">
        <f t="shared" ref="N149:O149" si="255">N145+N146-N147-N148</f>
        <v>1</v>
      </c>
      <c r="O149" s="164">
        <f t="shared" si="255"/>
        <v>0</v>
      </c>
      <c r="P149" s="97">
        <f t="shared" si="238"/>
        <v>0</v>
      </c>
    </row>
    <row r="150" spans="1:16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4"/>
      <c r="O150" s="594"/>
      <c r="P150" s="595"/>
    </row>
    <row r="151" spans="1:16" ht="15.75" x14ac:dyDescent="0.25">
      <c r="A151" s="596" t="s">
        <v>79</v>
      </c>
      <c r="B151" s="597"/>
      <c r="C151" s="12"/>
      <c r="D151" s="16"/>
      <c r="E151" s="16"/>
      <c r="F151" s="16"/>
      <c r="G151" s="16"/>
      <c r="H151" s="16"/>
      <c r="I151" s="16"/>
      <c r="J151" s="16"/>
      <c r="K151" s="16"/>
      <c r="L151" s="23"/>
      <c r="M151" s="23"/>
      <c r="N151" s="23"/>
      <c r="O151" s="23"/>
      <c r="P151" s="10"/>
    </row>
    <row r="152" spans="1:16" ht="15.75" x14ac:dyDescent="0.25">
      <c r="A152" s="628" t="s">
        <v>78</v>
      </c>
      <c r="B152" s="88" t="s">
        <v>63</v>
      </c>
      <c r="C152" s="12"/>
      <c r="D152" s="16"/>
      <c r="E152" s="16"/>
      <c r="F152" s="16"/>
      <c r="G152" s="16"/>
      <c r="H152" s="16"/>
      <c r="I152" s="16"/>
      <c r="J152" s="16"/>
      <c r="K152" s="16"/>
      <c r="L152" s="23"/>
      <c r="M152" s="23"/>
      <c r="N152" s="23"/>
      <c r="O152" s="23"/>
      <c r="P152" s="10"/>
    </row>
    <row r="153" spans="1:16" ht="15.75" x14ac:dyDescent="0.25">
      <c r="A153" s="629"/>
      <c r="B153" s="20" t="s">
        <v>73</v>
      </c>
      <c r="C153" s="12" t="s">
        <v>57</v>
      </c>
      <c r="D153" s="5">
        <v>5</v>
      </c>
      <c r="E153" s="5">
        <v>7</v>
      </c>
      <c r="F153" s="5">
        <v>7</v>
      </c>
      <c r="G153" s="5">
        <v>6</v>
      </c>
      <c r="H153" s="5">
        <v>4</v>
      </c>
      <c r="I153" s="5">
        <v>3</v>
      </c>
      <c r="J153" s="5">
        <v>4</v>
      </c>
      <c r="K153" s="5">
        <v>5</v>
      </c>
      <c r="L153" s="5">
        <v>4</v>
      </c>
      <c r="M153" s="5">
        <v>5</v>
      </c>
      <c r="N153" s="5">
        <v>5</v>
      </c>
      <c r="O153" s="5">
        <v>10</v>
      </c>
      <c r="P153" s="19">
        <f t="shared" ref="P153:P165" si="256">SUM(D153:O153)</f>
        <v>65</v>
      </c>
    </row>
    <row r="154" spans="1:16" ht="15.75" x14ac:dyDescent="0.25">
      <c r="A154" s="629"/>
      <c r="B154" s="20" t="s">
        <v>72</v>
      </c>
      <c r="C154" s="12" t="s">
        <v>57</v>
      </c>
      <c r="D154" s="5">
        <v>1</v>
      </c>
      <c r="E154" s="5">
        <v>1</v>
      </c>
      <c r="F154" s="5">
        <v>0</v>
      </c>
      <c r="G154" s="5">
        <v>2</v>
      </c>
      <c r="H154" s="5">
        <v>2</v>
      </c>
      <c r="I154" s="5">
        <v>2</v>
      </c>
      <c r="J154" s="5">
        <v>2</v>
      </c>
      <c r="K154" s="5">
        <v>1</v>
      </c>
      <c r="L154" s="5">
        <v>2</v>
      </c>
      <c r="M154" s="5">
        <v>3</v>
      </c>
      <c r="N154" s="5">
        <v>4</v>
      </c>
      <c r="O154" s="5">
        <v>6</v>
      </c>
      <c r="P154" s="19">
        <f t="shared" si="256"/>
        <v>26</v>
      </c>
    </row>
    <row r="155" spans="1:16" ht="15.75" x14ac:dyDescent="0.25">
      <c r="A155" s="629"/>
      <c r="B155" s="20" t="s">
        <v>53</v>
      </c>
      <c r="C155" s="12" t="s">
        <v>57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1</v>
      </c>
      <c r="O155" s="5">
        <v>0</v>
      </c>
      <c r="P155" s="19">
        <f t="shared" si="256"/>
        <v>1</v>
      </c>
    </row>
    <row r="156" spans="1:16" ht="15.75" x14ac:dyDescent="0.25">
      <c r="A156" s="629"/>
      <c r="B156" s="20" t="s">
        <v>71</v>
      </c>
      <c r="C156" s="12" t="s">
        <v>57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19">
        <f t="shared" si="256"/>
        <v>0</v>
      </c>
    </row>
    <row r="157" spans="1:16" ht="15.75" x14ac:dyDescent="0.25">
      <c r="A157" s="629"/>
      <c r="B157" s="20" t="s">
        <v>52</v>
      </c>
      <c r="C157" s="12" t="s">
        <v>57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19">
        <f t="shared" si="256"/>
        <v>0</v>
      </c>
    </row>
    <row r="158" spans="1:16" ht="15.75" x14ac:dyDescent="0.25">
      <c r="A158" s="629"/>
      <c r="B158" s="20" t="s">
        <v>51</v>
      </c>
      <c r="C158" s="12" t="s">
        <v>57</v>
      </c>
      <c r="D158" s="5">
        <v>1</v>
      </c>
      <c r="E158" s="5">
        <v>1</v>
      </c>
      <c r="F158" s="5">
        <v>0</v>
      </c>
      <c r="G158" s="5">
        <v>0</v>
      </c>
      <c r="H158" s="5">
        <v>1</v>
      </c>
      <c r="I158" s="5">
        <v>0</v>
      </c>
      <c r="J158" s="5">
        <v>1</v>
      </c>
      <c r="K158" s="5">
        <v>0</v>
      </c>
      <c r="L158" s="5">
        <v>0</v>
      </c>
      <c r="M158" s="5">
        <v>0</v>
      </c>
      <c r="N158" s="5">
        <v>0</v>
      </c>
      <c r="O158" s="5">
        <v>20</v>
      </c>
      <c r="P158" s="19">
        <f t="shared" si="256"/>
        <v>24</v>
      </c>
    </row>
    <row r="159" spans="1:16" ht="15.75" x14ac:dyDescent="0.25">
      <c r="A159" s="629"/>
      <c r="B159" s="20" t="s">
        <v>62</v>
      </c>
      <c r="C159" s="12" t="s">
        <v>57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19">
        <f t="shared" si="256"/>
        <v>0</v>
      </c>
    </row>
    <row r="160" spans="1:16" ht="15.75" x14ac:dyDescent="0.25">
      <c r="A160" s="629"/>
      <c r="B160" s="20" t="s">
        <v>50</v>
      </c>
      <c r="C160" s="12" t="s">
        <v>57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19">
        <f t="shared" si="256"/>
        <v>0</v>
      </c>
    </row>
    <row r="161" spans="1:16" ht="15.75" x14ac:dyDescent="0.25">
      <c r="A161" s="629"/>
      <c r="B161" s="20" t="s">
        <v>49</v>
      </c>
      <c r="C161" s="12" t="s">
        <v>57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19">
        <f t="shared" si="256"/>
        <v>0</v>
      </c>
    </row>
    <row r="162" spans="1:16" ht="15.75" x14ac:dyDescent="0.25">
      <c r="A162" s="629"/>
      <c r="B162" s="20" t="s">
        <v>77</v>
      </c>
      <c r="C162" s="12" t="s">
        <v>57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19">
        <f t="shared" si="256"/>
        <v>0</v>
      </c>
    </row>
    <row r="163" spans="1:16" ht="15.75" x14ac:dyDescent="0.25">
      <c r="A163" s="629"/>
      <c r="B163" s="20" t="s">
        <v>69</v>
      </c>
      <c r="C163" s="12" t="s">
        <v>57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19">
        <f t="shared" si="256"/>
        <v>0</v>
      </c>
    </row>
    <row r="164" spans="1:16" ht="15.75" x14ac:dyDescent="0.25">
      <c r="A164" s="629"/>
      <c r="B164" s="20" t="s">
        <v>68</v>
      </c>
      <c r="C164" s="12" t="s">
        <v>57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19">
        <f t="shared" si="256"/>
        <v>0</v>
      </c>
    </row>
    <row r="165" spans="1:16" ht="15.75" x14ac:dyDescent="0.25">
      <c r="A165" s="630"/>
      <c r="B165" s="20" t="s">
        <v>76</v>
      </c>
      <c r="C165" s="12" t="s">
        <v>57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19">
        <f t="shared" si="256"/>
        <v>0</v>
      </c>
    </row>
    <row r="166" spans="1:16" ht="15.75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19"/>
    </row>
    <row r="167" spans="1:16" ht="15.75" x14ac:dyDescent="0.25">
      <c r="A167" s="629"/>
      <c r="B167" s="20" t="s">
        <v>74</v>
      </c>
      <c r="C167" s="12" t="s">
        <v>57</v>
      </c>
      <c r="D167" s="5">
        <v>0</v>
      </c>
      <c r="E167" s="5">
        <v>1</v>
      </c>
      <c r="F167" s="5">
        <v>0</v>
      </c>
      <c r="G167" s="5">
        <v>0</v>
      </c>
      <c r="H167" s="162">
        <v>1</v>
      </c>
      <c r="I167" s="162">
        <v>1</v>
      </c>
      <c r="J167" s="162">
        <v>1</v>
      </c>
      <c r="K167" s="162">
        <v>1</v>
      </c>
      <c r="L167" s="162">
        <v>0</v>
      </c>
      <c r="M167" s="162">
        <v>0</v>
      </c>
      <c r="N167" s="162">
        <v>1</v>
      </c>
      <c r="O167" s="162">
        <v>3</v>
      </c>
      <c r="P167" s="19">
        <f t="shared" ref="P167:P175" si="257">SUM(D167:O167)</f>
        <v>9</v>
      </c>
    </row>
    <row r="168" spans="1:16" ht="15.75" x14ac:dyDescent="0.25">
      <c r="A168" s="629"/>
      <c r="B168" s="20" t="s">
        <v>73</v>
      </c>
      <c r="C168" s="12" t="s">
        <v>57</v>
      </c>
      <c r="D168" s="5">
        <v>0</v>
      </c>
      <c r="E168" s="5">
        <v>0</v>
      </c>
      <c r="F168" s="5">
        <v>0</v>
      </c>
      <c r="G168" s="5">
        <v>0</v>
      </c>
      <c r="H168" s="162">
        <v>2</v>
      </c>
      <c r="I168" s="162">
        <v>2</v>
      </c>
      <c r="J168" s="162">
        <v>2</v>
      </c>
      <c r="K168" s="162">
        <v>4</v>
      </c>
      <c r="L168" s="162">
        <v>0</v>
      </c>
      <c r="M168" s="162">
        <v>0</v>
      </c>
      <c r="N168" s="162">
        <v>0</v>
      </c>
      <c r="O168" s="162">
        <v>2</v>
      </c>
      <c r="P168" s="19">
        <f t="shared" si="257"/>
        <v>12</v>
      </c>
    </row>
    <row r="169" spans="1:16" ht="15.75" x14ac:dyDescent="0.25">
      <c r="A169" s="629"/>
      <c r="B169" s="20" t="s">
        <v>72</v>
      </c>
      <c r="C169" s="12" t="s">
        <v>57</v>
      </c>
      <c r="D169" s="5">
        <v>0</v>
      </c>
      <c r="E169" s="5">
        <v>0</v>
      </c>
      <c r="F169" s="5">
        <v>0</v>
      </c>
      <c r="G169" s="5">
        <v>0</v>
      </c>
      <c r="H169" s="162">
        <v>0</v>
      </c>
      <c r="I169" s="162">
        <v>0</v>
      </c>
      <c r="J169" s="162">
        <v>0</v>
      </c>
      <c r="K169" s="162">
        <v>0</v>
      </c>
      <c r="L169" s="162">
        <v>0</v>
      </c>
      <c r="M169" s="162">
        <v>0</v>
      </c>
      <c r="N169" s="162">
        <v>0</v>
      </c>
      <c r="O169" s="162">
        <v>0</v>
      </c>
      <c r="P169" s="19">
        <f t="shared" si="257"/>
        <v>0</v>
      </c>
    </row>
    <row r="170" spans="1:16" ht="15.75" x14ac:dyDescent="0.25">
      <c r="A170" s="629"/>
      <c r="B170" s="20" t="s">
        <v>71</v>
      </c>
      <c r="C170" s="12" t="s">
        <v>57</v>
      </c>
      <c r="D170" s="5">
        <v>0</v>
      </c>
      <c r="E170" s="5">
        <v>0</v>
      </c>
      <c r="F170" s="5">
        <v>0</v>
      </c>
      <c r="G170" s="5">
        <v>0</v>
      </c>
      <c r="H170" s="162">
        <v>0</v>
      </c>
      <c r="I170" s="162">
        <v>0</v>
      </c>
      <c r="J170" s="162">
        <v>0</v>
      </c>
      <c r="K170" s="162">
        <v>0</v>
      </c>
      <c r="L170" s="162">
        <v>0</v>
      </c>
      <c r="M170" s="162">
        <v>0</v>
      </c>
      <c r="N170" s="162">
        <v>0</v>
      </c>
      <c r="O170" s="162">
        <v>0</v>
      </c>
      <c r="P170" s="19">
        <f t="shared" si="257"/>
        <v>0</v>
      </c>
    </row>
    <row r="171" spans="1:16" ht="15.75" x14ac:dyDescent="0.25">
      <c r="A171" s="629"/>
      <c r="B171" s="20" t="s">
        <v>52</v>
      </c>
      <c r="C171" s="12" t="s">
        <v>57</v>
      </c>
      <c r="D171" s="5">
        <v>0</v>
      </c>
      <c r="E171" s="5">
        <v>0</v>
      </c>
      <c r="F171" s="5">
        <v>0</v>
      </c>
      <c r="G171" s="5">
        <v>0</v>
      </c>
      <c r="H171" s="162">
        <v>0</v>
      </c>
      <c r="I171" s="162">
        <v>0</v>
      </c>
      <c r="J171" s="162">
        <v>0</v>
      </c>
      <c r="K171" s="162">
        <v>0</v>
      </c>
      <c r="L171" s="162">
        <v>0</v>
      </c>
      <c r="M171" s="162">
        <v>0</v>
      </c>
      <c r="N171" s="162">
        <v>0</v>
      </c>
      <c r="O171" s="162">
        <v>0</v>
      </c>
      <c r="P171" s="19">
        <f t="shared" si="257"/>
        <v>0</v>
      </c>
    </row>
    <row r="172" spans="1:16" ht="15.75" x14ac:dyDescent="0.25">
      <c r="A172" s="629"/>
      <c r="B172" s="20" t="s">
        <v>62</v>
      </c>
      <c r="C172" s="12" t="s">
        <v>57</v>
      </c>
      <c r="D172" s="5">
        <v>0</v>
      </c>
      <c r="E172" s="5">
        <v>0</v>
      </c>
      <c r="F172" s="5">
        <v>0</v>
      </c>
      <c r="G172" s="5">
        <v>0</v>
      </c>
      <c r="H172" s="162">
        <v>0</v>
      </c>
      <c r="I172" s="162">
        <v>0</v>
      </c>
      <c r="J172" s="162">
        <v>0</v>
      </c>
      <c r="K172" s="162">
        <v>0</v>
      </c>
      <c r="L172" s="162">
        <v>0</v>
      </c>
      <c r="M172" s="162">
        <v>0</v>
      </c>
      <c r="N172" s="162">
        <v>0</v>
      </c>
      <c r="O172" s="162">
        <v>0</v>
      </c>
      <c r="P172" s="19">
        <f t="shared" si="257"/>
        <v>0</v>
      </c>
    </row>
    <row r="173" spans="1:16" ht="15.75" x14ac:dyDescent="0.25">
      <c r="A173" s="629"/>
      <c r="B173" s="20" t="s">
        <v>61</v>
      </c>
      <c r="C173" s="12" t="s">
        <v>57</v>
      </c>
      <c r="D173" s="5">
        <v>0</v>
      </c>
      <c r="E173" s="5">
        <v>0</v>
      </c>
      <c r="F173" s="5">
        <v>0</v>
      </c>
      <c r="G173" s="5">
        <v>0</v>
      </c>
      <c r="H173" s="162">
        <v>0</v>
      </c>
      <c r="I173" s="162">
        <v>0</v>
      </c>
      <c r="J173" s="162">
        <v>0</v>
      </c>
      <c r="K173" s="162">
        <v>0</v>
      </c>
      <c r="L173" s="162">
        <v>0</v>
      </c>
      <c r="M173" s="162">
        <v>0</v>
      </c>
      <c r="N173" s="162">
        <v>0</v>
      </c>
      <c r="O173" s="162">
        <v>0</v>
      </c>
      <c r="P173" s="19">
        <f t="shared" si="257"/>
        <v>0</v>
      </c>
    </row>
    <row r="174" spans="1:16" ht="15.75" x14ac:dyDescent="0.25">
      <c r="A174" s="629"/>
      <c r="B174" s="20" t="s">
        <v>60</v>
      </c>
      <c r="C174" s="12" t="s">
        <v>57</v>
      </c>
      <c r="D174" s="5">
        <v>0</v>
      </c>
      <c r="E174" s="5">
        <v>0</v>
      </c>
      <c r="F174" s="5">
        <v>0</v>
      </c>
      <c r="G174" s="5">
        <v>0</v>
      </c>
      <c r="H174" s="162">
        <v>0</v>
      </c>
      <c r="I174" s="162">
        <v>0</v>
      </c>
      <c r="J174" s="162">
        <v>0</v>
      </c>
      <c r="K174" s="162">
        <v>0</v>
      </c>
      <c r="L174" s="162">
        <v>0</v>
      </c>
      <c r="M174" s="162">
        <v>0</v>
      </c>
      <c r="N174" s="162">
        <v>0</v>
      </c>
      <c r="O174" s="162">
        <v>0</v>
      </c>
      <c r="P174" s="19">
        <f t="shared" si="257"/>
        <v>0</v>
      </c>
    </row>
    <row r="175" spans="1:16" ht="15.75" x14ac:dyDescent="0.25">
      <c r="A175" s="630"/>
      <c r="B175" s="20" t="s">
        <v>69</v>
      </c>
      <c r="C175" s="12" t="s">
        <v>57</v>
      </c>
      <c r="D175" s="5">
        <v>0</v>
      </c>
      <c r="E175" s="5">
        <v>0</v>
      </c>
      <c r="F175" s="5">
        <v>0</v>
      </c>
      <c r="G175" s="5">
        <v>0</v>
      </c>
      <c r="H175" s="162">
        <v>0</v>
      </c>
      <c r="I175" s="162">
        <v>0</v>
      </c>
      <c r="J175" s="162">
        <v>0</v>
      </c>
      <c r="K175" s="162">
        <v>0</v>
      </c>
      <c r="L175" s="162">
        <v>0</v>
      </c>
      <c r="M175" s="162">
        <v>0</v>
      </c>
      <c r="N175" s="162">
        <v>0</v>
      </c>
      <c r="O175" s="162">
        <v>0</v>
      </c>
      <c r="P175" s="19">
        <f t="shared" si="257"/>
        <v>0</v>
      </c>
    </row>
    <row r="176" spans="1:16" ht="15.75" x14ac:dyDescent="0.25">
      <c r="A176" s="628" t="s">
        <v>70</v>
      </c>
      <c r="B176" s="22" t="s">
        <v>63</v>
      </c>
      <c r="C176" s="12"/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19"/>
    </row>
    <row r="177" spans="1:16" ht="15.75" x14ac:dyDescent="0.25">
      <c r="A177" s="629"/>
      <c r="B177" s="20" t="s">
        <v>60</v>
      </c>
      <c r="C177" s="12" t="s">
        <v>57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19">
        <f t="shared" ref="P177:P182" si="258">SUM(D177:O177)</f>
        <v>0</v>
      </c>
    </row>
    <row r="178" spans="1:16" ht="15.75" x14ac:dyDescent="0.25">
      <c r="A178" s="629"/>
      <c r="B178" s="20" t="s">
        <v>69</v>
      </c>
      <c r="C178" s="12" t="s">
        <v>57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19">
        <f t="shared" si="258"/>
        <v>0</v>
      </c>
    </row>
    <row r="179" spans="1:16" ht="15.75" x14ac:dyDescent="0.25">
      <c r="A179" s="629"/>
      <c r="B179" s="20" t="s">
        <v>68</v>
      </c>
      <c r="C179" s="12" t="s">
        <v>57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19">
        <f t="shared" si="258"/>
        <v>0</v>
      </c>
    </row>
    <row r="180" spans="1:16" ht="15.75" x14ac:dyDescent="0.25">
      <c r="A180" s="629"/>
      <c r="B180" s="20" t="s">
        <v>67</v>
      </c>
      <c r="C180" s="12" t="s">
        <v>57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19">
        <f t="shared" si="258"/>
        <v>0</v>
      </c>
    </row>
    <row r="181" spans="1:16" ht="15.75" x14ac:dyDescent="0.25">
      <c r="A181" s="629"/>
      <c r="B181" s="20" t="s">
        <v>66</v>
      </c>
      <c r="C181" s="12" t="s">
        <v>57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19">
        <f t="shared" si="258"/>
        <v>0</v>
      </c>
    </row>
    <row r="182" spans="1:16" ht="15.75" x14ac:dyDescent="0.25">
      <c r="A182" s="630"/>
      <c r="B182" s="20" t="s">
        <v>65</v>
      </c>
      <c r="C182" s="12" t="s">
        <v>57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19">
        <f t="shared" si="258"/>
        <v>0</v>
      </c>
    </row>
    <row r="183" spans="1:16" ht="15.75" x14ac:dyDescent="0.25">
      <c r="A183" s="628" t="s">
        <v>211</v>
      </c>
      <c r="B183" s="22" t="s">
        <v>63</v>
      </c>
      <c r="C183" s="12"/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19"/>
    </row>
    <row r="184" spans="1:16" ht="15.75" x14ac:dyDescent="0.25">
      <c r="A184" s="629"/>
      <c r="B184" s="20" t="s">
        <v>73</v>
      </c>
      <c r="C184" s="12"/>
      <c r="D184" s="5">
        <v>0</v>
      </c>
      <c r="E184" s="5">
        <v>0</v>
      </c>
      <c r="F184" s="5">
        <v>0</v>
      </c>
      <c r="G184" s="5">
        <v>0</v>
      </c>
      <c r="H184" s="162">
        <v>0</v>
      </c>
      <c r="I184" s="162">
        <v>0</v>
      </c>
      <c r="J184" s="162">
        <v>0</v>
      </c>
      <c r="K184" s="162">
        <v>0</v>
      </c>
      <c r="L184" s="162">
        <v>0</v>
      </c>
      <c r="M184" s="162">
        <v>0</v>
      </c>
      <c r="N184" s="162">
        <v>0</v>
      </c>
      <c r="O184" s="162">
        <v>0</v>
      </c>
      <c r="P184" s="19">
        <f>SUM(D184:O184)</f>
        <v>0</v>
      </c>
    </row>
    <row r="185" spans="1:16" ht="15.75" x14ac:dyDescent="0.25">
      <c r="A185" s="629"/>
      <c r="B185" s="20" t="s">
        <v>72</v>
      </c>
      <c r="C185" s="12"/>
      <c r="D185" s="5">
        <v>0</v>
      </c>
      <c r="E185" s="5">
        <v>0</v>
      </c>
      <c r="F185" s="5">
        <v>0</v>
      </c>
      <c r="G185" s="5">
        <v>0</v>
      </c>
      <c r="H185" s="162">
        <v>0</v>
      </c>
      <c r="I185" s="162">
        <v>0</v>
      </c>
      <c r="J185" s="162">
        <v>0</v>
      </c>
      <c r="K185" s="162">
        <v>0</v>
      </c>
      <c r="L185" s="162">
        <v>0</v>
      </c>
      <c r="M185" s="162">
        <v>0</v>
      </c>
      <c r="N185" s="162">
        <v>0</v>
      </c>
      <c r="O185" s="162">
        <v>0</v>
      </c>
      <c r="P185" s="19">
        <f>SUM(D185:O185)</f>
        <v>0</v>
      </c>
    </row>
    <row r="186" spans="1:16" ht="15.75" x14ac:dyDescent="0.25">
      <c r="A186" s="629"/>
      <c r="B186" s="20" t="s">
        <v>53</v>
      </c>
      <c r="C186" s="12"/>
      <c r="D186" s="5">
        <v>0</v>
      </c>
      <c r="E186" s="5">
        <v>0</v>
      </c>
      <c r="F186" s="5">
        <v>0</v>
      </c>
      <c r="G186" s="5">
        <v>0</v>
      </c>
      <c r="H186" s="162">
        <v>0</v>
      </c>
      <c r="I186" s="162">
        <v>0</v>
      </c>
      <c r="J186" s="162">
        <v>0</v>
      </c>
      <c r="K186" s="162">
        <v>0</v>
      </c>
      <c r="L186" s="162">
        <v>0</v>
      </c>
      <c r="M186" s="162">
        <v>0</v>
      </c>
      <c r="N186" s="162">
        <v>0</v>
      </c>
      <c r="O186" s="162">
        <v>0</v>
      </c>
      <c r="P186" s="19">
        <f>SUM(D186:O186)</f>
        <v>0</v>
      </c>
    </row>
    <row r="187" spans="1:16" ht="15.75" x14ac:dyDescent="0.25">
      <c r="A187" s="630"/>
      <c r="B187" s="20" t="s">
        <v>52</v>
      </c>
      <c r="C187" s="12"/>
      <c r="D187" s="5">
        <v>0</v>
      </c>
      <c r="E187" s="5">
        <v>0</v>
      </c>
      <c r="F187" s="5">
        <v>0</v>
      </c>
      <c r="G187" s="5">
        <v>0</v>
      </c>
      <c r="H187" s="162">
        <v>0</v>
      </c>
      <c r="I187" s="162">
        <v>0</v>
      </c>
      <c r="J187" s="162">
        <v>0</v>
      </c>
      <c r="K187" s="162">
        <v>0</v>
      </c>
      <c r="L187" s="162">
        <v>0</v>
      </c>
      <c r="M187" s="162">
        <v>0</v>
      </c>
      <c r="N187" s="162">
        <v>0</v>
      </c>
      <c r="O187" s="162">
        <v>0</v>
      </c>
      <c r="P187" s="19">
        <f>SUM(D187:O187)</f>
        <v>0</v>
      </c>
    </row>
    <row r="188" spans="1:16" ht="15.75" x14ac:dyDescent="0.25">
      <c r="A188" s="628" t="s">
        <v>64</v>
      </c>
      <c r="B188" s="22" t="s">
        <v>63</v>
      </c>
      <c r="C188" s="12"/>
      <c r="D188" s="5">
        <v>0</v>
      </c>
      <c r="E188" s="5">
        <v>0</v>
      </c>
      <c r="F188" s="5">
        <v>0</v>
      </c>
      <c r="G188" s="5">
        <v>0</v>
      </c>
      <c r="H188" s="162">
        <v>0</v>
      </c>
      <c r="I188" s="162">
        <v>0</v>
      </c>
      <c r="J188" s="162">
        <v>0</v>
      </c>
      <c r="K188" s="162">
        <v>0</v>
      </c>
      <c r="L188" s="162">
        <v>0</v>
      </c>
      <c r="M188" s="162">
        <v>0</v>
      </c>
      <c r="N188" s="162">
        <v>0</v>
      </c>
      <c r="O188" s="162">
        <v>0</v>
      </c>
      <c r="P188" s="19"/>
    </row>
    <row r="189" spans="1:16" ht="15.75" x14ac:dyDescent="0.25">
      <c r="A189" s="629"/>
      <c r="B189" s="21" t="s">
        <v>52</v>
      </c>
      <c r="C189" s="12" t="s">
        <v>57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19">
        <f>SUM(D189:O189)</f>
        <v>0</v>
      </c>
    </row>
    <row r="190" spans="1:16" ht="15.75" x14ac:dyDescent="0.25">
      <c r="A190" s="629"/>
      <c r="B190" s="20" t="s">
        <v>62</v>
      </c>
      <c r="C190" s="12" t="s">
        <v>57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19">
        <f>SUM(D190:O190)</f>
        <v>0</v>
      </c>
    </row>
    <row r="191" spans="1:16" ht="15.75" x14ac:dyDescent="0.25">
      <c r="A191" s="629"/>
      <c r="B191" s="20" t="s">
        <v>61</v>
      </c>
      <c r="C191" s="12" t="s">
        <v>57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19">
        <f>SUM(D191:O191)</f>
        <v>0</v>
      </c>
    </row>
    <row r="192" spans="1:16" ht="15.75" x14ac:dyDescent="0.25">
      <c r="A192" s="630"/>
      <c r="B192" s="20" t="s">
        <v>60</v>
      </c>
      <c r="C192" s="12" t="s">
        <v>57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19">
        <f>SUM(D192:O192)</f>
        <v>0</v>
      </c>
    </row>
    <row r="193" spans="1:16" ht="15.75" x14ac:dyDescent="0.25">
      <c r="A193" s="81" t="s">
        <v>59</v>
      </c>
      <c r="B193" s="18"/>
      <c r="C193" s="12"/>
      <c r="D193" s="315">
        <f>SUM(D153:D192)</f>
        <v>7</v>
      </c>
      <c r="E193" s="315">
        <f t="shared" ref="E193:G193" si="259">SUM(E153:E192)</f>
        <v>10</v>
      </c>
      <c r="F193" s="315">
        <f t="shared" si="259"/>
        <v>7</v>
      </c>
      <c r="G193" s="315">
        <f t="shared" si="259"/>
        <v>8</v>
      </c>
      <c r="H193" s="315">
        <f t="shared" ref="H193:I193" si="260">SUM(H153:H192)</f>
        <v>10</v>
      </c>
      <c r="I193" s="315">
        <f t="shared" si="260"/>
        <v>8</v>
      </c>
      <c r="J193" s="315">
        <f t="shared" ref="J193:K193" si="261">SUM(J153:J192)</f>
        <v>10</v>
      </c>
      <c r="K193" s="315">
        <f t="shared" si="261"/>
        <v>11</v>
      </c>
      <c r="L193" s="315">
        <f t="shared" ref="L193:M193" si="262">SUM(L153:L192)</f>
        <v>6</v>
      </c>
      <c r="M193" s="315">
        <f t="shared" si="262"/>
        <v>8</v>
      </c>
      <c r="N193" s="315">
        <f t="shared" ref="N193:O193" si="263">SUM(N153:N192)</f>
        <v>11</v>
      </c>
      <c r="O193" s="315">
        <f t="shared" si="263"/>
        <v>41</v>
      </c>
      <c r="P193" s="40">
        <f t="shared" ref="P193" si="264">SUM(P153:P192)</f>
        <v>137</v>
      </c>
    </row>
    <row r="194" spans="1:16" ht="15.75" x14ac:dyDescent="0.25">
      <c r="A194" s="600" t="s">
        <v>58</v>
      </c>
      <c r="B194" s="631"/>
      <c r="C194" s="12" t="s">
        <v>57</v>
      </c>
      <c r="D194" s="5">
        <v>3</v>
      </c>
      <c r="E194" s="5">
        <v>2</v>
      </c>
      <c r="F194" s="5">
        <v>2</v>
      </c>
      <c r="G194" s="5">
        <v>1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8</v>
      </c>
    </row>
    <row r="195" spans="1:16" ht="15.75" x14ac:dyDescent="0.25">
      <c r="A195" s="602"/>
      <c r="B195" s="632"/>
      <c r="C195" s="17" t="s">
        <v>55</v>
      </c>
      <c r="D195" s="5">
        <v>1841</v>
      </c>
      <c r="E195" s="5">
        <v>1488</v>
      </c>
      <c r="F195" s="5">
        <v>1440</v>
      </c>
      <c r="G195" s="5">
        <v>744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5513</v>
      </c>
    </row>
    <row r="196" spans="1:16" ht="15.75" x14ac:dyDescent="0.25">
      <c r="A196" s="324" t="s">
        <v>204</v>
      </c>
      <c r="B196" s="328"/>
      <c r="C196" s="17" t="s">
        <v>55</v>
      </c>
      <c r="D196" s="5">
        <v>16</v>
      </c>
      <c r="E196" s="5">
        <v>15</v>
      </c>
      <c r="F196" s="5">
        <v>12</v>
      </c>
      <c r="G196" s="5">
        <v>10</v>
      </c>
      <c r="H196" s="5">
        <v>3</v>
      </c>
      <c r="I196" s="5">
        <v>5</v>
      </c>
      <c r="J196" s="5">
        <v>3</v>
      </c>
      <c r="K196" s="5">
        <v>5</v>
      </c>
      <c r="L196" s="5">
        <v>6</v>
      </c>
      <c r="M196" s="5">
        <v>12</v>
      </c>
      <c r="N196" s="5">
        <v>12</v>
      </c>
      <c r="O196" s="5">
        <v>13</v>
      </c>
      <c r="P196" s="10">
        <f>SUM(D196:O196)/12</f>
        <v>9.3333333333333339</v>
      </c>
    </row>
    <row r="197" spans="1:16" ht="15.75" x14ac:dyDescent="0.25">
      <c r="A197" s="596" t="s">
        <v>56</v>
      </c>
      <c r="B197" s="597"/>
      <c r="C197" s="17" t="s">
        <v>55</v>
      </c>
      <c r="D197" s="5">
        <v>32</v>
      </c>
      <c r="E197" s="5">
        <v>50.5</v>
      </c>
      <c r="F197" s="5">
        <v>90</v>
      </c>
      <c r="G197" s="5">
        <v>11</v>
      </c>
      <c r="H197" s="5">
        <v>12</v>
      </c>
      <c r="I197" s="5">
        <v>9.5</v>
      </c>
      <c r="J197" s="5">
        <v>3</v>
      </c>
      <c r="K197" s="5">
        <v>96</v>
      </c>
      <c r="L197" s="5">
        <v>84</v>
      </c>
      <c r="M197" s="5">
        <v>121</v>
      </c>
      <c r="N197" s="5">
        <v>59.5</v>
      </c>
      <c r="O197" s="5">
        <v>50</v>
      </c>
      <c r="P197" s="10">
        <f>SUM(D197:O197)</f>
        <v>618.5</v>
      </c>
    </row>
    <row r="198" spans="1:16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4"/>
      <c r="O198" s="594"/>
      <c r="P198" s="595"/>
    </row>
    <row r="199" spans="1:16" ht="15.75" x14ac:dyDescent="0.25">
      <c r="A199" s="600" t="s">
        <v>54</v>
      </c>
      <c r="B199" s="321" t="s">
        <v>53</v>
      </c>
      <c r="C199" s="12" t="s">
        <v>47</v>
      </c>
      <c r="D199" s="5">
        <v>0</v>
      </c>
      <c r="E199" s="5">
        <v>0</v>
      </c>
      <c r="F199" s="5">
        <v>78</v>
      </c>
      <c r="G199" s="5">
        <v>0</v>
      </c>
      <c r="H199" s="5">
        <v>150</v>
      </c>
      <c r="I199" s="5">
        <v>0</v>
      </c>
      <c r="J199" s="5">
        <v>66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265">SUM(D199:O199)</f>
        <v>294</v>
      </c>
    </row>
    <row r="200" spans="1:16" ht="15.75" x14ac:dyDescent="0.25">
      <c r="A200" s="601"/>
      <c r="B200" s="321" t="s">
        <v>52</v>
      </c>
      <c r="C200" s="12" t="s">
        <v>47</v>
      </c>
      <c r="D200" s="5">
        <v>0</v>
      </c>
      <c r="E200" s="5">
        <v>0</v>
      </c>
      <c r="F200" s="5">
        <v>48</v>
      </c>
      <c r="G200" s="5">
        <v>0</v>
      </c>
      <c r="H200" s="5">
        <v>12</v>
      </c>
      <c r="I200" s="5">
        <v>0</v>
      </c>
      <c r="J200" s="5">
        <v>96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265"/>
        <v>156</v>
      </c>
    </row>
    <row r="201" spans="1:16" ht="15.75" x14ac:dyDescent="0.25">
      <c r="A201" s="601"/>
      <c r="B201" s="321" t="s">
        <v>51</v>
      </c>
      <c r="C201" s="12" t="s">
        <v>47</v>
      </c>
      <c r="D201" s="5">
        <v>0</v>
      </c>
      <c r="E201" s="5">
        <v>0</v>
      </c>
      <c r="F201" s="5">
        <v>270</v>
      </c>
      <c r="G201" s="5">
        <v>150</v>
      </c>
      <c r="H201" s="5">
        <v>1098</v>
      </c>
      <c r="I201" s="5">
        <v>0</v>
      </c>
      <c r="J201" s="5">
        <v>636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265"/>
        <v>2154</v>
      </c>
    </row>
    <row r="202" spans="1:16" ht="15.75" x14ac:dyDescent="0.25">
      <c r="A202" s="601"/>
      <c r="B202" s="321" t="s">
        <v>50</v>
      </c>
      <c r="C202" s="12" t="s">
        <v>47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265"/>
        <v>0</v>
      </c>
    </row>
    <row r="203" spans="1:16" ht="15.75" x14ac:dyDescent="0.25">
      <c r="A203" s="602"/>
      <c r="B203" s="321" t="s">
        <v>49</v>
      </c>
      <c r="C203" s="12" t="s">
        <v>47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265"/>
        <v>0</v>
      </c>
    </row>
    <row r="204" spans="1:16" ht="15.75" x14ac:dyDescent="0.25">
      <c r="A204" s="80" t="s">
        <v>48</v>
      </c>
      <c r="B204" s="321"/>
      <c r="C204" s="12" t="s">
        <v>47</v>
      </c>
      <c r="D204" s="315">
        <f>SUM(D199:D203)</f>
        <v>0</v>
      </c>
      <c r="E204" s="16">
        <f t="shared" ref="E204:G204" si="266">SUM(E199:E203)</f>
        <v>0</v>
      </c>
      <c r="F204" s="16">
        <f t="shared" si="266"/>
        <v>396</v>
      </c>
      <c r="G204" s="16">
        <f t="shared" si="266"/>
        <v>150</v>
      </c>
      <c r="H204" s="16">
        <f t="shared" ref="H204:I204" si="267">SUM(H199:H203)</f>
        <v>1260</v>
      </c>
      <c r="I204" s="16">
        <f t="shared" si="267"/>
        <v>0</v>
      </c>
      <c r="J204" s="16">
        <f t="shared" ref="J204:K204" si="268">SUM(J199:J203)</f>
        <v>798</v>
      </c>
      <c r="K204" s="16">
        <f t="shared" si="268"/>
        <v>0</v>
      </c>
      <c r="L204" s="16">
        <f t="shared" ref="L204:M204" si="269">SUM(L199:L203)</f>
        <v>0</v>
      </c>
      <c r="M204" s="16">
        <f t="shared" si="269"/>
        <v>0</v>
      </c>
      <c r="N204" s="16">
        <f t="shared" ref="N204:O204" si="270">SUM(N199:N203)</f>
        <v>0</v>
      </c>
      <c r="O204" s="16">
        <f t="shared" si="270"/>
        <v>0</v>
      </c>
      <c r="P204" s="98">
        <f t="shared" si="265"/>
        <v>2604</v>
      </c>
    </row>
    <row r="205" spans="1:16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4"/>
      <c r="O205" s="594"/>
      <c r="P205" s="595"/>
    </row>
    <row r="206" spans="1:16" ht="15.75" x14ac:dyDescent="0.25">
      <c r="A206" s="596" t="s">
        <v>43</v>
      </c>
      <c r="B206" s="597"/>
      <c r="C206" s="12" t="s">
        <v>31</v>
      </c>
      <c r="D206" s="14">
        <v>5377840.9299999997</v>
      </c>
      <c r="E206" s="14">
        <v>4623766.1000000006</v>
      </c>
      <c r="F206" s="14">
        <v>3626895.86</v>
      </c>
      <c r="G206" s="14">
        <v>2955261.4200000004</v>
      </c>
      <c r="H206" s="14">
        <v>4489622.34</v>
      </c>
      <c r="I206" s="14">
        <v>1733367</v>
      </c>
      <c r="J206" s="14">
        <v>1953625.41</v>
      </c>
      <c r="K206" s="14">
        <v>2005409.38</v>
      </c>
      <c r="L206" s="14">
        <v>3083237.2199999997</v>
      </c>
      <c r="M206" s="14">
        <v>3514388.19</v>
      </c>
      <c r="N206" s="14">
        <v>5191424.5799999991</v>
      </c>
      <c r="O206" s="14">
        <v>3610927.2199999997</v>
      </c>
      <c r="P206" s="10">
        <f>SUM(D206:O206)</f>
        <v>42165765.649999999</v>
      </c>
    </row>
    <row r="207" spans="1:16" ht="15.75" x14ac:dyDescent="0.25">
      <c r="A207" s="596" t="s">
        <v>42</v>
      </c>
      <c r="B207" s="597"/>
      <c r="C207" s="12" t="s">
        <v>31</v>
      </c>
      <c r="D207" s="14">
        <v>16960</v>
      </c>
      <c r="E207" s="14">
        <v>0</v>
      </c>
      <c r="F207" s="14">
        <v>10200</v>
      </c>
      <c r="G207" s="14">
        <v>6000</v>
      </c>
      <c r="H207" s="14">
        <v>6000</v>
      </c>
      <c r="I207" s="14">
        <v>25690</v>
      </c>
      <c r="J207" s="14">
        <v>0</v>
      </c>
      <c r="K207" s="14">
        <v>0</v>
      </c>
      <c r="L207" s="14">
        <v>15500</v>
      </c>
      <c r="M207" s="14">
        <v>6000</v>
      </c>
      <c r="N207" s="14">
        <v>0</v>
      </c>
      <c r="O207" s="14">
        <v>9000</v>
      </c>
      <c r="P207" s="10">
        <f>SUM(D207:O207)</f>
        <v>95350</v>
      </c>
    </row>
    <row r="208" spans="1:16" ht="15.75" x14ac:dyDescent="0.25">
      <c r="A208" s="603" t="s">
        <v>41</v>
      </c>
      <c r="B208" s="604"/>
      <c r="C208" s="12" t="s">
        <v>31</v>
      </c>
      <c r="D208" s="14">
        <v>55000</v>
      </c>
      <c r="E208" s="14">
        <v>681285.91</v>
      </c>
      <c r="F208" s="14">
        <v>1329500</v>
      </c>
      <c r="G208" s="14">
        <v>560000</v>
      </c>
      <c r="H208" s="14">
        <v>15000</v>
      </c>
      <c r="I208" s="14">
        <v>0</v>
      </c>
      <c r="J208" s="14">
        <v>1065000</v>
      </c>
      <c r="K208" s="14">
        <v>0</v>
      </c>
      <c r="L208" s="14">
        <v>0</v>
      </c>
      <c r="M208" s="14">
        <v>260000</v>
      </c>
      <c r="N208" s="14">
        <v>770000</v>
      </c>
      <c r="O208" s="14">
        <v>0</v>
      </c>
      <c r="P208" s="10">
        <f>SUM(D208:O208)</f>
        <v>4735785.91</v>
      </c>
    </row>
    <row r="209" spans="1:16" ht="15.75" x14ac:dyDescent="0.25">
      <c r="A209" s="596" t="s">
        <v>40</v>
      </c>
      <c r="B209" s="597"/>
      <c r="C209" s="12" t="s">
        <v>31</v>
      </c>
      <c r="D209" s="14">
        <v>40000</v>
      </c>
      <c r="E209" s="14">
        <v>187483.65</v>
      </c>
      <c r="F209" s="14">
        <v>0</v>
      </c>
      <c r="G209" s="14">
        <v>0</v>
      </c>
      <c r="H209" s="14">
        <v>101814.51999999999</v>
      </c>
      <c r="I209" s="14">
        <v>80000</v>
      </c>
      <c r="J209" s="14">
        <v>0</v>
      </c>
      <c r="K209" s="14">
        <v>0</v>
      </c>
      <c r="L209" s="14">
        <v>0</v>
      </c>
      <c r="M209" s="14">
        <v>147415.01</v>
      </c>
      <c r="N209" s="14">
        <v>100000</v>
      </c>
      <c r="O209" s="14">
        <v>100000</v>
      </c>
      <c r="P209" s="10">
        <f>SUM(D209:O209)</f>
        <v>756713.17999999993</v>
      </c>
    </row>
    <row r="210" spans="1:16" ht="15.75" x14ac:dyDescent="0.25">
      <c r="A210" s="598" t="s">
        <v>45</v>
      </c>
      <c r="B210" s="599"/>
      <c r="C210" s="12" t="s">
        <v>31</v>
      </c>
      <c r="D210" s="315">
        <f t="shared" ref="D210:G210" si="271">SUM(D206:D209)</f>
        <v>5489800.9299999997</v>
      </c>
      <c r="E210" s="315">
        <f t="shared" si="271"/>
        <v>5492535.6600000011</v>
      </c>
      <c r="F210" s="315">
        <f t="shared" si="271"/>
        <v>4966595.8599999994</v>
      </c>
      <c r="G210" s="315">
        <f t="shared" si="271"/>
        <v>3521261.4200000004</v>
      </c>
      <c r="H210" s="315">
        <f t="shared" ref="H210:I210" si="272">SUM(H206:H209)</f>
        <v>4612436.8599999994</v>
      </c>
      <c r="I210" s="315">
        <f t="shared" si="272"/>
        <v>1839057</v>
      </c>
      <c r="J210" s="315">
        <f t="shared" ref="J210:K210" si="273">SUM(J206:J209)</f>
        <v>3018625.41</v>
      </c>
      <c r="K210" s="315">
        <f t="shared" si="273"/>
        <v>2005409.38</v>
      </c>
      <c r="L210" s="315">
        <f t="shared" ref="L210:M210" si="274">SUM(L206:L209)</f>
        <v>3098737.2199999997</v>
      </c>
      <c r="M210" s="315">
        <f t="shared" si="274"/>
        <v>3927803.2</v>
      </c>
      <c r="N210" s="315">
        <f t="shared" ref="N210:O210" si="275">SUM(N206:N209)</f>
        <v>6061424.5799999991</v>
      </c>
      <c r="O210" s="315">
        <f t="shared" si="275"/>
        <v>3719927.2199999997</v>
      </c>
      <c r="P210" s="10">
        <f>SUM(D210:O210)</f>
        <v>47753614.740000002</v>
      </c>
    </row>
    <row r="211" spans="1:16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4"/>
      <c r="O211" s="594"/>
      <c r="P211" s="595"/>
    </row>
    <row r="212" spans="1:16" ht="15.75" x14ac:dyDescent="0.25">
      <c r="A212" s="596" t="s">
        <v>43</v>
      </c>
      <c r="B212" s="597"/>
      <c r="C212" s="12" t="s">
        <v>31</v>
      </c>
      <c r="D212" s="14">
        <v>1031900</v>
      </c>
      <c r="E212" s="14">
        <v>889985</v>
      </c>
      <c r="F212" s="14">
        <v>754763.66</v>
      </c>
      <c r="G212" s="14">
        <v>2245500</v>
      </c>
      <c r="H212" s="14">
        <v>947700</v>
      </c>
      <c r="I212" s="14">
        <v>669300</v>
      </c>
      <c r="J212" s="14">
        <v>436200</v>
      </c>
      <c r="K212" s="14">
        <v>702750</v>
      </c>
      <c r="L212" s="14">
        <v>968500</v>
      </c>
      <c r="M212" s="14">
        <v>851100</v>
      </c>
      <c r="N212" s="14">
        <v>841100</v>
      </c>
      <c r="O212" s="14">
        <v>767817.24</v>
      </c>
      <c r="P212" s="10">
        <f>SUM(D212:O212)</f>
        <v>11106615.9</v>
      </c>
    </row>
    <row r="213" spans="1:16" ht="15.75" x14ac:dyDescent="0.25">
      <c r="A213" s="596" t="s">
        <v>42</v>
      </c>
      <c r="B213" s="597"/>
      <c r="C213" s="12" t="s">
        <v>31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0">
        <f>SUM(D213:O213)</f>
        <v>0</v>
      </c>
    </row>
    <row r="214" spans="1:16" ht="15.75" x14ac:dyDescent="0.25">
      <c r="A214" s="603" t="s">
        <v>41</v>
      </c>
      <c r="B214" s="604"/>
      <c r="C214" s="12" t="s">
        <v>31</v>
      </c>
      <c r="D214" s="14">
        <v>219500</v>
      </c>
      <c r="E214" s="14">
        <v>431900</v>
      </c>
      <c r="F214" s="14">
        <v>291000</v>
      </c>
      <c r="G214" s="14">
        <v>1144450</v>
      </c>
      <c r="H214" s="14">
        <v>281500</v>
      </c>
      <c r="I214" s="14">
        <v>272000</v>
      </c>
      <c r="J214" s="14">
        <v>491000</v>
      </c>
      <c r="K214" s="14">
        <v>418000</v>
      </c>
      <c r="L214" s="14">
        <v>367500</v>
      </c>
      <c r="M214" s="14">
        <v>346000</v>
      </c>
      <c r="N214" s="14">
        <v>362500</v>
      </c>
      <c r="O214" s="14">
        <v>297456.2</v>
      </c>
      <c r="P214" s="10">
        <f>SUM(D214:O214)</f>
        <v>4922806.2</v>
      </c>
    </row>
    <row r="215" spans="1:16" ht="15.75" x14ac:dyDescent="0.25">
      <c r="A215" s="596" t="s">
        <v>40</v>
      </c>
      <c r="B215" s="597"/>
      <c r="C215" s="12" t="s">
        <v>31</v>
      </c>
      <c r="D215" s="14">
        <v>825650</v>
      </c>
      <c r="E215" s="14">
        <v>355750</v>
      </c>
      <c r="F215" s="14">
        <v>2547263.1</v>
      </c>
      <c r="G215" s="14">
        <v>2484000</v>
      </c>
      <c r="H215" s="14">
        <v>1039000</v>
      </c>
      <c r="I215" s="14">
        <v>370000</v>
      </c>
      <c r="J215" s="14">
        <v>2200000</v>
      </c>
      <c r="K215" s="14">
        <v>230000</v>
      </c>
      <c r="L215" s="14">
        <v>230000</v>
      </c>
      <c r="M215" s="14">
        <v>14218000</v>
      </c>
      <c r="N215" s="14">
        <v>295000</v>
      </c>
      <c r="O215" s="14">
        <v>974059.1</v>
      </c>
      <c r="P215" s="10">
        <f>SUM(D215:O215)</f>
        <v>25768722.200000003</v>
      </c>
    </row>
    <row r="216" spans="1:16" ht="15.75" x14ac:dyDescent="0.25">
      <c r="A216" s="598" t="s">
        <v>39</v>
      </c>
      <c r="B216" s="599"/>
      <c r="C216" s="12" t="s">
        <v>31</v>
      </c>
      <c r="D216" s="315">
        <f t="shared" ref="D216:G216" si="276">SUM(D212:D215)</f>
        <v>2077050</v>
      </c>
      <c r="E216" s="315">
        <f t="shared" si="276"/>
        <v>1677635</v>
      </c>
      <c r="F216" s="315">
        <f t="shared" si="276"/>
        <v>3593026.7600000002</v>
      </c>
      <c r="G216" s="315">
        <f t="shared" si="276"/>
        <v>5873950</v>
      </c>
      <c r="H216" s="315">
        <f t="shared" ref="H216:I216" si="277">SUM(H212:H215)</f>
        <v>2268200</v>
      </c>
      <c r="I216" s="315">
        <f t="shared" si="277"/>
        <v>1311300</v>
      </c>
      <c r="J216" s="315">
        <f t="shared" ref="J216:K216" si="278">SUM(J212:J215)</f>
        <v>3127200</v>
      </c>
      <c r="K216" s="315">
        <f t="shared" si="278"/>
        <v>1350750</v>
      </c>
      <c r="L216" s="315">
        <f t="shared" ref="L216:M216" si="279">SUM(L212:L215)</f>
        <v>1566000</v>
      </c>
      <c r="M216" s="315">
        <f t="shared" si="279"/>
        <v>15415100</v>
      </c>
      <c r="N216" s="315">
        <f t="shared" ref="N216:O216" si="280">SUM(N212:N215)</f>
        <v>1498600</v>
      </c>
      <c r="O216" s="315">
        <f t="shared" si="280"/>
        <v>2039332.54</v>
      </c>
      <c r="P216" s="10">
        <f>SUM(D216:O216)</f>
        <v>41798144.299999997</v>
      </c>
    </row>
    <row r="217" spans="1:16" s="3" customFormat="1" ht="15.75" x14ac:dyDescent="0.25">
      <c r="A217" s="322" t="s">
        <v>38</v>
      </c>
      <c r="B217" s="323"/>
      <c r="C217" s="12" t="s">
        <v>31</v>
      </c>
      <c r="D217" s="315">
        <f>D210+D216</f>
        <v>7566850.9299999997</v>
      </c>
      <c r="E217" s="315">
        <f t="shared" ref="E217:G217" si="281">E210+E216</f>
        <v>7170170.6600000011</v>
      </c>
      <c r="F217" s="315">
        <f t="shared" si="281"/>
        <v>8559622.6199999992</v>
      </c>
      <c r="G217" s="315">
        <f t="shared" si="281"/>
        <v>9395211.4199999999</v>
      </c>
      <c r="H217" s="315">
        <f t="shared" ref="H217:I217" si="282">H210+H216</f>
        <v>6880636.8599999994</v>
      </c>
      <c r="I217" s="315">
        <f t="shared" si="282"/>
        <v>3150357</v>
      </c>
      <c r="J217" s="315">
        <f t="shared" ref="J217:K217" si="283">J210+J216</f>
        <v>6145825.4100000001</v>
      </c>
      <c r="K217" s="315">
        <f t="shared" si="283"/>
        <v>3356159.38</v>
      </c>
      <c r="L217" s="315">
        <f t="shared" ref="L217:M217" si="284">L210+L216</f>
        <v>4664737.22</v>
      </c>
      <c r="M217" s="315">
        <f t="shared" si="284"/>
        <v>19342903.199999999</v>
      </c>
      <c r="N217" s="315">
        <f t="shared" ref="N217:O217" si="285">N210+N216</f>
        <v>7560024.5799999991</v>
      </c>
      <c r="O217" s="315">
        <f t="shared" si="285"/>
        <v>5759259.7599999998</v>
      </c>
      <c r="P217" s="40">
        <f t="shared" ref="P217" si="286">P210+P216</f>
        <v>89551759.039999992</v>
      </c>
    </row>
    <row r="218" spans="1:16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4"/>
      <c r="O218" s="594"/>
      <c r="P218" s="595"/>
    </row>
    <row r="219" spans="1:16" ht="15.75" x14ac:dyDescent="0.25">
      <c r="A219" s="596" t="s">
        <v>35</v>
      </c>
      <c r="B219" s="597"/>
      <c r="C219" s="12" t="s">
        <v>31</v>
      </c>
      <c r="D219" s="14">
        <v>3209887.31</v>
      </c>
      <c r="E219" s="14">
        <v>3552911.02</v>
      </c>
      <c r="F219" s="14">
        <v>3428731.6799999997</v>
      </c>
      <c r="G219" s="14">
        <v>3859463.98</v>
      </c>
      <c r="H219" s="14">
        <v>4231977.2299999995</v>
      </c>
      <c r="I219" s="14">
        <v>3148466.73</v>
      </c>
      <c r="J219" s="14">
        <v>2860434.79</v>
      </c>
      <c r="K219" s="14">
        <v>2725134.84</v>
      </c>
      <c r="L219" s="14">
        <v>2859617.85</v>
      </c>
      <c r="M219" s="14">
        <v>3218167.09</v>
      </c>
      <c r="N219" s="14">
        <v>3420648.75</v>
      </c>
      <c r="O219" s="14">
        <v>2889599.4299999699</v>
      </c>
      <c r="P219" s="10">
        <f>SUM(D219:O219)</f>
        <v>39405040.699999966</v>
      </c>
    </row>
    <row r="220" spans="1:16" ht="15.75" x14ac:dyDescent="0.25">
      <c r="A220" s="596" t="s">
        <v>34</v>
      </c>
      <c r="B220" s="597"/>
      <c r="C220" s="12" t="s">
        <v>31</v>
      </c>
      <c r="D220" s="14">
        <v>5216.7</v>
      </c>
      <c r="E220" s="14">
        <v>13563.42</v>
      </c>
      <c r="F220" s="14">
        <v>7129.49</v>
      </c>
      <c r="G220" s="14">
        <v>6955.6</v>
      </c>
      <c r="H220" s="14">
        <v>6503.52</v>
      </c>
      <c r="I220" s="14">
        <v>4399.4399999999996</v>
      </c>
      <c r="J220" s="14">
        <v>4399.4399999999996</v>
      </c>
      <c r="K220" s="14">
        <v>3060.48</v>
      </c>
      <c r="L220" s="14">
        <v>5547.12</v>
      </c>
      <c r="M220" s="14">
        <v>5164.5600000000004</v>
      </c>
      <c r="N220" s="14">
        <v>3825.6</v>
      </c>
      <c r="O220" s="14">
        <v>956.4</v>
      </c>
      <c r="P220" s="10">
        <f>SUM(D220:O220)</f>
        <v>66721.77</v>
      </c>
    </row>
    <row r="221" spans="1:16" ht="15.75" x14ac:dyDescent="0.25">
      <c r="A221" s="596" t="s">
        <v>33</v>
      </c>
      <c r="B221" s="597"/>
      <c r="C221" s="12" t="s">
        <v>31</v>
      </c>
      <c r="D221" s="14">
        <v>226540.75</v>
      </c>
      <c r="E221" s="14">
        <v>188800.99</v>
      </c>
      <c r="F221" s="14">
        <v>123481.24</v>
      </c>
      <c r="G221" s="14">
        <v>197897.01</v>
      </c>
      <c r="H221" s="14">
        <v>307241.36</v>
      </c>
      <c r="I221" s="14">
        <v>240019.38</v>
      </c>
      <c r="J221" s="14">
        <v>173492.14</v>
      </c>
      <c r="K221" s="14">
        <v>221924.72</v>
      </c>
      <c r="L221" s="14">
        <v>299525.11</v>
      </c>
      <c r="M221" s="14">
        <v>236848.59</v>
      </c>
      <c r="N221" s="14">
        <v>251754.01</v>
      </c>
      <c r="O221" s="14">
        <v>157551.00999999998</v>
      </c>
      <c r="P221" s="10">
        <f>SUM(D221:O221)</f>
        <v>2625076.3099999996</v>
      </c>
    </row>
    <row r="222" spans="1:16" ht="15.75" x14ac:dyDescent="0.25">
      <c r="A222" s="596" t="s">
        <v>32</v>
      </c>
      <c r="B222" s="597"/>
      <c r="C222" s="12" t="s">
        <v>31</v>
      </c>
      <c r="D222" s="14">
        <v>412161.3</v>
      </c>
      <c r="E222" s="14">
        <v>657548.82999999996</v>
      </c>
      <c r="F222" s="14">
        <v>344219.75</v>
      </c>
      <c r="G222" s="14">
        <v>339529.73</v>
      </c>
      <c r="H222" s="14">
        <v>247438.82</v>
      </c>
      <c r="I222" s="14">
        <v>218741.46</v>
      </c>
      <c r="J222" s="14">
        <v>144732.76</v>
      </c>
      <c r="K222" s="14">
        <v>137961.48000000001</v>
      </c>
      <c r="L222" s="14">
        <v>149758.10999999999</v>
      </c>
      <c r="M222" s="14">
        <v>142986.82999999999</v>
      </c>
      <c r="N222" s="14">
        <v>417071.89</v>
      </c>
      <c r="O222" s="14">
        <v>316535.34999999998</v>
      </c>
      <c r="P222" s="10">
        <f>SUM(D222:O222)</f>
        <v>3528686.3100000005</v>
      </c>
    </row>
    <row r="223" spans="1:16" ht="15.75" x14ac:dyDescent="0.25">
      <c r="A223" s="598" t="s">
        <v>36</v>
      </c>
      <c r="B223" s="599"/>
      <c r="C223" s="12" t="s">
        <v>31</v>
      </c>
      <c r="D223" s="13">
        <f>SUM(D219:D222)</f>
        <v>3853806.06</v>
      </c>
      <c r="E223" s="315">
        <f>SUM(E219:E222)</f>
        <v>4412824.26</v>
      </c>
      <c r="F223" s="315">
        <f t="shared" ref="F223:G223" si="287">SUM(F219:F222)</f>
        <v>3903562.16</v>
      </c>
      <c r="G223" s="315">
        <f t="shared" si="287"/>
        <v>4403846.32</v>
      </c>
      <c r="H223" s="315">
        <f t="shared" ref="H223:I223" si="288">SUM(H219:H222)</f>
        <v>4793160.93</v>
      </c>
      <c r="I223" s="315">
        <f t="shared" si="288"/>
        <v>3611627.01</v>
      </c>
      <c r="J223" s="315">
        <f t="shared" ref="J223:K223" si="289">SUM(J219:J222)</f>
        <v>3183059.13</v>
      </c>
      <c r="K223" s="315">
        <f t="shared" si="289"/>
        <v>3088081.52</v>
      </c>
      <c r="L223" s="15">
        <f t="shared" ref="L223:M223" si="290">SUM(L219:L222)</f>
        <v>3314448.19</v>
      </c>
      <c r="M223" s="15">
        <f t="shared" si="290"/>
        <v>3603167.07</v>
      </c>
      <c r="N223" s="15">
        <f t="shared" ref="N223:O223" si="291">SUM(N219:N222)</f>
        <v>4093300.2500000005</v>
      </c>
      <c r="O223" s="15">
        <f t="shared" si="291"/>
        <v>3364642.1899999697</v>
      </c>
      <c r="P223" s="10">
        <f>SUM(D223:O223)</f>
        <v>45625525.089999966</v>
      </c>
    </row>
    <row r="224" spans="1:16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4"/>
      <c r="O224" s="594"/>
      <c r="P224" s="595"/>
    </row>
    <row r="225" spans="1:16" ht="15.75" x14ac:dyDescent="0.25">
      <c r="A225" s="596" t="s">
        <v>35</v>
      </c>
      <c r="B225" s="597"/>
      <c r="C225" s="12" t="s">
        <v>31</v>
      </c>
      <c r="D225" s="14">
        <v>1014827.49</v>
      </c>
      <c r="E225" s="14">
        <v>872105</v>
      </c>
      <c r="F225" s="14">
        <v>746723.66</v>
      </c>
      <c r="G225" s="14">
        <v>2200446.2800000003</v>
      </c>
      <c r="H225" s="14">
        <v>831247.1399999999</v>
      </c>
      <c r="I225" s="14">
        <v>621292.34</v>
      </c>
      <c r="J225" s="14">
        <v>401100</v>
      </c>
      <c r="K225" s="14">
        <v>656970</v>
      </c>
      <c r="L225" s="14">
        <v>910907.08</v>
      </c>
      <c r="M225" s="14">
        <v>809144.67999999993</v>
      </c>
      <c r="N225" s="14">
        <v>794407.51</v>
      </c>
      <c r="O225" s="14">
        <v>723010.57</v>
      </c>
      <c r="P225" s="10">
        <f t="shared" ref="P225:P230" si="292">SUM(D225:O225)</f>
        <v>10582181.75</v>
      </c>
    </row>
    <row r="226" spans="1:16" ht="15.75" x14ac:dyDescent="0.25">
      <c r="A226" s="596" t="s">
        <v>34</v>
      </c>
      <c r="B226" s="597"/>
      <c r="C226" s="12" t="s">
        <v>31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0">
        <f t="shared" si="292"/>
        <v>0</v>
      </c>
    </row>
    <row r="227" spans="1:16" ht="15.75" x14ac:dyDescent="0.25">
      <c r="A227" s="596" t="s">
        <v>33</v>
      </c>
      <c r="B227" s="597"/>
      <c r="C227" s="12" t="s">
        <v>31</v>
      </c>
      <c r="D227" s="14">
        <v>822830</v>
      </c>
      <c r="E227" s="14">
        <v>352930</v>
      </c>
      <c r="F227" s="14">
        <v>2547263.1</v>
      </c>
      <c r="G227" s="14">
        <v>2454000</v>
      </c>
      <c r="H227" s="14">
        <v>1015600</v>
      </c>
      <c r="I227" s="14">
        <v>298000</v>
      </c>
      <c r="J227" s="14">
        <v>2200000</v>
      </c>
      <c r="K227" s="14">
        <v>212000</v>
      </c>
      <c r="L227" s="14">
        <v>219117.61</v>
      </c>
      <c r="M227" s="14">
        <v>14212000</v>
      </c>
      <c r="N227" s="14">
        <v>283000</v>
      </c>
      <c r="O227" s="14">
        <v>962359.1</v>
      </c>
      <c r="P227" s="10">
        <f t="shared" si="292"/>
        <v>25579099.810000002</v>
      </c>
    </row>
    <row r="228" spans="1:16" ht="15.75" x14ac:dyDescent="0.25">
      <c r="A228" s="596" t="s">
        <v>32</v>
      </c>
      <c r="B228" s="597"/>
      <c r="C228" s="12" t="s">
        <v>31</v>
      </c>
      <c r="D228" s="14">
        <v>219500</v>
      </c>
      <c r="E228" s="14">
        <v>431900</v>
      </c>
      <c r="F228" s="14">
        <v>279000</v>
      </c>
      <c r="G228" s="14">
        <v>1137850</v>
      </c>
      <c r="H228" s="14">
        <v>227700</v>
      </c>
      <c r="I228" s="14">
        <v>260600</v>
      </c>
      <c r="J228" s="14">
        <v>323037.40999999997</v>
      </c>
      <c r="K228" s="14">
        <v>414400</v>
      </c>
      <c r="L228" s="14">
        <v>361500</v>
      </c>
      <c r="M228" s="14">
        <v>346000</v>
      </c>
      <c r="N228" s="14">
        <v>362500</v>
      </c>
      <c r="O228" s="14">
        <v>283056.15999999997</v>
      </c>
      <c r="P228" s="10">
        <f t="shared" si="292"/>
        <v>4647043.57</v>
      </c>
    </row>
    <row r="229" spans="1:16" ht="15.75" x14ac:dyDescent="0.25">
      <c r="A229" s="598" t="s">
        <v>216</v>
      </c>
      <c r="B229" s="599"/>
      <c r="C229" s="12" t="s">
        <v>31</v>
      </c>
      <c r="D229" s="13">
        <f t="shared" ref="D229:G229" si="293">SUM(D225:D228)</f>
        <v>2057157.49</v>
      </c>
      <c r="E229" s="315">
        <f t="shared" si="293"/>
        <v>1656935</v>
      </c>
      <c r="F229" s="315">
        <f t="shared" si="293"/>
        <v>3572986.7600000002</v>
      </c>
      <c r="G229" s="315">
        <f t="shared" si="293"/>
        <v>5792296.2800000003</v>
      </c>
      <c r="H229" s="315">
        <f t="shared" ref="H229:I229" si="294">SUM(H225:H228)</f>
        <v>2074547.14</v>
      </c>
      <c r="I229" s="315">
        <f t="shared" si="294"/>
        <v>1179892.3399999999</v>
      </c>
      <c r="J229" s="315">
        <f t="shared" ref="J229:K229" si="295">SUM(J225:J228)</f>
        <v>2924137.41</v>
      </c>
      <c r="K229" s="315">
        <f t="shared" si="295"/>
        <v>1283370</v>
      </c>
      <c r="L229" s="15">
        <f t="shared" ref="L229:M229" si="296">SUM(L225:L228)</f>
        <v>1491524.69</v>
      </c>
      <c r="M229" s="15">
        <f t="shared" si="296"/>
        <v>15367144.68</v>
      </c>
      <c r="N229" s="15">
        <f t="shared" ref="N229:O229" si="297">SUM(N225:N228)</f>
        <v>1439907.51</v>
      </c>
      <c r="O229" s="15">
        <f t="shared" si="297"/>
        <v>1968425.8299999998</v>
      </c>
      <c r="P229" s="10">
        <f t="shared" si="292"/>
        <v>40808325.130000003</v>
      </c>
    </row>
    <row r="230" spans="1:16" ht="15.75" x14ac:dyDescent="0.25">
      <c r="A230" s="322" t="s">
        <v>217</v>
      </c>
      <c r="B230" s="103"/>
      <c r="C230" s="12" t="s">
        <v>31</v>
      </c>
      <c r="D230" s="13">
        <f>D223+D229</f>
        <v>5910963.5499999998</v>
      </c>
      <c r="E230" s="13">
        <f t="shared" ref="E230:G230" si="298">E223+E229</f>
        <v>6069759.2599999998</v>
      </c>
      <c r="F230" s="13">
        <f t="shared" si="298"/>
        <v>7476548.9199999999</v>
      </c>
      <c r="G230" s="13">
        <f t="shared" si="298"/>
        <v>10196142.600000001</v>
      </c>
      <c r="H230" s="13">
        <f t="shared" ref="H230:I230" si="299">H223+H229</f>
        <v>6867708.0699999994</v>
      </c>
      <c r="I230" s="13">
        <f t="shared" si="299"/>
        <v>4791519.3499999996</v>
      </c>
      <c r="J230" s="13">
        <f t="shared" ref="J230:K230" si="300">J223+J229</f>
        <v>6107196.54</v>
      </c>
      <c r="K230" s="13">
        <f t="shared" si="300"/>
        <v>4371451.5199999996</v>
      </c>
      <c r="L230" s="13">
        <f t="shared" ref="L230:M230" si="301">L223+L229</f>
        <v>4805972.88</v>
      </c>
      <c r="M230" s="13">
        <f t="shared" si="301"/>
        <v>18970311.75</v>
      </c>
      <c r="N230" s="13">
        <f t="shared" ref="N230:O230" si="302">N223+N229</f>
        <v>5533207.7600000007</v>
      </c>
      <c r="O230" s="13">
        <f t="shared" si="302"/>
        <v>5333068.0199999698</v>
      </c>
      <c r="P230" s="10">
        <f t="shared" si="292"/>
        <v>86433850.219999969</v>
      </c>
    </row>
    <row r="231" spans="1:16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4"/>
      <c r="O231" s="594"/>
      <c r="P231" s="595"/>
    </row>
    <row r="232" spans="1:16" ht="15.75" x14ac:dyDescent="0.25">
      <c r="A232" s="596" t="s">
        <v>29</v>
      </c>
      <c r="B232" s="597"/>
      <c r="C232" s="12" t="s">
        <v>18</v>
      </c>
      <c r="D232" s="14">
        <v>295134.81</v>
      </c>
      <c r="E232" s="14">
        <v>303061.05</v>
      </c>
      <c r="F232" s="14">
        <v>303061.05</v>
      </c>
      <c r="G232" s="14">
        <v>310491.89999999997</v>
      </c>
      <c r="H232" s="14">
        <v>347535.93000000005</v>
      </c>
      <c r="I232" s="14">
        <v>345901.14</v>
      </c>
      <c r="J232" s="14">
        <v>346991</v>
      </c>
      <c r="K232" s="14">
        <v>346991</v>
      </c>
      <c r="L232" s="14">
        <v>348625.79000000004</v>
      </c>
      <c r="M232" s="14">
        <v>348625.79000000004</v>
      </c>
      <c r="N232" s="14">
        <v>349715.65</v>
      </c>
      <c r="O232" s="14">
        <v>349715.64999999636</v>
      </c>
      <c r="P232" s="10">
        <f>SUM(D232:O232)</f>
        <v>3995850.7599999961</v>
      </c>
    </row>
    <row r="233" spans="1:16" ht="15.75" x14ac:dyDescent="0.25">
      <c r="A233" s="596" t="s">
        <v>28</v>
      </c>
      <c r="B233" s="597"/>
      <c r="C233" s="12" t="s">
        <v>18</v>
      </c>
      <c r="D233" s="14">
        <v>347.78</v>
      </c>
      <c r="E233" s="14">
        <v>347.78</v>
      </c>
      <c r="F233" s="14">
        <v>347.78</v>
      </c>
      <c r="G233" s="14">
        <v>347.78</v>
      </c>
      <c r="H233" s="14">
        <v>382.56</v>
      </c>
      <c r="I233" s="14">
        <v>382.56</v>
      </c>
      <c r="J233" s="14">
        <v>382.56</v>
      </c>
      <c r="K233" s="14">
        <v>382.56</v>
      </c>
      <c r="L233" s="14">
        <v>382.56</v>
      </c>
      <c r="M233" s="14">
        <v>382.56</v>
      </c>
      <c r="N233" s="14">
        <v>382.56</v>
      </c>
      <c r="O233" s="14">
        <v>382.56</v>
      </c>
      <c r="P233" s="10">
        <f>SUM(D233:O233)</f>
        <v>4451.5999999999995</v>
      </c>
    </row>
    <row r="234" spans="1:16" ht="15.75" x14ac:dyDescent="0.25">
      <c r="A234" s="596" t="s">
        <v>27</v>
      </c>
      <c r="B234" s="597"/>
      <c r="C234" s="12" t="s">
        <v>18</v>
      </c>
      <c r="D234" s="14">
        <v>24681.040000000001</v>
      </c>
      <c r="E234" s="14">
        <v>24681.040000000001</v>
      </c>
      <c r="F234" s="14">
        <v>24681.040000000001</v>
      </c>
      <c r="G234" s="14">
        <v>27766.17</v>
      </c>
      <c r="H234" s="14">
        <v>30542.76</v>
      </c>
      <c r="I234" s="14">
        <v>27149.119999999999</v>
      </c>
      <c r="J234" s="14">
        <v>27149.119999999999</v>
      </c>
      <c r="K234" s="14">
        <v>27149.119999999999</v>
      </c>
      <c r="L234" s="14">
        <v>30542.76</v>
      </c>
      <c r="M234" s="14">
        <v>30542.76</v>
      </c>
      <c r="N234" s="14">
        <v>30542.76</v>
      </c>
      <c r="O234" s="14">
        <v>30542.76</v>
      </c>
      <c r="P234" s="10">
        <f>SUM(D234:O234)</f>
        <v>335970.45</v>
      </c>
    </row>
    <row r="235" spans="1:16" ht="15.75" x14ac:dyDescent="0.25">
      <c r="A235" s="596" t="s">
        <v>26</v>
      </c>
      <c r="B235" s="597"/>
      <c r="C235" s="12" t="s">
        <v>18</v>
      </c>
      <c r="D235" s="14">
        <v>63236.55</v>
      </c>
      <c r="E235" s="14">
        <v>71668.09</v>
      </c>
      <c r="F235" s="14">
        <v>67452.320000000007</v>
      </c>
      <c r="G235" s="14">
        <v>67452.320000000007</v>
      </c>
      <c r="H235" s="14">
        <v>74197.440000000002</v>
      </c>
      <c r="I235" s="14">
        <v>74197.440000000002</v>
      </c>
      <c r="J235" s="14">
        <v>74197.440000000002</v>
      </c>
      <c r="K235" s="14">
        <v>74197.440000000002</v>
      </c>
      <c r="L235" s="14">
        <v>78834.78</v>
      </c>
      <c r="M235" s="14">
        <v>78834.78</v>
      </c>
      <c r="N235" s="14">
        <v>78834.78</v>
      </c>
      <c r="O235" s="14">
        <v>78834.77999999997</v>
      </c>
      <c r="P235" s="10">
        <f>SUM(D235:O235)</f>
        <v>881938.16000000015</v>
      </c>
    </row>
    <row r="236" spans="1:16" ht="15.75" x14ac:dyDescent="0.25">
      <c r="A236" s="598" t="s">
        <v>25</v>
      </c>
      <c r="B236" s="599"/>
      <c r="C236" s="12" t="s">
        <v>18</v>
      </c>
      <c r="D236" s="13">
        <f>SUM(D232:D235)</f>
        <v>383400.18</v>
      </c>
      <c r="E236" s="13">
        <f t="shared" ref="E236:G236" si="303">SUM(E232:E235)</f>
        <v>399757.95999999996</v>
      </c>
      <c r="F236" s="13">
        <f t="shared" si="303"/>
        <v>395542.19</v>
      </c>
      <c r="G236" s="13">
        <f t="shared" si="303"/>
        <v>406058.17</v>
      </c>
      <c r="H236" s="13">
        <f t="shared" ref="H236:I236" si="304">SUM(H232:H235)</f>
        <v>452658.69000000006</v>
      </c>
      <c r="I236" s="13">
        <f t="shared" si="304"/>
        <v>447630.26</v>
      </c>
      <c r="J236" s="13">
        <f t="shared" ref="J236:K236" si="305">SUM(J232:J235)</f>
        <v>448720.12</v>
      </c>
      <c r="K236" s="13">
        <f t="shared" si="305"/>
        <v>448720.12</v>
      </c>
      <c r="L236" s="13">
        <f t="shared" ref="L236:M236" si="306">SUM(L232:L235)</f>
        <v>458385.89</v>
      </c>
      <c r="M236" s="13">
        <f t="shared" si="306"/>
        <v>458385.89</v>
      </c>
      <c r="N236" s="13">
        <f t="shared" ref="N236:O236" si="307">SUM(N232:N235)</f>
        <v>459475.75</v>
      </c>
      <c r="O236" s="13">
        <f t="shared" si="307"/>
        <v>459475.74999999633</v>
      </c>
      <c r="P236" s="40">
        <f t="shared" ref="P236" si="308">SUM(P232:P235)</f>
        <v>5218210.969999996</v>
      </c>
    </row>
    <row r="237" spans="1:16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4"/>
      <c r="O237" s="594"/>
      <c r="P237" s="595"/>
    </row>
    <row r="238" spans="1:16" ht="15.75" x14ac:dyDescent="0.25">
      <c r="A238" s="596" t="s">
        <v>23</v>
      </c>
      <c r="B238" s="597"/>
      <c r="C238" s="12" t="s">
        <v>18</v>
      </c>
      <c r="D238" s="14">
        <v>530442</v>
      </c>
      <c r="E238" s="14">
        <v>544730</v>
      </c>
      <c r="F238" s="14">
        <v>544730</v>
      </c>
      <c r="G238" s="14">
        <v>558125</v>
      </c>
      <c r="H238" s="14">
        <v>567948</v>
      </c>
      <c r="I238" s="14">
        <v>565269</v>
      </c>
      <c r="J238" s="14">
        <v>567055</v>
      </c>
      <c r="K238" s="14">
        <v>567055</v>
      </c>
      <c r="L238" s="14">
        <v>569734</v>
      </c>
      <c r="M238" s="14">
        <v>569734</v>
      </c>
      <c r="N238" s="14">
        <v>571520</v>
      </c>
      <c r="O238" s="14">
        <v>571520</v>
      </c>
      <c r="P238" s="10">
        <f>SUM(D238:O238)</f>
        <v>6727862</v>
      </c>
    </row>
    <row r="239" spans="1:16" ht="15.75" x14ac:dyDescent="0.25">
      <c r="A239" s="596" t="s">
        <v>22</v>
      </c>
      <c r="B239" s="597"/>
      <c r="C239" s="12" t="s">
        <v>18</v>
      </c>
      <c r="D239" s="14">
        <v>1786</v>
      </c>
      <c r="E239" s="14">
        <v>1786</v>
      </c>
      <c r="F239" s="14">
        <v>1786</v>
      </c>
      <c r="G239" s="14">
        <v>1786</v>
      </c>
      <c r="H239" s="16">
        <v>1786</v>
      </c>
      <c r="I239" s="16">
        <v>1786</v>
      </c>
      <c r="J239" s="16">
        <v>1786</v>
      </c>
      <c r="K239" s="16">
        <v>1786</v>
      </c>
      <c r="L239" s="16">
        <v>1786</v>
      </c>
      <c r="M239" s="16">
        <v>1786</v>
      </c>
      <c r="N239" s="16">
        <v>1786</v>
      </c>
      <c r="O239" s="16">
        <v>1786</v>
      </c>
      <c r="P239" s="10">
        <f>SUM(D239:O239)</f>
        <v>21432</v>
      </c>
    </row>
    <row r="240" spans="1:16" ht="15.75" x14ac:dyDescent="0.25">
      <c r="A240" s="596" t="s">
        <v>21</v>
      </c>
      <c r="B240" s="597"/>
      <c r="C240" s="12" t="s">
        <v>18</v>
      </c>
      <c r="D240" s="14">
        <v>7144</v>
      </c>
      <c r="E240" s="14">
        <v>7144</v>
      </c>
      <c r="F240" s="14">
        <v>7144</v>
      </c>
      <c r="G240" s="14">
        <v>8037</v>
      </c>
      <c r="H240" s="16">
        <v>8037</v>
      </c>
      <c r="I240" s="16">
        <v>7144</v>
      </c>
      <c r="J240" s="16">
        <v>7144</v>
      </c>
      <c r="K240" s="16">
        <v>7144</v>
      </c>
      <c r="L240" s="16">
        <v>8037</v>
      </c>
      <c r="M240" s="16">
        <v>8037</v>
      </c>
      <c r="N240" s="16">
        <v>8037</v>
      </c>
      <c r="O240" s="16">
        <v>8037</v>
      </c>
      <c r="P240" s="10">
        <f>SUM(D240:O240)</f>
        <v>91086</v>
      </c>
    </row>
    <row r="241" spans="1:16" ht="15.75" x14ac:dyDescent="0.25">
      <c r="A241" s="596" t="s">
        <v>20</v>
      </c>
      <c r="B241" s="597"/>
      <c r="C241" s="12" t="s">
        <v>18</v>
      </c>
      <c r="D241" s="14">
        <v>13395</v>
      </c>
      <c r="E241" s="14">
        <v>15181</v>
      </c>
      <c r="F241" s="14">
        <v>14288</v>
      </c>
      <c r="G241" s="14">
        <v>14288</v>
      </c>
      <c r="H241" s="16">
        <v>14288</v>
      </c>
      <c r="I241" s="16">
        <v>14288</v>
      </c>
      <c r="J241" s="16">
        <v>14288</v>
      </c>
      <c r="K241" s="16">
        <v>14288</v>
      </c>
      <c r="L241" s="16">
        <v>15181</v>
      </c>
      <c r="M241" s="16">
        <v>15181</v>
      </c>
      <c r="N241" s="16">
        <v>15181</v>
      </c>
      <c r="O241" s="16">
        <v>15181</v>
      </c>
      <c r="P241" s="10">
        <f>SUM(D241:O241)</f>
        <v>175028</v>
      </c>
    </row>
    <row r="242" spans="1:16" ht="15.75" x14ac:dyDescent="0.25">
      <c r="A242" s="598" t="s">
        <v>19</v>
      </c>
      <c r="B242" s="599"/>
      <c r="C242" s="12" t="s">
        <v>18</v>
      </c>
      <c r="D242" s="13">
        <f>SUM(D238:D241)</f>
        <v>552767</v>
      </c>
      <c r="E242" s="13">
        <f t="shared" ref="E242:G242" si="309">SUM(E238:E241)</f>
        <v>568841</v>
      </c>
      <c r="F242" s="13">
        <f t="shared" si="309"/>
        <v>567948</v>
      </c>
      <c r="G242" s="13">
        <f t="shared" si="309"/>
        <v>582236</v>
      </c>
      <c r="H242" s="13">
        <f t="shared" ref="H242:I242" si="310">SUM(H238:H241)</f>
        <v>592059</v>
      </c>
      <c r="I242" s="13">
        <f t="shared" si="310"/>
        <v>588487</v>
      </c>
      <c r="J242" s="13">
        <f t="shared" ref="J242:K242" si="311">SUM(J238:J241)</f>
        <v>590273</v>
      </c>
      <c r="K242" s="13">
        <f t="shared" si="311"/>
        <v>590273</v>
      </c>
      <c r="L242" s="13">
        <f t="shared" ref="L242:M242" si="312">SUM(L238:L241)</f>
        <v>594738</v>
      </c>
      <c r="M242" s="13">
        <f t="shared" si="312"/>
        <v>594738</v>
      </c>
      <c r="N242" s="13">
        <f t="shared" ref="N242:O242" si="313">SUM(N238:N241)</f>
        <v>596524</v>
      </c>
      <c r="O242" s="13">
        <f t="shared" si="313"/>
        <v>596524</v>
      </c>
      <c r="P242" s="40">
        <f t="shared" ref="P242" si="314">SUM(P238:P241)</f>
        <v>7015408</v>
      </c>
    </row>
    <row r="243" spans="1:16" ht="15.75" x14ac:dyDescent="0.25">
      <c r="A243" s="598" t="s">
        <v>218</v>
      </c>
      <c r="B243" s="599"/>
      <c r="C243" s="12" t="s">
        <v>18</v>
      </c>
      <c r="D243" s="315">
        <f>D230+D236+D242</f>
        <v>6847130.7299999995</v>
      </c>
      <c r="E243" s="315">
        <f t="shared" ref="E243:G243" si="315">E230+E236+E242</f>
        <v>7038358.2199999997</v>
      </c>
      <c r="F243" s="315">
        <f t="shared" si="315"/>
        <v>8440039.1099999994</v>
      </c>
      <c r="G243" s="315">
        <f t="shared" si="315"/>
        <v>11184436.770000001</v>
      </c>
      <c r="H243" s="315">
        <f t="shared" ref="H243:I243" si="316">H230+H236+H242</f>
        <v>7912425.7599999998</v>
      </c>
      <c r="I243" s="315">
        <f t="shared" si="316"/>
        <v>5827636.6099999994</v>
      </c>
      <c r="J243" s="315">
        <f t="shared" ref="J243:K243" si="317">J230+J236+J242</f>
        <v>7146189.6600000001</v>
      </c>
      <c r="K243" s="315">
        <f t="shared" si="317"/>
        <v>5410444.6399999997</v>
      </c>
      <c r="L243" s="315">
        <f t="shared" ref="L243:M243" si="318">L230+L236+L242</f>
        <v>5859096.7699999996</v>
      </c>
      <c r="M243" s="315">
        <f t="shared" si="318"/>
        <v>20023435.640000001</v>
      </c>
      <c r="N243" s="315">
        <f t="shared" ref="N243:O243" si="319">N230+N236+N242</f>
        <v>6589207.5100000007</v>
      </c>
      <c r="O243" s="315">
        <f t="shared" si="319"/>
        <v>6389067.769999966</v>
      </c>
      <c r="P243" s="40">
        <f t="shared" ref="P243" si="320">P216+P223+P236+P242</f>
        <v>99657288.359999955</v>
      </c>
    </row>
    <row r="244" spans="1:16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4"/>
      <c r="O244" s="594"/>
      <c r="P244" s="595"/>
    </row>
    <row r="245" spans="1:16" ht="15.75" x14ac:dyDescent="0.25">
      <c r="A245" s="621" t="s">
        <v>207</v>
      </c>
      <c r="B245" s="622"/>
      <c r="C245" s="12" t="s">
        <v>18</v>
      </c>
      <c r="D245" s="161">
        <v>44989447.57000006</v>
      </c>
      <c r="E245" s="161">
        <v>44572332.080000132</v>
      </c>
      <c r="F245" s="161">
        <v>44472788.57000006</v>
      </c>
      <c r="G245" s="161">
        <v>46059922.740000084</v>
      </c>
      <c r="H245" s="161">
        <v>47120544.920000069</v>
      </c>
      <c r="I245" s="161">
        <v>49929232.190000042</v>
      </c>
      <c r="J245" s="161">
        <v>50411231.099999979</v>
      </c>
      <c r="K245" s="161">
        <v>52532896.35999994</v>
      </c>
      <c r="L245" s="161">
        <v>53689938.449999899</v>
      </c>
      <c r="M245" s="161">
        <v>53401785.199999869</v>
      </c>
      <c r="N245" s="161">
        <v>52554660.619999915</v>
      </c>
      <c r="O245" s="161">
        <v>0</v>
      </c>
      <c r="P245" s="184">
        <f>O245</f>
        <v>0</v>
      </c>
    </row>
    <row r="246" spans="1:16" ht="15.75" x14ac:dyDescent="0.25">
      <c r="A246" s="621" t="s">
        <v>208</v>
      </c>
      <c r="B246" s="622"/>
      <c r="C246" s="12" t="s">
        <v>18</v>
      </c>
      <c r="D246" s="161">
        <v>0</v>
      </c>
      <c r="E246" s="161">
        <v>0</v>
      </c>
      <c r="F246" s="161">
        <v>0</v>
      </c>
      <c r="G246" s="161">
        <v>0</v>
      </c>
      <c r="H246" s="161">
        <v>0</v>
      </c>
      <c r="I246" s="161">
        <v>0</v>
      </c>
      <c r="J246" s="161">
        <v>0</v>
      </c>
      <c r="K246" s="161">
        <v>0</v>
      </c>
      <c r="L246" s="161">
        <v>0</v>
      </c>
      <c r="M246" s="161">
        <v>0</v>
      </c>
      <c r="N246" s="161">
        <v>0</v>
      </c>
      <c r="O246" s="161">
        <v>0</v>
      </c>
      <c r="P246" s="184">
        <f>O246</f>
        <v>0</v>
      </c>
    </row>
    <row r="247" spans="1:16" ht="15.75" x14ac:dyDescent="0.25">
      <c r="A247" s="619" t="s">
        <v>209</v>
      </c>
      <c r="B247" s="620"/>
      <c r="C247" s="12" t="s">
        <v>18</v>
      </c>
      <c r="D247" s="149">
        <f>D245+D246</f>
        <v>44989447.57000006</v>
      </c>
      <c r="E247" s="149">
        <f t="shared" ref="E247:G247" si="321">E245+E246</f>
        <v>44572332.080000132</v>
      </c>
      <c r="F247" s="149">
        <f t="shared" si="321"/>
        <v>44472788.57000006</v>
      </c>
      <c r="G247" s="149">
        <f t="shared" si="321"/>
        <v>46059922.740000084</v>
      </c>
      <c r="H247" s="149">
        <f t="shared" ref="H247:I247" si="322">H245+H246</f>
        <v>47120544.920000069</v>
      </c>
      <c r="I247" s="149">
        <f t="shared" si="322"/>
        <v>49929232.190000042</v>
      </c>
      <c r="J247" s="149">
        <f t="shared" ref="J247:K247" si="323">J245+J246</f>
        <v>50411231.099999979</v>
      </c>
      <c r="K247" s="149">
        <f t="shared" si="323"/>
        <v>52532896.35999994</v>
      </c>
      <c r="L247" s="149">
        <f t="shared" ref="L247:M247" si="324">L245+L246</f>
        <v>53689938.449999899</v>
      </c>
      <c r="M247" s="149">
        <f t="shared" si="324"/>
        <v>53401785.199999869</v>
      </c>
      <c r="N247" s="149">
        <f t="shared" ref="N247:O247" si="325">N245+N246</f>
        <v>52554660.619999915</v>
      </c>
      <c r="O247" s="149">
        <f t="shared" si="325"/>
        <v>0</v>
      </c>
      <c r="P247" s="184">
        <f t="shared" ref="P247" si="326">P245+P246</f>
        <v>0</v>
      </c>
    </row>
    <row r="248" spans="1:16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4"/>
      <c r="O248" s="594"/>
      <c r="P248" s="595"/>
    </row>
    <row r="249" spans="1:16" ht="15.75" x14ac:dyDescent="0.25">
      <c r="A249" s="610" t="s">
        <v>16</v>
      </c>
      <c r="B249" s="611"/>
      <c r="C249" s="6" t="s">
        <v>6</v>
      </c>
      <c r="D249" s="9">
        <f>IFERROR(D58/D243%,0)</f>
        <v>22.423792143296787</v>
      </c>
      <c r="E249" s="9">
        <f t="shared" ref="E249:G249" si="327">IFERROR(E58/E243%,0)</f>
        <v>20.852833062750818</v>
      </c>
      <c r="F249" s="9">
        <f t="shared" si="327"/>
        <v>14.035887148276498</v>
      </c>
      <c r="G249" s="9">
        <f t="shared" si="327"/>
        <v>14.841523959569935</v>
      </c>
      <c r="H249" s="9">
        <f t="shared" ref="H249:I249" si="328">IFERROR(H58/H243%,0)</f>
        <v>19.458266255505443</v>
      </c>
      <c r="I249" s="9">
        <f t="shared" si="328"/>
        <v>19.655971501112528</v>
      </c>
      <c r="J249" s="9">
        <f t="shared" ref="J249:K249" si="329">IFERROR(J58/J243%,0)</f>
        <v>21.544640499367883</v>
      </c>
      <c r="K249" s="9">
        <f t="shared" si="329"/>
        <v>12.441607063555503</v>
      </c>
      <c r="L249" s="9">
        <f t="shared" ref="L249:M249" si="330">IFERROR(L58/L243%,0)</f>
        <v>15.62458892938715</v>
      </c>
      <c r="M249" s="9">
        <f t="shared" si="330"/>
        <v>5.8444502862296996</v>
      </c>
      <c r="N249" s="9">
        <f t="shared" ref="N249:O249" si="331">IFERROR(N58/N243%,0)</f>
        <v>23.146372612303722</v>
      </c>
      <c r="O249" s="9">
        <f t="shared" si="331"/>
        <v>15.529530086084927</v>
      </c>
      <c r="P249" s="307">
        <f>IFERROR(P58/P243%,0)</f>
        <v>15.401381856643571</v>
      </c>
    </row>
    <row r="250" spans="1:16" ht="15.75" x14ac:dyDescent="0.25">
      <c r="A250" s="610" t="s">
        <v>210</v>
      </c>
      <c r="B250" s="611"/>
      <c r="C250" s="6" t="s">
        <v>6</v>
      </c>
      <c r="D250" s="316">
        <f>IFERROR(D210/(D223+D245)%,0)</f>
        <v>11.239629881306891</v>
      </c>
      <c r="E250" s="316">
        <f t="shared" ref="E250:G250" si="332">IFERROR(E210/(E223+E245)%,0)</f>
        <v>11.212653118583445</v>
      </c>
      <c r="F250" s="316">
        <f t="shared" si="332"/>
        <v>10.266578162788164</v>
      </c>
      <c r="G250" s="316">
        <f t="shared" si="332"/>
        <v>6.9778010750907526</v>
      </c>
      <c r="H250" s="316">
        <f t="shared" ref="H250:I250" si="333">IFERROR(H210/(H223+H245)%,0)</f>
        <v>8.8848152611705586</v>
      </c>
      <c r="I250" s="316">
        <f t="shared" si="333"/>
        <v>3.4348664318782514</v>
      </c>
      <c r="J250" s="316">
        <f t="shared" ref="J250:K250" si="334">IFERROR(J210/(J223+J245)%,0)</f>
        <v>5.6323638153347382</v>
      </c>
      <c r="K250" s="316">
        <f t="shared" si="334"/>
        <v>3.6054910511041198</v>
      </c>
      <c r="L250" s="316">
        <f t="shared" ref="L250:M250" si="335">IFERROR(L210/(L223+L245)%,0)</f>
        <v>5.4359627436559768</v>
      </c>
      <c r="M250" s="316">
        <f t="shared" si="335"/>
        <v>6.8902841658321927</v>
      </c>
      <c r="N250" s="316">
        <f t="shared" ref="N250:O250" si="336">IFERROR(N210/(N223+N245)%,0)</f>
        <v>10.700163760369453</v>
      </c>
      <c r="O250" s="316">
        <f t="shared" si="336"/>
        <v>110.55937035611009</v>
      </c>
      <c r="P250" s="298">
        <f>IFERROR(P210/(P223+P245)%,0)</f>
        <v>104.6642524021416</v>
      </c>
    </row>
    <row r="251" spans="1:16" ht="16.5" thickBot="1" x14ac:dyDescent="0.3">
      <c r="A251" s="623" t="s">
        <v>15</v>
      </c>
      <c r="B251" s="624"/>
      <c r="C251" s="6" t="s">
        <v>6</v>
      </c>
      <c r="D251" s="8">
        <f>IFERROR(D210/D223%,0)</f>
        <v>142.45140633776469</v>
      </c>
      <c r="E251" s="8">
        <f t="shared" ref="E251:G251" si="337">IFERROR(E210/E223%,0)</f>
        <v>124.46758212845761</v>
      </c>
      <c r="F251" s="8">
        <f t="shared" si="337"/>
        <v>127.23240098218392</v>
      </c>
      <c r="G251" s="8">
        <f t="shared" si="337"/>
        <v>79.958771585834995</v>
      </c>
      <c r="H251" s="8">
        <f t="shared" ref="H251:I251" si="338">IFERROR(H210/H223%,0)</f>
        <v>96.229543037688074</v>
      </c>
      <c r="I251" s="8">
        <f t="shared" si="338"/>
        <v>50.92045759177109</v>
      </c>
      <c r="J251" s="8">
        <f t="shared" ref="J251:K251" si="339">IFERROR(J210/J223%,0)</f>
        <v>94.834097851019195</v>
      </c>
      <c r="K251" s="8">
        <f t="shared" si="339"/>
        <v>64.940299244431856</v>
      </c>
      <c r="L251" s="8">
        <f t="shared" ref="L251:M251" si="340">IFERROR(L210/L223%,0)</f>
        <v>93.491798404005223</v>
      </c>
      <c r="M251" s="8">
        <f t="shared" si="340"/>
        <v>109.00974403054812</v>
      </c>
      <c r="N251" s="8">
        <f t="shared" ref="N251:O251" si="341">IFERROR(N210/N223%,0)</f>
        <v>148.08160188102494</v>
      </c>
      <c r="O251" s="8">
        <f t="shared" si="341"/>
        <v>110.55937035611009</v>
      </c>
      <c r="P251" s="308">
        <f>IFERROR(P210/P223%,0)</f>
        <v>104.6642524021416</v>
      </c>
    </row>
    <row r="252" spans="1:16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6"/>
      <c r="O252" s="626"/>
      <c r="P252" s="627"/>
    </row>
    <row r="253" spans="1:16" s="3" customFormat="1" ht="15" customHeight="1" x14ac:dyDescent="0.25">
      <c r="A253" s="610" t="s">
        <v>13</v>
      </c>
      <c r="B253" s="611"/>
      <c r="C253" s="6" t="s">
        <v>3</v>
      </c>
      <c r="D253" s="5">
        <v>8</v>
      </c>
      <c r="E253" s="5">
        <v>11</v>
      </c>
      <c r="F253" s="5">
        <v>7</v>
      </c>
      <c r="G253" s="5">
        <v>12</v>
      </c>
      <c r="H253" s="5">
        <v>14</v>
      </c>
      <c r="I253" s="5">
        <v>2</v>
      </c>
      <c r="J253" s="5">
        <v>14</v>
      </c>
      <c r="K253" s="5">
        <v>1</v>
      </c>
      <c r="L253" s="5">
        <v>0</v>
      </c>
      <c r="M253" s="5">
        <v>1</v>
      </c>
      <c r="N253" s="5">
        <v>7</v>
      </c>
      <c r="O253" s="5">
        <v>1</v>
      </c>
      <c r="P253" s="302">
        <f>SUM(D253:O253)</f>
        <v>78</v>
      </c>
    </row>
    <row r="254" spans="1:16" s="3" customFormat="1" ht="15.75" x14ac:dyDescent="0.25">
      <c r="A254" s="610" t="s">
        <v>12</v>
      </c>
      <c r="B254" s="611"/>
      <c r="C254" s="6" t="s">
        <v>3</v>
      </c>
      <c r="D254" s="5">
        <v>11</v>
      </c>
      <c r="E254" s="5">
        <v>9</v>
      </c>
      <c r="F254" s="5">
        <v>5</v>
      </c>
      <c r="G254" s="5">
        <v>6</v>
      </c>
      <c r="H254" s="5">
        <v>5</v>
      </c>
      <c r="I254" s="5">
        <v>1</v>
      </c>
      <c r="J254" s="5">
        <v>5</v>
      </c>
      <c r="K254" s="5">
        <v>1</v>
      </c>
      <c r="L254" s="5">
        <v>0</v>
      </c>
      <c r="M254" s="5">
        <v>1</v>
      </c>
      <c r="N254" s="5">
        <v>8</v>
      </c>
      <c r="O254" s="5">
        <v>1</v>
      </c>
      <c r="P254" s="302">
        <f>SUM(D254:O254)</f>
        <v>53</v>
      </c>
    </row>
    <row r="255" spans="1:16" ht="15.75" customHeight="1" x14ac:dyDescent="0.25">
      <c r="A255" s="610" t="s">
        <v>11</v>
      </c>
      <c r="B255" s="611"/>
      <c r="C255" s="6" t="s">
        <v>3</v>
      </c>
      <c r="D255" s="5">
        <f t="shared" ref="D255:G255" si="342">D95</f>
        <v>0</v>
      </c>
      <c r="E255" s="5">
        <f t="shared" si="342"/>
        <v>0</v>
      </c>
      <c r="F255" s="5">
        <f t="shared" si="342"/>
        <v>0</v>
      </c>
      <c r="G255" s="5">
        <f t="shared" si="342"/>
        <v>0</v>
      </c>
      <c r="H255" s="5">
        <f t="shared" ref="H255:I255" si="343">H95</f>
        <v>0</v>
      </c>
      <c r="I255" s="5">
        <f t="shared" si="343"/>
        <v>0</v>
      </c>
      <c r="J255" s="5">
        <f t="shared" ref="J255:K255" si="344">J95</f>
        <v>14</v>
      </c>
      <c r="K255" s="5">
        <f t="shared" si="344"/>
        <v>14</v>
      </c>
      <c r="L255" s="5">
        <f t="shared" ref="L255:M255" si="345">L95</f>
        <v>10</v>
      </c>
      <c r="M255" s="5">
        <f t="shared" si="345"/>
        <v>10</v>
      </c>
      <c r="N255" s="5">
        <f t="shared" ref="N255:O255" si="346">N95</f>
        <v>16</v>
      </c>
      <c r="O255" s="5">
        <f t="shared" si="346"/>
        <v>17</v>
      </c>
      <c r="P255" s="302">
        <f>SUM(D255:O255)</f>
        <v>81</v>
      </c>
    </row>
    <row r="256" spans="1:16" ht="15.75" x14ac:dyDescent="0.25">
      <c r="A256" s="610" t="s">
        <v>10</v>
      </c>
      <c r="B256" s="611"/>
      <c r="C256" s="6" t="s">
        <v>3</v>
      </c>
      <c r="D256" s="5">
        <f t="shared" ref="D256:G256" si="347">D91</f>
        <v>8</v>
      </c>
      <c r="E256" s="5">
        <f t="shared" si="347"/>
        <v>9</v>
      </c>
      <c r="F256" s="5">
        <f t="shared" si="347"/>
        <v>7</v>
      </c>
      <c r="G256" s="5">
        <f t="shared" si="347"/>
        <v>12</v>
      </c>
      <c r="H256" s="5">
        <f t="shared" ref="H256:I256" si="348">H91</f>
        <v>12</v>
      </c>
      <c r="I256" s="5">
        <f t="shared" si="348"/>
        <v>2</v>
      </c>
      <c r="J256" s="5">
        <f t="shared" ref="J256:K256" si="349">J91</f>
        <v>15</v>
      </c>
      <c r="K256" s="5">
        <f t="shared" si="349"/>
        <v>0</v>
      </c>
      <c r="L256" s="5">
        <f t="shared" ref="L256:M256" si="350">L91</f>
        <v>0</v>
      </c>
      <c r="M256" s="5">
        <f t="shared" si="350"/>
        <v>0</v>
      </c>
      <c r="N256" s="5">
        <f t="shared" ref="N256:O256" si="351">N91</f>
        <v>6</v>
      </c>
      <c r="O256" s="5">
        <f t="shared" si="351"/>
        <v>1</v>
      </c>
      <c r="P256" s="302">
        <f>SUM(D256:O256)</f>
        <v>72</v>
      </c>
    </row>
    <row r="257" spans="1:16" ht="15.6" customHeight="1" x14ac:dyDescent="0.25">
      <c r="A257" s="610" t="s">
        <v>9</v>
      </c>
      <c r="B257" s="611"/>
      <c r="C257" s="6" t="s">
        <v>3</v>
      </c>
      <c r="D257" s="5">
        <v>10</v>
      </c>
      <c r="E257" s="5">
        <v>39</v>
      </c>
      <c r="F257" s="5">
        <v>40</v>
      </c>
      <c r="G257" s="5">
        <v>27</v>
      </c>
      <c r="H257" s="5">
        <v>61</v>
      </c>
      <c r="I257" s="5">
        <v>2</v>
      </c>
      <c r="J257" s="5">
        <v>28</v>
      </c>
      <c r="K257" s="5">
        <v>0</v>
      </c>
      <c r="L257" s="5">
        <v>27</v>
      </c>
      <c r="M257" s="5">
        <v>0</v>
      </c>
      <c r="N257" s="5">
        <v>0</v>
      </c>
      <c r="O257" s="5">
        <v>0</v>
      </c>
      <c r="P257" s="302">
        <f>SUM(D257:O257)</f>
        <v>234</v>
      </c>
    </row>
    <row r="258" spans="1:16" ht="15.75" x14ac:dyDescent="0.25">
      <c r="A258" s="598" t="s">
        <v>8</v>
      </c>
      <c r="B258" s="599"/>
      <c r="C258" s="6" t="s">
        <v>3</v>
      </c>
      <c r="D258" s="2">
        <f>IFERROR(D257/D256,0)</f>
        <v>1.25</v>
      </c>
      <c r="E258" s="2">
        <f t="shared" ref="E258:G258" si="352">IFERROR(E257/E256,0)</f>
        <v>4.333333333333333</v>
      </c>
      <c r="F258" s="2">
        <f t="shared" si="352"/>
        <v>5.7142857142857144</v>
      </c>
      <c r="G258" s="2">
        <f t="shared" si="352"/>
        <v>2.25</v>
      </c>
      <c r="H258" s="2">
        <f t="shared" ref="H258:I258" si="353">IFERROR(H257/H256,0)</f>
        <v>5.083333333333333</v>
      </c>
      <c r="I258" s="2">
        <f t="shared" si="353"/>
        <v>1</v>
      </c>
      <c r="J258" s="2">
        <f t="shared" ref="J258:K258" si="354">IFERROR(J257/J256,0)</f>
        <v>1.8666666666666667</v>
      </c>
      <c r="K258" s="2">
        <f t="shared" si="354"/>
        <v>0</v>
      </c>
      <c r="L258" s="2">
        <f t="shared" ref="L258:M258" si="355">IFERROR(L257/L256,0)</f>
        <v>0</v>
      </c>
      <c r="M258" s="2">
        <f t="shared" si="355"/>
        <v>0</v>
      </c>
      <c r="N258" s="2">
        <f t="shared" ref="N258:O258" si="356">IFERROR(N257/N256,0)</f>
        <v>0</v>
      </c>
      <c r="O258" s="2">
        <f t="shared" si="356"/>
        <v>0</v>
      </c>
      <c r="P258" s="302">
        <f>IFERROR(P257/P256,0)</f>
        <v>3.25</v>
      </c>
    </row>
    <row r="259" spans="1:16" ht="15.75" x14ac:dyDescent="0.25">
      <c r="A259" s="598" t="s">
        <v>7</v>
      </c>
      <c r="B259" s="599"/>
      <c r="C259" s="6" t="s">
        <v>6</v>
      </c>
      <c r="D259" s="514">
        <f>IFERROR(D92/D255*100,0)</f>
        <v>0</v>
      </c>
      <c r="E259" s="514">
        <f t="shared" ref="E259:G259" si="357">IFERROR(E92/E255*100,0)</f>
        <v>0</v>
      </c>
      <c r="F259" s="514">
        <f t="shared" si="357"/>
        <v>0</v>
      </c>
      <c r="G259" s="7">
        <f t="shared" si="357"/>
        <v>0</v>
      </c>
      <c r="H259" s="7">
        <f t="shared" ref="H259:I259" si="358">IFERROR(H92/H255*100,0)</f>
        <v>0</v>
      </c>
      <c r="I259" s="7">
        <f t="shared" si="358"/>
        <v>0</v>
      </c>
      <c r="J259" s="7">
        <f t="shared" ref="J259:K259" si="359">IFERROR(J92/J255*100,0)</f>
        <v>7.1428571428571423</v>
      </c>
      <c r="K259" s="7">
        <f t="shared" si="359"/>
        <v>0</v>
      </c>
      <c r="L259" s="7">
        <f t="shared" ref="L259:M259" si="360">IFERROR(L92/L255*100,0)</f>
        <v>40</v>
      </c>
      <c r="M259" s="7">
        <f t="shared" si="360"/>
        <v>0</v>
      </c>
      <c r="N259" s="7">
        <f t="shared" ref="N259:O259" si="361">IFERROR(N92/N255*100,0)</f>
        <v>0</v>
      </c>
      <c r="O259" s="7">
        <f t="shared" si="361"/>
        <v>0</v>
      </c>
      <c r="P259" s="303">
        <f>IFERROR(P92/P255*100,0)</f>
        <v>67.901234567901241</v>
      </c>
    </row>
    <row r="260" spans="1:16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4"/>
      <c r="O260" s="594"/>
      <c r="P260" s="595"/>
    </row>
    <row r="261" spans="1:16" s="3" customFormat="1" ht="15" customHeight="1" x14ac:dyDescent="0.25">
      <c r="A261" s="610" t="s">
        <v>4</v>
      </c>
      <c r="B261" s="611"/>
      <c r="C261" s="6" t="s">
        <v>3</v>
      </c>
      <c r="D261" s="5">
        <v>30</v>
      </c>
      <c r="E261" s="5">
        <v>19</v>
      </c>
      <c r="F261" s="5">
        <v>50</v>
      </c>
      <c r="G261" s="5">
        <v>40</v>
      </c>
      <c r="H261" s="5">
        <v>50</v>
      </c>
      <c r="I261" s="5">
        <v>45</v>
      </c>
      <c r="J261" s="5">
        <v>50</v>
      </c>
      <c r="K261" s="5">
        <v>32</v>
      </c>
      <c r="L261" s="5">
        <v>20</v>
      </c>
      <c r="M261" s="5">
        <v>40</v>
      </c>
      <c r="N261" s="5">
        <v>30</v>
      </c>
      <c r="O261" s="5">
        <v>50</v>
      </c>
      <c r="P261" s="40">
        <f>SUM(D261:O261)</f>
        <v>456</v>
      </c>
    </row>
    <row r="262" spans="1:16" s="3" customFormat="1" ht="15.75" customHeight="1" x14ac:dyDescent="0.25">
      <c r="A262" s="610" t="s">
        <v>2</v>
      </c>
      <c r="B262" s="611"/>
      <c r="C262" s="6" t="s">
        <v>0</v>
      </c>
      <c r="D262" s="5">
        <v>30</v>
      </c>
      <c r="E262" s="5">
        <v>30</v>
      </c>
      <c r="F262" s="5">
        <v>30</v>
      </c>
      <c r="G262" s="5">
        <v>31</v>
      </c>
      <c r="H262" s="5">
        <v>31</v>
      </c>
      <c r="I262" s="5">
        <v>30</v>
      </c>
      <c r="J262" s="5">
        <v>31</v>
      </c>
      <c r="K262" s="5">
        <v>30</v>
      </c>
      <c r="L262" s="5">
        <v>30</v>
      </c>
      <c r="M262" s="5">
        <v>31</v>
      </c>
      <c r="N262" s="5">
        <v>20</v>
      </c>
      <c r="O262" s="5">
        <v>3</v>
      </c>
      <c r="P262" s="40">
        <f>SUM(D262:O262)</f>
        <v>327</v>
      </c>
    </row>
    <row r="263" spans="1:16" ht="16.5" thickBot="1" x14ac:dyDescent="0.3">
      <c r="A263" s="608" t="s">
        <v>1</v>
      </c>
      <c r="B263" s="609"/>
      <c r="C263" s="99" t="s">
        <v>0</v>
      </c>
      <c r="D263" s="100">
        <f>IF(D262,D261/D262,"")</f>
        <v>1</v>
      </c>
      <c r="E263" s="100">
        <f t="shared" ref="E263:G263" si="362">IF(E262,E261/E262,"")</f>
        <v>0.6333333333333333</v>
      </c>
      <c r="F263" s="100">
        <f t="shared" si="362"/>
        <v>1.6666666666666667</v>
      </c>
      <c r="G263" s="100">
        <f t="shared" si="362"/>
        <v>1.2903225806451613</v>
      </c>
      <c r="H263" s="100">
        <f t="shared" ref="H263:I263" si="363">IF(H262,H261/H262,"")</f>
        <v>1.6129032258064515</v>
      </c>
      <c r="I263" s="100">
        <f t="shared" si="363"/>
        <v>1.5</v>
      </c>
      <c r="J263" s="100">
        <f t="shared" ref="J263:K263" si="364">IF(J262,J261/J262,"")</f>
        <v>1.6129032258064515</v>
      </c>
      <c r="K263" s="100">
        <f t="shared" si="364"/>
        <v>1.0666666666666667</v>
      </c>
      <c r="L263" s="100">
        <f t="shared" ref="L263:M263" si="365">IF(L262,L261/L262,"")</f>
        <v>0.66666666666666663</v>
      </c>
      <c r="M263" s="100">
        <f t="shared" si="365"/>
        <v>1.2903225806451613</v>
      </c>
      <c r="N263" s="100">
        <f t="shared" ref="N263:O263" si="366">IF(N262,N261/N262,"")</f>
        <v>1.5</v>
      </c>
      <c r="O263" s="100">
        <f t="shared" si="366"/>
        <v>16.666666666666668</v>
      </c>
      <c r="P263" s="235">
        <f t="shared" ref="P263" si="367">IF(P262,P261/P262,"")</f>
        <v>1.3944954128440368</v>
      </c>
    </row>
    <row r="267" spans="1:16" x14ac:dyDescent="0.25">
      <c r="H267" s="238"/>
      <c r="I267" s="238"/>
      <c r="J267" s="238"/>
      <c r="K267" s="238"/>
      <c r="L267" s="238"/>
      <c r="M267" s="238"/>
      <c r="N267" s="238"/>
      <c r="O267" s="238"/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263"/>
  <sheetViews>
    <sheetView workbookViewId="0">
      <pane xSplit="2" ySplit="8" topLeftCell="M9" activePane="bottomRight" state="frozen"/>
      <selection pane="topRight" activeCell="C1" sqref="C1"/>
      <selection pane="bottomLeft" activeCell="A9" sqref="A9"/>
      <selection pane="bottomRight" activeCell="O24" sqref="O24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42578125" bestFit="1" customWidth="1"/>
    <col min="5" max="6" width="18.5703125" bestFit="1" customWidth="1"/>
    <col min="7" max="7" width="20.42578125" bestFit="1" customWidth="1"/>
    <col min="8" max="11" width="19.140625" customWidth="1"/>
    <col min="12" max="15" width="18.5703125" bestFit="1" customWidth="1"/>
    <col min="16" max="16" width="18.85546875" style="62" bestFit="1" customWidth="1"/>
  </cols>
  <sheetData>
    <row r="1" spans="1:16" ht="18.75" thickBot="1" x14ac:dyDescent="0.3">
      <c r="A1" s="590" t="s">
        <v>177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2"/>
    </row>
    <row r="2" spans="1:16" ht="18.75" thickBot="1" x14ac:dyDescent="0.3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7"/>
    </row>
    <row r="3" spans="1:16" ht="18.75" thickBot="1" x14ac:dyDescent="0.3">
      <c r="A3" s="678" t="s">
        <v>270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80"/>
    </row>
    <row r="4" spans="1:16" ht="18.75" thickBot="1" x14ac:dyDescent="0.3">
      <c r="A4" s="681" t="s">
        <v>212</v>
      </c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3"/>
    </row>
    <row r="5" spans="1:16" ht="14.45" customHeight="1" x14ac:dyDescent="0.25">
      <c r="A5" s="684" t="s">
        <v>223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 s="685"/>
      <c r="P5" s="686"/>
    </row>
    <row r="6" spans="1:16" ht="15" customHeight="1" thickBot="1" x14ac:dyDescent="0.3">
      <c r="A6" s="687"/>
      <c r="B6" s="688"/>
      <c r="C6" s="688"/>
      <c r="D6" s="688"/>
      <c r="E6" s="688"/>
      <c r="F6" s="688"/>
      <c r="G6" s="688"/>
      <c r="H6" s="688"/>
      <c r="I6" s="688"/>
      <c r="J6" s="688"/>
      <c r="K6" s="688"/>
      <c r="L6" s="688"/>
      <c r="M6" s="688"/>
      <c r="N6" s="688"/>
      <c r="O6" s="688"/>
      <c r="P6" s="689"/>
    </row>
    <row r="7" spans="1:16" ht="16.5" thickBot="1" x14ac:dyDescent="0.3">
      <c r="A7" s="690" t="s">
        <v>176</v>
      </c>
      <c r="B7" s="691"/>
      <c r="C7" s="60" t="s">
        <v>175</v>
      </c>
      <c r="D7" s="59" t="s">
        <v>165</v>
      </c>
      <c r="E7" s="59" t="s">
        <v>164</v>
      </c>
      <c r="F7" s="59" t="s">
        <v>163</v>
      </c>
      <c r="G7" s="59" t="s">
        <v>174</v>
      </c>
      <c r="H7" s="59" t="s">
        <v>173</v>
      </c>
      <c r="I7" s="59" t="s">
        <v>172</v>
      </c>
      <c r="J7" s="59" t="s">
        <v>171</v>
      </c>
      <c r="K7" s="59" t="s">
        <v>170</v>
      </c>
      <c r="L7" s="59" t="s">
        <v>169</v>
      </c>
      <c r="M7" s="59" t="s">
        <v>168</v>
      </c>
      <c r="N7" s="59" t="s">
        <v>167</v>
      </c>
      <c r="O7" s="59" t="s">
        <v>166</v>
      </c>
      <c r="P7" s="58" t="s">
        <v>162</v>
      </c>
    </row>
    <row r="8" spans="1:16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3"/>
      <c r="O8" s="693"/>
      <c r="P8" s="694"/>
    </row>
    <row r="9" spans="1:16" ht="15.75" x14ac:dyDescent="0.25">
      <c r="A9" s="695" t="s">
        <v>178</v>
      </c>
      <c r="B9" s="696"/>
      <c r="C9" s="57" t="s">
        <v>154</v>
      </c>
      <c r="D9" s="56">
        <v>3228</v>
      </c>
      <c r="E9" s="56">
        <v>4810</v>
      </c>
      <c r="F9" s="56">
        <v>4002</v>
      </c>
      <c r="G9" s="56">
        <v>4710</v>
      </c>
      <c r="H9" s="56">
        <v>4969</v>
      </c>
      <c r="I9" s="56">
        <v>5109</v>
      </c>
      <c r="J9" s="56">
        <v>4481</v>
      </c>
      <c r="K9" s="56">
        <v>3635</v>
      </c>
      <c r="L9" s="56">
        <v>4202</v>
      </c>
      <c r="M9" s="56">
        <v>3180</v>
      </c>
      <c r="N9" s="56">
        <v>3216</v>
      </c>
      <c r="O9" s="56">
        <v>4041</v>
      </c>
      <c r="P9" s="159">
        <f>SUM(D9:O9)</f>
        <v>49583</v>
      </c>
    </row>
    <row r="10" spans="1:16" x14ac:dyDescent="0.25">
      <c r="A10" s="593" t="s">
        <v>179</v>
      </c>
      <c r="B10" s="594"/>
      <c r="C10" s="594"/>
      <c r="D10" s="594"/>
      <c r="E10" s="594"/>
      <c r="F10" s="594"/>
      <c r="G10" s="594"/>
      <c r="H10" s="594"/>
      <c r="I10" s="594"/>
      <c r="J10" s="594"/>
      <c r="K10" s="594"/>
      <c r="L10" s="594"/>
      <c r="M10" s="594"/>
      <c r="N10" s="594"/>
      <c r="O10" s="594"/>
      <c r="P10" s="595"/>
    </row>
    <row r="11" spans="1:16" ht="15.75" x14ac:dyDescent="0.25">
      <c r="A11" s="603" t="s">
        <v>159</v>
      </c>
      <c r="B11" s="604"/>
      <c r="C11" s="12" t="s">
        <v>154</v>
      </c>
      <c r="D11" s="26">
        <v>546</v>
      </c>
      <c r="E11" s="26">
        <v>559</v>
      </c>
      <c r="F11" s="26">
        <v>616</v>
      </c>
      <c r="G11" s="26">
        <v>589</v>
      </c>
      <c r="H11" s="26">
        <v>823</v>
      </c>
      <c r="I11" s="26">
        <v>712</v>
      </c>
      <c r="J11" s="26">
        <v>555</v>
      </c>
      <c r="K11" s="26">
        <v>416</v>
      </c>
      <c r="L11" s="26">
        <v>485</v>
      </c>
      <c r="M11" s="26">
        <v>358</v>
      </c>
      <c r="N11" s="26">
        <v>391</v>
      </c>
      <c r="O11" s="26">
        <v>432</v>
      </c>
      <c r="P11" s="54">
        <f>SUM(D11:O11)</f>
        <v>6482</v>
      </c>
    </row>
    <row r="12" spans="1:16" ht="15.75" x14ac:dyDescent="0.25">
      <c r="A12" s="603" t="s">
        <v>158</v>
      </c>
      <c r="B12" s="604"/>
      <c r="C12" s="12" t="s">
        <v>154</v>
      </c>
      <c r="D12" s="26">
        <v>26</v>
      </c>
      <c r="E12" s="26">
        <v>18</v>
      </c>
      <c r="F12" s="26">
        <v>18</v>
      </c>
      <c r="G12" s="26">
        <v>13</v>
      </c>
      <c r="H12" s="26">
        <v>16</v>
      </c>
      <c r="I12" s="26">
        <v>3</v>
      </c>
      <c r="J12" s="26">
        <v>3</v>
      </c>
      <c r="K12" s="26">
        <v>4</v>
      </c>
      <c r="L12" s="26">
        <v>0</v>
      </c>
      <c r="M12" s="26">
        <v>0</v>
      </c>
      <c r="N12" s="26">
        <v>0</v>
      </c>
      <c r="O12" s="26">
        <v>0</v>
      </c>
      <c r="P12" s="54">
        <f>SUM(D12:O12)</f>
        <v>101</v>
      </c>
    </row>
    <row r="13" spans="1:16" ht="15.75" x14ac:dyDescent="0.25">
      <c r="A13" s="603" t="s">
        <v>157</v>
      </c>
      <c r="B13" s="604"/>
      <c r="C13" s="12" t="s">
        <v>154</v>
      </c>
      <c r="D13" s="26">
        <v>368</v>
      </c>
      <c r="E13" s="26">
        <v>787</v>
      </c>
      <c r="F13" s="26">
        <v>394</v>
      </c>
      <c r="G13" s="26">
        <v>503</v>
      </c>
      <c r="H13" s="26">
        <v>265</v>
      </c>
      <c r="I13" s="26">
        <v>432</v>
      </c>
      <c r="J13" s="26">
        <v>497</v>
      </c>
      <c r="K13" s="26">
        <v>157</v>
      </c>
      <c r="L13" s="26">
        <v>151</v>
      </c>
      <c r="M13" s="26">
        <v>149</v>
      </c>
      <c r="N13" s="26">
        <v>112</v>
      </c>
      <c r="O13" s="26">
        <v>119</v>
      </c>
      <c r="P13" s="54">
        <f>SUM(D13:O13)</f>
        <v>3934</v>
      </c>
    </row>
    <row r="14" spans="1:16" ht="15.75" x14ac:dyDescent="0.25">
      <c r="A14" s="596" t="s">
        <v>156</v>
      </c>
      <c r="B14" s="597"/>
      <c r="C14" s="12" t="s">
        <v>154</v>
      </c>
      <c r="D14" s="26">
        <v>1</v>
      </c>
      <c r="E14" s="26">
        <v>108</v>
      </c>
      <c r="F14" s="26">
        <v>60</v>
      </c>
      <c r="G14" s="26">
        <v>53</v>
      </c>
      <c r="H14" s="26">
        <v>64</v>
      </c>
      <c r="I14" s="26">
        <v>72</v>
      </c>
      <c r="J14" s="26">
        <v>30</v>
      </c>
      <c r="K14" s="26">
        <v>9</v>
      </c>
      <c r="L14" s="26">
        <v>18</v>
      </c>
      <c r="M14" s="26">
        <v>8</v>
      </c>
      <c r="N14" s="26">
        <v>7</v>
      </c>
      <c r="O14" s="26">
        <v>11</v>
      </c>
      <c r="P14" s="54">
        <f>SUM(D14:O14)</f>
        <v>441</v>
      </c>
    </row>
    <row r="15" spans="1:16" s="62" customFormat="1" ht="15.75" x14ac:dyDescent="0.25">
      <c r="A15" s="617" t="s">
        <v>160</v>
      </c>
      <c r="B15" s="618"/>
      <c r="C15" s="61" t="s">
        <v>154</v>
      </c>
      <c r="D15" s="34">
        <f>SUM(D11:D14)</f>
        <v>941</v>
      </c>
      <c r="E15" s="34">
        <f t="shared" ref="E15:F15" si="0">SUM(E11:E14)</f>
        <v>1472</v>
      </c>
      <c r="F15" s="34">
        <f t="shared" si="0"/>
        <v>1088</v>
      </c>
      <c r="G15" s="34">
        <f t="shared" ref="G15" si="1">SUM(G11:G14)</f>
        <v>1158</v>
      </c>
      <c r="H15" s="34">
        <f t="shared" ref="H15:I15" si="2">SUM(H11:H14)</f>
        <v>1168</v>
      </c>
      <c r="I15" s="34">
        <f t="shared" si="2"/>
        <v>1219</v>
      </c>
      <c r="J15" s="34">
        <f t="shared" ref="J15:K15" si="3">SUM(J11:J14)</f>
        <v>1085</v>
      </c>
      <c r="K15" s="34">
        <f t="shared" si="3"/>
        <v>586</v>
      </c>
      <c r="L15" s="34">
        <f t="shared" ref="L15:M15" si="4">SUM(L11:L14)</f>
        <v>654</v>
      </c>
      <c r="M15" s="34">
        <f t="shared" si="4"/>
        <v>515</v>
      </c>
      <c r="N15" s="34">
        <f t="shared" ref="N15:O15" si="5">SUM(N11:N14)</f>
        <v>510</v>
      </c>
      <c r="O15" s="34">
        <f t="shared" si="5"/>
        <v>562</v>
      </c>
      <c r="P15" s="54">
        <f t="shared" ref="P15" si="6">SUM(P11:P14)</f>
        <v>10958</v>
      </c>
    </row>
    <row r="16" spans="1:16" s="3" customFormat="1" x14ac:dyDescent="0.25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4"/>
      <c r="O16" s="594"/>
      <c r="P16" s="595"/>
    </row>
    <row r="17" spans="1:16" s="3" customFormat="1" ht="15.75" x14ac:dyDescent="0.25">
      <c r="A17" s="603" t="s">
        <v>182</v>
      </c>
      <c r="B17" s="604"/>
      <c r="C17" s="12" t="s">
        <v>154</v>
      </c>
      <c r="D17" s="26">
        <v>234.30000000000007</v>
      </c>
      <c r="E17" s="26">
        <v>324.39999999999992</v>
      </c>
      <c r="F17" s="26">
        <v>204.79999999999998</v>
      </c>
      <c r="G17" s="26">
        <v>439.09999999999991</v>
      </c>
      <c r="H17" s="26">
        <v>479.10000000000008</v>
      </c>
      <c r="I17" s="26">
        <v>311.69999999999987</v>
      </c>
      <c r="J17" s="26">
        <v>399.60000000000019</v>
      </c>
      <c r="K17" s="26">
        <v>314.90000000000003</v>
      </c>
      <c r="L17" s="26">
        <v>180.60000000000002</v>
      </c>
      <c r="M17" s="26">
        <v>232.20000000000005</v>
      </c>
      <c r="N17" s="26">
        <v>94.399999999999977</v>
      </c>
      <c r="O17" s="26">
        <v>161.5</v>
      </c>
      <c r="P17" s="54">
        <f>SUM(D17:O17)</f>
        <v>3376.6</v>
      </c>
    </row>
    <row r="18" spans="1:16" s="3" customFormat="1" ht="15.75" x14ac:dyDescent="0.25">
      <c r="A18" s="603" t="s">
        <v>183</v>
      </c>
      <c r="B18" s="604"/>
      <c r="C18" s="12" t="s">
        <v>154</v>
      </c>
      <c r="D18" s="26">
        <v>259</v>
      </c>
      <c r="E18" s="26">
        <v>319.59999999999997</v>
      </c>
      <c r="F18" s="26">
        <v>265.10000000000002</v>
      </c>
      <c r="G18" s="26">
        <v>397.29999999999995</v>
      </c>
      <c r="H18" s="26">
        <v>436.09999999999997</v>
      </c>
      <c r="I18" s="26">
        <v>206.49999999999997</v>
      </c>
      <c r="J18" s="26">
        <v>110.6</v>
      </c>
      <c r="K18" s="26">
        <v>187.90000000000003</v>
      </c>
      <c r="L18" s="26">
        <v>306.10000000000002</v>
      </c>
      <c r="M18" s="26">
        <v>142.40000000000003</v>
      </c>
      <c r="N18" s="26">
        <v>81.90000000000002</v>
      </c>
      <c r="O18" s="26">
        <v>188.40000000000003</v>
      </c>
      <c r="P18" s="54">
        <f>SUM(D18:O18)</f>
        <v>2900.9</v>
      </c>
    </row>
    <row r="19" spans="1:16" s="3" customFormat="1" ht="15.75" x14ac:dyDescent="0.25">
      <c r="A19" s="603" t="s">
        <v>184</v>
      </c>
      <c r="B19" s="604"/>
      <c r="C19" s="12" t="s">
        <v>154</v>
      </c>
      <c r="D19" s="26">
        <v>0.5</v>
      </c>
      <c r="E19" s="26">
        <v>39.400000000000006</v>
      </c>
      <c r="F19" s="26">
        <v>18.900000000000002</v>
      </c>
      <c r="G19" s="26">
        <v>943.20000000000016</v>
      </c>
      <c r="H19" s="26">
        <v>92</v>
      </c>
      <c r="I19" s="26">
        <v>136.6</v>
      </c>
      <c r="J19" s="26">
        <v>25.5</v>
      </c>
      <c r="K19" s="26">
        <v>27.9</v>
      </c>
      <c r="L19" s="26">
        <v>62.699999999999996</v>
      </c>
      <c r="M19" s="26">
        <v>21.8</v>
      </c>
      <c r="N19" s="26">
        <v>32.700000000000003</v>
      </c>
      <c r="O19" s="26">
        <v>23.2</v>
      </c>
      <c r="P19" s="54">
        <f>SUM(D19:O19)</f>
        <v>1424.4000000000003</v>
      </c>
    </row>
    <row r="20" spans="1:16" s="3" customFormat="1" ht="15.75" x14ac:dyDescent="0.25">
      <c r="A20" s="596" t="s">
        <v>185</v>
      </c>
      <c r="B20" s="597"/>
      <c r="C20" s="12" t="s">
        <v>154</v>
      </c>
      <c r="D20" s="26">
        <v>748</v>
      </c>
      <c r="E20" s="26">
        <v>1210</v>
      </c>
      <c r="F20" s="26">
        <v>863.30000000000007</v>
      </c>
      <c r="G20" s="26">
        <v>1221.6999999999998</v>
      </c>
      <c r="H20" s="26">
        <v>1422.3000000000002</v>
      </c>
      <c r="I20" s="26">
        <v>2827.6</v>
      </c>
      <c r="J20" s="26">
        <v>1340.8</v>
      </c>
      <c r="K20" s="26">
        <v>2200.1999999999998</v>
      </c>
      <c r="L20" s="26">
        <v>1767.2</v>
      </c>
      <c r="M20" s="26">
        <v>1959.5</v>
      </c>
      <c r="N20" s="26">
        <v>1911.6</v>
      </c>
      <c r="O20" s="26">
        <v>1559.3000000000002</v>
      </c>
      <c r="P20" s="54">
        <f>SUM(D20:O20)</f>
        <v>19031.499999999996</v>
      </c>
    </row>
    <row r="21" spans="1:16" s="70" customFormat="1" ht="15.75" x14ac:dyDescent="0.25">
      <c r="A21" s="617" t="s">
        <v>186</v>
      </c>
      <c r="B21" s="618"/>
      <c r="C21" s="61" t="s">
        <v>154</v>
      </c>
      <c r="D21" s="34">
        <f>SUM(D17:D20)</f>
        <v>1241.8000000000002</v>
      </c>
      <c r="E21" s="34">
        <f t="shared" ref="E21:F21" si="7">SUM(E17:E20)</f>
        <v>1893.3999999999999</v>
      </c>
      <c r="F21" s="34">
        <f t="shared" si="7"/>
        <v>1352.1</v>
      </c>
      <c r="G21" s="34">
        <f t="shared" ref="G21" si="8">SUM(G17:G20)</f>
        <v>3001.2999999999997</v>
      </c>
      <c r="H21" s="34">
        <f t="shared" ref="H21:I21" si="9">SUM(H17:H20)</f>
        <v>2429.5</v>
      </c>
      <c r="I21" s="34">
        <f t="shared" si="9"/>
        <v>3482.3999999999996</v>
      </c>
      <c r="J21" s="34">
        <f t="shared" ref="J21:K21" si="10">SUM(J17:J20)</f>
        <v>1876.5</v>
      </c>
      <c r="K21" s="34">
        <f t="shared" si="10"/>
        <v>2730.8999999999996</v>
      </c>
      <c r="L21" s="34">
        <f t="shared" ref="L21:M21" si="11">SUM(L17:L20)</f>
        <v>2316.6000000000004</v>
      </c>
      <c r="M21" s="34">
        <f t="shared" si="11"/>
        <v>2355.9</v>
      </c>
      <c r="N21" s="34">
        <f t="shared" ref="N21:O21" si="12">SUM(N17:N20)</f>
        <v>2120.6</v>
      </c>
      <c r="O21" s="34">
        <f t="shared" si="12"/>
        <v>1932.4</v>
      </c>
      <c r="P21" s="54">
        <f t="shared" ref="P21" si="13">SUM(P17:P20)</f>
        <v>26733.399999999998</v>
      </c>
    </row>
    <row r="22" spans="1:16" s="3" customFormat="1" ht="15.75" x14ac:dyDescent="0.25">
      <c r="A22" s="327" t="s">
        <v>187</v>
      </c>
      <c r="B22" s="321"/>
      <c r="C22" s="12" t="s">
        <v>154</v>
      </c>
      <c r="D22" s="34">
        <f>D21+D15</f>
        <v>2182.8000000000002</v>
      </c>
      <c r="E22" s="34">
        <f t="shared" ref="E22:G22" si="14">E21+E15</f>
        <v>3365.3999999999996</v>
      </c>
      <c r="F22" s="34">
        <f t="shared" si="14"/>
        <v>2440.1</v>
      </c>
      <c r="G22" s="34">
        <f t="shared" si="14"/>
        <v>4159.2999999999993</v>
      </c>
      <c r="H22" s="34">
        <f t="shared" ref="H22:I22" si="15">H21+H15</f>
        <v>3597.5</v>
      </c>
      <c r="I22" s="34">
        <f t="shared" si="15"/>
        <v>4701.3999999999996</v>
      </c>
      <c r="J22" s="34">
        <f t="shared" ref="J22:K22" si="16">J21+J15</f>
        <v>2961.5</v>
      </c>
      <c r="K22" s="34">
        <f t="shared" si="16"/>
        <v>3316.8999999999996</v>
      </c>
      <c r="L22" s="34">
        <f t="shared" ref="L22:M22" si="17">L21+L15</f>
        <v>2970.6000000000004</v>
      </c>
      <c r="M22" s="34">
        <f t="shared" si="17"/>
        <v>2870.9</v>
      </c>
      <c r="N22" s="34">
        <f t="shared" ref="N22:O22" si="18">N21+N15</f>
        <v>2630.6</v>
      </c>
      <c r="O22" s="34">
        <f t="shared" si="18"/>
        <v>2494.4</v>
      </c>
      <c r="P22" s="54">
        <f>P21+P15</f>
        <v>37691.399999999994</v>
      </c>
    </row>
    <row r="23" spans="1:16" x14ac:dyDescent="0.25">
      <c r="A23" s="662"/>
      <c r="B23" s="663"/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4"/>
    </row>
    <row r="24" spans="1:16" ht="15.75" x14ac:dyDescent="0.25">
      <c r="A24" s="665" t="s">
        <v>181</v>
      </c>
      <c r="B24" s="37" t="s">
        <v>155</v>
      </c>
      <c r="C24" s="6" t="s">
        <v>154</v>
      </c>
      <c r="D24" s="53">
        <f>D9-D22</f>
        <v>1045.1999999999998</v>
      </c>
      <c r="E24" s="53">
        <f t="shared" ref="E24:G24" si="19">E9-E22</f>
        <v>1444.6000000000004</v>
      </c>
      <c r="F24" s="53">
        <f t="shared" si="19"/>
        <v>1561.9</v>
      </c>
      <c r="G24" s="53">
        <f t="shared" si="19"/>
        <v>550.70000000000073</v>
      </c>
      <c r="H24" s="53">
        <f t="shared" ref="H24:I24" si="20">H9-H22</f>
        <v>1371.5</v>
      </c>
      <c r="I24" s="53">
        <f t="shared" si="20"/>
        <v>407.60000000000036</v>
      </c>
      <c r="J24" s="53">
        <f t="shared" ref="J24:K24" si="21">J9-J22</f>
        <v>1519.5</v>
      </c>
      <c r="K24" s="53">
        <f t="shared" si="21"/>
        <v>318.10000000000036</v>
      </c>
      <c r="L24" s="53">
        <f t="shared" ref="L24:M24" si="22">L9-L22</f>
        <v>1231.3999999999996</v>
      </c>
      <c r="M24" s="53">
        <f t="shared" si="22"/>
        <v>309.09999999999991</v>
      </c>
      <c r="N24" s="53">
        <f t="shared" ref="N24:O24" si="23">N9-N22</f>
        <v>585.40000000000009</v>
      </c>
      <c r="O24" s="53">
        <f t="shared" si="23"/>
        <v>1546.6</v>
      </c>
      <c r="P24" s="183">
        <f t="shared" ref="P24" si="24">P9-P22</f>
        <v>11891.600000000006</v>
      </c>
    </row>
    <row r="25" spans="1:16" ht="16.5" thickBot="1" x14ac:dyDescent="0.3">
      <c r="A25" s="666"/>
      <c r="B25" s="133" t="s">
        <v>153</v>
      </c>
      <c r="C25" s="134" t="s">
        <v>6</v>
      </c>
      <c r="D25" s="135">
        <f>IFERROR(D24/D9,0)</f>
        <v>0.32379182156133823</v>
      </c>
      <c r="E25" s="135">
        <f t="shared" ref="E25:F25" si="25">E24/E9</f>
        <v>0.3003326403326404</v>
      </c>
      <c r="F25" s="135">
        <f t="shared" si="25"/>
        <v>0.39027986006996507</v>
      </c>
      <c r="G25" s="135">
        <f t="shared" ref="G25" si="26">IFERROR(G24/G9,0)</f>
        <v>0.11692144373673051</v>
      </c>
      <c r="H25" s="135">
        <f t="shared" ref="H25:I25" si="27">IFERROR(H24/H9,0)</f>
        <v>0.27601126987321395</v>
      </c>
      <c r="I25" s="135">
        <f t="shared" si="27"/>
        <v>7.9780779017420311E-2</v>
      </c>
      <c r="J25" s="135">
        <f t="shared" ref="J25:K25" si="28">IFERROR(J24/J9,0)</f>
        <v>0.33909841553224729</v>
      </c>
      <c r="K25" s="135">
        <f t="shared" si="28"/>
        <v>8.7510316368638333E-2</v>
      </c>
      <c r="L25" s="135">
        <f t="shared" ref="L25:M25" si="29">IFERROR(L24/L9,0)</f>
        <v>0.2930509281294621</v>
      </c>
      <c r="M25" s="135">
        <f t="shared" si="29"/>
        <v>9.7201257861635193E-2</v>
      </c>
      <c r="N25" s="135">
        <f t="shared" ref="N25:O25" si="30">IFERROR(N24/N9,0)</f>
        <v>0.18202736318407964</v>
      </c>
      <c r="O25" s="135">
        <f t="shared" si="30"/>
        <v>0.3827270477604553</v>
      </c>
      <c r="P25" s="306">
        <f>IF(P9,P24/P9,"")</f>
        <v>0.23983220055260887</v>
      </c>
    </row>
    <row r="26" spans="1:16" x14ac:dyDescent="0.25">
      <c r="A26" s="667" t="s">
        <v>152</v>
      </c>
      <c r="B26" s="668"/>
      <c r="C26" s="668"/>
      <c r="D26" s="668"/>
      <c r="E26" s="668"/>
      <c r="F26" s="668"/>
      <c r="G26" s="668"/>
      <c r="H26" s="668"/>
      <c r="I26" s="668"/>
      <c r="J26" s="668"/>
      <c r="K26" s="668"/>
      <c r="L26" s="668"/>
      <c r="M26" s="668"/>
      <c r="N26" s="668"/>
      <c r="O26" s="668"/>
      <c r="P26" s="669"/>
    </row>
    <row r="27" spans="1:16" x14ac:dyDescent="0.25">
      <c r="A27" s="670" t="s">
        <v>151</v>
      </c>
      <c r="B27" s="671"/>
      <c r="C27" s="671"/>
      <c r="D27" s="671"/>
      <c r="E27" s="671"/>
      <c r="F27" s="671"/>
      <c r="G27" s="671"/>
      <c r="H27" s="671"/>
      <c r="I27" s="671"/>
      <c r="J27" s="671"/>
      <c r="K27" s="671"/>
      <c r="L27" s="671"/>
      <c r="M27" s="671"/>
      <c r="N27" s="671"/>
      <c r="O27" s="671"/>
      <c r="P27" s="672"/>
    </row>
    <row r="28" spans="1:16" ht="15.75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6"/>
      <c r="K28" s="46"/>
      <c r="L28" s="47"/>
      <c r="M28" s="47"/>
      <c r="N28" s="47"/>
      <c r="O28" s="47"/>
      <c r="P28" s="45"/>
    </row>
    <row r="29" spans="1:16" ht="15.75" x14ac:dyDescent="0.25">
      <c r="A29" s="673" t="s">
        <v>148</v>
      </c>
      <c r="B29" s="612">
        <v>7400</v>
      </c>
      <c r="C29" s="6" t="s">
        <v>142</v>
      </c>
      <c r="D29" s="43">
        <v>18</v>
      </c>
      <c r="E29" s="43">
        <v>16</v>
      </c>
      <c r="F29" s="43">
        <v>15</v>
      </c>
      <c r="G29" s="43">
        <v>17</v>
      </c>
      <c r="H29" s="43">
        <v>18</v>
      </c>
      <c r="I29" s="43">
        <v>15</v>
      </c>
      <c r="J29" s="43">
        <v>18</v>
      </c>
      <c r="K29" s="43">
        <v>15</v>
      </c>
      <c r="L29" s="43">
        <v>16</v>
      </c>
      <c r="M29" s="43">
        <v>15</v>
      </c>
      <c r="N29" s="43">
        <v>12</v>
      </c>
      <c r="O29" s="43">
        <v>16</v>
      </c>
      <c r="P29" s="44">
        <f>SUM(D29:O29)</f>
        <v>191</v>
      </c>
    </row>
    <row r="30" spans="1:16" ht="15.75" x14ac:dyDescent="0.25">
      <c r="A30" s="674"/>
      <c r="B30" s="613"/>
      <c r="C30" s="42" t="s">
        <v>141</v>
      </c>
      <c r="D30" s="16">
        <f>IFERROR(D29/(D9/1000),0)</f>
        <v>5.5762081784386615</v>
      </c>
      <c r="E30" s="16">
        <f t="shared" ref="E30:G30" si="31">IFERROR(E29/(E9/1000),0)</f>
        <v>3.3264033264033266</v>
      </c>
      <c r="F30" s="16">
        <f t="shared" si="31"/>
        <v>3.7481259370314843</v>
      </c>
      <c r="G30" s="16">
        <f t="shared" si="31"/>
        <v>3.6093418259023355</v>
      </c>
      <c r="H30" s="16">
        <f t="shared" ref="H30:I30" si="32">IFERROR(H29/(H9/1000),0)</f>
        <v>3.6224592473334671</v>
      </c>
      <c r="I30" s="16">
        <f t="shared" si="32"/>
        <v>2.935995302407516</v>
      </c>
      <c r="J30" s="16">
        <f t="shared" ref="J30:K30" si="33">IFERROR(J29/(J9/1000),0)</f>
        <v>4.0169604998884179</v>
      </c>
      <c r="K30" s="16">
        <f t="shared" si="33"/>
        <v>4.1265474552957357</v>
      </c>
      <c r="L30" s="16">
        <f t="shared" ref="L30:M30" si="34">IFERROR(L29/(L9/1000),0)</f>
        <v>3.8077106139933363</v>
      </c>
      <c r="M30" s="16">
        <f t="shared" si="34"/>
        <v>4.7169811320754711</v>
      </c>
      <c r="N30" s="16">
        <f t="shared" ref="N30:O30" si="35">IFERROR(N29/(N9/1000),0)</f>
        <v>3.7313432835820892</v>
      </c>
      <c r="O30" s="16">
        <f t="shared" si="35"/>
        <v>3.9594159861420435</v>
      </c>
      <c r="P30" s="40">
        <f>IFERROR(P29/(P9/1000),0)</f>
        <v>3.8521267369864671</v>
      </c>
    </row>
    <row r="31" spans="1:16" ht="15.75" x14ac:dyDescent="0.25">
      <c r="A31" s="605" t="s">
        <v>147</v>
      </c>
      <c r="B31" s="612">
        <v>1900</v>
      </c>
      <c r="C31" s="6" t="s">
        <v>142</v>
      </c>
      <c r="D31" s="43">
        <v>0</v>
      </c>
      <c r="E31" s="43">
        <v>5</v>
      </c>
      <c r="F31" s="43">
        <v>3</v>
      </c>
      <c r="G31" s="43">
        <v>5</v>
      </c>
      <c r="H31" s="43">
        <v>6</v>
      </c>
      <c r="I31" s="43">
        <v>3</v>
      </c>
      <c r="J31" s="43">
        <v>6</v>
      </c>
      <c r="K31" s="43">
        <v>9</v>
      </c>
      <c r="L31" s="43">
        <v>18</v>
      </c>
      <c r="M31" s="43">
        <v>13</v>
      </c>
      <c r="N31" s="43">
        <v>5</v>
      </c>
      <c r="O31" s="43">
        <v>0</v>
      </c>
      <c r="P31" s="44">
        <f>SUM(D31:O31)</f>
        <v>73</v>
      </c>
    </row>
    <row r="32" spans="1:16" ht="15.75" x14ac:dyDescent="0.25">
      <c r="A32" s="607"/>
      <c r="B32" s="613"/>
      <c r="C32" s="42" t="s">
        <v>141</v>
      </c>
      <c r="D32" s="16">
        <f>IFERROR(D31/(D9/1000),0)</f>
        <v>0</v>
      </c>
      <c r="E32" s="16">
        <f t="shared" ref="E32:G32" si="36">IFERROR(E31/(E9/1000),0)</f>
        <v>1.0395010395010396</v>
      </c>
      <c r="F32" s="16">
        <f t="shared" si="36"/>
        <v>0.74962518740629691</v>
      </c>
      <c r="G32" s="16">
        <f t="shared" si="36"/>
        <v>1.0615711252653928</v>
      </c>
      <c r="H32" s="16">
        <f t="shared" ref="H32:I32" si="37">IFERROR(H31/(H9/1000),0)</f>
        <v>1.2074864157778225</v>
      </c>
      <c r="I32" s="16">
        <f t="shared" si="37"/>
        <v>0.58719906048150328</v>
      </c>
      <c r="J32" s="16">
        <f t="shared" ref="J32:K32" si="38">IFERROR(J31/(J9/1000),0)</f>
        <v>1.3389868332961392</v>
      </c>
      <c r="K32" s="16">
        <f t="shared" si="38"/>
        <v>2.4759284731774418</v>
      </c>
      <c r="L32" s="16">
        <f t="shared" ref="L32:M32" si="39">IFERROR(L31/(L9/1000),0)</f>
        <v>4.2836744407425034</v>
      </c>
      <c r="M32" s="16">
        <f t="shared" si="39"/>
        <v>4.0880503144654083</v>
      </c>
      <c r="N32" s="16">
        <f t="shared" ref="N32:O32" si="40">IFERROR(N31/(N9/1000),0)</f>
        <v>1.5547263681592038</v>
      </c>
      <c r="O32" s="16">
        <f t="shared" si="40"/>
        <v>0</v>
      </c>
      <c r="P32" s="40">
        <f>IFERROR(P31/(P9/1000),0)</f>
        <v>1.4722788052356655</v>
      </c>
    </row>
    <row r="33" spans="1:16" ht="15.75" x14ac:dyDescent="0.25">
      <c r="A33" s="605" t="s">
        <v>146</v>
      </c>
      <c r="B33" s="612">
        <v>1900</v>
      </c>
      <c r="C33" s="6" t="s">
        <v>142</v>
      </c>
      <c r="D33" s="43">
        <v>0</v>
      </c>
      <c r="E33" s="43">
        <v>3</v>
      </c>
      <c r="F33" s="43">
        <v>1</v>
      </c>
      <c r="G33" s="43">
        <v>2</v>
      </c>
      <c r="H33" s="43">
        <v>4</v>
      </c>
      <c r="I33" s="43">
        <v>2</v>
      </c>
      <c r="J33" s="43">
        <v>4</v>
      </c>
      <c r="K33" s="43">
        <v>5</v>
      </c>
      <c r="L33" s="43">
        <v>16</v>
      </c>
      <c r="M33" s="43">
        <v>12</v>
      </c>
      <c r="N33" s="43">
        <v>5</v>
      </c>
      <c r="O33" s="43">
        <v>0</v>
      </c>
      <c r="P33" s="44">
        <f>SUM(D33:O33)</f>
        <v>54</v>
      </c>
    </row>
    <row r="34" spans="1:16" ht="15.75" x14ac:dyDescent="0.25">
      <c r="A34" s="607"/>
      <c r="B34" s="613"/>
      <c r="C34" s="42" t="s">
        <v>141</v>
      </c>
      <c r="D34" s="16">
        <f>IFERROR(D33/(D9/1000),0)</f>
        <v>0</v>
      </c>
      <c r="E34" s="16">
        <f t="shared" ref="E34:G34" si="41">IFERROR(E33/(E9/1000),0)</f>
        <v>0.62370062370062374</v>
      </c>
      <c r="F34" s="16">
        <f t="shared" si="41"/>
        <v>0.24987506246876562</v>
      </c>
      <c r="G34" s="16">
        <f t="shared" si="41"/>
        <v>0.42462845010615713</v>
      </c>
      <c r="H34" s="16">
        <f t="shared" ref="H34:I34" si="42">IFERROR(H33/(H9/1000),0)</f>
        <v>0.80499094385188164</v>
      </c>
      <c r="I34" s="16">
        <f t="shared" si="42"/>
        <v>0.39146604032100213</v>
      </c>
      <c r="J34" s="16">
        <f t="shared" ref="J34:K34" si="43">IFERROR(J33/(J9/1000),0)</f>
        <v>0.89265788886409281</v>
      </c>
      <c r="K34" s="16">
        <f t="shared" si="43"/>
        <v>1.3755158184319121</v>
      </c>
      <c r="L34" s="16">
        <f t="shared" ref="L34:M34" si="44">IFERROR(L33/(L9/1000),0)</f>
        <v>3.8077106139933363</v>
      </c>
      <c r="M34" s="16">
        <f t="shared" si="44"/>
        <v>3.773584905660377</v>
      </c>
      <c r="N34" s="16">
        <f t="shared" ref="N34:O34" si="45">IFERROR(N33/(N9/1000),0)</f>
        <v>1.5547263681592038</v>
      </c>
      <c r="O34" s="16">
        <f t="shared" si="45"/>
        <v>0</v>
      </c>
      <c r="P34" s="40">
        <f>IFERROR(P33/(P9/1000),0)</f>
        <v>1.0890829518181635</v>
      </c>
    </row>
    <row r="35" spans="1:16" ht="15.75" x14ac:dyDescent="0.25">
      <c r="A35" s="605" t="s">
        <v>145</v>
      </c>
      <c r="B35" s="612">
        <f>745345.16/200</f>
        <v>3726.7258000000002</v>
      </c>
      <c r="C35" s="6" t="s">
        <v>128</v>
      </c>
      <c r="D35" s="43">
        <v>0</v>
      </c>
      <c r="E35" s="43">
        <v>0</v>
      </c>
      <c r="F35" s="43">
        <v>0</v>
      </c>
      <c r="G35" s="43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40"/>
    </row>
    <row r="36" spans="1:16" ht="15.75" x14ac:dyDescent="0.25">
      <c r="A36" s="607"/>
      <c r="B36" s="613"/>
      <c r="C36" s="6" t="s">
        <v>144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0"/>
    </row>
    <row r="37" spans="1:16" ht="15.75" x14ac:dyDescent="0.25">
      <c r="A37" s="605" t="s">
        <v>188</v>
      </c>
      <c r="B37" s="612">
        <f>790318.72/200</f>
        <v>3951.5935999999997</v>
      </c>
      <c r="C37" s="6" t="s">
        <v>128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4">
        <f>SUM(D37:O37)</f>
        <v>0</v>
      </c>
    </row>
    <row r="38" spans="1:16" ht="15.75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G38" si="46">IFERROR(E37/(E9/1000),0)</f>
        <v>0</v>
      </c>
      <c r="F38" s="16">
        <f t="shared" si="46"/>
        <v>0</v>
      </c>
      <c r="G38" s="16">
        <f t="shared" si="46"/>
        <v>0</v>
      </c>
      <c r="H38" s="16">
        <f t="shared" ref="H38:I38" si="47">IFERROR(H37/(H9/1000),0)</f>
        <v>0</v>
      </c>
      <c r="I38" s="16">
        <f t="shared" si="47"/>
        <v>0</v>
      </c>
      <c r="J38" s="16">
        <f t="shared" ref="J38:K38" si="48">IFERROR(J37/(J9/1000),0)</f>
        <v>0</v>
      </c>
      <c r="K38" s="16">
        <f t="shared" si="48"/>
        <v>0</v>
      </c>
      <c r="L38" s="16">
        <f t="shared" ref="L38:M38" si="49">IFERROR(L37/(L9/1000),0)</f>
        <v>0</v>
      </c>
      <c r="M38" s="16">
        <f t="shared" si="49"/>
        <v>0</v>
      </c>
      <c r="N38" s="16">
        <f t="shared" ref="N38:O38" si="50">IFERROR(N37/(N9/1000),0)</f>
        <v>0</v>
      </c>
      <c r="O38" s="16">
        <f t="shared" si="50"/>
        <v>0</v>
      </c>
      <c r="P38" s="40">
        <f>IFERROR(P37/(P9/1000),0)</f>
        <v>0</v>
      </c>
    </row>
    <row r="39" spans="1:16" ht="15.75" x14ac:dyDescent="0.25">
      <c r="A39" s="605" t="s">
        <v>143</v>
      </c>
      <c r="B39" s="612">
        <v>1950</v>
      </c>
      <c r="C39" s="6" t="s">
        <v>142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4">
        <f>SUM(D39:O39)</f>
        <v>0</v>
      </c>
    </row>
    <row r="40" spans="1:16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G40" si="51">IFERROR(E39/(E9/1000),0)</f>
        <v>0</v>
      </c>
      <c r="F40" s="16">
        <f t="shared" si="51"/>
        <v>0</v>
      </c>
      <c r="G40" s="16">
        <f t="shared" si="51"/>
        <v>0</v>
      </c>
      <c r="H40" s="16">
        <f t="shared" ref="H40:I40" si="52">IFERROR(H39/(H9/1000),0)</f>
        <v>0</v>
      </c>
      <c r="I40" s="16">
        <f t="shared" si="52"/>
        <v>0</v>
      </c>
      <c r="J40" s="16">
        <f t="shared" ref="J40:K40" si="53">IFERROR(J39/(J9/1000),0)</f>
        <v>0</v>
      </c>
      <c r="K40" s="16">
        <f t="shared" si="53"/>
        <v>0</v>
      </c>
      <c r="L40" s="16">
        <f t="shared" ref="L40:M40" si="54">IFERROR(L39/(L9/1000),0)</f>
        <v>0</v>
      </c>
      <c r="M40" s="16">
        <f t="shared" si="54"/>
        <v>0</v>
      </c>
      <c r="N40" s="16">
        <f t="shared" ref="N40:O40" si="55">IFERROR(N39/(N9/1000),0)</f>
        <v>0</v>
      </c>
      <c r="O40" s="16">
        <f t="shared" si="55"/>
        <v>0</v>
      </c>
      <c r="P40" s="40">
        <f>IFERROR(P39/(P9/1000),0)</f>
        <v>0</v>
      </c>
    </row>
    <row r="41" spans="1:16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133200</v>
      </c>
      <c r="E41" s="41">
        <f t="shared" ref="E41:G41" si="56">(E29*$B29)+(E31*$B31)+(E33*$B33)+(E35*$B35)+(E37*$B37)+(E39*$B39)</f>
        <v>133600</v>
      </c>
      <c r="F41" s="41">
        <f t="shared" si="56"/>
        <v>118600</v>
      </c>
      <c r="G41" s="41">
        <f t="shared" si="56"/>
        <v>139100</v>
      </c>
      <c r="H41" s="41">
        <f t="shared" ref="H41:I41" si="57">(H29*$B29)+(H31*$B31)+(H33*$B33)+(H35*$B35)+(H37*$B37)+(H39*$B39)</f>
        <v>152200</v>
      </c>
      <c r="I41" s="41">
        <f t="shared" si="57"/>
        <v>120500</v>
      </c>
      <c r="J41" s="41">
        <f t="shared" ref="J41:K41" si="58">(J29*$B29)+(J31*$B31)+(J33*$B33)+(J35*$B35)+(J37*$B37)+(J39*$B39)</f>
        <v>152200</v>
      </c>
      <c r="K41" s="41">
        <f t="shared" si="58"/>
        <v>137600</v>
      </c>
      <c r="L41" s="41">
        <f t="shared" ref="L41:M41" si="59">(L29*$B29)+(L31*$B31)+(L33*$B33)+(L35*$B35)+(L37*$B37)+(L39*$B39)</f>
        <v>183000</v>
      </c>
      <c r="M41" s="41">
        <f t="shared" si="59"/>
        <v>158500</v>
      </c>
      <c r="N41" s="41">
        <f t="shared" ref="N41:O41" si="60">(N29*$B29)+(N31*$B31)+(N33*$B33)+(N35*$B35)+(N37*$B37)+(N39*$B39)</f>
        <v>107800</v>
      </c>
      <c r="O41" s="41">
        <f t="shared" si="60"/>
        <v>118400</v>
      </c>
      <c r="P41" s="39">
        <f>SUM(D41:O41)</f>
        <v>1654700</v>
      </c>
    </row>
    <row r="42" spans="1:16" ht="15.75" x14ac:dyDescent="0.25">
      <c r="A42" s="660" t="s">
        <v>139</v>
      </c>
      <c r="B42" s="661"/>
      <c r="C42" s="42" t="s">
        <v>117</v>
      </c>
      <c r="D42" s="16">
        <f>IFERROR(D41/D9,0)</f>
        <v>41.263940520446099</v>
      </c>
      <c r="E42" s="16">
        <f t="shared" ref="E42:G42" si="61">IFERROR(E41/E9,0)</f>
        <v>27.775467775467774</v>
      </c>
      <c r="F42" s="16">
        <f t="shared" si="61"/>
        <v>29.635182408795604</v>
      </c>
      <c r="G42" s="16">
        <f t="shared" si="61"/>
        <v>29.532908704883226</v>
      </c>
      <c r="H42" s="16">
        <f t="shared" ref="H42:I42" si="62">IFERROR(H41/H9,0)</f>
        <v>30.629905413564096</v>
      </c>
      <c r="I42" s="16">
        <f t="shared" si="62"/>
        <v>23.58582892934038</v>
      </c>
      <c r="J42" s="16">
        <f t="shared" ref="J42:K42" si="63">IFERROR(J41/J9,0)</f>
        <v>33.965632671278733</v>
      </c>
      <c r="K42" s="16">
        <f t="shared" si="63"/>
        <v>37.854195323246216</v>
      </c>
      <c r="L42" s="16">
        <f t="shared" ref="L42:M42" si="64">IFERROR(L41/L9,0)</f>
        <v>43.550690147548785</v>
      </c>
      <c r="M42" s="16">
        <f t="shared" si="64"/>
        <v>49.842767295597483</v>
      </c>
      <c r="N42" s="16">
        <f t="shared" ref="N42:O42" si="65">IFERROR(N41/N9,0)</f>
        <v>33.519900497512438</v>
      </c>
      <c r="O42" s="16">
        <f t="shared" si="65"/>
        <v>29.299678297451127</v>
      </c>
      <c r="P42" s="297">
        <f>IFERROR(P41/P9,0)</f>
        <v>33.372325192102132</v>
      </c>
    </row>
    <row r="43" spans="1:16" x14ac:dyDescent="0.25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7"/>
      <c r="P43" s="648"/>
    </row>
    <row r="44" spans="1:16" ht="15.75" x14ac:dyDescent="0.25">
      <c r="A44" s="596" t="s">
        <v>137</v>
      </c>
      <c r="B44" s="597"/>
      <c r="C44" s="12" t="s">
        <v>136</v>
      </c>
      <c r="D44" s="43">
        <v>1686</v>
      </c>
      <c r="E44" s="43">
        <v>1560</v>
      </c>
      <c r="F44" s="43">
        <v>1402</v>
      </c>
      <c r="G44" s="43">
        <v>1726</v>
      </c>
      <c r="H44" s="43">
        <v>1794</v>
      </c>
      <c r="I44" s="43">
        <v>1539</v>
      </c>
      <c r="J44" s="43">
        <v>1639</v>
      </c>
      <c r="K44" s="43">
        <v>1421</v>
      </c>
      <c r="L44" s="43">
        <v>1376</v>
      </c>
      <c r="M44" s="43">
        <v>1424</v>
      </c>
      <c r="N44" s="43">
        <v>1315</v>
      </c>
      <c r="O44" s="43">
        <v>1548</v>
      </c>
      <c r="P44" s="39">
        <f>SUM(D44:O44)</f>
        <v>18430</v>
      </c>
    </row>
    <row r="45" spans="1:16" ht="15.75" x14ac:dyDescent="0.25">
      <c r="A45" s="660" t="s">
        <v>135</v>
      </c>
      <c r="B45" s="661"/>
      <c r="C45" s="42" t="s">
        <v>134</v>
      </c>
      <c r="D45" s="16">
        <f>IFERROR(D44/D9,0)</f>
        <v>0.52230483271375461</v>
      </c>
      <c r="E45" s="16">
        <f t="shared" ref="E45:G45" si="66">IFERROR(E44/E9,0)</f>
        <v>0.32432432432432434</v>
      </c>
      <c r="F45" s="16">
        <f t="shared" si="66"/>
        <v>0.35032483758120941</v>
      </c>
      <c r="G45" s="16">
        <f t="shared" si="66"/>
        <v>0.36645435244161356</v>
      </c>
      <c r="H45" s="16">
        <f t="shared" ref="H45:I45" si="67">IFERROR(H44/H9,0)</f>
        <v>0.36103843831756893</v>
      </c>
      <c r="I45" s="16">
        <f t="shared" si="67"/>
        <v>0.30123311802701114</v>
      </c>
      <c r="J45" s="16">
        <f t="shared" ref="J45:K45" si="68">IFERROR(J44/J9,0)</f>
        <v>0.36576656996206203</v>
      </c>
      <c r="K45" s="16">
        <f t="shared" si="68"/>
        <v>0.39092159559834938</v>
      </c>
      <c r="L45" s="16">
        <f t="shared" ref="L45:M45" si="69">IFERROR(L44/L9,0)</f>
        <v>0.32746311280342694</v>
      </c>
      <c r="M45" s="16">
        <f t="shared" si="69"/>
        <v>0.44779874213836479</v>
      </c>
      <c r="N45" s="16">
        <f t="shared" ref="N45:O45" si="70">IFERROR(N44/N9,0)</f>
        <v>0.40889303482587064</v>
      </c>
      <c r="O45" s="16">
        <f t="shared" si="70"/>
        <v>0.38307349665924278</v>
      </c>
      <c r="P45" s="40">
        <f>IFERROR(P44/P9,0)</f>
        <v>0.37169997781497693</v>
      </c>
    </row>
    <row r="46" spans="1:16" ht="15.75" x14ac:dyDescent="0.25">
      <c r="A46" s="610" t="s">
        <v>133</v>
      </c>
      <c r="B46" s="611"/>
      <c r="C46" s="6" t="s">
        <v>31</v>
      </c>
      <c r="D46" s="4">
        <f>IF(D44=0,0,IF(D44&gt;=0,0+(D44*202.25)+23390)*1.165)</f>
        <v>424506.77750000003</v>
      </c>
      <c r="E46" s="4">
        <f t="shared" ref="E46:G46" si="71">IF(E44=0,0,IF(E44&gt;=0,0+(E44*202.25)+23390)*1.165)</f>
        <v>394818.5</v>
      </c>
      <c r="F46" s="4">
        <f t="shared" si="71"/>
        <v>357590.34250000003</v>
      </c>
      <c r="G46" s="4">
        <f t="shared" si="71"/>
        <v>433931.6275</v>
      </c>
      <c r="H46" s="4">
        <f t="shared" ref="H46:I46" si="72">IF(H44=0,0,IF(H44&gt;=0,0+(H44*202.25)+23390)*1.165)</f>
        <v>449953.8725</v>
      </c>
      <c r="I46" s="4">
        <f t="shared" si="72"/>
        <v>389870.45374999999</v>
      </c>
      <c r="J46" s="4">
        <f t="shared" ref="J46:K46" si="73">IF(J44=0,0,IF(J44&gt;=0,0+(J44*202.25)+23390)*1.165)</f>
        <v>413432.57874999999</v>
      </c>
      <c r="K46" s="4">
        <f t="shared" si="73"/>
        <v>362067.14624999999</v>
      </c>
      <c r="L46" s="4">
        <f t="shared" ref="L46:M46" si="74">IF(L44=0,0,IF(L44&gt;=0,0+(L44*202.25)+23390)*1.165)</f>
        <v>351464.19</v>
      </c>
      <c r="M46" s="4">
        <f t="shared" si="74"/>
        <v>362774.01</v>
      </c>
      <c r="N46" s="4">
        <f t="shared" ref="N46:O46" si="75">IF(N44=0,0,IF(N44&gt;=0,0+(N44*202.25)+23390)*1.165)</f>
        <v>337091.29375000001</v>
      </c>
      <c r="O46" s="4">
        <f t="shared" si="75"/>
        <v>391991.04499999998</v>
      </c>
      <c r="P46" s="39">
        <f>SUM(D46:O46)</f>
        <v>4669491.8375000004</v>
      </c>
    </row>
    <row r="47" spans="1:16" s="3" customFormat="1" ht="15.75" x14ac:dyDescent="0.25">
      <c r="A47" s="596" t="s">
        <v>132</v>
      </c>
      <c r="B47" s="597"/>
      <c r="C47" s="12" t="s">
        <v>117</v>
      </c>
      <c r="D47" s="16">
        <f>IFERROR(D46/D9,0)</f>
        <v>131.50767580545229</v>
      </c>
      <c r="E47" s="16">
        <f t="shared" ref="E47:G47" si="76">IFERROR(E46/E9,0)</f>
        <v>82.082848232848235</v>
      </c>
      <c r="F47" s="16">
        <f t="shared" si="76"/>
        <v>89.352909170414804</v>
      </c>
      <c r="G47" s="16">
        <f t="shared" si="76"/>
        <v>92.129857218683654</v>
      </c>
      <c r="H47" s="16">
        <f t="shared" ref="H47:I47" si="77">IFERROR(H46/H9,0)</f>
        <v>90.552198128396057</v>
      </c>
      <c r="I47" s="16">
        <f t="shared" si="77"/>
        <v>76.310521383832452</v>
      </c>
      <c r="J47" s="16">
        <f t="shared" ref="J47:K47" si="78">IFERROR(J46/J9,0)</f>
        <v>92.263463233653198</v>
      </c>
      <c r="K47" s="16">
        <f t="shared" si="78"/>
        <v>99.6058174002751</v>
      </c>
      <c r="L47" s="16">
        <f t="shared" ref="L47:M47" si="79">IFERROR(L46/L9,0)</f>
        <v>83.642120418848165</v>
      </c>
      <c r="M47" s="16">
        <f t="shared" si="79"/>
        <v>114.07987735849056</v>
      </c>
      <c r="N47" s="16">
        <f t="shared" ref="N47:O47" si="80">IFERROR(N46/N9,0)</f>
        <v>104.81694457400498</v>
      </c>
      <c r="O47" s="16">
        <f t="shared" si="80"/>
        <v>97.003475624845336</v>
      </c>
      <c r="P47" s="40">
        <f>IFERROR(P46/P9,0)</f>
        <v>94.175258405098532</v>
      </c>
    </row>
    <row r="48" spans="1:16" x14ac:dyDescent="0.25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7"/>
      <c r="O48" s="647"/>
      <c r="P48" s="648"/>
    </row>
    <row r="49" spans="1:16" ht="15.75" x14ac:dyDescent="0.25">
      <c r="A49" s="596" t="s">
        <v>130</v>
      </c>
      <c r="B49" s="597"/>
      <c r="C49" s="6" t="s">
        <v>129</v>
      </c>
      <c r="D49" s="43">
        <v>0</v>
      </c>
      <c r="E49" s="43">
        <v>0</v>
      </c>
      <c r="F49" s="43">
        <v>0</v>
      </c>
      <c r="G49" s="43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39">
        <f>SUM(D49:O49)</f>
        <v>0</v>
      </c>
    </row>
    <row r="50" spans="1:16" ht="15.75" x14ac:dyDescent="0.25">
      <c r="A50" s="596" t="s">
        <v>189</v>
      </c>
      <c r="B50" s="597"/>
      <c r="C50" s="6" t="s">
        <v>128</v>
      </c>
      <c r="D50" s="43">
        <v>0</v>
      </c>
      <c r="E50" s="43">
        <v>0</v>
      </c>
      <c r="F50" s="43">
        <v>0</v>
      </c>
      <c r="G50" s="43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39">
        <f>SUM(D50:O50)</f>
        <v>0</v>
      </c>
    </row>
    <row r="51" spans="1:16" ht="15.75" x14ac:dyDescent="0.25">
      <c r="A51" s="610" t="s">
        <v>127</v>
      </c>
      <c r="B51" s="611"/>
      <c r="C51" s="6" t="s">
        <v>31</v>
      </c>
      <c r="D51" s="43">
        <v>0</v>
      </c>
      <c r="E51" s="43">
        <v>0</v>
      </c>
      <c r="F51" s="43">
        <v>0</v>
      </c>
      <c r="G51" s="43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40">
        <f>SUM(D51:O51)</f>
        <v>0</v>
      </c>
    </row>
    <row r="52" spans="1:16" ht="15.75" x14ac:dyDescent="0.25">
      <c r="A52" s="596" t="s">
        <v>126</v>
      </c>
      <c r="B52" s="597"/>
      <c r="C52" s="6" t="s">
        <v>31</v>
      </c>
      <c r="D52" s="43">
        <v>0</v>
      </c>
      <c r="E52" s="43">
        <v>0</v>
      </c>
      <c r="F52" s="43">
        <v>0</v>
      </c>
      <c r="G52" s="43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0">
        <f>SUM(D52:O52)</f>
        <v>0</v>
      </c>
    </row>
    <row r="53" spans="1:16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8"/>
    </row>
    <row r="54" spans="1:16" ht="15.75" x14ac:dyDescent="0.25">
      <c r="A54" s="596" t="s">
        <v>124</v>
      </c>
      <c r="B54" s="597"/>
      <c r="C54" s="12" t="s">
        <v>18</v>
      </c>
      <c r="D54" s="43">
        <v>0</v>
      </c>
      <c r="E54" s="43">
        <v>0</v>
      </c>
      <c r="F54" s="43">
        <v>0</v>
      </c>
      <c r="G54" s="43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39">
        <f>SUM(D54:O54)</f>
        <v>0</v>
      </c>
    </row>
    <row r="55" spans="1:16" ht="15.75" x14ac:dyDescent="0.25">
      <c r="A55" s="320" t="s">
        <v>123</v>
      </c>
      <c r="B55" s="321"/>
      <c r="C55" s="12" t="s">
        <v>18</v>
      </c>
      <c r="D55" s="43">
        <v>0</v>
      </c>
      <c r="E55" s="43">
        <v>0</v>
      </c>
      <c r="F55" s="43">
        <v>0</v>
      </c>
      <c r="G55" s="43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39">
        <f>SUM(D55:O55)</f>
        <v>0</v>
      </c>
    </row>
    <row r="56" spans="1:16" ht="15.75" x14ac:dyDescent="0.25">
      <c r="A56" s="596" t="s">
        <v>122</v>
      </c>
      <c r="B56" s="597"/>
      <c r="C56" s="6" t="s">
        <v>18</v>
      </c>
      <c r="D56" s="43">
        <v>0</v>
      </c>
      <c r="E56" s="43">
        <v>0</v>
      </c>
      <c r="F56" s="43">
        <v>0</v>
      </c>
      <c r="G56" s="43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39">
        <f>SUM(D56:O56)</f>
        <v>0</v>
      </c>
    </row>
    <row r="57" spans="1:16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8"/>
    </row>
    <row r="58" spans="1:16" ht="15.75" x14ac:dyDescent="0.25">
      <c r="A58" s="610" t="s">
        <v>120</v>
      </c>
      <c r="B58" s="611"/>
      <c r="C58" s="6" t="s">
        <v>18</v>
      </c>
      <c r="D58" s="14">
        <f>D41+D46+D51+D52+D54+D55+D56</f>
        <v>557706.77750000008</v>
      </c>
      <c r="E58" s="14">
        <f t="shared" ref="E58:G58" si="81">E41+E46+E51+E52+E54+E55+E56</f>
        <v>528418.5</v>
      </c>
      <c r="F58" s="14">
        <f t="shared" si="81"/>
        <v>476190.34250000003</v>
      </c>
      <c r="G58" s="14">
        <f t="shared" si="81"/>
        <v>573031.62749999994</v>
      </c>
      <c r="H58" s="14">
        <f t="shared" ref="H58:I58" si="82">H41+H46+H51+H52+H54+H55+H56</f>
        <v>602153.87250000006</v>
      </c>
      <c r="I58" s="14">
        <f t="shared" si="82"/>
        <v>510370.45374999999</v>
      </c>
      <c r="J58" s="14">
        <f t="shared" ref="J58:K58" si="83">J41+J46+J51+J52+J54+J55+J56</f>
        <v>565632.57874999999</v>
      </c>
      <c r="K58" s="14">
        <f t="shared" si="83"/>
        <v>499667.14624999999</v>
      </c>
      <c r="L58" s="14">
        <f t="shared" ref="L58:M58" si="84">L41+L46+L51+L52+L54+L55+L56</f>
        <v>534464.18999999994</v>
      </c>
      <c r="M58" s="14">
        <f t="shared" si="84"/>
        <v>521274.01</v>
      </c>
      <c r="N58" s="14">
        <f t="shared" ref="N58:O58" si="85">N41+N46+N51+N52+N54+N55+N56</f>
        <v>444891.29375000001</v>
      </c>
      <c r="O58" s="14">
        <f t="shared" si="85"/>
        <v>510391.04499999998</v>
      </c>
      <c r="P58" s="39">
        <f>SUM(D58:O58)</f>
        <v>6324191.8374999994</v>
      </c>
    </row>
    <row r="59" spans="1:16" ht="15.75" x14ac:dyDescent="0.25">
      <c r="A59" s="610" t="s">
        <v>119</v>
      </c>
      <c r="B59" s="611"/>
      <c r="C59" s="6" t="s">
        <v>117</v>
      </c>
      <c r="D59" s="16">
        <f>IFERROR(D58/D9,0)</f>
        <v>172.77161632589841</v>
      </c>
      <c r="E59" s="16">
        <f t="shared" ref="E59:G59" si="86">IFERROR(E58/E9,0)</f>
        <v>109.85831600831601</v>
      </c>
      <c r="F59" s="16">
        <f t="shared" si="86"/>
        <v>118.9880915792104</v>
      </c>
      <c r="G59" s="16">
        <f t="shared" si="86"/>
        <v>121.66276592356687</v>
      </c>
      <c r="H59" s="16">
        <f t="shared" ref="H59:I59" si="87">IFERROR(H58/H9,0)</f>
        <v>121.18210354196016</v>
      </c>
      <c r="I59" s="16">
        <f t="shared" si="87"/>
        <v>99.896350313172832</v>
      </c>
      <c r="J59" s="16">
        <f t="shared" ref="J59:K59" si="88">IFERROR(J58/J9,0)</f>
        <v>126.22909590493194</v>
      </c>
      <c r="K59" s="16">
        <f t="shared" si="88"/>
        <v>137.46001272352132</v>
      </c>
      <c r="L59" s="16">
        <f t="shared" ref="L59:M59" si="89">IFERROR(L58/L9,0)</f>
        <v>127.19281056639694</v>
      </c>
      <c r="M59" s="16">
        <f t="shared" si="89"/>
        <v>163.92264465408806</v>
      </c>
      <c r="N59" s="16">
        <f t="shared" ref="N59:O59" si="90">IFERROR(N58/N9,0)</f>
        <v>138.33684507151742</v>
      </c>
      <c r="O59" s="16">
        <f t="shared" si="90"/>
        <v>126.30315392229646</v>
      </c>
      <c r="P59" s="40">
        <f>IFERROR(P58/P9,0)</f>
        <v>127.54758359720064</v>
      </c>
    </row>
    <row r="60" spans="1:16" ht="15.75" x14ac:dyDescent="0.25">
      <c r="A60" s="610" t="s">
        <v>118</v>
      </c>
      <c r="B60" s="611"/>
      <c r="C60" s="6" t="s">
        <v>117</v>
      </c>
      <c r="D60" s="16">
        <f>IFERROR(D58/D22,0)</f>
        <v>255.50063107018511</v>
      </c>
      <c r="E60" s="16">
        <f t="shared" ref="E60:G60" si="91">IFERROR(E58/E22,0)</f>
        <v>157.01506507398824</v>
      </c>
      <c r="F60" s="16">
        <f t="shared" si="91"/>
        <v>195.15197840252449</v>
      </c>
      <c r="G60" s="16">
        <f t="shared" si="91"/>
        <v>137.77117002861058</v>
      </c>
      <c r="H60" s="16">
        <f t="shared" ref="H60:I60" si="92">IFERROR(H58/H22,0)</f>
        <v>167.38120152883948</v>
      </c>
      <c r="I60" s="16">
        <f t="shared" si="92"/>
        <v>108.55712208065682</v>
      </c>
      <c r="J60" s="16">
        <f t="shared" ref="J60:K60" si="93">IFERROR(J58/J22,0)</f>
        <v>190.99529925713321</v>
      </c>
      <c r="K60" s="16">
        <f t="shared" si="93"/>
        <v>150.64281294280806</v>
      </c>
      <c r="L60" s="16">
        <f t="shared" ref="L60:M60" si="94">IFERROR(L58/L22,0)</f>
        <v>179.91792567158146</v>
      </c>
      <c r="M60" s="16">
        <f t="shared" si="94"/>
        <v>181.5716360723118</v>
      </c>
      <c r="N60" s="16">
        <f t="shared" ref="N60:O60" si="95">IFERROR(N58/N22,0)</f>
        <v>169.12160486200867</v>
      </c>
      <c r="O60" s="16">
        <f t="shared" si="95"/>
        <v>204.61475505131494</v>
      </c>
      <c r="P60" s="155">
        <f>IFERROR(P58/P22,0)</f>
        <v>167.78872202942847</v>
      </c>
    </row>
    <row r="61" spans="1:16" ht="15.75" x14ac:dyDescent="0.25">
      <c r="A61" s="596" t="s">
        <v>116</v>
      </c>
      <c r="B61" s="597"/>
      <c r="C61" s="6" t="s">
        <v>3</v>
      </c>
      <c r="D61" s="43">
        <v>2</v>
      </c>
      <c r="E61" s="43">
        <v>3</v>
      </c>
      <c r="F61" s="43">
        <v>3</v>
      </c>
      <c r="G61" s="43">
        <v>3</v>
      </c>
      <c r="H61" s="5">
        <v>3</v>
      </c>
      <c r="I61" s="5">
        <v>3</v>
      </c>
      <c r="J61" s="5">
        <v>3</v>
      </c>
      <c r="K61" s="5">
        <v>3</v>
      </c>
      <c r="L61" s="5">
        <v>3</v>
      </c>
      <c r="M61" s="5">
        <v>3</v>
      </c>
      <c r="N61" s="5">
        <v>3</v>
      </c>
      <c r="O61" s="5">
        <v>3</v>
      </c>
      <c r="P61" s="10">
        <f>O61</f>
        <v>3</v>
      </c>
    </row>
    <row r="62" spans="1:16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19.206939281288722</v>
      </c>
      <c r="E62" s="16">
        <f t="shared" ref="E62:G62" si="96">IFERROR((E61*1000*31)/E9,0)</f>
        <v>19.334719334719335</v>
      </c>
      <c r="F62" s="16">
        <f t="shared" si="96"/>
        <v>23.238380809595203</v>
      </c>
      <c r="G62" s="16">
        <f t="shared" si="96"/>
        <v>19.745222929936304</v>
      </c>
      <c r="H62" s="16">
        <f t="shared" ref="H62:I62" si="97">IFERROR((H61*1000*31)/H9,0)</f>
        <v>18.716039444556248</v>
      </c>
      <c r="I62" s="16">
        <f t="shared" si="97"/>
        <v>18.203170874926599</v>
      </c>
      <c r="J62" s="16">
        <f t="shared" ref="J62:K62" si="98">IFERROR((J61*1000*31)/J9,0)</f>
        <v>20.754295916090157</v>
      </c>
      <c r="K62" s="16">
        <f t="shared" si="98"/>
        <v>25.584594222833562</v>
      </c>
      <c r="L62" s="16">
        <f t="shared" ref="L62:M62" si="99">IFERROR((L61*1000*31)/L9,0)</f>
        <v>22.13231794383627</v>
      </c>
      <c r="M62" s="16">
        <f t="shared" si="99"/>
        <v>29.245283018867923</v>
      </c>
      <c r="N62" s="16">
        <f t="shared" ref="N62:O62" si="100">IFERROR((N61*1000*31)/N9,0)</f>
        <v>28.917910447761194</v>
      </c>
      <c r="O62" s="16">
        <f t="shared" si="100"/>
        <v>23.01410541945063</v>
      </c>
      <c r="P62" s="40">
        <f>IFERROR((P61*1000*31)/P9,0)</f>
        <v>1.8756428614646148</v>
      </c>
    </row>
    <row r="63" spans="1:16" ht="15.75" x14ac:dyDescent="0.25">
      <c r="A63" s="641" t="s">
        <v>113</v>
      </c>
      <c r="B63" s="642"/>
      <c r="C63" s="38" t="s">
        <v>3</v>
      </c>
      <c r="D63" s="43">
        <v>5</v>
      </c>
      <c r="E63" s="43">
        <v>5</v>
      </c>
      <c r="F63" s="43">
        <v>5</v>
      </c>
      <c r="G63" s="43">
        <v>5</v>
      </c>
      <c r="H63" s="5">
        <v>5</v>
      </c>
      <c r="I63" s="5">
        <v>5</v>
      </c>
      <c r="J63" s="5">
        <v>5</v>
      </c>
      <c r="K63" s="5">
        <v>5</v>
      </c>
      <c r="L63" s="5">
        <v>5</v>
      </c>
      <c r="M63" s="5">
        <v>5</v>
      </c>
      <c r="N63" s="5">
        <v>5</v>
      </c>
      <c r="O63" s="5">
        <v>5</v>
      </c>
      <c r="P63" s="10">
        <f>O63</f>
        <v>5</v>
      </c>
    </row>
    <row r="64" spans="1:16" x14ac:dyDescent="0.25">
      <c r="A64" s="643"/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5"/>
    </row>
    <row r="65" spans="1:16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7"/>
      <c r="O65" s="647"/>
      <c r="P65" s="648"/>
    </row>
    <row r="66" spans="1:16" ht="15.75" x14ac:dyDescent="0.25">
      <c r="A66" s="649" t="s">
        <v>111</v>
      </c>
      <c r="B66" s="37" t="s">
        <v>85</v>
      </c>
      <c r="C66" s="6" t="s">
        <v>3</v>
      </c>
      <c r="D66" s="43">
        <v>1</v>
      </c>
      <c r="E66" s="43">
        <v>0</v>
      </c>
      <c r="F66" s="43">
        <v>1</v>
      </c>
      <c r="G66" s="43">
        <v>3</v>
      </c>
      <c r="H66" s="164">
        <v>3</v>
      </c>
      <c r="I66" s="164">
        <v>1</v>
      </c>
      <c r="J66" s="164">
        <v>3</v>
      </c>
      <c r="K66" s="164">
        <v>3</v>
      </c>
      <c r="L66" s="164">
        <v>3</v>
      </c>
      <c r="M66" s="164">
        <v>5</v>
      </c>
      <c r="N66" s="164">
        <v>6</v>
      </c>
      <c r="O66" s="164">
        <v>9</v>
      </c>
      <c r="P66" s="317">
        <f>D66</f>
        <v>1</v>
      </c>
    </row>
    <row r="67" spans="1:16" ht="15.75" x14ac:dyDescent="0.25">
      <c r="A67" s="650"/>
      <c r="B67" s="24" t="s">
        <v>106</v>
      </c>
      <c r="C67" s="6" t="s">
        <v>3</v>
      </c>
      <c r="D67" s="162">
        <v>2</v>
      </c>
      <c r="E67" s="162">
        <v>1</v>
      </c>
      <c r="F67" s="162">
        <v>2</v>
      </c>
      <c r="G67" s="162">
        <v>0</v>
      </c>
      <c r="H67" s="162">
        <v>2</v>
      </c>
      <c r="I67" s="162">
        <v>6</v>
      </c>
      <c r="J67" s="162">
        <v>2</v>
      </c>
      <c r="K67" s="162">
        <v>0</v>
      </c>
      <c r="L67" s="162">
        <v>2</v>
      </c>
      <c r="M67" s="162">
        <v>3</v>
      </c>
      <c r="N67" s="162">
        <v>3</v>
      </c>
      <c r="O67" s="162">
        <v>2</v>
      </c>
      <c r="P67" s="317">
        <f>SUM(D67:O67)</f>
        <v>25</v>
      </c>
    </row>
    <row r="68" spans="1:16" ht="26.25" x14ac:dyDescent="0.25">
      <c r="A68" s="650"/>
      <c r="B68" s="24" t="s">
        <v>105</v>
      </c>
      <c r="C68" s="6" t="s">
        <v>3</v>
      </c>
      <c r="D68" s="162">
        <v>3</v>
      </c>
      <c r="E68" s="162">
        <v>0</v>
      </c>
      <c r="F68" s="162">
        <v>0</v>
      </c>
      <c r="G68" s="162">
        <v>0</v>
      </c>
      <c r="H68" s="162">
        <v>4</v>
      </c>
      <c r="I68" s="162">
        <v>4</v>
      </c>
      <c r="J68" s="162">
        <v>2</v>
      </c>
      <c r="K68" s="162">
        <v>0</v>
      </c>
      <c r="L68" s="162">
        <v>0</v>
      </c>
      <c r="M68" s="162">
        <v>2</v>
      </c>
      <c r="N68" s="162">
        <v>0</v>
      </c>
      <c r="O68" s="162">
        <v>2</v>
      </c>
      <c r="P68" s="317">
        <f>SUM(D68:O68)</f>
        <v>17</v>
      </c>
    </row>
    <row r="69" spans="1:16" s="3" customFormat="1" ht="26.25" x14ac:dyDescent="0.25">
      <c r="A69" s="650"/>
      <c r="B69" s="24" t="s">
        <v>104</v>
      </c>
      <c r="C69" s="12" t="s">
        <v>3</v>
      </c>
      <c r="D69" s="162">
        <v>0</v>
      </c>
      <c r="E69" s="162">
        <v>0</v>
      </c>
      <c r="F69" s="162">
        <v>0</v>
      </c>
      <c r="G69" s="162">
        <v>0</v>
      </c>
      <c r="H69" s="162">
        <v>0</v>
      </c>
      <c r="I69" s="162">
        <v>0</v>
      </c>
      <c r="J69" s="162">
        <v>0</v>
      </c>
      <c r="K69" s="162">
        <v>0</v>
      </c>
      <c r="L69" s="162">
        <v>0</v>
      </c>
      <c r="M69" s="162">
        <v>0</v>
      </c>
      <c r="N69" s="162">
        <v>0</v>
      </c>
      <c r="O69" s="162">
        <v>0</v>
      </c>
      <c r="P69" s="318">
        <f>SUM(D69:O69)</f>
        <v>0</v>
      </c>
    </row>
    <row r="70" spans="1:16" s="3" customFormat="1" ht="15.75" x14ac:dyDescent="0.25">
      <c r="A70" s="650"/>
      <c r="B70" s="24" t="s">
        <v>190</v>
      </c>
      <c r="C70" s="12" t="s">
        <v>3</v>
      </c>
      <c r="D70" s="162">
        <f>D68+D69</f>
        <v>3</v>
      </c>
      <c r="E70" s="162">
        <f>E68+E69</f>
        <v>0</v>
      </c>
      <c r="F70" s="162">
        <f t="shared" ref="F70:G70" si="101">F68+F69</f>
        <v>0</v>
      </c>
      <c r="G70" s="162">
        <f t="shared" si="101"/>
        <v>0</v>
      </c>
      <c r="H70" s="162">
        <f t="shared" ref="H70:I70" si="102">H68+H69</f>
        <v>4</v>
      </c>
      <c r="I70" s="162">
        <f t="shared" si="102"/>
        <v>4</v>
      </c>
      <c r="J70" s="162">
        <f t="shared" ref="J70:K70" si="103">J68+J69</f>
        <v>2</v>
      </c>
      <c r="K70" s="162">
        <f t="shared" si="103"/>
        <v>0</v>
      </c>
      <c r="L70" s="162">
        <f t="shared" ref="L70:M70" si="104">L68+L69</f>
        <v>0</v>
      </c>
      <c r="M70" s="162">
        <f t="shared" si="104"/>
        <v>2</v>
      </c>
      <c r="N70" s="162">
        <f t="shared" ref="N70:O70" si="105">N68+N69</f>
        <v>0</v>
      </c>
      <c r="O70" s="162">
        <f t="shared" si="105"/>
        <v>2</v>
      </c>
      <c r="P70" s="240">
        <f>P68+P69</f>
        <v>17</v>
      </c>
    </row>
    <row r="71" spans="1:16" ht="15.75" x14ac:dyDescent="0.25">
      <c r="A71" s="651"/>
      <c r="B71" s="37" t="s">
        <v>81</v>
      </c>
      <c r="C71" s="6" t="s">
        <v>3</v>
      </c>
      <c r="D71" s="165">
        <f>D66+D67-D70</f>
        <v>0</v>
      </c>
      <c r="E71" s="165">
        <f>E66+E67-E70</f>
        <v>1</v>
      </c>
      <c r="F71" s="165">
        <f t="shared" ref="F71:G71" si="106">F66+F67-F70</f>
        <v>3</v>
      </c>
      <c r="G71" s="165">
        <f t="shared" si="106"/>
        <v>3</v>
      </c>
      <c r="H71" s="165">
        <f t="shared" ref="H71:I71" si="107">H66+H67-H70</f>
        <v>1</v>
      </c>
      <c r="I71" s="165">
        <f t="shared" si="107"/>
        <v>3</v>
      </c>
      <c r="J71" s="165">
        <f t="shared" ref="J71:K71" si="108">J66+J67-J70</f>
        <v>3</v>
      </c>
      <c r="K71" s="165">
        <f t="shared" si="108"/>
        <v>3</v>
      </c>
      <c r="L71" s="165">
        <f t="shared" ref="L71:M71" si="109">L66+L67-L70</f>
        <v>5</v>
      </c>
      <c r="M71" s="165">
        <f t="shared" si="109"/>
        <v>6</v>
      </c>
      <c r="N71" s="165">
        <f t="shared" ref="N71:O71" si="110">N66+N67-N70</f>
        <v>9</v>
      </c>
      <c r="O71" s="165">
        <f t="shared" si="110"/>
        <v>9</v>
      </c>
      <c r="P71" s="166">
        <f>P66+P67-P70</f>
        <v>9</v>
      </c>
    </row>
    <row r="72" spans="1:16" ht="15.75" x14ac:dyDescent="0.25">
      <c r="A72" s="649" t="s">
        <v>110</v>
      </c>
      <c r="B72" s="37" t="s">
        <v>85</v>
      </c>
      <c r="C72" s="6" t="s">
        <v>3</v>
      </c>
      <c r="D72" s="164">
        <v>0</v>
      </c>
      <c r="E72" s="164">
        <v>0</v>
      </c>
      <c r="F72" s="164">
        <v>0</v>
      </c>
      <c r="G72" s="164">
        <v>0</v>
      </c>
      <c r="H72" s="164">
        <v>0</v>
      </c>
      <c r="I72" s="164">
        <v>0</v>
      </c>
      <c r="J72" s="164">
        <v>0</v>
      </c>
      <c r="K72" s="164">
        <v>0</v>
      </c>
      <c r="L72" s="164">
        <v>0</v>
      </c>
      <c r="M72" s="164">
        <v>0</v>
      </c>
      <c r="N72" s="164">
        <v>0</v>
      </c>
      <c r="O72" s="164">
        <v>0</v>
      </c>
      <c r="P72" s="317">
        <f>D72</f>
        <v>0</v>
      </c>
    </row>
    <row r="73" spans="1:16" ht="15.75" x14ac:dyDescent="0.25">
      <c r="A73" s="650"/>
      <c r="B73" s="24" t="s">
        <v>106</v>
      </c>
      <c r="C73" s="6" t="s">
        <v>3</v>
      </c>
      <c r="D73" s="162">
        <v>0</v>
      </c>
      <c r="E73" s="162">
        <v>0</v>
      </c>
      <c r="F73" s="162">
        <v>0</v>
      </c>
      <c r="G73" s="162">
        <v>0</v>
      </c>
      <c r="H73" s="162">
        <v>0</v>
      </c>
      <c r="I73" s="162">
        <v>0</v>
      </c>
      <c r="J73" s="162">
        <v>0</v>
      </c>
      <c r="K73" s="162">
        <v>0</v>
      </c>
      <c r="L73" s="162">
        <v>0</v>
      </c>
      <c r="M73" s="162">
        <v>0</v>
      </c>
      <c r="N73" s="162">
        <v>0</v>
      </c>
      <c r="O73" s="162">
        <v>0</v>
      </c>
      <c r="P73" s="317">
        <f>SUM(D73:O73)</f>
        <v>0</v>
      </c>
    </row>
    <row r="74" spans="1:16" ht="26.25" x14ac:dyDescent="0.25">
      <c r="A74" s="650"/>
      <c r="B74" s="24" t="s">
        <v>105</v>
      </c>
      <c r="C74" s="6" t="s">
        <v>3</v>
      </c>
      <c r="D74" s="162">
        <v>0</v>
      </c>
      <c r="E74" s="162">
        <v>0</v>
      </c>
      <c r="F74" s="162">
        <v>0</v>
      </c>
      <c r="G74" s="162">
        <v>0</v>
      </c>
      <c r="H74" s="162">
        <v>0</v>
      </c>
      <c r="I74" s="162">
        <v>0</v>
      </c>
      <c r="J74" s="162">
        <v>0</v>
      </c>
      <c r="K74" s="162">
        <v>0</v>
      </c>
      <c r="L74" s="162">
        <v>0</v>
      </c>
      <c r="M74" s="162">
        <v>0</v>
      </c>
      <c r="N74" s="162">
        <v>0</v>
      </c>
      <c r="O74" s="162">
        <v>0</v>
      </c>
      <c r="P74" s="317">
        <f t="shared" ref="P74:P75" si="111">SUM(D74:O74)</f>
        <v>0</v>
      </c>
    </row>
    <row r="75" spans="1:16" s="3" customFormat="1" ht="26.25" x14ac:dyDescent="0.25">
      <c r="A75" s="650"/>
      <c r="B75" s="24" t="s">
        <v>104</v>
      </c>
      <c r="C75" s="12" t="s">
        <v>3</v>
      </c>
      <c r="D75" s="162">
        <v>0</v>
      </c>
      <c r="E75" s="162">
        <v>0</v>
      </c>
      <c r="F75" s="162">
        <v>0</v>
      </c>
      <c r="G75" s="162">
        <v>0</v>
      </c>
      <c r="H75" s="162">
        <v>0</v>
      </c>
      <c r="I75" s="162">
        <v>0</v>
      </c>
      <c r="J75" s="162">
        <v>0</v>
      </c>
      <c r="K75" s="162">
        <v>0</v>
      </c>
      <c r="L75" s="162">
        <v>0</v>
      </c>
      <c r="M75" s="162">
        <v>0</v>
      </c>
      <c r="N75" s="162">
        <v>0</v>
      </c>
      <c r="O75" s="162">
        <v>0</v>
      </c>
      <c r="P75" s="318">
        <f t="shared" si="111"/>
        <v>0</v>
      </c>
    </row>
    <row r="76" spans="1:16" s="3" customFormat="1" ht="15.75" x14ac:dyDescent="0.25">
      <c r="A76" s="650"/>
      <c r="B76" s="24" t="s">
        <v>190</v>
      </c>
      <c r="C76" s="12" t="s">
        <v>3</v>
      </c>
      <c r="D76" s="162">
        <f>D74+D75</f>
        <v>0</v>
      </c>
      <c r="E76" s="162">
        <f t="shared" ref="E76:G76" si="112">E74+E75</f>
        <v>0</v>
      </c>
      <c r="F76" s="162">
        <f t="shared" si="112"/>
        <v>0</v>
      </c>
      <c r="G76" s="162">
        <f t="shared" si="112"/>
        <v>0</v>
      </c>
      <c r="H76" s="162">
        <f t="shared" ref="H76:I76" si="113">H74+H75</f>
        <v>0</v>
      </c>
      <c r="I76" s="162">
        <f t="shared" si="113"/>
        <v>0</v>
      </c>
      <c r="J76" s="162">
        <f t="shared" ref="J76:K76" si="114">J74+J75</f>
        <v>0</v>
      </c>
      <c r="K76" s="162">
        <f t="shared" si="114"/>
        <v>0</v>
      </c>
      <c r="L76" s="162">
        <f t="shared" ref="L76:M76" si="115">L74+L75</f>
        <v>0</v>
      </c>
      <c r="M76" s="162">
        <f t="shared" si="115"/>
        <v>0</v>
      </c>
      <c r="N76" s="162">
        <f t="shared" ref="N76:O76" si="116">N74+N75</f>
        <v>0</v>
      </c>
      <c r="O76" s="162">
        <f t="shared" si="116"/>
        <v>0</v>
      </c>
      <c r="P76" s="240">
        <f t="shared" ref="P76" si="117">P74+P75</f>
        <v>0</v>
      </c>
    </row>
    <row r="77" spans="1:16" ht="15.75" x14ac:dyDescent="0.25">
      <c r="A77" s="651"/>
      <c r="B77" s="37" t="s">
        <v>81</v>
      </c>
      <c r="C77" s="6" t="s">
        <v>3</v>
      </c>
      <c r="D77" s="165">
        <f>D72+D73-D76</f>
        <v>0</v>
      </c>
      <c r="E77" s="165">
        <f t="shared" ref="E77:G77" si="118">E72+E73-E76</f>
        <v>0</v>
      </c>
      <c r="F77" s="165">
        <f t="shared" si="118"/>
        <v>0</v>
      </c>
      <c r="G77" s="165">
        <f t="shared" si="118"/>
        <v>0</v>
      </c>
      <c r="H77" s="165">
        <f t="shared" ref="H77:I77" si="119">H72+H73-H76</f>
        <v>0</v>
      </c>
      <c r="I77" s="165">
        <f t="shared" si="119"/>
        <v>0</v>
      </c>
      <c r="J77" s="165">
        <f t="shared" ref="J77:K77" si="120">J72+J73-J76</f>
        <v>0</v>
      </c>
      <c r="K77" s="165">
        <f t="shared" si="120"/>
        <v>0</v>
      </c>
      <c r="L77" s="165">
        <f t="shared" ref="L77:M77" si="121">L72+L73-L76</f>
        <v>0</v>
      </c>
      <c r="M77" s="165">
        <f t="shared" si="121"/>
        <v>0</v>
      </c>
      <c r="N77" s="165">
        <f t="shared" ref="N77:O77" si="122">N72+N73-N76</f>
        <v>0</v>
      </c>
      <c r="O77" s="165">
        <f t="shared" si="122"/>
        <v>0</v>
      </c>
      <c r="P77" s="166">
        <f>P72+P73-P76</f>
        <v>0</v>
      </c>
    </row>
    <row r="78" spans="1:16" ht="15.6" customHeight="1" x14ac:dyDescent="0.25">
      <c r="A78" s="649" t="s">
        <v>109</v>
      </c>
      <c r="B78" s="37" t="s">
        <v>85</v>
      </c>
      <c r="C78" s="6" t="s">
        <v>3</v>
      </c>
      <c r="D78" s="164">
        <v>0</v>
      </c>
      <c r="E78" s="164">
        <v>0</v>
      </c>
      <c r="F78" s="164">
        <v>0</v>
      </c>
      <c r="G78" s="164">
        <v>0</v>
      </c>
      <c r="H78" s="164">
        <v>0</v>
      </c>
      <c r="I78" s="164">
        <v>0</v>
      </c>
      <c r="J78" s="164">
        <v>0</v>
      </c>
      <c r="K78" s="164">
        <v>0</v>
      </c>
      <c r="L78" s="164">
        <v>0</v>
      </c>
      <c r="M78" s="164">
        <v>0</v>
      </c>
      <c r="N78" s="164">
        <v>0</v>
      </c>
      <c r="O78" s="164">
        <v>0</v>
      </c>
      <c r="P78" s="317">
        <f>D78</f>
        <v>0</v>
      </c>
    </row>
    <row r="79" spans="1:16" ht="15.75" x14ac:dyDescent="0.25">
      <c r="A79" s="650"/>
      <c r="B79" s="24" t="s">
        <v>106</v>
      </c>
      <c r="C79" s="6" t="s">
        <v>3</v>
      </c>
      <c r="D79" s="162">
        <v>0</v>
      </c>
      <c r="E79" s="162">
        <v>0</v>
      </c>
      <c r="F79" s="162">
        <v>0</v>
      </c>
      <c r="G79" s="162">
        <v>0</v>
      </c>
      <c r="H79" s="162">
        <v>0</v>
      </c>
      <c r="I79" s="162">
        <v>0</v>
      </c>
      <c r="J79" s="162">
        <v>0</v>
      </c>
      <c r="K79" s="162">
        <v>0</v>
      </c>
      <c r="L79" s="162">
        <v>0</v>
      </c>
      <c r="M79" s="162">
        <v>0</v>
      </c>
      <c r="N79" s="162">
        <v>0</v>
      </c>
      <c r="O79" s="162">
        <v>0</v>
      </c>
      <c r="P79" s="317">
        <f>SUM(D79:O79)</f>
        <v>0</v>
      </c>
    </row>
    <row r="80" spans="1:16" ht="26.25" x14ac:dyDescent="0.25">
      <c r="A80" s="650"/>
      <c r="B80" s="24" t="s">
        <v>105</v>
      </c>
      <c r="C80" s="6" t="s">
        <v>3</v>
      </c>
      <c r="D80" s="162">
        <v>0</v>
      </c>
      <c r="E80" s="162">
        <v>0</v>
      </c>
      <c r="F80" s="162">
        <v>0</v>
      </c>
      <c r="G80" s="162">
        <v>0</v>
      </c>
      <c r="H80" s="162">
        <v>0</v>
      </c>
      <c r="I80" s="162">
        <v>0</v>
      </c>
      <c r="J80" s="162">
        <v>0</v>
      </c>
      <c r="K80" s="162">
        <v>0</v>
      </c>
      <c r="L80" s="162">
        <v>0</v>
      </c>
      <c r="M80" s="162">
        <v>0</v>
      </c>
      <c r="N80" s="162">
        <v>0</v>
      </c>
      <c r="O80" s="162">
        <v>0</v>
      </c>
      <c r="P80" s="317">
        <f>SUM(D80:O80)</f>
        <v>0</v>
      </c>
    </row>
    <row r="81" spans="1:16" s="3" customFormat="1" ht="26.25" x14ac:dyDescent="0.25">
      <c r="A81" s="650"/>
      <c r="B81" s="24" t="s">
        <v>104</v>
      </c>
      <c r="C81" s="12" t="s">
        <v>3</v>
      </c>
      <c r="D81" s="162">
        <v>0</v>
      </c>
      <c r="E81" s="162">
        <v>0</v>
      </c>
      <c r="F81" s="162">
        <v>0</v>
      </c>
      <c r="G81" s="162">
        <v>0</v>
      </c>
      <c r="H81" s="162">
        <v>0</v>
      </c>
      <c r="I81" s="162">
        <v>0</v>
      </c>
      <c r="J81" s="162">
        <v>0</v>
      </c>
      <c r="K81" s="162">
        <v>0</v>
      </c>
      <c r="L81" s="162">
        <v>0</v>
      </c>
      <c r="M81" s="162">
        <v>0</v>
      </c>
      <c r="N81" s="162">
        <v>0</v>
      </c>
      <c r="O81" s="162">
        <v>0</v>
      </c>
      <c r="P81" s="318">
        <f>SUM(D81:O81)</f>
        <v>0</v>
      </c>
    </row>
    <row r="82" spans="1:16" s="3" customFormat="1" ht="15.75" x14ac:dyDescent="0.25">
      <c r="A82" s="650"/>
      <c r="B82" s="24" t="s">
        <v>190</v>
      </c>
      <c r="C82" s="12" t="s">
        <v>3</v>
      </c>
      <c r="D82" s="162">
        <f>D80+D81</f>
        <v>0</v>
      </c>
      <c r="E82" s="162">
        <f t="shared" ref="E82:G82" si="123">E80+E81</f>
        <v>0</v>
      </c>
      <c r="F82" s="162">
        <f t="shared" si="123"/>
        <v>0</v>
      </c>
      <c r="G82" s="162">
        <f t="shared" si="123"/>
        <v>0</v>
      </c>
      <c r="H82" s="162">
        <f t="shared" ref="H82:I82" si="124">H80+H81</f>
        <v>0</v>
      </c>
      <c r="I82" s="162">
        <f t="shared" si="124"/>
        <v>0</v>
      </c>
      <c r="J82" s="162">
        <f t="shared" ref="J82:K82" si="125">J80+J81</f>
        <v>0</v>
      </c>
      <c r="K82" s="162">
        <f t="shared" si="125"/>
        <v>0</v>
      </c>
      <c r="L82" s="162">
        <f t="shared" ref="L82:M82" si="126">L80+L81</f>
        <v>0</v>
      </c>
      <c r="M82" s="162">
        <f t="shared" si="126"/>
        <v>0</v>
      </c>
      <c r="N82" s="162">
        <f t="shared" ref="N82:O82" si="127">N80+N81</f>
        <v>0</v>
      </c>
      <c r="O82" s="162">
        <f t="shared" si="127"/>
        <v>0</v>
      </c>
      <c r="P82" s="240">
        <f t="shared" ref="P82" si="128">P81+P80</f>
        <v>0</v>
      </c>
    </row>
    <row r="83" spans="1:16" ht="15.75" x14ac:dyDescent="0.25">
      <c r="A83" s="651"/>
      <c r="B83" s="37" t="s">
        <v>81</v>
      </c>
      <c r="C83" s="6" t="s">
        <v>3</v>
      </c>
      <c r="D83" s="165">
        <f>D78+D79-D82</f>
        <v>0</v>
      </c>
      <c r="E83" s="165">
        <f t="shared" ref="E83:G83" si="129">E78+E79-E82</f>
        <v>0</v>
      </c>
      <c r="F83" s="165">
        <f t="shared" si="129"/>
        <v>0</v>
      </c>
      <c r="G83" s="165">
        <f t="shared" si="129"/>
        <v>0</v>
      </c>
      <c r="H83" s="165">
        <f t="shared" ref="H83:I83" si="130">H78+H79-H82</f>
        <v>0</v>
      </c>
      <c r="I83" s="165">
        <f t="shared" si="130"/>
        <v>0</v>
      </c>
      <c r="J83" s="165">
        <f t="shared" ref="J83:K83" si="131">J78+J79-J82</f>
        <v>0</v>
      </c>
      <c r="K83" s="165">
        <f t="shared" si="131"/>
        <v>0</v>
      </c>
      <c r="L83" s="165">
        <f t="shared" ref="L83:M83" si="132">L78+L79-L82</f>
        <v>0</v>
      </c>
      <c r="M83" s="165">
        <f t="shared" si="132"/>
        <v>0</v>
      </c>
      <c r="N83" s="165">
        <f t="shared" ref="N83:O83" si="133">N78+N79-N82</f>
        <v>0</v>
      </c>
      <c r="O83" s="165">
        <f t="shared" si="133"/>
        <v>0</v>
      </c>
      <c r="P83" s="166">
        <f t="shared" ref="P83" si="134">P78+P79-P82</f>
        <v>0</v>
      </c>
    </row>
    <row r="84" spans="1:16" ht="15.75" x14ac:dyDescent="0.25">
      <c r="A84" s="652" t="s">
        <v>108</v>
      </c>
      <c r="B84" s="37" t="s">
        <v>85</v>
      </c>
      <c r="C84" s="6" t="s">
        <v>3</v>
      </c>
      <c r="D84" s="164">
        <v>0</v>
      </c>
      <c r="E84" s="164">
        <v>0</v>
      </c>
      <c r="F84" s="164">
        <v>0</v>
      </c>
      <c r="G84" s="164">
        <v>0</v>
      </c>
      <c r="H84" s="164">
        <v>0</v>
      </c>
      <c r="I84" s="164">
        <v>0</v>
      </c>
      <c r="J84" s="164">
        <v>0</v>
      </c>
      <c r="K84" s="164">
        <v>0</v>
      </c>
      <c r="L84" s="164">
        <v>0</v>
      </c>
      <c r="M84" s="164">
        <v>0</v>
      </c>
      <c r="N84" s="164">
        <v>0</v>
      </c>
      <c r="O84" s="164">
        <v>0</v>
      </c>
      <c r="P84" s="317">
        <f>D84</f>
        <v>0</v>
      </c>
    </row>
    <row r="85" spans="1:16" ht="15.75" x14ac:dyDescent="0.25">
      <c r="A85" s="653"/>
      <c r="B85" s="37" t="s">
        <v>106</v>
      </c>
      <c r="C85" s="6" t="s">
        <v>3</v>
      </c>
      <c r="D85" s="162">
        <v>0</v>
      </c>
      <c r="E85" s="162">
        <v>0</v>
      </c>
      <c r="F85" s="162">
        <v>0</v>
      </c>
      <c r="G85" s="162">
        <v>0</v>
      </c>
      <c r="H85" s="162">
        <v>0</v>
      </c>
      <c r="I85" s="162">
        <v>0</v>
      </c>
      <c r="J85" s="162">
        <v>0</v>
      </c>
      <c r="K85" s="162">
        <v>0</v>
      </c>
      <c r="L85" s="162">
        <v>0</v>
      </c>
      <c r="M85" s="162">
        <v>0</v>
      </c>
      <c r="N85" s="162">
        <v>0</v>
      </c>
      <c r="O85" s="162">
        <v>0</v>
      </c>
      <c r="P85" s="317">
        <f>SUM(D85:O85)</f>
        <v>0</v>
      </c>
    </row>
    <row r="86" spans="1:16" ht="26.25" x14ac:dyDescent="0.25">
      <c r="A86" s="653"/>
      <c r="B86" s="37" t="s">
        <v>105</v>
      </c>
      <c r="C86" s="6" t="s">
        <v>3</v>
      </c>
      <c r="D86" s="162">
        <v>0</v>
      </c>
      <c r="E86" s="162">
        <v>0</v>
      </c>
      <c r="F86" s="162">
        <v>0</v>
      </c>
      <c r="G86" s="162">
        <v>0</v>
      </c>
      <c r="H86" s="162">
        <v>0</v>
      </c>
      <c r="I86" s="162">
        <v>0</v>
      </c>
      <c r="J86" s="162">
        <v>0</v>
      </c>
      <c r="K86" s="162">
        <v>0</v>
      </c>
      <c r="L86" s="162">
        <v>0</v>
      </c>
      <c r="M86" s="162">
        <v>0</v>
      </c>
      <c r="N86" s="162">
        <v>0</v>
      </c>
      <c r="O86" s="162">
        <v>0</v>
      </c>
      <c r="P86" s="317">
        <f t="shared" ref="P86:P88" si="135">SUM(D86:O86)</f>
        <v>0</v>
      </c>
    </row>
    <row r="87" spans="1:16" s="3" customFormat="1" ht="26.25" x14ac:dyDescent="0.25">
      <c r="A87" s="653"/>
      <c r="B87" s="24" t="s">
        <v>104</v>
      </c>
      <c r="C87" s="12" t="s">
        <v>3</v>
      </c>
      <c r="D87" s="162">
        <v>0</v>
      </c>
      <c r="E87" s="162">
        <v>0</v>
      </c>
      <c r="F87" s="162">
        <v>0</v>
      </c>
      <c r="G87" s="162">
        <v>0</v>
      </c>
      <c r="H87" s="162">
        <v>0</v>
      </c>
      <c r="I87" s="162">
        <v>0</v>
      </c>
      <c r="J87" s="162">
        <v>0</v>
      </c>
      <c r="K87" s="162">
        <v>0</v>
      </c>
      <c r="L87" s="162">
        <v>0</v>
      </c>
      <c r="M87" s="162">
        <v>0</v>
      </c>
      <c r="N87" s="162">
        <v>0</v>
      </c>
      <c r="O87" s="162">
        <v>0</v>
      </c>
      <c r="P87" s="317">
        <f t="shared" si="135"/>
        <v>0</v>
      </c>
    </row>
    <row r="88" spans="1:16" s="3" customFormat="1" ht="15.75" x14ac:dyDescent="0.25">
      <c r="A88" s="653"/>
      <c r="B88" s="24" t="s">
        <v>190</v>
      </c>
      <c r="C88" s="12" t="s">
        <v>3</v>
      </c>
      <c r="D88" s="162">
        <f>D86+D87</f>
        <v>0</v>
      </c>
      <c r="E88" s="162">
        <f t="shared" ref="E88:G88" si="136">E86+E87</f>
        <v>0</v>
      </c>
      <c r="F88" s="162">
        <f t="shared" si="136"/>
        <v>0</v>
      </c>
      <c r="G88" s="162">
        <f t="shared" si="136"/>
        <v>0</v>
      </c>
      <c r="H88" s="162">
        <f t="shared" ref="H88:I88" si="137">H86+H87</f>
        <v>0</v>
      </c>
      <c r="I88" s="162">
        <f t="shared" si="137"/>
        <v>0</v>
      </c>
      <c r="J88" s="162">
        <f t="shared" ref="J88:K88" si="138">J86+J87</f>
        <v>0</v>
      </c>
      <c r="K88" s="162">
        <f t="shared" si="138"/>
        <v>0</v>
      </c>
      <c r="L88" s="162">
        <f t="shared" ref="L88:M88" si="139">L86+L87</f>
        <v>0</v>
      </c>
      <c r="M88" s="162">
        <f t="shared" si="139"/>
        <v>0</v>
      </c>
      <c r="N88" s="162">
        <f t="shared" ref="N88:O88" si="140">N86+N87</f>
        <v>0</v>
      </c>
      <c r="O88" s="162">
        <f t="shared" si="140"/>
        <v>0</v>
      </c>
      <c r="P88" s="317">
        <f t="shared" si="135"/>
        <v>0</v>
      </c>
    </row>
    <row r="89" spans="1:16" ht="15.75" x14ac:dyDescent="0.25">
      <c r="A89" s="654"/>
      <c r="B89" s="36" t="s">
        <v>81</v>
      </c>
      <c r="C89" s="6" t="s">
        <v>3</v>
      </c>
      <c r="D89" s="165">
        <f>D84+D85-D88</f>
        <v>0</v>
      </c>
      <c r="E89" s="165">
        <f t="shared" ref="E89:G89" si="141">E84+E85-E88</f>
        <v>0</v>
      </c>
      <c r="F89" s="165">
        <f t="shared" si="141"/>
        <v>0</v>
      </c>
      <c r="G89" s="165">
        <f t="shared" si="141"/>
        <v>0</v>
      </c>
      <c r="H89" s="165">
        <f t="shared" ref="H89:I89" si="142">H84+H85-H88</f>
        <v>0</v>
      </c>
      <c r="I89" s="165">
        <f t="shared" si="142"/>
        <v>0</v>
      </c>
      <c r="J89" s="165">
        <f t="shared" ref="J89:K89" si="143">J84+J85-J88</f>
        <v>0</v>
      </c>
      <c r="K89" s="165">
        <f t="shared" si="143"/>
        <v>0</v>
      </c>
      <c r="L89" s="165">
        <f t="shared" ref="L89:M89" si="144">L84+L85-L88</f>
        <v>0</v>
      </c>
      <c r="M89" s="165">
        <f t="shared" si="144"/>
        <v>0</v>
      </c>
      <c r="N89" s="165">
        <f t="shared" ref="N89:O89" si="145">N84+N85-N88</f>
        <v>0</v>
      </c>
      <c r="O89" s="165">
        <f t="shared" si="145"/>
        <v>0</v>
      </c>
      <c r="P89" s="166">
        <f t="shared" ref="P89" si="146">P84+P85-P86-P87</f>
        <v>0</v>
      </c>
    </row>
    <row r="90" spans="1:16" ht="15.75" x14ac:dyDescent="0.25">
      <c r="A90" s="655" t="s">
        <v>107</v>
      </c>
      <c r="B90" s="24" t="s">
        <v>85</v>
      </c>
      <c r="C90" s="12" t="s">
        <v>3</v>
      </c>
      <c r="D90" s="142">
        <f t="shared" ref="D90:G93" si="147">D66+D72+D78+D84</f>
        <v>1</v>
      </c>
      <c r="E90" s="142">
        <f t="shared" si="147"/>
        <v>0</v>
      </c>
      <c r="F90" s="142">
        <f t="shared" si="147"/>
        <v>1</v>
      </c>
      <c r="G90" s="142">
        <f t="shared" si="147"/>
        <v>3</v>
      </c>
      <c r="H90" s="142">
        <f t="shared" ref="H90:I90" si="148">H66+H72+H78+H84</f>
        <v>3</v>
      </c>
      <c r="I90" s="142">
        <f t="shared" si="148"/>
        <v>1</v>
      </c>
      <c r="J90" s="142">
        <f t="shared" ref="J90:K90" si="149">J66+J72+J78+J84</f>
        <v>3</v>
      </c>
      <c r="K90" s="142">
        <f t="shared" si="149"/>
        <v>3</v>
      </c>
      <c r="L90" s="142">
        <f t="shared" ref="L90:M90" si="150">L66+L72+L78+L84</f>
        <v>3</v>
      </c>
      <c r="M90" s="142">
        <f t="shared" si="150"/>
        <v>5</v>
      </c>
      <c r="N90" s="142">
        <f t="shared" ref="N90:O90" si="151">N66+N72+N78+N84</f>
        <v>6</v>
      </c>
      <c r="O90" s="142">
        <f t="shared" si="151"/>
        <v>9</v>
      </c>
      <c r="P90" s="317">
        <f>D90</f>
        <v>1</v>
      </c>
    </row>
    <row r="91" spans="1:16" ht="15.75" x14ac:dyDescent="0.25">
      <c r="A91" s="656"/>
      <c r="B91" s="24" t="s">
        <v>106</v>
      </c>
      <c r="C91" s="12" t="s">
        <v>3</v>
      </c>
      <c r="D91" s="142">
        <f t="shared" si="147"/>
        <v>2</v>
      </c>
      <c r="E91" s="142">
        <f t="shared" si="147"/>
        <v>1</v>
      </c>
      <c r="F91" s="142">
        <f t="shared" si="147"/>
        <v>2</v>
      </c>
      <c r="G91" s="142">
        <f t="shared" si="147"/>
        <v>0</v>
      </c>
      <c r="H91" s="142">
        <f t="shared" ref="H91:I91" si="152">H67+H73+H79+H85</f>
        <v>2</v>
      </c>
      <c r="I91" s="142">
        <f t="shared" si="152"/>
        <v>6</v>
      </c>
      <c r="J91" s="142">
        <f t="shared" ref="J91:K91" si="153">J67+J73+J79+J85</f>
        <v>2</v>
      </c>
      <c r="K91" s="142">
        <f t="shared" si="153"/>
        <v>0</v>
      </c>
      <c r="L91" s="142">
        <f t="shared" ref="L91:M91" si="154">L67+L73+L79+L85</f>
        <v>2</v>
      </c>
      <c r="M91" s="142">
        <f t="shared" si="154"/>
        <v>3</v>
      </c>
      <c r="N91" s="142">
        <f t="shared" ref="N91:O91" si="155">N67+N73+N79+N85</f>
        <v>3</v>
      </c>
      <c r="O91" s="142">
        <f t="shared" si="155"/>
        <v>2</v>
      </c>
      <c r="P91" s="317">
        <f>SUM(D91:O91)</f>
        <v>25</v>
      </c>
    </row>
    <row r="92" spans="1:16" ht="26.25" x14ac:dyDescent="0.25">
      <c r="A92" s="656"/>
      <c r="B92" s="24" t="s">
        <v>105</v>
      </c>
      <c r="C92" s="12" t="s">
        <v>3</v>
      </c>
      <c r="D92" s="142">
        <f t="shared" si="147"/>
        <v>3</v>
      </c>
      <c r="E92" s="142">
        <f t="shared" si="147"/>
        <v>0</v>
      </c>
      <c r="F92" s="142">
        <f t="shared" si="147"/>
        <v>0</v>
      </c>
      <c r="G92" s="142">
        <f t="shared" si="147"/>
        <v>0</v>
      </c>
      <c r="H92" s="142">
        <f t="shared" ref="H92:I92" si="156">H68+H74+H80+H86</f>
        <v>4</v>
      </c>
      <c r="I92" s="142">
        <f t="shared" si="156"/>
        <v>4</v>
      </c>
      <c r="J92" s="142">
        <f t="shared" ref="J92:K92" si="157">J68+J74+J80+J86</f>
        <v>2</v>
      </c>
      <c r="K92" s="142">
        <f t="shared" si="157"/>
        <v>0</v>
      </c>
      <c r="L92" s="142">
        <f t="shared" ref="L92:M92" si="158">L68+L74+L80+L86</f>
        <v>0</v>
      </c>
      <c r="M92" s="142">
        <f t="shared" si="158"/>
        <v>2</v>
      </c>
      <c r="N92" s="142">
        <f t="shared" ref="N92:O92" si="159">N68+N74+N80+N86</f>
        <v>0</v>
      </c>
      <c r="O92" s="142">
        <f t="shared" si="159"/>
        <v>2</v>
      </c>
      <c r="P92" s="317">
        <f>SUM(D92:O92)</f>
        <v>17</v>
      </c>
    </row>
    <row r="93" spans="1:16" s="3" customFormat="1" ht="26.25" x14ac:dyDescent="0.25">
      <c r="A93" s="656"/>
      <c r="B93" s="24" t="s">
        <v>104</v>
      </c>
      <c r="C93" s="12"/>
      <c r="D93" s="142">
        <f t="shared" si="147"/>
        <v>0</v>
      </c>
      <c r="E93" s="142">
        <f t="shared" si="147"/>
        <v>0</v>
      </c>
      <c r="F93" s="142">
        <f t="shared" si="147"/>
        <v>0</v>
      </c>
      <c r="G93" s="142">
        <f t="shared" si="147"/>
        <v>0</v>
      </c>
      <c r="H93" s="142">
        <f t="shared" ref="H93:I93" si="160">H69+H75+H81+H87</f>
        <v>0</v>
      </c>
      <c r="I93" s="142">
        <f t="shared" si="160"/>
        <v>0</v>
      </c>
      <c r="J93" s="142">
        <f t="shared" ref="J93:K93" si="161">J69+J75+J81+J87</f>
        <v>0</v>
      </c>
      <c r="K93" s="142">
        <f t="shared" si="161"/>
        <v>0</v>
      </c>
      <c r="L93" s="142">
        <f t="shared" ref="L93:M93" si="162">L69+L75+L81+L87</f>
        <v>0</v>
      </c>
      <c r="M93" s="142">
        <f t="shared" si="162"/>
        <v>0</v>
      </c>
      <c r="N93" s="142">
        <f t="shared" ref="N93:O93" si="163">N69+N75+N81+N87</f>
        <v>0</v>
      </c>
      <c r="O93" s="142">
        <f t="shared" si="163"/>
        <v>0</v>
      </c>
      <c r="P93" s="317">
        <f>SUM(D93:O93)</f>
        <v>0</v>
      </c>
    </row>
    <row r="94" spans="1:16" s="3" customFormat="1" ht="15.75" x14ac:dyDescent="0.25">
      <c r="A94" s="656"/>
      <c r="B94" s="24" t="s">
        <v>190</v>
      </c>
      <c r="C94" s="12" t="s">
        <v>3</v>
      </c>
      <c r="D94" s="143">
        <f>D93+D92</f>
        <v>3</v>
      </c>
      <c r="E94" s="143">
        <f t="shared" ref="E94:G94" si="164">E93+E92</f>
        <v>0</v>
      </c>
      <c r="F94" s="143">
        <f t="shared" si="164"/>
        <v>0</v>
      </c>
      <c r="G94" s="143">
        <f t="shared" si="164"/>
        <v>0</v>
      </c>
      <c r="H94" s="143">
        <f t="shared" ref="H94:I94" si="165">H93+H92</f>
        <v>4</v>
      </c>
      <c r="I94" s="143">
        <f t="shared" si="165"/>
        <v>4</v>
      </c>
      <c r="J94" s="143">
        <f t="shared" ref="J94:K94" si="166">J93+J92</f>
        <v>2</v>
      </c>
      <c r="K94" s="143">
        <f t="shared" si="166"/>
        <v>0</v>
      </c>
      <c r="L94" s="143">
        <f t="shared" ref="L94:M94" si="167">L93+L92</f>
        <v>0</v>
      </c>
      <c r="M94" s="143">
        <f t="shared" si="167"/>
        <v>2</v>
      </c>
      <c r="N94" s="143">
        <f t="shared" ref="N94:O94" si="168">N93+N92</f>
        <v>0</v>
      </c>
      <c r="O94" s="143">
        <f t="shared" si="168"/>
        <v>2</v>
      </c>
      <c r="P94" s="150">
        <f t="shared" ref="P94" si="169">P93+P92</f>
        <v>17</v>
      </c>
    </row>
    <row r="95" spans="1:16" ht="16.5" thickBot="1" x14ac:dyDescent="0.3">
      <c r="A95" s="657"/>
      <c r="B95" s="24" t="s">
        <v>81</v>
      </c>
      <c r="C95" s="12" t="s">
        <v>3</v>
      </c>
      <c r="D95" s="144">
        <f>D90+D91-D94</f>
        <v>0</v>
      </c>
      <c r="E95" s="144">
        <f t="shared" ref="E95:G95" si="170">E90+E91-E94</f>
        <v>1</v>
      </c>
      <c r="F95" s="144">
        <f t="shared" si="170"/>
        <v>3</v>
      </c>
      <c r="G95" s="144">
        <f t="shared" si="170"/>
        <v>3</v>
      </c>
      <c r="H95" s="144">
        <f t="shared" ref="H95:I95" si="171">H90+H91-H94</f>
        <v>1</v>
      </c>
      <c r="I95" s="144">
        <f t="shared" si="171"/>
        <v>3</v>
      </c>
      <c r="J95" s="144">
        <f t="shared" ref="J95:K95" si="172">J90+J91-J94</f>
        <v>3</v>
      </c>
      <c r="K95" s="144">
        <f t="shared" si="172"/>
        <v>3</v>
      </c>
      <c r="L95" s="144">
        <f t="shared" ref="L95:M95" si="173">L90+L91-L94</f>
        <v>5</v>
      </c>
      <c r="M95" s="144">
        <f t="shared" si="173"/>
        <v>6</v>
      </c>
      <c r="N95" s="144">
        <f t="shared" ref="N95:O95" si="174">N90+N91-N94</f>
        <v>9</v>
      </c>
      <c r="O95" s="144">
        <f t="shared" si="174"/>
        <v>9</v>
      </c>
      <c r="P95" s="151">
        <f>P90+P91-P94</f>
        <v>9</v>
      </c>
    </row>
    <row r="96" spans="1:16" ht="16.5" thickBot="1" x14ac:dyDescent="0.3">
      <c r="A96" s="84"/>
      <c r="B96" s="65"/>
      <c r="C96" s="66"/>
      <c r="D96" s="63"/>
      <c r="E96" s="63"/>
      <c r="F96" s="63"/>
      <c r="G96" s="63"/>
      <c r="H96" s="63"/>
      <c r="I96" s="63"/>
      <c r="J96" s="63"/>
      <c r="K96" s="63"/>
      <c r="L96" s="64"/>
      <c r="M96" s="64"/>
      <c r="N96" s="64"/>
      <c r="O96" s="64"/>
      <c r="P96" s="150"/>
    </row>
    <row r="97" spans="1:16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5"/>
      <c r="O97" s="615"/>
      <c r="P97" s="616"/>
    </row>
    <row r="98" spans="1:16" ht="15.75" x14ac:dyDescent="0.25">
      <c r="A98" s="85" t="s">
        <v>192</v>
      </c>
      <c r="B98" s="67"/>
      <c r="C98" s="12" t="s">
        <v>3</v>
      </c>
      <c r="D98" s="162">
        <v>0</v>
      </c>
      <c r="E98" s="162">
        <v>0</v>
      </c>
      <c r="F98" s="162">
        <v>0</v>
      </c>
      <c r="G98" s="162">
        <v>0</v>
      </c>
      <c r="H98" s="68">
        <v>0</v>
      </c>
      <c r="I98" s="68">
        <v>0</v>
      </c>
      <c r="J98" s="68">
        <v>0</v>
      </c>
      <c r="K98" s="68">
        <v>0</v>
      </c>
      <c r="L98" s="69">
        <v>0</v>
      </c>
      <c r="M98" s="69">
        <v>0</v>
      </c>
      <c r="N98" s="69">
        <v>0</v>
      </c>
      <c r="O98" s="69">
        <v>0</v>
      </c>
      <c r="P98" s="189">
        <f>SUM(D98:O98)</f>
        <v>0</v>
      </c>
    </row>
    <row r="99" spans="1:16" ht="15.75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3"/>
      <c r="K99" s="63"/>
      <c r="L99" s="64"/>
      <c r="M99" s="64"/>
      <c r="N99" s="64"/>
      <c r="O99" s="64"/>
      <c r="P99" s="150"/>
    </row>
    <row r="100" spans="1:16" s="3" customFormat="1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40"/>
    </row>
    <row r="101" spans="1:16" ht="15.75" x14ac:dyDescent="0.25">
      <c r="A101" s="596" t="s">
        <v>102</v>
      </c>
      <c r="B101" s="597"/>
      <c r="C101" s="12" t="s">
        <v>3</v>
      </c>
      <c r="D101" s="162">
        <v>105</v>
      </c>
      <c r="E101" s="162">
        <v>109</v>
      </c>
      <c r="F101" s="162">
        <v>108</v>
      </c>
      <c r="G101" s="162">
        <v>108</v>
      </c>
      <c r="H101" s="5">
        <v>107</v>
      </c>
      <c r="I101" s="5">
        <v>111</v>
      </c>
      <c r="J101" s="5">
        <v>112</v>
      </c>
      <c r="K101" s="5">
        <v>113</v>
      </c>
      <c r="L101" s="5">
        <v>136</v>
      </c>
      <c r="M101" s="5">
        <v>144</v>
      </c>
      <c r="N101" s="5">
        <v>137</v>
      </c>
      <c r="O101" s="5">
        <v>132</v>
      </c>
      <c r="P101" s="32">
        <f t="shared" ref="P101:P116" si="175">O101</f>
        <v>132</v>
      </c>
    </row>
    <row r="102" spans="1:16" ht="15.75" x14ac:dyDescent="0.25">
      <c r="A102" s="596" t="s">
        <v>101</v>
      </c>
      <c r="B102" s="597"/>
      <c r="C102" s="12" t="s">
        <v>3</v>
      </c>
      <c r="D102" s="162">
        <v>10</v>
      </c>
      <c r="E102" s="162">
        <v>10</v>
      </c>
      <c r="F102" s="162">
        <v>9</v>
      </c>
      <c r="G102" s="162">
        <v>9</v>
      </c>
      <c r="H102" s="5">
        <v>9</v>
      </c>
      <c r="I102" s="5">
        <v>9</v>
      </c>
      <c r="J102" s="5">
        <v>8</v>
      </c>
      <c r="K102" s="5">
        <v>8</v>
      </c>
      <c r="L102" s="5">
        <v>8</v>
      </c>
      <c r="M102" s="5">
        <v>8</v>
      </c>
      <c r="N102" s="5">
        <v>7</v>
      </c>
      <c r="O102" s="5">
        <v>8</v>
      </c>
      <c r="P102" s="32">
        <f t="shared" si="175"/>
        <v>8</v>
      </c>
    </row>
    <row r="103" spans="1:16" ht="15.6" customHeight="1" x14ac:dyDescent="0.25">
      <c r="A103" s="603" t="s">
        <v>100</v>
      </c>
      <c r="B103" s="604"/>
      <c r="C103" s="12" t="s">
        <v>3</v>
      </c>
      <c r="D103" s="162">
        <v>0</v>
      </c>
      <c r="E103" s="162">
        <v>0</v>
      </c>
      <c r="F103" s="162">
        <v>0</v>
      </c>
      <c r="G103" s="162">
        <v>0</v>
      </c>
      <c r="H103" s="5">
        <v>0</v>
      </c>
      <c r="I103" s="5">
        <v>0</v>
      </c>
      <c r="J103" s="5">
        <v>0</v>
      </c>
      <c r="K103" s="5">
        <v>1</v>
      </c>
      <c r="L103" s="5">
        <v>1</v>
      </c>
      <c r="M103" s="5">
        <v>2</v>
      </c>
      <c r="N103" s="5">
        <v>3</v>
      </c>
      <c r="O103" s="5">
        <v>3</v>
      </c>
      <c r="P103" s="32">
        <f t="shared" si="175"/>
        <v>3</v>
      </c>
    </row>
    <row r="104" spans="1:16" ht="15.75" x14ac:dyDescent="0.25">
      <c r="A104" s="603" t="s">
        <v>99</v>
      </c>
      <c r="B104" s="604"/>
      <c r="C104" s="12" t="s">
        <v>3</v>
      </c>
      <c r="D104" s="162">
        <v>0</v>
      </c>
      <c r="E104" s="162">
        <v>0</v>
      </c>
      <c r="F104" s="162">
        <v>0</v>
      </c>
      <c r="G104" s="162">
        <v>0</v>
      </c>
      <c r="H104" s="5">
        <v>0</v>
      </c>
      <c r="I104" s="5">
        <v>0</v>
      </c>
      <c r="J104" s="5">
        <v>0</v>
      </c>
      <c r="K104" s="5">
        <v>0</v>
      </c>
      <c r="L104" s="5">
        <v>1</v>
      </c>
      <c r="M104" s="5">
        <v>1</v>
      </c>
      <c r="N104" s="5">
        <v>1</v>
      </c>
      <c r="O104" s="5">
        <v>1</v>
      </c>
      <c r="P104" s="32">
        <f t="shared" si="175"/>
        <v>1</v>
      </c>
    </row>
    <row r="105" spans="1:16" ht="15.75" x14ac:dyDescent="0.25">
      <c r="A105" s="658" t="s">
        <v>98</v>
      </c>
      <c r="B105" s="659"/>
      <c r="C105" s="12" t="s">
        <v>3</v>
      </c>
      <c r="D105" s="33">
        <f>SUM(D101:D104)</f>
        <v>115</v>
      </c>
      <c r="E105" s="33">
        <f t="shared" ref="E105:F105" si="176">SUM(E101:E104)</f>
        <v>119</v>
      </c>
      <c r="F105" s="33">
        <f t="shared" si="176"/>
        <v>117</v>
      </c>
      <c r="G105" s="33">
        <f t="shared" ref="G105" si="177">SUM(G101:G104)</f>
        <v>117</v>
      </c>
      <c r="H105" s="33">
        <f t="shared" ref="H105:I105" si="178">SUM(H101:H104)</f>
        <v>116</v>
      </c>
      <c r="I105" s="33">
        <f t="shared" si="178"/>
        <v>120</v>
      </c>
      <c r="J105" s="33">
        <f t="shared" ref="J105:K105" si="179">SUM(J101:J104)</f>
        <v>120</v>
      </c>
      <c r="K105" s="33">
        <f t="shared" si="179"/>
        <v>122</v>
      </c>
      <c r="L105" s="33">
        <f t="shared" ref="L105:M105" si="180">SUM(L101:L104)</f>
        <v>146</v>
      </c>
      <c r="M105" s="33">
        <f t="shared" si="180"/>
        <v>155</v>
      </c>
      <c r="N105" s="33">
        <f t="shared" ref="N105:O105" si="181">SUM(N101:N104)</f>
        <v>148</v>
      </c>
      <c r="O105" s="33">
        <f t="shared" si="181"/>
        <v>144</v>
      </c>
      <c r="P105" s="32">
        <f t="shared" si="175"/>
        <v>144</v>
      </c>
    </row>
    <row r="106" spans="1:16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6"/>
      <c r="O106" s="636"/>
      <c r="P106" s="637"/>
    </row>
    <row r="107" spans="1:16" ht="15.75" x14ac:dyDescent="0.25">
      <c r="A107" s="596" t="s">
        <v>195</v>
      </c>
      <c r="B107" s="597"/>
      <c r="C107" s="12" t="s">
        <v>3</v>
      </c>
      <c r="D107" s="162">
        <v>88</v>
      </c>
      <c r="E107" s="162">
        <v>87</v>
      </c>
      <c r="F107" s="162">
        <v>88</v>
      </c>
      <c r="G107" s="162">
        <v>88</v>
      </c>
      <c r="H107" s="5">
        <v>93</v>
      </c>
      <c r="I107" s="5">
        <v>93</v>
      </c>
      <c r="J107" s="5">
        <v>94</v>
      </c>
      <c r="K107" s="5">
        <v>93</v>
      </c>
      <c r="L107" s="5">
        <v>70</v>
      </c>
      <c r="M107" s="5">
        <v>64</v>
      </c>
      <c r="N107" s="5">
        <v>61</v>
      </c>
      <c r="O107" s="5">
        <v>68</v>
      </c>
      <c r="P107" s="32">
        <f t="shared" si="175"/>
        <v>68</v>
      </c>
    </row>
    <row r="108" spans="1:16" ht="15.75" x14ac:dyDescent="0.25">
      <c r="A108" s="596" t="s">
        <v>196</v>
      </c>
      <c r="B108" s="597"/>
      <c r="C108" s="12" t="s">
        <v>3</v>
      </c>
      <c r="D108" s="162">
        <v>4</v>
      </c>
      <c r="E108" s="162">
        <v>4</v>
      </c>
      <c r="F108" s="162">
        <v>5</v>
      </c>
      <c r="G108" s="162">
        <v>5</v>
      </c>
      <c r="H108" s="5">
        <v>5</v>
      </c>
      <c r="I108" s="5">
        <v>5</v>
      </c>
      <c r="J108" s="5">
        <v>6</v>
      </c>
      <c r="K108" s="5">
        <v>6</v>
      </c>
      <c r="L108" s="5">
        <v>6</v>
      </c>
      <c r="M108" s="5">
        <v>6</v>
      </c>
      <c r="N108" s="5">
        <v>6</v>
      </c>
      <c r="O108" s="5">
        <v>5</v>
      </c>
      <c r="P108" s="32">
        <f t="shared" si="175"/>
        <v>5</v>
      </c>
    </row>
    <row r="109" spans="1:16" ht="15.75" x14ac:dyDescent="0.25">
      <c r="A109" s="596" t="s">
        <v>197</v>
      </c>
      <c r="B109" s="597"/>
      <c r="C109" s="12" t="s">
        <v>3</v>
      </c>
      <c r="D109" s="162">
        <v>1</v>
      </c>
      <c r="E109" s="162">
        <v>2</v>
      </c>
      <c r="F109" s="162">
        <v>3</v>
      </c>
      <c r="G109" s="162">
        <v>3</v>
      </c>
      <c r="H109" s="5">
        <v>3</v>
      </c>
      <c r="I109" s="5">
        <v>3</v>
      </c>
      <c r="J109" s="5">
        <v>3</v>
      </c>
      <c r="K109" s="5">
        <v>2</v>
      </c>
      <c r="L109" s="5">
        <v>2</v>
      </c>
      <c r="M109" s="5">
        <v>1</v>
      </c>
      <c r="N109" s="5">
        <v>1</v>
      </c>
      <c r="O109" s="5">
        <v>1</v>
      </c>
      <c r="P109" s="32">
        <f t="shared" si="175"/>
        <v>1</v>
      </c>
    </row>
    <row r="110" spans="1:16" ht="15.75" x14ac:dyDescent="0.25">
      <c r="A110" s="596" t="s">
        <v>198</v>
      </c>
      <c r="B110" s="597"/>
      <c r="C110" s="12" t="s">
        <v>3</v>
      </c>
      <c r="D110" s="162">
        <v>1</v>
      </c>
      <c r="E110" s="162">
        <v>1</v>
      </c>
      <c r="F110" s="162">
        <v>1</v>
      </c>
      <c r="G110" s="162">
        <v>1</v>
      </c>
      <c r="H110" s="5">
        <v>1</v>
      </c>
      <c r="I110" s="5">
        <v>1</v>
      </c>
      <c r="J110" s="5">
        <v>1</v>
      </c>
      <c r="K110" s="5">
        <v>1</v>
      </c>
      <c r="L110" s="5">
        <v>0</v>
      </c>
      <c r="M110" s="5">
        <v>0</v>
      </c>
      <c r="N110" s="5">
        <v>0</v>
      </c>
      <c r="O110" s="5">
        <v>0</v>
      </c>
      <c r="P110" s="32">
        <f t="shared" si="175"/>
        <v>0</v>
      </c>
    </row>
    <row r="111" spans="1:16" ht="15.75" x14ac:dyDescent="0.25">
      <c r="A111" s="617" t="s">
        <v>97</v>
      </c>
      <c r="B111" s="618"/>
      <c r="C111" s="12" t="s">
        <v>3</v>
      </c>
      <c r="D111" s="33">
        <f>SUM(D107:D110)</f>
        <v>94</v>
      </c>
      <c r="E111" s="33">
        <f t="shared" ref="E111:F111" si="182">SUM(E107:E110)</f>
        <v>94</v>
      </c>
      <c r="F111" s="33">
        <f t="shared" si="182"/>
        <v>97</v>
      </c>
      <c r="G111" s="33">
        <f t="shared" ref="G111" si="183">SUM(G107:G110)</f>
        <v>97</v>
      </c>
      <c r="H111" s="33">
        <f t="shared" ref="H111:I111" si="184">SUM(H107:H110)</f>
        <v>102</v>
      </c>
      <c r="I111" s="33">
        <f t="shared" si="184"/>
        <v>102</v>
      </c>
      <c r="J111" s="33">
        <f t="shared" ref="J111:K111" si="185">SUM(J107:J110)</f>
        <v>104</v>
      </c>
      <c r="K111" s="33">
        <f t="shared" si="185"/>
        <v>102</v>
      </c>
      <c r="L111" s="33">
        <f t="shared" ref="L111:M111" si="186">SUM(L107:L110)</f>
        <v>78</v>
      </c>
      <c r="M111" s="33">
        <f t="shared" si="186"/>
        <v>71</v>
      </c>
      <c r="N111" s="33">
        <f t="shared" ref="N111:O111" si="187">SUM(N107:N110)</f>
        <v>68</v>
      </c>
      <c r="O111" s="33">
        <f t="shared" si="187"/>
        <v>74</v>
      </c>
      <c r="P111" s="32">
        <f t="shared" si="175"/>
        <v>74</v>
      </c>
    </row>
    <row r="112" spans="1:16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39"/>
      <c r="O112" s="639"/>
      <c r="P112" s="640"/>
    </row>
    <row r="113" spans="1:16" ht="15.75" x14ac:dyDescent="0.25">
      <c r="A113" s="596" t="s">
        <v>199</v>
      </c>
      <c r="B113" s="597"/>
      <c r="C113" s="12" t="s">
        <v>3</v>
      </c>
      <c r="D113" s="162">
        <v>46</v>
      </c>
      <c r="E113" s="162">
        <v>43</v>
      </c>
      <c r="F113" s="162">
        <v>43</v>
      </c>
      <c r="G113" s="162">
        <v>43</v>
      </c>
      <c r="H113" s="136">
        <v>43</v>
      </c>
      <c r="I113" s="136">
        <v>43</v>
      </c>
      <c r="J113" s="136">
        <v>43</v>
      </c>
      <c r="K113" s="136">
        <v>43</v>
      </c>
      <c r="L113" s="136">
        <v>43</v>
      </c>
      <c r="M113" s="136">
        <v>43</v>
      </c>
      <c r="N113" s="136">
        <v>53</v>
      </c>
      <c r="O113" s="136">
        <v>53</v>
      </c>
      <c r="P113" s="32">
        <f t="shared" si="175"/>
        <v>53</v>
      </c>
    </row>
    <row r="114" spans="1:16" ht="15.75" x14ac:dyDescent="0.25">
      <c r="A114" s="596" t="s">
        <v>200</v>
      </c>
      <c r="B114" s="597"/>
      <c r="C114" s="12" t="s">
        <v>3</v>
      </c>
      <c r="D114" s="162">
        <v>5</v>
      </c>
      <c r="E114" s="162">
        <v>5</v>
      </c>
      <c r="F114" s="162">
        <v>5</v>
      </c>
      <c r="G114" s="162">
        <v>5</v>
      </c>
      <c r="H114" s="136">
        <v>5</v>
      </c>
      <c r="I114" s="136">
        <v>5</v>
      </c>
      <c r="J114" s="136">
        <v>5</v>
      </c>
      <c r="K114" s="136">
        <v>5</v>
      </c>
      <c r="L114" s="136">
        <v>5</v>
      </c>
      <c r="M114" s="136">
        <v>5</v>
      </c>
      <c r="N114" s="136">
        <v>6</v>
      </c>
      <c r="O114" s="136">
        <v>6</v>
      </c>
      <c r="P114" s="32">
        <f t="shared" si="175"/>
        <v>6</v>
      </c>
    </row>
    <row r="115" spans="1:16" ht="15.75" x14ac:dyDescent="0.25">
      <c r="A115" s="596" t="s">
        <v>201</v>
      </c>
      <c r="B115" s="597"/>
      <c r="C115" s="12" t="s">
        <v>3</v>
      </c>
      <c r="D115" s="162">
        <v>20</v>
      </c>
      <c r="E115" s="162">
        <v>19</v>
      </c>
      <c r="F115" s="162">
        <v>18</v>
      </c>
      <c r="G115" s="162">
        <v>18</v>
      </c>
      <c r="H115" s="136">
        <v>18</v>
      </c>
      <c r="I115" s="136">
        <v>18</v>
      </c>
      <c r="J115" s="136">
        <v>18</v>
      </c>
      <c r="K115" s="136">
        <v>18</v>
      </c>
      <c r="L115" s="136">
        <v>18</v>
      </c>
      <c r="M115" s="136">
        <v>18</v>
      </c>
      <c r="N115" s="136">
        <v>17</v>
      </c>
      <c r="O115" s="136">
        <v>17</v>
      </c>
      <c r="P115" s="32">
        <f t="shared" si="175"/>
        <v>17</v>
      </c>
    </row>
    <row r="116" spans="1:16" ht="15.75" x14ac:dyDescent="0.25">
      <c r="A116" s="596" t="s">
        <v>202</v>
      </c>
      <c r="B116" s="597"/>
      <c r="C116" s="12" t="s">
        <v>3</v>
      </c>
      <c r="D116" s="162">
        <v>22</v>
      </c>
      <c r="E116" s="162">
        <v>22</v>
      </c>
      <c r="F116" s="162">
        <v>22</v>
      </c>
      <c r="G116" s="162">
        <v>22</v>
      </c>
      <c r="H116" s="136">
        <v>22</v>
      </c>
      <c r="I116" s="136">
        <v>22</v>
      </c>
      <c r="J116" s="136">
        <v>22</v>
      </c>
      <c r="K116" s="136">
        <v>22</v>
      </c>
      <c r="L116" s="136">
        <v>22</v>
      </c>
      <c r="M116" s="136">
        <v>22</v>
      </c>
      <c r="N116" s="136">
        <v>22</v>
      </c>
      <c r="O116" s="136">
        <v>22</v>
      </c>
      <c r="P116" s="32">
        <f t="shared" si="175"/>
        <v>22</v>
      </c>
    </row>
    <row r="117" spans="1:16" ht="15.75" x14ac:dyDescent="0.25">
      <c r="A117" s="617" t="s">
        <v>96</v>
      </c>
      <c r="B117" s="618"/>
      <c r="C117" s="12" t="s">
        <v>3</v>
      </c>
      <c r="D117" s="33">
        <f>SUM(D113:D116)</f>
        <v>93</v>
      </c>
      <c r="E117" s="33">
        <f t="shared" ref="E117:F117" si="188">SUM(E113:E116)</f>
        <v>89</v>
      </c>
      <c r="F117" s="33">
        <f t="shared" si="188"/>
        <v>88</v>
      </c>
      <c r="G117" s="33">
        <f t="shared" ref="G117" si="189">SUM(G113:G116)</f>
        <v>88</v>
      </c>
      <c r="H117" s="33">
        <f t="shared" ref="H117:I117" si="190">SUM(H113:H116)</f>
        <v>88</v>
      </c>
      <c r="I117" s="33">
        <f t="shared" si="190"/>
        <v>88</v>
      </c>
      <c r="J117" s="33">
        <f t="shared" ref="J117:K117" si="191">SUM(J113:J116)</f>
        <v>88</v>
      </c>
      <c r="K117" s="33">
        <f t="shared" si="191"/>
        <v>88</v>
      </c>
      <c r="L117" s="33">
        <f t="shared" ref="L117:M117" si="192">SUM(L113:L116)</f>
        <v>88</v>
      </c>
      <c r="M117" s="33">
        <f t="shared" si="192"/>
        <v>88</v>
      </c>
      <c r="N117" s="33">
        <f t="shared" ref="N117:O117" si="193">SUM(N113:N116)</f>
        <v>98</v>
      </c>
      <c r="O117" s="33">
        <f t="shared" si="193"/>
        <v>98</v>
      </c>
      <c r="P117" s="54">
        <f t="shared" ref="P117" si="194">SUM(P113:P116)</f>
        <v>98</v>
      </c>
    </row>
    <row r="118" spans="1:16" s="3" customFormat="1" ht="15.75" x14ac:dyDescent="0.25">
      <c r="A118" s="325" t="s">
        <v>193</v>
      </c>
      <c r="B118" s="326"/>
      <c r="C118" s="12" t="s">
        <v>3</v>
      </c>
      <c r="D118" s="33">
        <f t="shared" ref="D118:G118" si="195">D111+D117</f>
        <v>187</v>
      </c>
      <c r="E118" s="33">
        <f t="shared" si="195"/>
        <v>183</v>
      </c>
      <c r="F118" s="33">
        <f t="shared" si="195"/>
        <v>185</v>
      </c>
      <c r="G118" s="33">
        <f t="shared" si="195"/>
        <v>185</v>
      </c>
      <c r="H118" s="33">
        <f t="shared" ref="H118:I118" si="196">H111+H117</f>
        <v>190</v>
      </c>
      <c r="I118" s="33">
        <f t="shared" si="196"/>
        <v>190</v>
      </c>
      <c r="J118" s="33">
        <f t="shared" ref="J118:K118" si="197">J111+J117</f>
        <v>192</v>
      </c>
      <c r="K118" s="33">
        <f t="shared" si="197"/>
        <v>190</v>
      </c>
      <c r="L118" s="33">
        <f t="shared" ref="L118:M118" si="198">L111+L117</f>
        <v>166</v>
      </c>
      <c r="M118" s="33">
        <f t="shared" si="198"/>
        <v>159</v>
      </c>
      <c r="N118" s="33">
        <f t="shared" ref="N118:O118" si="199">N111+N117</f>
        <v>166</v>
      </c>
      <c r="O118" s="33">
        <f t="shared" si="199"/>
        <v>172</v>
      </c>
      <c r="P118" s="33">
        <f t="shared" ref="P118" si="200">P111+P117</f>
        <v>172</v>
      </c>
    </row>
    <row r="119" spans="1:16" ht="15.75" x14ac:dyDescent="0.25">
      <c r="A119" s="617" t="s">
        <v>194</v>
      </c>
      <c r="B119" s="618"/>
      <c r="C119" s="12" t="s">
        <v>3</v>
      </c>
      <c r="D119" s="33">
        <f t="shared" ref="D119:G119" si="201">D105+D118</f>
        <v>302</v>
      </c>
      <c r="E119" s="33">
        <f t="shared" si="201"/>
        <v>302</v>
      </c>
      <c r="F119" s="33">
        <f t="shared" si="201"/>
        <v>302</v>
      </c>
      <c r="G119" s="33">
        <f t="shared" si="201"/>
        <v>302</v>
      </c>
      <c r="H119" s="33">
        <f t="shared" ref="H119:I119" si="202">H105+H118</f>
        <v>306</v>
      </c>
      <c r="I119" s="33">
        <f t="shared" si="202"/>
        <v>310</v>
      </c>
      <c r="J119" s="33">
        <f t="shared" ref="J119:K119" si="203">J105+J118</f>
        <v>312</v>
      </c>
      <c r="K119" s="33">
        <f t="shared" si="203"/>
        <v>312</v>
      </c>
      <c r="L119" s="33">
        <f t="shared" ref="L119:M119" si="204">L105+L118</f>
        <v>312</v>
      </c>
      <c r="M119" s="33">
        <f t="shared" si="204"/>
        <v>314</v>
      </c>
      <c r="N119" s="33">
        <f t="shared" ref="N119:O119" si="205">N105+N118</f>
        <v>314</v>
      </c>
      <c r="O119" s="33">
        <f t="shared" si="205"/>
        <v>316</v>
      </c>
      <c r="P119" s="33">
        <f t="shared" ref="P119" si="206">P105+P118</f>
        <v>316</v>
      </c>
    </row>
    <row r="120" spans="1:16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4"/>
      <c r="O120" s="594"/>
      <c r="P120" s="595"/>
    </row>
    <row r="121" spans="1:16" ht="15.75" x14ac:dyDescent="0.25">
      <c r="A121" s="596" t="s">
        <v>95</v>
      </c>
      <c r="B121" s="597"/>
      <c r="C121" s="6" t="s">
        <v>3</v>
      </c>
      <c r="D121" s="162">
        <v>1882</v>
      </c>
      <c r="E121" s="162">
        <v>1886</v>
      </c>
      <c r="F121" s="162">
        <v>1890</v>
      </c>
      <c r="G121" s="162">
        <v>1894</v>
      </c>
      <c r="H121" s="137">
        <v>1898</v>
      </c>
      <c r="I121" s="137">
        <v>1902</v>
      </c>
      <c r="J121" s="137">
        <v>1906</v>
      </c>
      <c r="K121" s="137">
        <v>1910</v>
      </c>
      <c r="L121" s="137">
        <v>1914</v>
      </c>
      <c r="M121" s="137">
        <v>1918</v>
      </c>
      <c r="N121" s="137">
        <v>1922</v>
      </c>
      <c r="O121" s="137">
        <v>1926</v>
      </c>
      <c r="P121" s="31">
        <f>O121</f>
        <v>1926</v>
      </c>
    </row>
    <row r="122" spans="1:16" ht="15.75" x14ac:dyDescent="0.25">
      <c r="A122" s="596" t="s">
        <v>94</v>
      </c>
      <c r="B122" s="597"/>
      <c r="C122" s="6" t="s">
        <v>3</v>
      </c>
      <c r="D122" s="162">
        <v>1872.9</v>
      </c>
      <c r="E122" s="162">
        <v>1873</v>
      </c>
      <c r="F122" s="162">
        <v>1873</v>
      </c>
      <c r="G122" s="162">
        <v>1873</v>
      </c>
      <c r="H122" s="137">
        <v>1890.2</v>
      </c>
      <c r="I122" s="137">
        <v>1902.9</v>
      </c>
      <c r="J122" s="137">
        <v>1903</v>
      </c>
      <c r="K122" s="137">
        <v>1903</v>
      </c>
      <c r="L122" s="137">
        <v>1903</v>
      </c>
      <c r="M122" s="137">
        <v>1911.6</v>
      </c>
      <c r="N122" s="137">
        <v>1912</v>
      </c>
      <c r="O122" s="137">
        <v>1920.6</v>
      </c>
      <c r="P122" s="31">
        <f>O122</f>
        <v>1920.6</v>
      </c>
    </row>
    <row r="123" spans="1:16" ht="15.75" x14ac:dyDescent="0.25">
      <c r="A123" s="633" t="s">
        <v>93</v>
      </c>
      <c r="B123" s="634"/>
      <c r="C123" s="30" t="s">
        <v>6</v>
      </c>
      <c r="D123" s="316">
        <f>IFERROR(D122/D121,0)</f>
        <v>0.99516471838469722</v>
      </c>
      <c r="E123" s="316">
        <f t="shared" ref="E123:G123" si="207">IFERROR(E122/E121,0)</f>
        <v>0.99310710498409327</v>
      </c>
      <c r="F123" s="316">
        <f t="shared" si="207"/>
        <v>0.991005291005291</v>
      </c>
      <c r="G123" s="316">
        <f t="shared" si="207"/>
        <v>0.98891235480464623</v>
      </c>
      <c r="H123" s="316">
        <f t="shared" ref="H123:I123" si="208">IFERROR(H122/H121,0)</f>
        <v>0.99589041095890418</v>
      </c>
      <c r="I123" s="316">
        <f t="shared" si="208"/>
        <v>1.0004731861198739</v>
      </c>
      <c r="J123" s="316">
        <f t="shared" ref="J123:K123" si="209">IFERROR(J122/J121,0)</f>
        <v>0.99842602308499473</v>
      </c>
      <c r="K123" s="316">
        <f t="shared" si="209"/>
        <v>0.99633507853403136</v>
      </c>
      <c r="L123" s="316">
        <f t="shared" ref="L123:M123" si="210">IFERROR(L122/L121,0)</f>
        <v>0.99425287356321834</v>
      </c>
      <c r="M123" s="316">
        <f t="shared" si="210"/>
        <v>0.99666319082377475</v>
      </c>
      <c r="N123" s="316">
        <f t="shared" ref="N123:O123" si="211">IFERROR(N122/N121,0)</f>
        <v>0.99479708636836628</v>
      </c>
      <c r="O123" s="316">
        <f t="shared" si="211"/>
        <v>0.99719626168224296</v>
      </c>
      <c r="P123" s="298">
        <f>IFERROR(P122/P121,0)</f>
        <v>0.99719626168224296</v>
      </c>
    </row>
    <row r="124" spans="1:16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6"/>
      <c r="O124" s="626"/>
      <c r="P124" s="627"/>
    </row>
    <row r="125" spans="1:16" ht="15.75" x14ac:dyDescent="0.25">
      <c r="A125" s="605" t="s">
        <v>91</v>
      </c>
      <c r="B125" s="24" t="s">
        <v>85</v>
      </c>
      <c r="C125" s="12" t="s">
        <v>3</v>
      </c>
      <c r="D125" s="164">
        <v>2</v>
      </c>
      <c r="E125" s="164">
        <v>0</v>
      </c>
      <c r="F125" s="164">
        <v>0</v>
      </c>
      <c r="G125" s="164">
        <v>0</v>
      </c>
      <c r="H125" s="164">
        <v>0</v>
      </c>
      <c r="I125" s="164">
        <v>0</v>
      </c>
      <c r="J125" s="164">
        <v>0</v>
      </c>
      <c r="K125" s="164">
        <v>0</v>
      </c>
      <c r="L125" s="164">
        <v>0</v>
      </c>
      <c r="M125" s="164">
        <v>0</v>
      </c>
      <c r="N125" s="164">
        <v>0</v>
      </c>
      <c r="O125" s="164">
        <v>0</v>
      </c>
      <c r="P125" s="25">
        <f>D125</f>
        <v>2</v>
      </c>
    </row>
    <row r="126" spans="1:16" ht="15.75" x14ac:dyDescent="0.25">
      <c r="A126" s="606"/>
      <c r="B126" s="24" t="s">
        <v>84</v>
      </c>
      <c r="C126" s="12" t="s">
        <v>3</v>
      </c>
      <c r="D126" s="162">
        <v>0</v>
      </c>
      <c r="E126" s="162">
        <v>0</v>
      </c>
      <c r="F126" s="162">
        <v>0</v>
      </c>
      <c r="G126" s="162">
        <v>0</v>
      </c>
      <c r="H126" s="162">
        <v>0</v>
      </c>
      <c r="I126" s="162">
        <v>0</v>
      </c>
      <c r="J126" s="162">
        <v>0</v>
      </c>
      <c r="K126" s="162">
        <v>0</v>
      </c>
      <c r="L126" s="162">
        <v>0</v>
      </c>
      <c r="M126" s="162">
        <v>0</v>
      </c>
      <c r="N126" s="162">
        <v>0</v>
      </c>
      <c r="O126" s="162">
        <v>0</v>
      </c>
      <c r="P126" s="19">
        <f>SUM(D126:O126)</f>
        <v>0</v>
      </c>
    </row>
    <row r="127" spans="1:16" ht="15.75" x14ac:dyDescent="0.25">
      <c r="A127" s="606"/>
      <c r="B127" s="79" t="s">
        <v>88</v>
      </c>
      <c r="C127" s="12" t="s">
        <v>3</v>
      </c>
      <c r="D127" s="162">
        <v>2</v>
      </c>
      <c r="E127" s="162">
        <v>0</v>
      </c>
      <c r="F127" s="162">
        <v>0</v>
      </c>
      <c r="G127" s="162">
        <v>0</v>
      </c>
      <c r="H127" s="162">
        <v>0</v>
      </c>
      <c r="I127" s="162">
        <v>0</v>
      </c>
      <c r="J127" s="162">
        <v>0</v>
      </c>
      <c r="K127" s="162">
        <v>0</v>
      </c>
      <c r="L127" s="162">
        <v>0</v>
      </c>
      <c r="M127" s="162">
        <v>0</v>
      </c>
      <c r="N127" s="162">
        <v>0</v>
      </c>
      <c r="O127" s="162">
        <v>0</v>
      </c>
      <c r="P127" s="19">
        <f>SUM(D127:O127)</f>
        <v>2</v>
      </c>
    </row>
    <row r="128" spans="1:16" ht="15.75" x14ac:dyDescent="0.25">
      <c r="A128" s="606"/>
      <c r="B128" s="24" t="s">
        <v>82</v>
      </c>
      <c r="C128" s="12" t="s">
        <v>3</v>
      </c>
      <c r="D128" s="162">
        <v>0</v>
      </c>
      <c r="E128" s="162">
        <v>0</v>
      </c>
      <c r="F128" s="162">
        <v>0</v>
      </c>
      <c r="G128" s="162">
        <v>0</v>
      </c>
      <c r="H128" s="162">
        <v>0</v>
      </c>
      <c r="I128" s="162">
        <v>0</v>
      </c>
      <c r="J128" s="162">
        <v>0</v>
      </c>
      <c r="K128" s="162">
        <v>0</v>
      </c>
      <c r="L128" s="162">
        <v>0</v>
      </c>
      <c r="M128" s="162">
        <v>0</v>
      </c>
      <c r="N128" s="162">
        <v>0</v>
      </c>
      <c r="O128" s="162">
        <v>0</v>
      </c>
      <c r="P128" s="19">
        <f>SUM(D128:O128)</f>
        <v>0</v>
      </c>
    </row>
    <row r="129" spans="1:16" ht="15.75" x14ac:dyDescent="0.25">
      <c r="A129" s="607"/>
      <c r="B129" s="24" t="s">
        <v>81</v>
      </c>
      <c r="C129" s="12" t="s">
        <v>3</v>
      </c>
      <c r="D129" s="164">
        <f>D125+D126-D127-D128</f>
        <v>0</v>
      </c>
      <c r="E129" s="164">
        <f t="shared" ref="E129:G129" si="212">E125+E126-E127-E128</f>
        <v>0</v>
      </c>
      <c r="F129" s="164">
        <f t="shared" si="212"/>
        <v>0</v>
      </c>
      <c r="G129" s="164">
        <f t="shared" si="212"/>
        <v>0</v>
      </c>
      <c r="H129" s="164">
        <f t="shared" ref="H129:I129" si="213">H125+H126-H127-H128</f>
        <v>0</v>
      </c>
      <c r="I129" s="164">
        <f t="shared" si="213"/>
        <v>0</v>
      </c>
      <c r="J129" s="164">
        <f t="shared" ref="J129:K129" si="214">J125+J126-J127-J128</f>
        <v>0</v>
      </c>
      <c r="K129" s="164">
        <f t="shared" si="214"/>
        <v>0</v>
      </c>
      <c r="L129" s="164">
        <f t="shared" ref="L129:M129" si="215">L125+L126-L127-L128</f>
        <v>0</v>
      </c>
      <c r="M129" s="164">
        <f t="shared" si="215"/>
        <v>0</v>
      </c>
      <c r="N129" s="164">
        <f t="shared" ref="N129:O129" si="216">N125+N126-N127-N128</f>
        <v>0</v>
      </c>
      <c r="O129" s="164">
        <f t="shared" si="216"/>
        <v>0</v>
      </c>
      <c r="P129" s="25">
        <f>P125+P126-P127-P128</f>
        <v>0</v>
      </c>
    </row>
    <row r="130" spans="1:16" ht="15.75" x14ac:dyDescent="0.25">
      <c r="A130" s="605" t="s">
        <v>90</v>
      </c>
      <c r="B130" s="28" t="s">
        <v>85</v>
      </c>
      <c r="C130" s="27" t="s">
        <v>3</v>
      </c>
      <c r="D130" s="164">
        <v>0</v>
      </c>
      <c r="E130" s="164">
        <v>0</v>
      </c>
      <c r="F130" s="164">
        <v>0</v>
      </c>
      <c r="G130" s="164">
        <v>0</v>
      </c>
      <c r="H130" s="164">
        <v>0</v>
      </c>
      <c r="I130" s="164">
        <v>0</v>
      </c>
      <c r="J130" s="164">
        <v>0</v>
      </c>
      <c r="K130" s="164">
        <v>0</v>
      </c>
      <c r="L130" s="164">
        <v>0</v>
      </c>
      <c r="M130" s="164">
        <v>0</v>
      </c>
      <c r="N130" s="164">
        <v>0</v>
      </c>
      <c r="O130" s="164">
        <v>0</v>
      </c>
      <c r="P130" s="25">
        <f>D130</f>
        <v>0</v>
      </c>
    </row>
    <row r="131" spans="1:16" ht="15.75" x14ac:dyDescent="0.25">
      <c r="A131" s="606"/>
      <c r="B131" s="24" t="s">
        <v>84</v>
      </c>
      <c r="C131" s="12" t="s">
        <v>3</v>
      </c>
      <c r="D131" s="162">
        <v>0</v>
      </c>
      <c r="E131" s="162">
        <v>0</v>
      </c>
      <c r="F131" s="162">
        <v>0</v>
      </c>
      <c r="G131" s="162">
        <v>0</v>
      </c>
      <c r="H131" s="162">
        <v>0</v>
      </c>
      <c r="I131" s="162">
        <v>0</v>
      </c>
      <c r="J131" s="162">
        <v>0</v>
      </c>
      <c r="K131" s="162">
        <v>0</v>
      </c>
      <c r="L131" s="162">
        <v>0</v>
      </c>
      <c r="M131" s="162">
        <v>0</v>
      </c>
      <c r="N131" s="162">
        <v>0</v>
      </c>
      <c r="O131" s="162">
        <v>0</v>
      </c>
      <c r="P131" s="19">
        <f>SUM(D131:O131)</f>
        <v>0</v>
      </c>
    </row>
    <row r="132" spans="1:16" ht="15.75" x14ac:dyDescent="0.25">
      <c r="A132" s="606"/>
      <c r="B132" s="79" t="s">
        <v>88</v>
      </c>
      <c r="C132" s="12" t="s">
        <v>3</v>
      </c>
      <c r="D132" s="162">
        <v>0</v>
      </c>
      <c r="E132" s="162">
        <v>0</v>
      </c>
      <c r="F132" s="162">
        <v>0</v>
      </c>
      <c r="G132" s="162">
        <v>0</v>
      </c>
      <c r="H132" s="162">
        <v>0</v>
      </c>
      <c r="I132" s="162">
        <v>0</v>
      </c>
      <c r="J132" s="162">
        <v>0</v>
      </c>
      <c r="K132" s="162">
        <v>0</v>
      </c>
      <c r="L132" s="162">
        <v>0</v>
      </c>
      <c r="M132" s="162">
        <v>0</v>
      </c>
      <c r="N132" s="162">
        <v>0</v>
      </c>
      <c r="O132" s="162">
        <v>0</v>
      </c>
      <c r="P132" s="19">
        <f>SUM(D132:O132)</f>
        <v>0</v>
      </c>
    </row>
    <row r="133" spans="1:16" ht="15.75" x14ac:dyDescent="0.25">
      <c r="A133" s="606"/>
      <c r="B133" s="24" t="s">
        <v>82</v>
      </c>
      <c r="C133" s="12" t="s">
        <v>3</v>
      </c>
      <c r="D133" s="162">
        <v>0</v>
      </c>
      <c r="E133" s="162">
        <v>0</v>
      </c>
      <c r="F133" s="162">
        <v>0</v>
      </c>
      <c r="G133" s="162">
        <v>0</v>
      </c>
      <c r="H133" s="162">
        <v>0</v>
      </c>
      <c r="I133" s="162">
        <v>0</v>
      </c>
      <c r="J133" s="162">
        <v>0</v>
      </c>
      <c r="K133" s="162">
        <v>0</v>
      </c>
      <c r="L133" s="162">
        <v>0</v>
      </c>
      <c r="M133" s="162">
        <v>0</v>
      </c>
      <c r="N133" s="162">
        <v>0</v>
      </c>
      <c r="O133" s="162">
        <v>0</v>
      </c>
      <c r="P133" s="19">
        <f>SUM(D133:O133)</f>
        <v>0</v>
      </c>
    </row>
    <row r="134" spans="1:16" ht="15.75" x14ac:dyDescent="0.25">
      <c r="A134" s="607"/>
      <c r="B134" s="24" t="s">
        <v>81</v>
      </c>
      <c r="C134" s="12" t="s">
        <v>3</v>
      </c>
      <c r="D134" s="164">
        <f t="shared" ref="D134:G134" si="217">D130+D131-D132-D133</f>
        <v>0</v>
      </c>
      <c r="E134" s="164">
        <f t="shared" si="217"/>
        <v>0</v>
      </c>
      <c r="F134" s="164">
        <f t="shared" si="217"/>
        <v>0</v>
      </c>
      <c r="G134" s="164">
        <f t="shared" si="217"/>
        <v>0</v>
      </c>
      <c r="H134" s="164">
        <f t="shared" ref="H134:I134" si="218">H130+H131-H132-H133</f>
        <v>0</v>
      </c>
      <c r="I134" s="164">
        <f t="shared" si="218"/>
        <v>0</v>
      </c>
      <c r="J134" s="164">
        <f t="shared" ref="J134:K134" si="219">J130+J131-J132-J133</f>
        <v>0</v>
      </c>
      <c r="K134" s="164">
        <f t="shared" si="219"/>
        <v>0</v>
      </c>
      <c r="L134" s="164">
        <f t="shared" ref="L134:M134" si="220">L130+L131-L132-L133</f>
        <v>0</v>
      </c>
      <c r="M134" s="164">
        <f t="shared" si="220"/>
        <v>0</v>
      </c>
      <c r="N134" s="164">
        <f t="shared" ref="N134:O134" si="221">N130+N131-N132-N133</f>
        <v>0</v>
      </c>
      <c r="O134" s="164">
        <f t="shared" si="221"/>
        <v>0</v>
      </c>
      <c r="P134" s="25">
        <f>P130+P131-P132-P133</f>
        <v>0</v>
      </c>
    </row>
    <row r="135" spans="1:16" ht="15.75" x14ac:dyDescent="0.25">
      <c r="A135" s="605" t="s">
        <v>89</v>
      </c>
      <c r="B135" s="24" t="s">
        <v>85</v>
      </c>
      <c r="C135" s="12" t="s">
        <v>3</v>
      </c>
      <c r="D135" s="164">
        <v>0</v>
      </c>
      <c r="E135" s="164">
        <v>0</v>
      </c>
      <c r="F135" s="164">
        <v>0</v>
      </c>
      <c r="G135" s="164">
        <v>0</v>
      </c>
      <c r="H135" s="164">
        <v>0</v>
      </c>
      <c r="I135" s="164">
        <v>0</v>
      </c>
      <c r="J135" s="164">
        <v>0</v>
      </c>
      <c r="K135" s="164">
        <v>0</v>
      </c>
      <c r="L135" s="164">
        <v>0</v>
      </c>
      <c r="M135" s="164">
        <v>0</v>
      </c>
      <c r="N135" s="164">
        <v>0</v>
      </c>
      <c r="O135" s="164">
        <v>0</v>
      </c>
      <c r="P135" s="25">
        <f>D135</f>
        <v>0</v>
      </c>
    </row>
    <row r="136" spans="1:16" ht="15.75" x14ac:dyDescent="0.25">
      <c r="A136" s="606"/>
      <c r="B136" s="24" t="s">
        <v>84</v>
      </c>
      <c r="C136" s="12" t="s">
        <v>3</v>
      </c>
      <c r="D136" s="162">
        <v>0</v>
      </c>
      <c r="E136" s="162">
        <v>0</v>
      </c>
      <c r="F136" s="162">
        <v>0</v>
      </c>
      <c r="G136" s="162">
        <v>0</v>
      </c>
      <c r="H136" s="162">
        <v>0</v>
      </c>
      <c r="I136" s="162">
        <v>0</v>
      </c>
      <c r="J136" s="162">
        <v>0</v>
      </c>
      <c r="K136" s="162">
        <v>0</v>
      </c>
      <c r="L136" s="162">
        <v>0</v>
      </c>
      <c r="M136" s="162">
        <v>0</v>
      </c>
      <c r="N136" s="162">
        <v>0</v>
      </c>
      <c r="O136" s="162">
        <v>0</v>
      </c>
      <c r="P136" s="19">
        <f>SUM(D136:O136)</f>
        <v>0</v>
      </c>
    </row>
    <row r="137" spans="1:16" ht="15.75" x14ac:dyDescent="0.25">
      <c r="A137" s="606"/>
      <c r="B137" s="79" t="s">
        <v>88</v>
      </c>
      <c r="C137" s="12" t="s">
        <v>3</v>
      </c>
      <c r="D137" s="162">
        <v>0</v>
      </c>
      <c r="E137" s="162">
        <v>0</v>
      </c>
      <c r="F137" s="162">
        <v>0</v>
      </c>
      <c r="G137" s="162">
        <v>0</v>
      </c>
      <c r="H137" s="162">
        <v>0</v>
      </c>
      <c r="I137" s="162">
        <v>0</v>
      </c>
      <c r="J137" s="162">
        <v>0</v>
      </c>
      <c r="K137" s="162">
        <v>0</v>
      </c>
      <c r="L137" s="162">
        <v>0</v>
      </c>
      <c r="M137" s="162">
        <v>0</v>
      </c>
      <c r="N137" s="162">
        <v>0</v>
      </c>
      <c r="O137" s="162">
        <v>0</v>
      </c>
      <c r="P137" s="19">
        <f>SUM(D137:O137)</f>
        <v>0</v>
      </c>
    </row>
    <row r="138" spans="1:16" ht="15.75" x14ac:dyDescent="0.25">
      <c r="A138" s="606"/>
      <c r="B138" s="24" t="s">
        <v>82</v>
      </c>
      <c r="C138" s="12" t="s">
        <v>3</v>
      </c>
      <c r="D138" s="162">
        <v>0</v>
      </c>
      <c r="E138" s="162">
        <v>0</v>
      </c>
      <c r="F138" s="162">
        <v>0</v>
      </c>
      <c r="G138" s="162">
        <v>0</v>
      </c>
      <c r="H138" s="162">
        <v>0</v>
      </c>
      <c r="I138" s="162">
        <v>0</v>
      </c>
      <c r="J138" s="162">
        <v>0</v>
      </c>
      <c r="K138" s="162">
        <v>0</v>
      </c>
      <c r="L138" s="162">
        <v>0</v>
      </c>
      <c r="M138" s="162">
        <v>0</v>
      </c>
      <c r="N138" s="162">
        <v>0</v>
      </c>
      <c r="O138" s="162">
        <v>0</v>
      </c>
      <c r="P138" s="19">
        <f>SUM(D138:O138)</f>
        <v>0</v>
      </c>
    </row>
    <row r="139" spans="1:16" ht="15.75" x14ac:dyDescent="0.25">
      <c r="A139" s="607"/>
      <c r="B139" s="24" t="s">
        <v>81</v>
      </c>
      <c r="C139" s="12" t="s">
        <v>3</v>
      </c>
      <c r="D139" s="164">
        <f t="shared" ref="D139:G139" si="222">D135+D136-D137-D138</f>
        <v>0</v>
      </c>
      <c r="E139" s="164">
        <f t="shared" si="222"/>
        <v>0</v>
      </c>
      <c r="F139" s="164">
        <f t="shared" si="222"/>
        <v>0</v>
      </c>
      <c r="G139" s="164">
        <f t="shared" si="222"/>
        <v>0</v>
      </c>
      <c r="H139" s="164">
        <f t="shared" ref="H139:I139" si="223">H135+H136-H137-H138</f>
        <v>0</v>
      </c>
      <c r="I139" s="164">
        <f t="shared" si="223"/>
        <v>0</v>
      </c>
      <c r="J139" s="164">
        <f t="shared" ref="J139:K139" si="224">J135+J136-J137-J138</f>
        <v>0</v>
      </c>
      <c r="K139" s="164">
        <f t="shared" si="224"/>
        <v>0</v>
      </c>
      <c r="L139" s="164">
        <f t="shared" ref="L139:M139" si="225">L135+L136-L137-L138</f>
        <v>0</v>
      </c>
      <c r="M139" s="164">
        <f t="shared" si="225"/>
        <v>0</v>
      </c>
      <c r="N139" s="164">
        <f t="shared" ref="N139:O139" si="226">N135+N136-N137-N138</f>
        <v>0</v>
      </c>
      <c r="O139" s="164">
        <f t="shared" si="226"/>
        <v>0</v>
      </c>
      <c r="P139" s="25">
        <f>P135+P136-P137-P138</f>
        <v>0</v>
      </c>
    </row>
    <row r="140" spans="1:16" ht="15.75" x14ac:dyDescent="0.25">
      <c r="A140" s="605" t="s">
        <v>87</v>
      </c>
      <c r="B140" s="24" t="s">
        <v>85</v>
      </c>
      <c r="C140" s="12" t="s">
        <v>3</v>
      </c>
      <c r="D140" s="164">
        <v>0</v>
      </c>
      <c r="E140" s="164">
        <v>0</v>
      </c>
      <c r="F140" s="164">
        <v>0</v>
      </c>
      <c r="G140" s="164">
        <v>0</v>
      </c>
      <c r="H140" s="164">
        <v>0</v>
      </c>
      <c r="I140" s="164">
        <v>0</v>
      </c>
      <c r="J140" s="164">
        <v>0</v>
      </c>
      <c r="K140" s="164">
        <v>0</v>
      </c>
      <c r="L140" s="164">
        <v>0</v>
      </c>
      <c r="M140" s="164">
        <v>0</v>
      </c>
      <c r="N140" s="164">
        <v>0</v>
      </c>
      <c r="O140" s="164">
        <v>0</v>
      </c>
      <c r="P140" s="25">
        <f>D140</f>
        <v>0</v>
      </c>
    </row>
    <row r="141" spans="1:16" ht="15.75" x14ac:dyDescent="0.25">
      <c r="A141" s="606"/>
      <c r="B141" s="24" t="s">
        <v>84</v>
      </c>
      <c r="C141" s="12" t="s">
        <v>3</v>
      </c>
      <c r="D141" s="162">
        <v>0</v>
      </c>
      <c r="E141" s="162">
        <v>0</v>
      </c>
      <c r="F141" s="162">
        <v>0</v>
      </c>
      <c r="G141" s="162">
        <v>0</v>
      </c>
      <c r="H141" s="162">
        <v>0</v>
      </c>
      <c r="I141" s="162">
        <v>0</v>
      </c>
      <c r="J141" s="162">
        <v>0</v>
      </c>
      <c r="K141" s="162">
        <v>0</v>
      </c>
      <c r="L141" s="162">
        <v>0</v>
      </c>
      <c r="M141" s="162">
        <v>0</v>
      </c>
      <c r="N141" s="162">
        <v>0</v>
      </c>
      <c r="O141" s="162">
        <v>0</v>
      </c>
      <c r="P141" s="19">
        <f>SUM(D141:O141)</f>
        <v>0</v>
      </c>
    </row>
    <row r="142" spans="1:16" ht="15.75" x14ac:dyDescent="0.25">
      <c r="A142" s="606"/>
      <c r="B142" s="24" t="s">
        <v>83</v>
      </c>
      <c r="C142" s="12" t="s">
        <v>3</v>
      </c>
      <c r="D142" s="162">
        <v>0</v>
      </c>
      <c r="E142" s="162">
        <v>0</v>
      </c>
      <c r="F142" s="162">
        <v>0</v>
      </c>
      <c r="G142" s="162">
        <v>0</v>
      </c>
      <c r="H142" s="162">
        <v>0</v>
      </c>
      <c r="I142" s="162">
        <v>0</v>
      </c>
      <c r="J142" s="162">
        <v>0</v>
      </c>
      <c r="K142" s="162">
        <v>0</v>
      </c>
      <c r="L142" s="162">
        <v>0</v>
      </c>
      <c r="M142" s="162">
        <v>0</v>
      </c>
      <c r="N142" s="162">
        <v>0</v>
      </c>
      <c r="O142" s="162">
        <v>0</v>
      </c>
      <c r="P142" s="19">
        <f>SUM(D142:O142)</f>
        <v>0</v>
      </c>
    </row>
    <row r="143" spans="1:16" ht="15.75" x14ac:dyDescent="0.25">
      <c r="A143" s="606"/>
      <c r="B143" s="24" t="s">
        <v>82</v>
      </c>
      <c r="C143" s="12" t="s">
        <v>3</v>
      </c>
      <c r="D143" s="162">
        <v>0</v>
      </c>
      <c r="E143" s="162">
        <v>0</v>
      </c>
      <c r="F143" s="162">
        <v>0</v>
      </c>
      <c r="G143" s="162">
        <v>0</v>
      </c>
      <c r="H143" s="162">
        <v>0</v>
      </c>
      <c r="I143" s="162">
        <v>0</v>
      </c>
      <c r="J143" s="162">
        <v>0</v>
      </c>
      <c r="K143" s="162">
        <v>0</v>
      </c>
      <c r="L143" s="162">
        <v>0</v>
      </c>
      <c r="M143" s="162">
        <v>0</v>
      </c>
      <c r="N143" s="162">
        <v>0</v>
      </c>
      <c r="O143" s="162">
        <v>0</v>
      </c>
      <c r="P143" s="19">
        <f>SUM(D143:O143)</f>
        <v>0</v>
      </c>
    </row>
    <row r="144" spans="1:16" ht="15.75" x14ac:dyDescent="0.25">
      <c r="A144" s="607"/>
      <c r="B144" s="24" t="s">
        <v>81</v>
      </c>
      <c r="C144" s="12" t="s">
        <v>3</v>
      </c>
      <c r="D144" s="164">
        <f t="shared" ref="D144" si="227">D140+D141-D142-D143</f>
        <v>0</v>
      </c>
      <c r="E144" s="164">
        <f>E140+E141-E142-E143</f>
        <v>0</v>
      </c>
      <c r="F144" s="164">
        <f t="shared" ref="F144:G144" si="228">F140+F141-F142-F143</f>
        <v>0</v>
      </c>
      <c r="G144" s="164">
        <f t="shared" si="228"/>
        <v>0</v>
      </c>
      <c r="H144" s="164">
        <f t="shared" ref="H144:I144" si="229">H140+H141-H142-H143</f>
        <v>0</v>
      </c>
      <c r="I144" s="164">
        <f t="shared" si="229"/>
        <v>0</v>
      </c>
      <c r="J144" s="164">
        <f t="shared" ref="J144:K144" si="230">J140+J141-J142-J143</f>
        <v>0</v>
      </c>
      <c r="K144" s="164">
        <f t="shared" si="230"/>
        <v>0</v>
      </c>
      <c r="L144" s="164">
        <f t="shared" ref="L144:M144" si="231">L140+L141-L142-L143</f>
        <v>0</v>
      </c>
      <c r="M144" s="164">
        <f t="shared" si="231"/>
        <v>0</v>
      </c>
      <c r="N144" s="164">
        <f t="shared" ref="N144:O144" si="232">N140+N141-N142-N143</f>
        <v>0</v>
      </c>
      <c r="O144" s="164">
        <f t="shared" si="232"/>
        <v>0</v>
      </c>
      <c r="P144" s="25">
        <f>P140+P141-P142-P143</f>
        <v>0</v>
      </c>
    </row>
    <row r="145" spans="1:16" s="3" customFormat="1" ht="15.75" x14ac:dyDescent="0.25">
      <c r="A145" s="605" t="s">
        <v>86</v>
      </c>
      <c r="B145" s="24" t="s">
        <v>85</v>
      </c>
      <c r="C145" s="12" t="s">
        <v>3</v>
      </c>
      <c r="D145" s="165">
        <f t="shared" ref="D145:G148" si="233">D125+D130+D135+D140</f>
        <v>2</v>
      </c>
      <c r="E145" s="165">
        <f t="shared" si="233"/>
        <v>0</v>
      </c>
      <c r="F145" s="165">
        <f t="shared" si="233"/>
        <v>0</v>
      </c>
      <c r="G145" s="165">
        <f t="shared" si="233"/>
        <v>0</v>
      </c>
      <c r="H145" s="165">
        <f t="shared" ref="H145:I145" si="234">H125+H130+H135+H140</f>
        <v>0</v>
      </c>
      <c r="I145" s="165">
        <f t="shared" si="234"/>
        <v>0</v>
      </c>
      <c r="J145" s="165">
        <f t="shared" ref="J145:K145" si="235">J125+J130+J135+J140</f>
        <v>0</v>
      </c>
      <c r="K145" s="165">
        <f t="shared" si="235"/>
        <v>0</v>
      </c>
      <c r="L145" s="165">
        <f t="shared" ref="L145:M145" si="236">L125+L130+L135+L140</f>
        <v>0</v>
      </c>
      <c r="M145" s="165">
        <f t="shared" si="236"/>
        <v>0</v>
      </c>
      <c r="N145" s="165">
        <f t="shared" ref="N145:O145" si="237">N125+N130+N135+N140</f>
        <v>0</v>
      </c>
      <c r="O145" s="165">
        <f t="shared" si="237"/>
        <v>0</v>
      </c>
      <c r="P145" s="97">
        <f t="shared" ref="P145:P149" si="238">P125+P130+P135+P140</f>
        <v>2</v>
      </c>
    </row>
    <row r="146" spans="1:16" ht="15.75" x14ac:dyDescent="0.25">
      <c r="A146" s="606"/>
      <c r="B146" s="24" t="s">
        <v>84</v>
      </c>
      <c r="C146" s="12" t="s">
        <v>3</v>
      </c>
      <c r="D146" s="165">
        <f t="shared" si="233"/>
        <v>0</v>
      </c>
      <c r="E146" s="165">
        <f t="shared" si="233"/>
        <v>0</v>
      </c>
      <c r="F146" s="165">
        <f t="shared" si="233"/>
        <v>0</v>
      </c>
      <c r="G146" s="165">
        <f t="shared" si="233"/>
        <v>0</v>
      </c>
      <c r="H146" s="165">
        <f t="shared" ref="H146:I146" si="239">H126+H131+H136+H141</f>
        <v>0</v>
      </c>
      <c r="I146" s="165">
        <f t="shared" si="239"/>
        <v>0</v>
      </c>
      <c r="J146" s="165">
        <f t="shared" ref="J146:K146" si="240">J126+J131+J136+J141</f>
        <v>0</v>
      </c>
      <c r="K146" s="165">
        <f t="shared" si="240"/>
        <v>0</v>
      </c>
      <c r="L146" s="165">
        <f t="shared" ref="L146:M146" si="241">L126+L131+L136+L141</f>
        <v>0</v>
      </c>
      <c r="M146" s="165">
        <f t="shared" si="241"/>
        <v>0</v>
      </c>
      <c r="N146" s="165">
        <f t="shared" ref="N146:O146" si="242">N126+N131+N136+N141</f>
        <v>0</v>
      </c>
      <c r="O146" s="165">
        <f t="shared" si="242"/>
        <v>0</v>
      </c>
      <c r="P146" s="97">
        <f t="shared" si="238"/>
        <v>0</v>
      </c>
    </row>
    <row r="147" spans="1:16" ht="15.75" x14ac:dyDescent="0.25">
      <c r="A147" s="606"/>
      <c r="B147" s="24" t="s">
        <v>83</v>
      </c>
      <c r="C147" s="12" t="s">
        <v>3</v>
      </c>
      <c r="D147" s="165">
        <f t="shared" si="233"/>
        <v>2</v>
      </c>
      <c r="E147" s="165">
        <f t="shared" si="233"/>
        <v>0</v>
      </c>
      <c r="F147" s="165">
        <f t="shared" si="233"/>
        <v>0</v>
      </c>
      <c r="G147" s="165">
        <f t="shared" si="233"/>
        <v>0</v>
      </c>
      <c r="H147" s="165">
        <f t="shared" ref="H147:I147" si="243">H127+H132+H137+H142</f>
        <v>0</v>
      </c>
      <c r="I147" s="165">
        <f t="shared" si="243"/>
        <v>0</v>
      </c>
      <c r="J147" s="165">
        <f t="shared" ref="J147:K147" si="244">J127+J132+J137+J142</f>
        <v>0</v>
      </c>
      <c r="K147" s="165">
        <f t="shared" si="244"/>
        <v>0</v>
      </c>
      <c r="L147" s="165">
        <f t="shared" ref="L147:M147" si="245">L127+L132+L137+L142</f>
        <v>0</v>
      </c>
      <c r="M147" s="165">
        <f t="shared" si="245"/>
        <v>0</v>
      </c>
      <c r="N147" s="165">
        <f t="shared" ref="N147:O147" si="246">N127+N132+N137+N142</f>
        <v>0</v>
      </c>
      <c r="O147" s="165">
        <f t="shared" si="246"/>
        <v>0</v>
      </c>
      <c r="P147" s="97">
        <f t="shared" si="238"/>
        <v>2</v>
      </c>
    </row>
    <row r="148" spans="1:16" ht="15.75" x14ac:dyDescent="0.25">
      <c r="A148" s="606"/>
      <c r="B148" s="24" t="s">
        <v>82</v>
      </c>
      <c r="C148" s="12" t="s">
        <v>3</v>
      </c>
      <c r="D148" s="165">
        <f t="shared" si="233"/>
        <v>0</v>
      </c>
      <c r="E148" s="165">
        <f t="shared" si="233"/>
        <v>0</v>
      </c>
      <c r="F148" s="165">
        <f t="shared" si="233"/>
        <v>0</v>
      </c>
      <c r="G148" s="165">
        <f t="shared" si="233"/>
        <v>0</v>
      </c>
      <c r="H148" s="165">
        <f t="shared" ref="H148:I148" si="247">H128+H133+H138+H143</f>
        <v>0</v>
      </c>
      <c r="I148" s="165">
        <f t="shared" si="247"/>
        <v>0</v>
      </c>
      <c r="J148" s="165">
        <f t="shared" ref="J148:K148" si="248">J128+J133+J138+J143</f>
        <v>0</v>
      </c>
      <c r="K148" s="165">
        <f t="shared" si="248"/>
        <v>0</v>
      </c>
      <c r="L148" s="165">
        <f t="shared" ref="L148:M148" si="249">L128+L133+L138+L143</f>
        <v>0</v>
      </c>
      <c r="M148" s="165">
        <f t="shared" si="249"/>
        <v>0</v>
      </c>
      <c r="N148" s="165">
        <f t="shared" ref="N148:O148" si="250">N128+N133+N138+N143</f>
        <v>0</v>
      </c>
      <c r="O148" s="165">
        <f t="shared" si="250"/>
        <v>0</v>
      </c>
      <c r="P148" s="97">
        <f t="shared" si="238"/>
        <v>0</v>
      </c>
    </row>
    <row r="149" spans="1:16" ht="15.75" x14ac:dyDescent="0.25">
      <c r="A149" s="607"/>
      <c r="B149" s="24" t="s">
        <v>81</v>
      </c>
      <c r="C149" s="12" t="s">
        <v>3</v>
      </c>
      <c r="D149" s="164">
        <f t="shared" ref="D149:G149" si="251">D145+D146-D147-D148</f>
        <v>0</v>
      </c>
      <c r="E149" s="164">
        <f t="shared" si="251"/>
        <v>0</v>
      </c>
      <c r="F149" s="164">
        <f t="shared" si="251"/>
        <v>0</v>
      </c>
      <c r="G149" s="164">
        <f t="shared" si="251"/>
        <v>0</v>
      </c>
      <c r="H149" s="164">
        <f t="shared" ref="H149:I149" si="252">H145+H146-H147-H148</f>
        <v>0</v>
      </c>
      <c r="I149" s="164">
        <f t="shared" si="252"/>
        <v>0</v>
      </c>
      <c r="J149" s="164">
        <f t="shared" ref="J149:K149" si="253">J145+J146-J147-J148</f>
        <v>0</v>
      </c>
      <c r="K149" s="164">
        <f t="shared" si="253"/>
        <v>0</v>
      </c>
      <c r="L149" s="164">
        <f t="shared" ref="L149:M149" si="254">L145+L146-L147-L148</f>
        <v>0</v>
      </c>
      <c r="M149" s="164">
        <f t="shared" si="254"/>
        <v>0</v>
      </c>
      <c r="N149" s="164">
        <f t="shared" ref="N149:O149" si="255">N145+N146-N147-N148</f>
        <v>0</v>
      </c>
      <c r="O149" s="164">
        <f t="shared" si="255"/>
        <v>0</v>
      </c>
      <c r="P149" s="97">
        <f t="shared" si="238"/>
        <v>0</v>
      </c>
    </row>
    <row r="150" spans="1:16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4"/>
      <c r="O150" s="594"/>
      <c r="P150" s="595"/>
    </row>
    <row r="151" spans="1:16" ht="15.75" x14ac:dyDescent="0.25">
      <c r="A151" s="596" t="s">
        <v>79</v>
      </c>
      <c r="B151" s="597"/>
      <c r="C151" s="12"/>
      <c r="D151" s="16"/>
      <c r="E151" s="16"/>
      <c r="F151" s="16"/>
      <c r="G151" s="16"/>
      <c r="H151" s="16"/>
      <c r="I151" s="16"/>
      <c r="J151" s="16"/>
      <c r="K151" s="16"/>
      <c r="L151" s="23"/>
      <c r="M151" s="23"/>
      <c r="N151" s="23"/>
      <c r="O151" s="23"/>
      <c r="P151" s="10"/>
    </row>
    <row r="152" spans="1:16" ht="15.75" x14ac:dyDescent="0.25">
      <c r="A152" s="628" t="s">
        <v>78</v>
      </c>
      <c r="B152" s="88" t="s">
        <v>63</v>
      </c>
      <c r="C152" s="12"/>
      <c r="D152" s="16"/>
      <c r="E152" s="16"/>
      <c r="F152" s="16"/>
      <c r="G152" s="16"/>
      <c r="H152" s="16"/>
      <c r="I152" s="16"/>
      <c r="J152" s="16"/>
      <c r="K152" s="16"/>
      <c r="L152" s="23"/>
      <c r="M152" s="23"/>
      <c r="N152" s="23"/>
      <c r="O152" s="23"/>
      <c r="P152" s="10"/>
    </row>
    <row r="153" spans="1:16" ht="15.75" x14ac:dyDescent="0.25">
      <c r="A153" s="629"/>
      <c r="B153" s="20" t="s">
        <v>73</v>
      </c>
      <c r="C153" s="12" t="s">
        <v>57</v>
      </c>
      <c r="D153" s="5">
        <v>5</v>
      </c>
      <c r="E153" s="5">
        <v>7</v>
      </c>
      <c r="F153" s="5">
        <v>10</v>
      </c>
      <c r="G153" s="5">
        <v>6</v>
      </c>
      <c r="H153" s="5">
        <v>7</v>
      </c>
      <c r="I153" s="5">
        <v>7</v>
      </c>
      <c r="J153" s="5">
        <v>4</v>
      </c>
      <c r="K153" s="5">
        <v>6</v>
      </c>
      <c r="L153" s="5">
        <v>0</v>
      </c>
      <c r="M153" s="5">
        <v>3</v>
      </c>
      <c r="N153" s="5">
        <v>8</v>
      </c>
      <c r="O153" s="5">
        <v>10</v>
      </c>
      <c r="P153" s="19">
        <f t="shared" ref="P153:P165" si="256">SUM(D153:O153)</f>
        <v>73</v>
      </c>
    </row>
    <row r="154" spans="1:16" ht="15.75" x14ac:dyDescent="0.25">
      <c r="A154" s="629"/>
      <c r="B154" s="20" t="s">
        <v>72</v>
      </c>
      <c r="C154" s="12" t="s">
        <v>57</v>
      </c>
      <c r="D154" s="5">
        <v>9</v>
      </c>
      <c r="E154" s="5">
        <v>5</v>
      </c>
      <c r="F154" s="5">
        <v>7</v>
      </c>
      <c r="G154" s="5">
        <v>6</v>
      </c>
      <c r="H154" s="5">
        <v>6</v>
      </c>
      <c r="I154" s="5">
        <v>6</v>
      </c>
      <c r="J154" s="5">
        <v>4</v>
      </c>
      <c r="K154" s="5">
        <v>1</v>
      </c>
      <c r="L154" s="5">
        <v>1</v>
      </c>
      <c r="M154" s="5">
        <v>2</v>
      </c>
      <c r="N154" s="5">
        <v>5</v>
      </c>
      <c r="O154" s="5">
        <v>8</v>
      </c>
      <c r="P154" s="19">
        <f t="shared" si="256"/>
        <v>60</v>
      </c>
    </row>
    <row r="155" spans="1:16" ht="15.75" x14ac:dyDescent="0.25">
      <c r="A155" s="629"/>
      <c r="B155" s="20" t="s">
        <v>53</v>
      </c>
      <c r="C155" s="12" t="s">
        <v>57</v>
      </c>
      <c r="D155" s="5">
        <v>3</v>
      </c>
      <c r="E155" s="5">
        <v>3</v>
      </c>
      <c r="F155" s="5">
        <v>7</v>
      </c>
      <c r="G155" s="5">
        <v>7</v>
      </c>
      <c r="H155" s="5">
        <v>13</v>
      </c>
      <c r="I155" s="5">
        <v>7</v>
      </c>
      <c r="J155" s="5">
        <v>8</v>
      </c>
      <c r="K155" s="5">
        <v>9</v>
      </c>
      <c r="L155" s="5">
        <v>16</v>
      </c>
      <c r="M155" s="5">
        <v>6</v>
      </c>
      <c r="N155" s="5">
        <v>9</v>
      </c>
      <c r="O155" s="5">
        <v>7</v>
      </c>
      <c r="P155" s="19">
        <f t="shared" si="256"/>
        <v>95</v>
      </c>
    </row>
    <row r="156" spans="1:16" ht="15.75" x14ac:dyDescent="0.25">
      <c r="A156" s="629"/>
      <c r="B156" s="20" t="s">
        <v>71</v>
      </c>
      <c r="C156" s="12" t="s">
        <v>57</v>
      </c>
      <c r="D156" s="5">
        <v>2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1</v>
      </c>
      <c r="M156" s="5">
        <v>0</v>
      </c>
      <c r="N156" s="5">
        <v>0</v>
      </c>
      <c r="O156" s="5">
        <v>0</v>
      </c>
      <c r="P156" s="19">
        <f t="shared" si="256"/>
        <v>3</v>
      </c>
    </row>
    <row r="157" spans="1:16" ht="15.75" x14ac:dyDescent="0.25">
      <c r="A157" s="629"/>
      <c r="B157" s="20" t="s">
        <v>52</v>
      </c>
      <c r="C157" s="12" t="s">
        <v>57</v>
      </c>
      <c r="D157" s="5">
        <v>0</v>
      </c>
      <c r="E157" s="5">
        <v>3</v>
      </c>
      <c r="F157" s="5">
        <v>4</v>
      </c>
      <c r="G157" s="5">
        <v>1</v>
      </c>
      <c r="H157" s="5">
        <v>3</v>
      </c>
      <c r="I157" s="5">
        <v>5</v>
      </c>
      <c r="J157" s="5">
        <v>6</v>
      </c>
      <c r="K157" s="5">
        <v>1</v>
      </c>
      <c r="L157" s="5">
        <v>2</v>
      </c>
      <c r="M157" s="5">
        <v>5</v>
      </c>
      <c r="N157" s="5">
        <v>7</v>
      </c>
      <c r="O157" s="5">
        <v>1</v>
      </c>
      <c r="P157" s="19">
        <f t="shared" si="256"/>
        <v>38</v>
      </c>
    </row>
    <row r="158" spans="1:16" ht="15.75" x14ac:dyDescent="0.25">
      <c r="A158" s="629"/>
      <c r="B158" s="20" t="s">
        <v>51</v>
      </c>
      <c r="C158" s="12" t="s">
        <v>57</v>
      </c>
      <c r="D158" s="5">
        <v>0</v>
      </c>
      <c r="E158" s="5">
        <v>0</v>
      </c>
      <c r="F158" s="5">
        <v>1</v>
      </c>
      <c r="G158" s="5">
        <v>2</v>
      </c>
      <c r="H158" s="5">
        <v>2</v>
      </c>
      <c r="I158" s="5">
        <v>2</v>
      </c>
      <c r="J158" s="5">
        <v>2</v>
      </c>
      <c r="K158" s="5">
        <v>0</v>
      </c>
      <c r="L158" s="5">
        <v>0</v>
      </c>
      <c r="M158" s="5">
        <v>0</v>
      </c>
      <c r="N158" s="5">
        <v>0</v>
      </c>
      <c r="O158" s="5">
        <v>1</v>
      </c>
      <c r="P158" s="19">
        <f t="shared" si="256"/>
        <v>10</v>
      </c>
    </row>
    <row r="159" spans="1:16" ht="15.75" x14ac:dyDescent="0.25">
      <c r="A159" s="629"/>
      <c r="B159" s="20" t="s">
        <v>62</v>
      </c>
      <c r="C159" s="12" t="s">
        <v>57</v>
      </c>
      <c r="D159" s="5">
        <v>0</v>
      </c>
      <c r="E159" s="5">
        <v>0</v>
      </c>
      <c r="F159" s="5">
        <v>1</v>
      </c>
      <c r="G159" s="5">
        <v>1</v>
      </c>
      <c r="H159" s="5">
        <v>0</v>
      </c>
      <c r="I159" s="5">
        <v>0</v>
      </c>
      <c r="J159" s="5">
        <v>2</v>
      </c>
      <c r="K159" s="5">
        <v>0</v>
      </c>
      <c r="L159" s="5">
        <v>0</v>
      </c>
      <c r="M159" s="5">
        <v>6</v>
      </c>
      <c r="N159" s="5">
        <v>0</v>
      </c>
      <c r="O159" s="5">
        <v>0</v>
      </c>
      <c r="P159" s="19">
        <f t="shared" si="256"/>
        <v>10</v>
      </c>
    </row>
    <row r="160" spans="1:16" ht="15.75" x14ac:dyDescent="0.25">
      <c r="A160" s="629"/>
      <c r="B160" s="20" t="s">
        <v>50</v>
      </c>
      <c r="C160" s="12" t="s">
        <v>57</v>
      </c>
      <c r="D160" s="5">
        <v>0</v>
      </c>
      <c r="E160" s="5">
        <v>2</v>
      </c>
      <c r="F160" s="5">
        <v>1</v>
      </c>
      <c r="G160" s="5">
        <v>2</v>
      </c>
      <c r="H160" s="5">
        <v>0</v>
      </c>
      <c r="I160" s="5">
        <v>3</v>
      </c>
      <c r="J160" s="5">
        <v>0</v>
      </c>
      <c r="K160" s="5">
        <v>3</v>
      </c>
      <c r="L160" s="5">
        <v>2</v>
      </c>
      <c r="M160" s="5">
        <v>0</v>
      </c>
      <c r="N160" s="5">
        <v>1</v>
      </c>
      <c r="O160" s="5">
        <v>1</v>
      </c>
      <c r="P160" s="19">
        <f t="shared" si="256"/>
        <v>15</v>
      </c>
    </row>
    <row r="161" spans="1:16" ht="15.75" x14ac:dyDescent="0.25">
      <c r="A161" s="629"/>
      <c r="B161" s="20" t="s">
        <v>49</v>
      </c>
      <c r="C161" s="12" t="s">
        <v>57</v>
      </c>
      <c r="D161" s="5">
        <v>2</v>
      </c>
      <c r="E161" s="5">
        <v>0</v>
      </c>
      <c r="F161" s="5">
        <v>1</v>
      </c>
      <c r="G161" s="5">
        <v>2</v>
      </c>
      <c r="H161" s="5">
        <v>0</v>
      </c>
      <c r="I161" s="5">
        <v>0</v>
      </c>
      <c r="J161" s="5">
        <v>0</v>
      </c>
      <c r="K161" s="5">
        <v>2</v>
      </c>
      <c r="L161" s="5">
        <v>2</v>
      </c>
      <c r="M161" s="5">
        <v>0</v>
      </c>
      <c r="N161" s="5">
        <v>3</v>
      </c>
      <c r="O161" s="5">
        <v>0</v>
      </c>
      <c r="P161" s="19">
        <f t="shared" si="256"/>
        <v>12</v>
      </c>
    </row>
    <row r="162" spans="1:16" ht="15.75" x14ac:dyDescent="0.25">
      <c r="A162" s="629"/>
      <c r="B162" s="20" t="s">
        <v>77</v>
      </c>
      <c r="C162" s="12" t="s">
        <v>57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19">
        <f t="shared" si="256"/>
        <v>0</v>
      </c>
    </row>
    <row r="163" spans="1:16" ht="15.75" x14ac:dyDescent="0.25">
      <c r="A163" s="629"/>
      <c r="B163" s="20" t="s">
        <v>69</v>
      </c>
      <c r="C163" s="12" t="s">
        <v>57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19">
        <f t="shared" si="256"/>
        <v>0</v>
      </c>
    </row>
    <row r="164" spans="1:16" ht="15.75" x14ac:dyDescent="0.25">
      <c r="A164" s="629"/>
      <c r="B164" s="20" t="s">
        <v>68</v>
      </c>
      <c r="C164" s="12" t="s">
        <v>57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19">
        <f t="shared" si="256"/>
        <v>0</v>
      </c>
    </row>
    <row r="165" spans="1:16" ht="15.75" x14ac:dyDescent="0.25">
      <c r="A165" s="630"/>
      <c r="B165" s="20" t="s">
        <v>76</v>
      </c>
      <c r="C165" s="12" t="s">
        <v>57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19">
        <f t="shared" si="256"/>
        <v>0</v>
      </c>
    </row>
    <row r="166" spans="1:16" ht="15.75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19"/>
    </row>
    <row r="167" spans="1:16" ht="15.75" x14ac:dyDescent="0.25">
      <c r="A167" s="629"/>
      <c r="B167" s="20" t="s">
        <v>74</v>
      </c>
      <c r="C167" s="12" t="s">
        <v>57</v>
      </c>
      <c r="D167" s="5">
        <v>0</v>
      </c>
      <c r="E167" s="5">
        <v>0</v>
      </c>
      <c r="F167" s="5">
        <v>0</v>
      </c>
      <c r="G167" s="5">
        <v>1</v>
      </c>
      <c r="H167" s="162">
        <v>1</v>
      </c>
      <c r="I167" s="162">
        <v>2</v>
      </c>
      <c r="J167" s="162">
        <v>2</v>
      </c>
      <c r="K167" s="162">
        <v>2</v>
      </c>
      <c r="L167" s="162">
        <v>1</v>
      </c>
      <c r="M167" s="162">
        <v>2</v>
      </c>
      <c r="N167" s="162">
        <v>2</v>
      </c>
      <c r="O167" s="162">
        <v>2</v>
      </c>
      <c r="P167" s="19">
        <f t="shared" ref="P167:P175" si="257">SUM(D167:O167)</f>
        <v>15</v>
      </c>
    </row>
    <row r="168" spans="1:16" ht="15.75" x14ac:dyDescent="0.25">
      <c r="A168" s="629"/>
      <c r="B168" s="20" t="s">
        <v>73</v>
      </c>
      <c r="C168" s="12" t="s">
        <v>57</v>
      </c>
      <c r="D168" s="5">
        <v>0</v>
      </c>
      <c r="E168" s="5">
        <v>0</v>
      </c>
      <c r="F168" s="5">
        <v>0</v>
      </c>
      <c r="G168" s="5">
        <v>0</v>
      </c>
      <c r="H168" s="162">
        <v>0</v>
      </c>
      <c r="I168" s="162">
        <v>0</v>
      </c>
      <c r="J168" s="162">
        <v>0</v>
      </c>
      <c r="K168" s="162">
        <v>0</v>
      </c>
      <c r="L168" s="162">
        <v>0</v>
      </c>
      <c r="M168" s="162">
        <v>0</v>
      </c>
      <c r="N168" s="162">
        <v>0</v>
      </c>
      <c r="O168" s="162">
        <v>0</v>
      </c>
      <c r="P168" s="19">
        <f t="shared" si="257"/>
        <v>0</v>
      </c>
    </row>
    <row r="169" spans="1:16" ht="15.75" x14ac:dyDescent="0.25">
      <c r="A169" s="629"/>
      <c r="B169" s="20" t="s">
        <v>72</v>
      </c>
      <c r="C169" s="12" t="s">
        <v>57</v>
      </c>
      <c r="D169" s="5">
        <v>0</v>
      </c>
      <c r="E169" s="5">
        <v>0</v>
      </c>
      <c r="F169" s="5">
        <v>0</v>
      </c>
      <c r="G169" s="5">
        <v>0</v>
      </c>
      <c r="H169" s="162">
        <v>0</v>
      </c>
      <c r="I169" s="162">
        <v>0</v>
      </c>
      <c r="J169" s="162">
        <v>0</v>
      </c>
      <c r="K169" s="162">
        <v>0</v>
      </c>
      <c r="L169" s="162">
        <v>0</v>
      </c>
      <c r="M169" s="162">
        <v>0</v>
      </c>
      <c r="N169" s="162">
        <v>0</v>
      </c>
      <c r="O169" s="162">
        <v>0</v>
      </c>
      <c r="P169" s="19">
        <f t="shared" si="257"/>
        <v>0</v>
      </c>
    </row>
    <row r="170" spans="1:16" ht="15.75" x14ac:dyDescent="0.25">
      <c r="A170" s="629"/>
      <c r="B170" s="20" t="s">
        <v>71</v>
      </c>
      <c r="C170" s="12" t="s">
        <v>57</v>
      </c>
      <c r="D170" s="5">
        <v>0</v>
      </c>
      <c r="E170" s="5">
        <v>0</v>
      </c>
      <c r="F170" s="5">
        <v>0</v>
      </c>
      <c r="G170" s="5">
        <v>0</v>
      </c>
      <c r="H170" s="162">
        <v>0</v>
      </c>
      <c r="I170" s="162">
        <v>0</v>
      </c>
      <c r="J170" s="162">
        <v>0</v>
      </c>
      <c r="K170" s="162">
        <v>0</v>
      </c>
      <c r="L170" s="162">
        <v>0</v>
      </c>
      <c r="M170" s="162">
        <v>0</v>
      </c>
      <c r="N170" s="162">
        <v>0</v>
      </c>
      <c r="O170" s="162">
        <v>0</v>
      </c>
      <c r="P170" s="19">
        <f t="shared" si="257"/>
        <v>0</v>
      </c>
    </row>
    <row r="171" spans="1:16" ht="15.75" x14ac:dyDescent="0.25">
      <c r="A171" s="629"/>
      <c r="B171" s="20" t="s">
        <v>52</v>
      </c>
      <c r="C171" s="12" t="s">
        <v>57</v>
      </c>
      <c r="D171" s="5">
        <v>0</v>
      </c>
      <c r="E171" s="5">
        <v>0</v>
      </c>
      <c r="F171" s="5">
        <v>0</v>
      </c>
      <c r="G171" s="5">
        <v>0</v>
      </c>
      <c r="H171" s="162">
        <v>0</v>
      </c>
      <c r="I171" s="162">
        <v>0</v>
      </c>
      <c r="J171" s="162">
        <v>0</v>
      </c>
      <c r="K171" s="162">
        <v>0</v>
      </c>
      <c r="L171" s="162">
        <v>0</v>
      </c>
      <c r="M171" s="162">
        <v>0</v>
      </c>
      <c r="N171" s="162">
        <v>0</v>
      </c>
      <c r="O171" s="162">
        <v>0</v>
      </c>
      <c r="P171" s="19">
        <f t="shared" si="257"/>
        <v>0</v>
      </c>
    </row>
    <row r="172" spans="1:16" ht="15.75" x14ac:dyDescent="0.25">
      <c r="A172" s="629"/>
      <c r="B172" s="20" t="s">
        <v>62</v>
      </c>
      <c r="C172" s="12" t="s">
        <v>57</v>
      </c>
      <c r="D172" s="5">
        <v>0</v>
      </c>
      <c r="E172" s="5">
        <v>0</v>
      </c>
      <c r="F172" s="5">
        <v>0</v>
      </c>
      <c r="G172" s="5">
        <v>0</v>
      </c>
      <c r="H172" s="162">
        <v>0</v>
      </c>
      <c r="I172" s="162">
        <v>0</v>
      </c>
      <c r="J172" s="162">
        <v>0</v>
      </c>
      <c r="K172" s="162">
        <v>0</v>
      </c>
      <c r="L172" s="162">
        <v>0</v>
      </c>
      <c r="M172" s="162">
        <v>0</v>
      </c>
      <c r="N172" s="162">
        <v>0</v>
      </c>
      <c r="O172" s="162">
        <v>0</v>
      </c>
      <c r="P172" s="19">
        <f t="shared" si="257"/>
        <v>0</v>
      </c>
    </row>
    <row r="173" spans="1:16" ht="15.75" x14ac:dyDescent="0.25">
      <c r="A173" s="629"/>
      <c r="B173" s="20" t="s">
        <v>61</v>
      </c>
      <c r="C173" s="12" t="s">
        <v>57</v>
      </c>
      <c r="D173" s="5">
        <v>0</v>
      </c>
      <c r="E173" s="5">
        <v>0</v>
      </c>
      <c r="F173" s="5">
        <v>0</v>
      </c>
      <c r="G173" s="5">
        <v>0</v>
      </c>
      <c r="H173" s="162">
        <v>0</v>
      </c>
      <c r="I173" s="162">
        <v>0</v>
      </c>
      <c r="J173" s="162">
        <v>0</v>
      </c>
      <c r="K173" s="162">
        <v>0</v>
      </c>
      <c r="L173" s="162">
        <v>0</v>
      </c>
      <c r="M173" s="162">
        <v>0</v>
      </c>
      <c r="N173" s="162">
        <v>0</v>
      </c>
      <c r="O173" s="162">
        <v>0</v>
      </c>
      <c r="P173" s="19">
        <f t="shared" si="257"/>
        <v>0</v>
      </c>
    </row>
    <row r="174" spans="1:16" ht="15.75" x14ac:dyDescent="0.25">
      <c r="A174" s="629"/>
      <c r="B174" s="20" t="s">
        <v>60</v>
      </c>
      <c r="C174" s="12" t="s">
        <v>57</v>
      </c>
      <c r="D174" s="5">
        <v>0</v>
      </c>
      <c r="E174" s="5">
        <v>0</v>
      </c>
      <c r="F174" s="5">
        <v>0</v>
      </c>
      <c r="G174" s="5">
        <v>0</v>
      </c>
      <c r="H174" s="162">
        <v>0</v>
      </c>
      <c r="I174" s="162">
        <v>0</v>
      </c>
      <c r="J174" s="162">
        <v>0</v>
      </c>
      <c r="K174" s="162">
        <v>0</v>
      </c>
      <c r="L174" s="162">
        <v>0</v>
      </c>
      <c r="M174" s="162">
        <v>0</v>
      </c>
      <c r="N174" s="162">
        <v>0</v>
      </c>
      <c r="O174" s="162">
        <v>0</v>
      </c>
      <c r="P174" s="19">
        <f t="shared" si="257"/>
        <v>0</v>
      </c>
    </row>
    <row r="175" spans="1:16" ht="15.75" x14ac:dyDescent="0.25">
      <c r="A175" s="630"/>
      <c r="B175" s="20" t="s">
        <v>69</v>
      </c>
      <c r="C175" s="12" t="s">
        <v>57</v>
      </c>
      <c r="D175" s="5">
        <v>0</v>
      </c>
      <c r="E175" s="5">
        <v>0</v>
      </c>
      <c r="F175" s="5">
        <v>0</v>
      </c>
      <c r="G175" s="5">
        <v>0</v>
      </c>
      <c r="H175" s="162">
        <v>0</v>
      </c>
      <c r="I175" s="162">
        <v>0</v>
      </c>
      <c r="J175" s="162">
        <v>0</v>
      </c>
      <c r="K175" s="162">
        <v>0</v>
      </c>
      <c r="L175" s="162">
        <v>0</v>
      </c>
      <c r="M175" s="162">
        <v>0</v>
      </c>
      <c r="N175" s="162">
        <v>0</v>
      </c>
      <c r="O175" s="162">
        <v>0</v>
      </c>
      <c r="P175" s="19">
        <f t="shared" si="257"/>
        <v>0</v>
      </c>
    </row>
    <row r="176" spans="1:16" ht="15.75" x14ac:dyDescent="0.25">
      <c r="A176" s="628" t="s">
        <v>70</v>
      </c>
      <c r="B176" s="22" t="s">
        <v>63</v>
      </c>
      <c r="C176" s="12"/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19"/>
    </row>
    <row r="177" spans="1:16" ht="15.75" x14ac:dyDescent="0.25">
      <c r="A177" s="629"/>
      <c r="B177" s="20" t="s">
        <v>60</v>
      </c>
      <c r="C177" s="12" t="s">
        <v>57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19">
        <f t="shared" ref="P177:P182" si="258">SUM(D177:O177)</f>
        <v>0</v>
      </c>
    </row>
    <row r="178" spans="1:16" ht="15.75" x14ac:dyDescent="0.25">
      <c r="A178" s="629"/>
      <c r="B178" s="20" t="s">
        <v>69</v>
      </c>
      <c r="C178" s="12" t="s">
        <v>57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19">
        <f t="shared" si="258"/>
        <v>0</v>
      </c>
    </row>
    <row r="179" spans="1:16" ht="15.75" x14ac:dyDescent="0.25">
      <c r="A179" s="629"/>
      <c r="B179" s="20" t="s">
        <v>68</v>
      </c>
      <c r="C179" s="12" t="s">
        <v>57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19">
        <f t="shared" si="258"/>
        <v>0</v>
      </c>
    </row>
    <row r="180" spans="1:16" ht="15.75" x14ac:dyDescent="0.25">
      <c r="A180" s="629"/>
      <c r="B180" s="20" t="s">
        <v>67</v>
      </c>
      <c r="C180" s="12" t="s">
        <v>57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19">
        <f t="shared" si="258"/>
        <v>0</v>
      </c>
    </row>
    <row r="181" spans="1:16" ht="15.75" x14ac:dyDescent="0.25">
      <c r="A181" s="629"/>
      <c r="B181" s="20" t="s">
        <v>66</v>
      </c>
      <c r="C181" s="12" t="s">
        <v>57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19">
        <f t="shared" si="258"/>
        <v>0</v>
      </c>
    </row>
    <row r="182" spans="1:16" ht="15.75" x14ac:dyDescent="0.25">
      <c r="A182" s="630"/>
      <c r="B182" s="20" t="s">
        <v>65</v>
      </c>
      <c r="C182" s="12" t="s">
        <v>57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19">
        <f t="shared" si="258"/>
        <v>0</v>
      </c>
    </row>
    <row r="183" spans="1:16" ht="15.75" x14ac:dyDescent="0.25">
      <c r="A183" s="628" t="s">
        <v>211</v>
      </c>
      <c r="B183" s="22" t="s">
        <v>63</v>
      </c>
      <c r="C183" s="12"/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19"/>
    </row>
    <row r="184" spans="1:16" ht="15.75" x14ac:dyDescent="0.25">
      <c r="A184" s="629"/>
      <c r="B184" s="20" t="s">
        <v>73</v>
      </c>
      <c r="C184" s="12"/>
      <c r="D184" s="5">
        <v>0</v>
      </c>
      <c r="E184" s="5">
        <v>0</v>
      </c>
      <c r="F184" s="5">
        <v>0</v>
      </c>
      <c r="G184" s="5">
        <v>0</v>
      </c>
      <c r="H184" s="162">
        <v>0</v>
      </c>
      <c r="I184" s="162">
        <v>0</v>
      </c>
      <c r="J184" s="162">
        <v>0</v>
      </c>
      <c r="K184" s="162">
        <v>0</v>
      </c>
      <c r="L184" s="162">
        <v>0</v>
      </c>
      <c r="M184" s="162">
        <v>0</v>
      </c>
      <c r="N184" s="162">
        <v>0</v>
      </c>
      <c r="O184" s="162">
        <v>0</v>
      </c>
      <c r="P184" s="19">
        <f>SUM(D184:O184)</f>
        <v>0</v>
      </c>
    </row>
    <row r="185" spans="1:16" ht="15.75" x14ac:dyDescent="0.25">
      <c r="A185" s="629"/>
      <c r="B185" s="20" t="s">
        <v>72</v>
      </c>
      <c r="C185" s="12"/>
      <c r="D185" s="5">
        <v>0</v>
      </c>
      <c r="E185" s="5">
        <v>0</v>
      </c>
      <c r="F185" s="5">
        <v>0</v>
      </c>
      <c r="G185" s="5">
        <v>0</v>
      </c>
      <c r="H185" s="162">
        <v>0</v>
      </c>
      <c r="I185" s="162">
        <v>0</v>
      </c>
      <c r="J185" s="162">
        <v>0</v>
      </c>
      <c r="K185" s="162">
        <v>0</v>
      </c>
      <c r="L185" s="162">
        <v>0</v>
      </c>
      <c r="M185" s="162">
        <v>0</v>
      </c>
      <c r="N185" s="162">
        <v>0</v>
      </c>
      <c r="O185" s="162">
        <v>0</v>
      </c>
      <c r="P185" s="19">
        <f>SUM(D185:O185)</f>
        <v>0</v>
      </c>
    </row>
    <row r="186" spans="1:16" ht="15.75" x14ac:dyDescent="0.25">
      <c r="A186" s="629"/>
      <c r="B186" s="20" t="s">
        <v>53</v>
      </c>
      <c r="C186" s="12"/>
      <c r="D186" s="5">
        <v>0</v>
      </c>
      <c r="E186" s="5">
        <v>0</v>
      </c>
      <c r="F186" s="5">
        <v>0</v>
      </c>
      <c r="G186" s="5">
        <v>0</v>
      </c>
      <c r="H186" s="162">
        <v>0</v>
      </c>
      <c r="I186" s="162">
        <v>0</v>
      </c>
      <c r="J186" s="162">
        <v>0</v>
      </c>
      <c r="K186" s="162">
        <v>0</v>
      </c>
      <c r="L186" s="162">
        <v>0</v>
      </c>
      <c r="M186" s="162">
        <v>0</v>
      </c>
      <c r="N186" s="162">
        <v>0</v>
      </c>
      <c r="O186" s="162">
        <v>0</v>
      </c>
      <c r="P186" s="19">
        <f>SUM(D186:O186)</f>
        <v>0</v>
      </c>
    </row>
    <row r="187" spans="1:16" ht="15.75" x14ac:dyDescent="0.25">
      <c r="A187" s="630"/>
      <c r="B187" s="20" t="s">
        <v>52</v>
      </c>
      <c r="C187" s="12"/>
      <c r="D187" s="5">
        <v>0</v>
      </c>
      <c r="E187" s="5">
        <v>0</v>
      </c>
      <c r="F187" s="5">
        <v>0</v>
      </c>
      <c r="G187" s="5">
        <v>0</v>
      </c>
      <c r="H187" s="162">
        <v>0</v>
      </c>
      <c r="I187" s="162">
        <v>0</v>
      </c>
      <c r="J187" s="162">
        <v>0</v>
      </c>
      <c r="K187" s="162">
        <v>0</v>
      </c>
      <c r="L187" s="162">
        <v>0</v>
      </c>
      <c r="M187" s="162">
        <v>0</v>
      </c>
      <c r="N187" s="162">
        <v>0</v>
      </c>
      <c r="O187" s="162">
        <v>0</v>
      </c>
      <c r="P187" s="19">
        <f>SUM(D187:O187)</f>
        <v>0</v>
      </c>
    </row>
    <row r="188" spans="1:16" ht="15.75" x14ac:dyDescent="0.25">
      <c r="A188" s="628" t="s">
        <v>64</v>
      </c>
      <c r="B188" s="22" t="s">
        <v>63</v>
      </c>
      <c r="C188" s="12"/>
      <c r="D188" s="5">
        <v>0</v>
      </c>
      <c r="E188" s="5">
        <v>0</v>
      </c>
      <c r="F188" s="5">
        <v>0</v>
      </c>
      <c r="G188" s="5">
        <v>0</v>
      </c>
      <c r="H188" s="162">
        <v>0</v>
      </c>
      <c r="I188" s="162">
        <v>0</v>
      </c>
      <c r="J188" s="162">
        <v>0</v>
      </c>
      <c r="K188" s="162">
        <v>0</v>
      </c>
      <c r="L188" s="162">
        <v>0</v>
      </c>
      <c r="M188" s="162">
        <v>0</v>
      </c>
      <c r="N188" s="162">
        <v>0</v>
      </c>
      <c r="O188" s="162">
        <v>0</v>
      </c>
      <c r="P188" s="19"/>
    </row>
    <row r="189" spans="1:16" ht="15.75" x14ac:dyDescent="0.25">
      <c r="A189" s="629"/>
      <c r="B189" s="21" t="s">
        <v>52</v>
      </c>
      <c r="C189" s="12" t="s">
        <v>57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19">
        <f>SUM(D189:O189)</f>
        <v>0</v>
      </c>
    </row>
    <row r="190" spans="1:16" ht="15.75" x14ac:dyDescent="0.25">
      <c r="A190" s="629"/>
      <c r="B190" s="20" t="s">
        <v>62</v>
      </c>
      <c r="C190" s="12" t="s">
        <v>57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19">
        <f>SUM(D190:O190)</f>
        <v>0</v>
      </c>
    </row>
    <row r="191" spans="1:16" ht="15.75" x14ac:dyDescent="0.25">
      <c r="A191" s="629"/>
      <c r="B191" s="20" t="s">
        <v>61</v>
      </c>
      <c r="C191" s="12" t="s">
        <v>57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19">
        <f>SUM(D191:O191)</f>
        <v>0</v>
      </c>
    </row>
    <row r="192" spans="1:16" ht="15.75" x14ac:dyDescent="0.25">
      <c r="A192" s="630"/>
      <c r="B192" s="20" t="s">
        <v>60</v>
      </c>
      <c r="C192" s="12" t="s">
        <v>57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19">
        <f>SUM(D192:O192)</f>
        <v>0</v>
      </c>
    </row>
    <row r="193" spans="1:16" ht="15.75" x14ac:dyDescent="0.25">
      <c r="A193" s="81" t="s">
        <v>59</v>
      </c>
      <c r="B193" s="18"/>
      <c r="C193" s="12"/>
      <c r="D193" s="315">
        <f>SUM(D153:D192)</f>
        <v>21</v>
      </c>
      <c r="E193" s="315">
        <f t="shared" ref="E193:G193" si="259">SUM(E153:E192)</f>
        <v>20</v>
      </c>
      <c r="F193" s="315">
        <f t="shared" si="259"/>
        <v>32</v>
      </c>
      <c r="G193" s="315">
        <f t="shared" si="259"/>
        <v>28</v>
      </c>
      <c r="H193" s="315">
        <f t="shared" ref="H193:I193" si="260">SUM(H153:H192)</f>
        <v>32</v>
      </c>
      <c r="I193" s="315">
        <f t="shared" si="260"/>
        <v>32</v>
      </c>
      <c r="J193" s="315">
        <f t="shared" ref="J193:K193" si="261">SUM(J153:J192)</f>
        <v>28</v>
      </c>
      <c r="K193" s="315">
        <f t="shared" si="261"/>
        <v>24</v>
      </c>
      <c r="L193" s="315">
        <f t="shared" ref="L193:M193" si="262">SUM(L153:L192)</f>
        <v>25</v>
      </c>
      <c r="M193" s="315">
        <f t="shared" si="262"/>
        <v>24</v>
      </c>
      <c r="N193" s="315">
        <f t="shared" ref="N193:O193" si="263">SUM(N153:N192)</f>
        <v>35</v>
      </c>
      <c r="O193" s="315">
        <f t="shared" si="263"/>
        <v>30</v>
      </c>
      <c r="P193" s="40">
        <f t="shared" ref="P193" si="264">SUM(P153:P192)</f>
        <v>331</v>
      </c>
    </row>
    <row r="194" spans="1:16" ht="15.75" x14ac:dyDescent="0.25">
      <c r="A194" s="600" t="s">
        <v>58</v>
      </c>
      <c r="B194" s="631"/>
      <c r="C194" s="12" t="s">
        <v>57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0</v>
      </c>
    </row>
    <row r="195" spans="1:16" ht="15.75" x14ac:dyDescent="0.25">
      <c r="A195" s="602"/>
      <c r="B195" s="632"/>
      <c r="C195" s="17" t="s">
        <v>55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0</v>
      </c>
    </row>
    <row r="196" spans="1:16" ht="15.75" x14ac:dyDescent="0.25">
      <c r="A196" s="324" t="s">
        <v>204</v>
      </c>
      <c r="B196" s="328"/>
      <c r="C196" s="17" t="s">
        <v>55</v>
      </c>
      <c r="D196" s="5">
        <v>21</v>
      </c>
      <c r="E196" s="5">
        <v>22</v>
      </c>
      <c r="F196" s="5">
        <v>20</v>
      </c>
      <c r="G196" s="5">
        <v>22</v>
      </c>
      <c r="H196" s="5">
        <v>22</v>
      </c>
      <c r="I196" s="5">
        <v>22</v>
      </c>
      <c r="J196" s="5">
        <v>22</v>
      </c>
      <c r="K196" s="5">
        <v>22</v>
      </c>
      <c r="L196" s="5">
        <v>23</v>
      </c>
      <c r="M196" s="5">
        <v>22</v>
      </c>
      <c r="N196" s="5">
        <v>22</v>
      </c>
      <c r="O196" s="5">
        <v>22</v>
      </c>
      <c r="P196" s="10">
        <f>SUM(D196:O196)/12</f>
        <v>21.833333333333332</v>
      </c>
    </row>
    <row r="197" spans="1:16" ht="15.75" x14ac:dyDescent="0.25">
      <c r="A197" s="596" t="s">
        <v>56</v>
      </c>
      <c r="B197" s="597"/>
      <c r="C197" s="17" t="s">
        <v>55</v>
      </c>
      <c r="D197" s="5">
        <v>6.2</v>
      </c>
      <c r="E197" s="5">
        <v>2.5</v>
      </c>
      <c r="F197" s="5">
        <v>80.38</v>
      </c>
      <c r="G197" s="5">
        <v>52.55</v>
      </c>
      <c r="H197" s="5">
        <v>16.100000000000001</v>
      </c>
      <c r="I197" s="5">
        <v>74.47</v>
      </c>
      <c r="J197" s="5">
        <v>36.83</v>
      </c>
      <c r="K197" s="5">
        <v>60.78</v>
      </c>
      <c r="L197" s="5">
        <v>42.78</v>
      </c>
      <c r="M197" s="5">
        <v>60.5</v>
      </c>
      <c r="N197" s="5">
        <v>49.1</v>
      </c>
      <c r="O197" s="5">
        <v>10.5</v>
      </c>
      <c r="P197" s="10">
        <f>SUM(D197:O197)</f>
        <v>492.68999999999994</v>
      </c>
    </row>
    <row r="198" spans="1:16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4"/>
      <c r="O198" s="594"/>
      <c r="P198" s="595"/>
    </row>
    <row r="199" spans="1:16" ht="15.75" x14ac:dyDescent="0.25">
      <c r="A199" s="600" t="s">
        <v>54</v>
      </c>
      <c r="B199" s="321" t="s">
        <v>53</v>
      </c>
      <c r="C199" s="12" t="s">
        <v>47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265">SUM(D199:O199)</f>
        <v>0</v>
      </c>
    </row>
    <row r="200" spans="1:16" ht="15.75" x14ac:dyDescent="0.25">
      <c r="A200" s="601"/>
      <c r="B200" s="321" t="s">
        <v>52</v>
      </c>
      <c r="C200" s="12" t="s">
        <v>47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265"/>
        <v>0</v>
      </c>
    </row>
    <row r="201" spans="1:16" ht="15.75" x14ac:dyDescent="0.25">
      <c r="A201" s="601"/>
      <c r="B201" s="321" t="s">
        <v>51</v>
      </c>
      <c r="C201" s="12" t="s">
        <v>47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265"/>
        <v>0</v>
      </c>
    </row>
    <row r="202" spans="1:16" ht="15.75" x14ac:dyDescent="0.25">
      <c r="A202" s="601"/>
      <c r="B202" s="321" t="s">
        <v>50</v>
      </c>
      <c r="C202" s="12" t="s">
        <v>47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265"/>
        <v>0</v>
      </c>
    </row>
    <row r="203" spans="1:16" ht="15.75" x14ac:dyDescent="0.25">
      <c r="A203" s="602"/>
      <c r="B203" s="321" t="s">
        <v>49</v>
      </c>
      <c r="C203" s="12" t="s">
        <v>47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265"/>
        <v>0</v>
      </c>
    </row>
    <row r="204" spans="1:16" ht="15.75" x14ac:dyDescent="0.25">
      <c r="A204" s="80" t="s">
        <v>48</v>
      </c>
      <c r="B204" s="321"/>
      <c r="C204" s="12" t="s">
        <v>47</v>
      </c>
      <c r="D204" s="315">
        <f>SUM(D199:D203)</f>
        <v>0</v>
      </c>
      <c r="E204" s="16">
        <f t="shared" ref="E204:G204" si="266">SUM(E199:E203)</f>
        <v>0</v>
      </c>
      <c r="F204" s="16">
        <f t="shared" si="266"/>
        <v>0</v>
      </c>
      <c r="G204" s="16">
        <f t="shared" si="266"/>
        <v>0</v>
      </c>
      <c r="H204" s="16">
        <f t="shared" ref="H204:I204" si="267">SUM(H199:H203)</f>
        <v>0</v>
      </c>
      <c r="I204" s="16">
        <f t="shared" si="267"/>
        <v>0</v>
      </c>
      <c r="J204" s="16">
        <f t="shared" ref="J204:K204" si="268">SUM(J199:J203)</f>
        <v>0</v>
      </c>
      <c r="K204" s="16">
        <f t="shared" si="268"/>
        <v>0</v>
      </c>
      <c r="L204" s="16">
        <f t="shared" ref="L204:M204" si="269">SUM(L199:L203)</f>
        <v>0</v>
      </c>
      <c r="M204" s="16">
        <f t="shared" si="269"/>
        <v>0</v>
      </c>
      <c r="N204" s="16">
        <f t="shared" ref="N204:O204" si="270">SUM(N199:N203)</f>
        <v>0</v>
      </c>
      <c r="O204" s="16">
        <f t="shared" si="270"/>
        <v>0</v>
      </c>
      <c r="P204" s="98">
        <f t="shared" si="265"/>
        <v>0</v>
      </c>
    </row>
    <row r="205" spans="1:16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4"/>
      <c r="O205" s="594"/>
      <c r="P205" s="595"/>
    </row>
    <row r="206" spans="1:16" ht="15.75" x14ac:dyDescent="0.25">
      <c r="A206" s="596" t="s">
        <v>43</v>
      </c>
      <c r="B206" s="597"/>
      <c r="C206" s="12" t="s">
        <v>31</v>
      </c>
      <c r="D206" s="14">
        <v>981550</v>
      </c>
      <c r="E206" s="14">
        <v>453700</v>
      </c>
      <c r="F206" s="14">
        <v>695150</v>
      </c>
      <c r="G206" s="14">
        <v>227500</v>
      </c>
      <c r="H206" s="14">
        <v>306150</v>
      </c>
      <c r="I206" s="14">
        <v>261300</v>
      </c>
      <c r="J206" s="14">
        <v>325800</v>
      </c>
      <c r="K206" s="14">
        <v>322600</v>
      </c>
      <c r="L206" s="14">
        <v>696100</v>
      </c>
      <c r="M206" s="14">
        <v>367700</v>
      </c>
      <c r="N206" s="14">
        <v>486285.22</v>
      </c>
      <c r="O206" s="14">
        <v>189700</v>
      </c>
      <c r="P206" s="10">
        <f>SUM(D206:O206)</f>
        <v>5313535.22</v>
      </c>
    </row>
    <row r="207" spans="1:16" ht="15.75" x14ac:dyDescent="0.25">
      <c r="A207" s="596" t="s">
        <v>42</v>
      </c>
      <c r="B207" s="597"/>
      <c r="C207" s="12" t="s">
        <v>31</v>
      </c>
      <c r="D207" s="14">
        <v>0</v>
      </c>
      <c r="E207" s="14">
        <v>5500</v>
      </c>
      <c r="F207" s="14">
        <v>0</v>
      </c>
      <c r="G207" s="14">
        <v>5000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0">
        <f>SUM(D207:O207)</f>
        <v>10500</v>
      </c>
    </row>
    <row r="208" spans="1:16" ht="15.75" x14ac:dyDescent="0.25">
      <c r="A208" s="603" t="s">
        <v>41</v>
      </c>
      <c r="B208" s="604"/>
      <c r="C208" s="12" t="s">
        <v>31</v>
      </c>
      <c r="D208" s="14">
        <v>76000</v>
      </c>
      <c r="E208" s="14">
        <v>0</v>
      </c>
      <c r="F208" s="14">
        <v>0</v>
      </c>
      <c r="G208" s="14">
        <v>15000</v>
      </c>
      <c r="H208" s="14">
        <v>0</v>
      </c>
      <c r="I208" s="14">
        <v>20000</v>
      </c>
      <c r="J208" s="14">
        <v>80000</v>
      </c>
      <c r="K208" s="14">
        <v>0</v>
      </c>
      <c r="L208" s="14">
        <v>60000</v>
      </c>
      <c r="M208" s="14">
        <v>0</v>
      </c>
      <c r="N208" s="14">
        <v>120000</v>
      </c>
      <c r="O208" s="14">
        <v>0</v>
      </c>
      <c r="P208" s="10">
        <f>SUM(D208:O208)</f>
        <v>371000</v>
      </c>
    </row>
    <row r="209" spans="1:16" ht="15.75" x14ac:dyDescent="0.25">
      <c r="A209" s="596" t="s">
        <v>40</v>
      </c>
      <c r="B209" s="597"/>
      <c r="C209" s="12" t="s">
        <v>31</v>
      </c>
      <c r="D209" s="14">
        <v>10000</v>
      </c>
      <c r="E209" s="14">
        <v>202242.93</v>
      </c>
      <c r="F209" s="14">
        <v>0</v>
      </c>
      <c r="G209" s="14">
        <v>20000</v>
      </c>
      <c r="H209" s="14">
        <v>0</v>
      </c>
      <c r="I209" s="14">
        <v>0</v>
      </c>
      <c r="J209" s="14">
        <v>61500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0">
        <f>SUM(D209:O209)</f>
        <v>293742.93</v>
      </c>
    </row>
    <row r="210" spans="1:16" ht="15.75" x14ac:dyDescent="0.25">
      <c r="A210" s="598" t="s">
        <v>45</v>
      </c>
      <c r="B210" s="599"/>
      <c r="C210" s="12" t="s">
        <v>31</v>
      </c>
      <c r="D210" s="315">
        <f t="shared" ref="D210:G210" si="271">SUM(D206:D209)</f>
        <v>1067550</v>
      </c>
      <c r="E210" s="315">
        <f t="shared" si="271"/>
        <v>661442.92999999993</v>
      </c>
      <c r="F210" s="315">
        <f t="shared" si="271"/>
        <v>695150</v>
      </c>
      <c r="G210" s="315">
        <f t="shared" si="271"/>
        <v>267500</v>
      </c>
      <c r="H210" s="315">
        <f t="shared" ref="H210:I210" si="272">SUM(H206:H209)</f>
        <v>306150</v>
      </c>
      <c r="I210" s="315">
        <f t="shared" si="272"/>
        <v>281300</v>
      </c>
      <c r="J210" s="315">
        <f t="shared" ref="J210:K210" si="273">SUM(J206:J209)</f>
        <v>467300</v>
      </c>
      <c r="K210" s="315">
        <f t="shared" si="273"/>
        <v>322600</v>
      </c>
      <c r="L210" s="315">
        <f t="shared" ref="L210:M210" si="274">SUM(L206:L209)</f>
        <v>756100</v>
      </c>
      <c r="M210" s="315">
        <f t="shared" si="274"/>
        <v>367700</v>
      </c>
      <c r="N210" s="315">
        <f t="shared" ref="N210:O210" si="275">SUM(N206:N209)</f>
        <v>606285.22</v>
      </c>
      <c r="O210" s="315">
        <f t="shared" si="275"/>
        <v>189700</v>
      </c>
      <c r="P210" s="10">
        <f>SUM(D210:O210)</f>
        <v>5988778.1499999994</v>
      </c>
    </row>
    <row r="211" spans="1:16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4"/>
      <c r="O211" s="594"/>
      <c r="P211" s="595"/>
    </row>
    <row r="212" spans="1:16" ht="15.75" x14ac:dyDescent="0.25">
      <c r="A212" s="596" t="s">
        <v>43</v>
      </c>
      <c r="B212" s="597"/>
      <c r="C212" s="12" t="s">
        <v>31</v>
      </c>
      <c r="D212" s="14">
        <v>271600</v>
      </c>
      <c r="E212" s="14">
        <v>376959</v>
      </c>
      <c r="F212" s="14">
        <v>240400</v>
      </c>
      <c r="G212" s="14">
        <v>507200</v>
      </c>
      <c r="H212" s="14">
        <v>557630.71</v>
      </c>
      <c r="I212" s="14">
        <v>398100</v>
      </c>
      <c r="J212" s="14">
        <v>507800</v>
      </c>
      <c r="K212" s="14">
        <v>395500</v>
      </c>
      <c r="L212" s="14">
        <v>242600</v>
      </c>
      <c r="M212" s="14">
        <v>309400</v>
      </c>
      <c r="N212" s="14">
        <v>128000</v>
      </c>
      <c r="O212" s="14">
        <v>215356.32</v>
      </c>
      <c r="P212" s="10">
        <f>SUM(D212:O212)</f>
        <v>4150546.03</v>
      </c>
    </row>
    <row r="213" spans="1:16" ht="15.75" x14ac:dyDescent="0.25">
      <c r="A213" s="596" t="s">
        <v>42</v>
      </c>
      <c r="B213" s="597"/>
      <c r="C213" s="12" t="s">
        <v>31</v>
      </c>
      <c r="D213" s="14">
        <v>72600</v>
      </c>
      <c r="E213" s="14">
        <v>78400</v>
      </c>
      <c r="F213" s="14">
        <v>66100</v>
      </c>
      <c r="G213" s="14">
        <v>96050</v>
      </c>
      <c r="H213" s="14">
        <v>109450</v>
      </c>
      <c r="I213" s="14">
        <v>53100</v>
      </c>
      <c r="J213" s="14">
        <v>29400</v>
      </c>
      <c r="K213" s="14">
        <v>42100</v>
      </c>
      <c r="L213" s="14">
        <v>67400</v>
      </c>
      <c r="M213" s="14">
        <v>31650</v>
      </c>
      <c r="N213" s="14">
        <v>17400</v>
      </c>
      <c r="O213" s="14">
        <v>39994.22</v>
      </c>
      <c r="P213" s="10">
        <f>SUM(D213:O213)</f>
        <v>703644.22</v>
      </c>
    </row>
    <row r="214" spans="1:16" ht="15.75" x14ac:dyDescent="0.25">
      <c r="A214" s="603" t="s">
        <v>41</v>
      </c>
      <c r="B214" s="604"/>
      <c r="C214" s="12" t="s">
        <v>31</v>
      </c>
      <c r="D214" s="14">
        <v>3215200</v>
      </c>
      <c r="E214" s="14">
        <v>5201000</v>
      </c>
      <c r="F214" s="14">
        <v>3711500</v>
      </c>
      <c r="G214" s="14">
        <v>5252500</v>
      </c>
      <c r="H214" s="14">
        <v>6113000</v>
      </c>
      <c r="I214" s="14">
        <v>13165000</v>
      </c>
      <c r="J214" s="14">
        <v>6340250</v>
      </c>
      <c r="K214" s="14">
        <v>10402400</v>
      </c>
      <c r="L214" s="14">
        <v>8356000</v>
      </c>
      <c r="M214" s="14">
        <v>9265000</v>
      </c>
      <c r="N214" s="14">
        <v>9350000</v>
      </c>
      <c r="O214" s="14">
        <v>7491500</v>
      </c>
      <c r="P214" s="10">
        <f>SUM(D214:O214)</f>
        <v>87863350</v>
      </c>
    </row>
    <row r="215" spans="1:16" ht="15.75" x14ac:dyDescent="0.25">
      <c r="A215" s="596" t="s">
        <v>40</v>
      </c>
      <c r="B215" s="597"/>
      <c r="C215" s="12" t="s">
        <v>31</v>
      </c>
      <c r="D215" s="14">
        <v>3700</v>
      </c>
      <c r="E215" s="14">
        <v>110200</v>
      </c>
      <c r="F215" s="14">
        <v>54000</v>
      </c>
      <c r="G215" s="14">
        <v>2610944</v>
      </c>
      <c r="H215" s="14">
        <v>254000</v>
      </c>
      <c r="I215" s="14">
        <v>415000</v>
      </c>
      <c r="J215" s="14">
        <v>77000</v>
      </c>
      <c r="K215" s="14">
        <v>84700</v>
      </c>
      <c r="L215" s="14">
        <v>190000</v>
      </c>
      <c r="M215" s="14">
        <v>66000</v>
      </c>
      <c r="N215" s="14">
        <v>99000</v>
      </c>
      <c r="O215" s="14">
        <v>70039.399999999994</v>
      </c>
      <c r="P215" s="10">
        <f>SUM(D215:O215)</f>
        <v>4034583.4</v>
      </c>
    </row>
    <row r="216" spans="1:16" ht="15.75" x14ac:dyDescent="0.25">
      <c r="A216" s="598" t="s">
        <v>39</v>
      </c>
      <c r="B216" s="599"/>
      <c r="C216" s="12" t="s">
        <v>31</v>
      </c>
      <c r="D216" s="315">
        <f t="shared" ref="D216:G216" si="276">SUM(D212:D215)</f>
        <v>3563100</v>
      </c>
      <c r="E216" s="315">
        <f t="shared" si="276"/>
        <v>5766559</v>
      </c>
      <c r="F216" s="315">
        <f t="shared" si="276"/>
        <v>4072000</v>
      </c>
      <c r="G216" s="315">
        <f t="shared" si="276"/>
        <v>8466694</v>
      </c>
      <c r="H216" s="315">
        <f t="shared" ref="H216:I216" si="277">SUM(H212:H215)</f>
        <v>7034080.71</v>
      </c>
      <c r="I216" s="315">
        <f t="shared" si="277"/>
        <v>14031200</v>
      </c>
      <c r="J216" s="315">
        <f t="shared" ref="J216:K216" si="278">SUM(J212:J215)</f>
        <v>6954450</v>
      </c>
      <c r="K216" s="315">
        <f t="shared" si="278"/>
        <v>10924700</v>
      </c>
      <c r="L216" s="315">
        <f t="shared" ref="L216:M216" si="279">SUM(L212:L215)</f>
        <v>8856000</v>
      </c>
      <c r="M216" s="315">
        <f t="shared" si="279"/>
        <v>9672050</v>
      </c>
      <c r="N216" s="315">
        <f t="shared" ref="N216:O216" si="280">SUM(N212:N215)</f>
        <v>9594400</v>
      </c>
      <c r="O216" s="315">
        <f t="shared" si="280"/>
        <v>7816889.9400000004</v>
      </c>
      <c r="P216" s="10">
        <f>SUM(D216:O216)</f>
        <v>96752123.650000006</v>
      </c>
    </row>
    <row r="217" spans="1:16" s="3" customFormat="1" ht="15.75" x14ac:dyDescent="0.25">
      <c r="A217" s="322" t="s">
        <v>38</v>
      </c>
      <c r="B217" s="323"/>
      <c r="C217" s="12" t="s">
        <v>31</v>
      </c>
      <c r="D217" s="315">
        <f>D210+D216</f>
        <v>4630650</v>
      </c>
      <c r="E217" s="315">
        <f t="shared" ref="E217:G217" si="281">E210+E216</f>
        <v>6428001.9299999997</v>
      </c>
      <c r="F217" s="315">
        <f t="shared" si="281"/>
        <v>4767150</v>
      </c>
      <c r="G217" s="315">
        <f t="shared" si="281"/>
        <v>8734194</v>
      </c>
      <c r="H217" s="315">
        <f t="shared" ref="H217:I217" si="282">H210+H216</f>
        <v>7340230.71</v>
      </c>
      <c r="I217" s="315">
        <f t="shared" si="282"/>
        <v>14312500</v>
      </c>
      <c r="J217" s="315">
        <f t="shared" ref="J217:K217" si="283">J210+J216</f>
        <v>7421750</v>
      </c>
      <c r="K217" s="315">
        <f t="shared" si="283"/>
        <v>11247300</v>
      </c>
      <c r="L217" s="315">
        <f t="shared" ref="L217:M217" si="284">L210+L216</f>
        <v>9612100</v>
      </c>
      <c r="M217" s="315">
        <f t="shared" si="284"/>
        <v>10039750</v>
      </c>
      <c r="N217" s="315">
        <f t="shared" ref="N217:O217" si="285">N210+N216</f>
        <v>10200685.220000001</v>
      </c>
      <c r="O217" s="315">
        <f t="shared" si="285"/>
        <v>8006589.9400000004</v>
      </c>
      <c r="P217" s="40">
        <f t="shared" ref="P217" si="286">P210+P216</f>
        <v>102740901.80000001</v>
      </c>
    </row>
    <row r="218" spans="1:16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4"/>
      <c r="O218" s="594"/>
      <c r="P218" s="595"/>
    </row>
    <row r="219" spans="1:16" ht="15.75" x14ac:dyDescent="0.25">
      <c r="A219" s="596" t="s">
        <v>35</v>
      </c>
      <c r="B219" s="597"/>
      <c r="C219" s="12" t="s">
        <v>31</v>
      </c>
      <c r="D219" s="14">
        <v>474400.74</v>
      </c>
      <c r="E219" s="14">
        <v>494472.98</v>
      </c>
      <c r="F219" s="14">
        <v>524431.43999999994</v>
      </c>
      <c r="G219" s="14">
        <v>498555.43999999994</v>
      </c>
      <c r="H219" s="14">
        <v>774962.01</v>
      </c>
      <c r="I219" s="14">
        <v>742407.86</v>
      </c>
      <c r="J219" s="14">
        <v>576314.64</v>
      </c>
      <c r="K219" s="14">
        <v>434100.02999999997</v>
      </c>
      <c r="L219" s="14">
        <v>483446.38</v>
      </c>
      <c r="M219" s="14">
        <v>349604.57</v>
      </c>
      <c r="N219" s="14">
        <v>338693.3</v>
      </c>
      <c r="O219" s="14">
        <v>379964.12000000046</v>
      </c>
      <c r="P219" s="10">
        <f>SUM(D219:O219)</f>
        <v>6071353.5099999998</v>
      </c>
    </row>
    <row r="220" spans="1:16" ht="15.75" x14ac:dyDescent="0.25">
      <c r="A220" s="596" t="s">
        <v>34</v>
      </c>
      <c r="B220" s="597"/>
      <c r="C220" s="12" t="s">
        <v>31</v>
      </c>
      <c r="D220" s="14">
        <v>4521.1400000000003</v>
      </c>
      <c r="E220" s="14">
        <v>3130.02</v>
      </c>
      <c r="F220" s="14">
        <v>3130.02</v>
      </c>
      <c r="G220" s="14">
        <v>2260.5700000000002</v>
      </c>
      <c r="H220" s="14">
        <v>3060.48</v>
      </c>
      <c r="I220" s="14">
        <v>573.84</v>
      </c>
      <c r="J220" s="14">
        <v>573.84</v>
      </c>
      <c r="K220" s="14">
        <v>765.12</v>
      </c>
      <c r="L220" s="14">
        <v>0</v>
      </c>
      <c r="M220" s="14">
        <v>0</v>
      </c>
      <c r="N220" s="14">
        <v>0</v>
      </c>
      <c r="O220" s="14">
        <v>0</v>
      </c>
      <c r="P220" s="10">
        <f>SUM(D220:O220)</f>
        <v>18015.03</v>
      </c>
    </row>
    <row r="221" spans="1:16" ht="15.75" x14ac:dyDescent="0.25">
      <c r="A221" s="596" t="s">
        <v>33</v>
      </c>
      <c r="B221" s="597"/>
      <c r="C221" s="12" t="s">
        <v>31</v>
      </c>
      <c r="D221" s="14">
        <v>1124818.3400000001</v>
      </c>
      <c r="E221" s="14">
        <v>2435440.1</v>
      </c>
      <c r="F221" s="14">
        <v>1190905.25</v>
      </c>
      <c r="G221" s="14">
        <v>1533708.07</v>
      </c>
      <c r="H221" s="14">
        <v>866910.6</v>
      </c>
      <c r="I221" s="14">
        <v>1460074.59</v>
      </c>
      <c r="J221" s="14">
        <v>1670818.7</v>
      </c>
      <c r="K221" s="14">
        <v>493982.58</v>
      </c>
      <c r="L221" s="14">
        <v>480144.7</v>
      </c>
      <c r="M221" s="14">
        <v>462847.35</v>
      </c>
      <c r="N221" s="14">
        <v>332982.11</v>
      </c>
      <c r="O221" s="14">
        <v>361827.98</v>
      </c>
      <c r="P221" s="10">
        <f>SUM(D221:O221)</f>
        <v>12414460.369999999</v>
      </c>
    </row>
    <row r="222" spans="1:16" ht="15.75" x14ac:dyDescent="0.25">
      <c r="A222" s="596" t="s">
        <v>32</v>
      </c>
      <c r="B222" s="597"/>
      <c r="C222" s="12" t="s">
        <v>31</v>
      </c>
      <c r="D222" s="14">
        <v>7646.36</v>
      </c>
      <c r="E222" s="14">
        <v>467132.08</v>
      </c>
      <c r="F222" s="14">
        <v>228108.63</v>
      </c>
      <c r="G222" s="14">
        <v>199381.77</v>
      </c>
      <c r="H222" s="14">
        <v>279487.67</v>
      </c>
      <c r="I222" s="14">
        <v>316246.23</v>
      </c>
      <c r="J222" s="14">
        <v>101337.39</v>
      </c>
      <c r="K222" s="14">
        <v>26978.9</v>
      </c>
      <c r="L222" s="14">
        <v>62616.800000000003</v>
      </c>
      <c r="M222" s="14">
        <v>21953.55</v>
      </c>
      <c r="N222" s="14">
        <v>18567.91</v>
      </c>
      <c r="O222" s="14">
        <v>32821.449999999997</v>
      </c>
      <c r="P222" s="10">
        <f>SUM(D222:O222)</f>
        <v>1762278.7399999998</v>
      </c>
    </row>
    <row r="223" spans="1:16" ht="15.75" x14ac:dyDescent="0.25">
      <c r="A223" s="598" t="s">
        <v>36</v>
      </c>
      <c r="B223" s="599"/>
      <c r="C223" s="12" t="s">
        <v>31</v>
      </c>
      <c r="D223" s="13">
        <f>SUM(D219:D222)</f>
        <v>1611386.5800000003</v>
      </c>
      <c r="E223" s="315">
        <f>SUM(E219:E222)</f>
        <v>3400175.18</v>
      </c>
      <c r="F223" s="315">
        <f t="shared" ref="F223:G223" si="287">SUM(F219:F222)</f>
        <v>1946575.3399999999</v>
      </c>
      <c r="G223" s="315">
        <f t="shared" si="287"/>
        <v>2233905.85</v>
      </c>
      <c r="H223" s="315">
        <f t="shared" ref="H223:I223" si="288">SUM(H219:H222)</f>
        <v>1924420.7599999998</v>
      </c>
      <c r="I223" s="315">
        <f t="shared" si="288"/>
        <v>2519302.52</v>
      </c>
      <c r="J223" s="315">
        <f t="shared" ref="J223:K223" si="289">SUM(J219:J222)</f>
        <v>2349044.5699999998</v>
      </c>
      <c r="K223" s="315">
        <f t="shared" si="289"/>
        <v>955826.63</v>
      </c>
      <c r="L223" s="15">
        <f t="shared" ref="L223:M223" si="290">SUM(L219:L222)</f>
        <v>1026207.8800000001</v>
      </c>
      <c r="M223" s="15">
        <f t="shared" si="290"/>
        <v>834405.47</v>
      </c>
      <c r="N223" s="15">
        <f t="shared" ref="N223:O223" si="291">SUM(N219:N222)</f>
        <v>690243.32</v>
      </c>
      <c r="O223" s="15">
        <f t="shared" si="291"/>
        <v>774613.5500000004</v>
      </c>
      <c r="P223" s="10">
        <f>SUM(D223:O223)</f>
        <v>20266107.649999999</v>
      </c>
    </row>
    <row r="224" spans="1:16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4"/>
      <c r="O224" s="594"/>
      <c r="P224" s="595"/>
    </row>
    <row r="225" spans="1:16" ht="15.75" x14ac:dyDescent="0.25">
      <c r="A225" s="596" t="s">
        <v>35</v>
      </c>
      <c r="B225" s="597"/>
      <c r="C225" s="12" t="s">
        <v>31</v>
      </c>
      <c r="D225" s="14">
        <v>265367.02</v>
      </c>
      <c r="E225" s="14">
        <v>367411.34</v>
      </c>
      <c r="F225" s="14">
        <v>232180</v>
      </c>
      <c r="G225" s="14">
        <v>497720</v>
      </c>
      <c r="H225" s="14">
        <v>542614.05000000005</v>
      </c>
      <c r="I225" s="14">
        <v>386280</v>
      </c>
      <c r="J225" s="14">
        <v>498672.34</v>
      </c>
      <c r="K225" s="14">
        <v>392640</v>
      </c>
      <c r="L225" s="14">
        <v>225620</v>
      </c>
      <c r="M225" s="14">
        <v>289809.73000000004</v>
      </c>
      <c r="N225" s="14">
        <v>117800</v>
      </c>
      <c r="O225" s="14">
        <v>201496.32000000001</v>
      </c>
      <c r="P225" s="10">
        <f t="shared" ref="P225:P230" si="292">SUM(D225:O225)</f>
        <v>4017610.8</v>
      </c>
    </row>
    <row r="226" spans="1:16" ht="15.75" x14ac:dyDescent="0.25">
      <c r="A226" s="596" t="s">
        <v>34</v>
      </c>
      <c r="B226" s="597"/>
      <c r="C226" s="12" t="s">
        <v>31</v>
      </c>
      <c r="D226" s="14">
        <v>49920</v>
      </c>
      <c r="E226" s="14">
        <v>61624.08</v>
      </c>
      <c r="F226" s="14">
        <v>51160</v>
      </c>
      <c r="G226" s="14">
        <v>76670</v>
      </c>
      <c r="H226" s="14">
        <v>84149.91</v>
      </c>
      <c r="I226" s="14">
        <v>43560</v>
      </c>
      <c r="J226" s="14">
        <v>23520</v>
      </c>
      <c r="K226" s="14">
        <v>39937.56</v>
      </c>
      <c r="L226" s="14">
        <v>65060</v>
      </c>
      <c r="M226" s="14">
        <v>30300</v>
      </c>
      <c r="N226" s="14">
        <v>17400</v>
      </c>
      <c r="O226" s="14">
        <v>39994.22</v>
      </c>
      <c r="P226" s="10">
        <f t="shared" si="292"/>
        <v>583295.77</v>
      </c>
    </row>
    <row r="227" spans="1:16" ht="15.75" x14ac:dyDescent="0.25">
      <c r="A227" s="596" t="s">
        <v>33</v>
      </c>
      <c r="B227" s="597"/>
      <c r="C227" s="12" t="s">
        <v>31</v>
      </c>
      <c r="D227" s="14">
        <v>1480</v>
      </c>
      <c r="E227" s="14">
        <v>109180</v>
      </c>
      <c r="F227" s="14">
        <v>52800</v>
      </c>
      <c r="G227" s="14">
        <v>2607704</v>
      </c>
      <c r="H227" s="14">
        <v>254000</v>
      </c>
      <c r="I227" s="14">
        <v>415000</v>
      </c>
      <c r="J227" s="14">
        <v>77000</v>
      </c>
      <c r="K227" s="14">
        <v>84700</v>
      </c>
      <c r="L227" s="14">
        <v>190000</v>
      </c>
      <c r="M227" s="14">
        <v>66000</v>
      </c>
      <c r="N227" s="14">
        <v>99000</v>
      </c>
      <c r="O227" s="14">
        <v>70039.399999999994</v>
      </c>
      <c r="P227" s="10">
        <f t="shared" si="292"/>
        <v>4026903.4</v>
      </c>
    </row>
    <row r="228" spans="1:16" ht="15.75" x14ac:dyDescent="0.25">
      <c r="A228" s="596" t="s">
        <v>32</v>
      </c>
      <c r="B228" s="597"/>
      <c r="C228" s="12" t="s">
        <v>31</v>
      </c>
      <c r="D228" s="14">
        <v>3215200</v>
      </c>
      <c r="E228" s="14">
        <v>5201000</v>
      </c>
      <c r="F228" s="14">
        <v>3711500</v>
      </c>
      <c r="G228" s="14">
        <v>5252500</v>
      </c>
      <c r="H228" s="14">
        <v>6113000</v>
      </c>
      <c r="I228" s="14">
        <v>13165000</v>
      </c>
      <c r="J228" s="14">
        <v>6340250</v>
      </c>
      <c r="K228" s="14">
        <v>10402400</v>
      </c>
      <c r="L228" s="14">
        <v>8356000</v>
      </c>
      <c r="M228" s="14">
        <v>9265000</v>
      </c>
      <c r="N228" s="14">
        <v>9038000</v>
      </c>
      <c r="O228" s="14">
        <v>7371500</v>
      </c>
      <c r="P228" s="10">
        <f t="shared" si="292"/>
        <v>87431350</v>
      </c>
    </row>
    <row r="229" spans="1:16" ht="15.75" x14ac:dyDescent="0.25">
      <c r="A229" s="598" t="s">
        <v>216</v>
      </c>
      <c r="B229" s="599"/>
      <c r="C229" s="12" t="s">
        <v>31</v>
      </c>
      <c r="D229" s="13">
        <f t="shared" ref="D229:G229" si="293">SUM(D225:D228)</f>
        <v>3531967.02</v>
      </c>
      <c r="E229" s="315">
        <f t="shared" si="293"/>
        <v>5739215.4199999999</v>
      </c>
      <c r="F229" s="315">
        <f t="shared" si="293"/>
        <v>4047640</v>
      </c>
      <c r="G229" s="315">
        <f t="shared" si="293"/>
        <v>8434594</v>
      </c>
      <c r="H229" s="315">
        <f t="shared" ref="H229:I229" si="294">SUM(H225:H228)</f>
        <v>6993763.96</v>
      </c>
      <c r="I229" s="315">
        <f t="shared" si="294"/>
        <v>14009840</v>
      </c>
      <c r="J229" s="315">
        <f t="shared" ref="J229:K229" si="295">SUM(J225:J228)</f>
        <v>6939442.3399999999</v>
      </c>
      <c r="K229" s="315">
        <f t="shared" si="295"/>
        <v>10919677.560000001</v>
      </c>
      <c r="L229" s="15">
        <f t="shared" ref="L229:M229" si="296">SUM(L225:L228)</f>
        <v>8836680</v>
      </c>
      <c r="M229" s="15">
        <f t="shared" si="296"/>
        <v>9651109.7300000004</v>
      </c>
      <c r="N229" s="15">
        <f t="shared" ref="N229:O229" si="297">SUM(N225:N228)</f>
        <v>9272200</v>
      </c>
      <c r="O229" s="15">
        <f t="shared" si="297"/>
        <v>7683029.9400000004</v>
      </c>
      <c r="P229" s="10">
        <f t="shared" si="292"/>
        <v>96059159.969999999</v>
      </c>
    </row>
    <row r="230" spans="1:16" ht="15.75" x14ac:dyDescent="0.25">
      <c r="A230" s="322" t="s">
        <v>217</v>
      </c>
      <c r="B230" s="103"/>
      <c r="C230" s="12" t="s">
        <v>31</v>
      </c>
      <c r="D230" s="13">
        <f>D223+D229</f>
        <v>5143353.6000000006</v>
      </c>
      <c r="E230" s="13">
        <f t="shared" ref="E230:G230" si="298">E223+E229</f>
        <v>9139390.5999999996</v>
      </c>
      <c r="F230" s="13">
        <f t="shared" si="298"/>
        <v>5994215.3399999999</v>
      </c>
      <c r="G230" s="13">
        <f t="shared" si="298"/>
        <v>10668499.85</v>
      </c>
      <c r="H230" s="13">
        <f t="shared" ref="H230:I230" si="299">H223+H229</f>
        <v>8918184.7199999988</v>
      </c>
      <c r="I230" s="13">
        <f t="shared" si="299"/>
        <v>16529142.52</v>
      </c>
      <c r="J230" s="13">
        <f t="shared" ref="J230:K230" si="300">J223+J229</f>
        <v>9288486.9100000001</v>
      </c>
      <c r="K230" s="13">
        <f t="shared" si="300"/>
        <v>11875504.190000001</v>
      </c>
      <c r="L230" s="13">
        <f t="shared" ref="L230:M230" si="301">L223+L229</f>
        <v>9862887.8800000008</v>
      </c>
      <c r="M230" s="13">
        <f t="shared" si="301"/>
        <v>10485515.200000001</v>
      </c>
      <c r="N230" s="13">
        <f t="shared" ref="N230:O230" si="302">N223+N229</f>
        <v>9962443.3200000003</v>
      </c>
      <c r="O230" s="13">
        <f t="shared" si="302"/>
        <v>8457643.4900000002</v>
      </c>
      <c r="P230" s="10">
        <f t="shared" si="292"/>
        <v>116325267.61999999</v>
      </c>
    </row>
    <row r="231" spans="1:16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4"/>
      <c r="O231" s="594"/>
      <c r="P231" s="595"/>
    </row>
    <row r="232" spans="1:16" ht="15.75" x14ac:dyDescent="0.25">
      <c r="A232" s="596" t="s">
        <v>29</v>
      </c>
      <c r="B232" s="597"/>
      <c r="C232" s="12" t="s">
        <v>18</v>
      </c>
      <c r="D232" s="14">
        <v>43556.310000000005</v>
      </c>
      <c r="E232" s="14">
        <v>43116.39</v>
      </c>
      <c r="F232" s="14">
        <v>43611.78</v>
      </c>
      <c r="G232" s="14">
        <v>43611.78</v>
      </c>
      <c r="H232" s="14">
        <v>50697.670000000006</v>
      </c>
      <c r="I232" s="14">
        <v>50697.670000000006</v>
      </c>
      <c r="J232" s="14">
        <v>51242.600000000006</v>
      </c>
      <c r="K232" s="14">
        <v>50472.810000000005</v>
      </c>
      <c r="L232" s="14">
        <v>38042.259999999995</v>
      </c>
      <c r="M232" s="14">
        <v>34772.68</v>
      </c>
      <c r="N232" s="14">
        <v>33301.74</v>
      </c>
      <c r="O232" s="14">
        <v>36952.400000000016</v>
      </c>
      <c r="P232" s="10">
        <f>SUM(D232:O232)</f>
        <v>520076.09000000008</v>
      </c>
    </row>
    <row r="233" spans="1:16" ht="15.75" x14ac:dyDescent="0.25">
      <c r="A233" s="596" t="s">
        <v>28</v>
      </c>
      <c r="B233" s="597"/>
      <c r="C233" s="12" t="s">
        <v>18</v>
      </c>
      <c r="D233" s="14">
        <v>173.89</v>
      </c>
      <c r="E233" s="14">
        <v>173.89</v>
      </c>
      <c r="F233" s="14">
        <v>173.89</v>
      </c>
      <c r="G233" s="14">
        <v>173.89</v>
      </c>
      <c r="H233" s="14">
        <v>191.28</v>
      </c>
      <c r="I233" s="14">
        <v>191.28</v>
      </c>
      <c r="J233" s="14">
        <v>191.28</v>
      </c>
      <c r="K233" s="14">
        <v>191.28</v>
      </c>
      <c r="L233" s="14">
        <v>0</v>
      </c>
      <c r="M233" s="14">
        <v>0</v>
      </c>
      <c r="N233" s="14">
        <v>0</v>
      </c>
      <c r="O233" s="14">
        <v>0</v>
      </c>
      <c r="P233" s="10">
        <f>SUM(D233:O233)</f>
        <v>1460.6799999999998</v>
      </c>
    </row>
    <row r="234" spans="1:16" ht="15.75" x14ac:dyDescent="0.25">
      <c r="A234" s="596" t="s">
        <v>27</v>
      </c>
      <c r="B234" s="597"/>
      <c r="C234" s="12" t="s">
        <v>18</v>
      </c>
      <c r="D234" s="14">
        <v>12340.52</v>
      </c>
      <c r="E234" s="14">
        <v>12340.52</v>
      </c>
      <c r="F234" s="14">
        <v>15425.65</v>
      </c>
      <c r="G234" s="14">
        <v>15425.65</v>
      </c>
      <c r="H234" s="14">
        <v>16968.2</v>
      </c>
      <c r="I234" s="14">
        <v>16968.2</v>
      </c>
      <c r="J234" s="14">
        <v>20361.84</v>
      </c>
      <c r="K234" s="14">
        <v>20361.84</v>
      </c>
      <c r="L234" s="14">
        <v>20361.84</v>
      </c>
      <c r="M234" s="14">
        <v>20361.84</v>
      </c>
      <c r="N234" s="14">
        <v>20361.84</v>
      </c>
      <c r="O234" s="14">
        <v>16968.2</v>
      </c>
      <c r="P234" s="10">
        <f>SUM(D234:O234)</f>
        <v>208246.14</v>
      </c>
    </row>
    <row r="235" spans="1:16" ht="15.75" x14ac:dyDescent="0.25">
      <c r="A235" s="596" t="s">
        <v>26</v>
      </c>
      <c r="B235" s="597"/>
      <c r="C235" s="12" t="s">
        <v>18</v>
      </c>
      <c r="D235" s="14">
        <v>4215.7700000000004</v>
      </c>
      <c r="E235" s="14">
        <v>8431.5400000000009</v>
      </c>
      <c r="F235" s="14">
        <v>12647.31</v>
      </c>
      <c r="G235" s="14">
        <v>12647.31</v>
      </c>
      <c r="H235" s="14">
        <v>13912.02</v>
      </c>
      <c r="I235" s="14">
        <v>13912.02</v>
      </c>
      <c r="J235" s="14">
        <v>13912.02</v>
      </c>
      <c r="K235" s="14">
        <v>9274.68</v>
      </c>
      <c r="L235" s="14">
        <v>9274.68</v>
      </c>
      <c r="M235" s="14">
        <v>4637.34</v>
      </c>
      <c r="N235" s="14">
        <v>4637.34</v>
      </c>
      <c r="O235" s="14">
        <v>4637.34</v>
      </c>
      <c r="P235" s="10">
        <f>SUM(D235:O235)</f>
        <v>112139.37</v>
      </c>
    </row>
    <row r="236" spans="1:16" ht="15.75" x14ac:dyDescent="0.25">
      <c r="A236" s="598" t="s">
        <v>25</v>
      </c>
      <c r="B236" s="599"/>
      <c r="C236" s="12" t="s">
        <v>18</v>
      </c>
      <c r="D236" s="13">
        <f>SUM(D232:D235)</f>
        <v>60286.490000000005</v>
      </c>
      <c r="E236" s="13">
        <f t="shared" ref="E236:G236" si="303">SUM(E232:E235)</f>
        <v>64062.340000000004</v>
      </c>
      <c r="F236" s="13">
        <f t="shared" si="303"/>
        <v>71858.63</v>
      </c>
      <c r="G236" s="13">
        <f t="shared" si="303"/>
        <v>71858.63</v>
      </c>
      <c r="H236" s="13">
        <f t="shared" ref="H236:I236" si="304">SUM(H232:H235)</f>
        <v>81769.170000000013</v>
      </c>
      <c r="I236" s="13">
        <f t="shared" si="304"/>
        <v>81769.170000000013</v>
      </c>
      <c r="J236" s="13">
        <f t="shared" ref="J236:K236" si="305">SUM(J232:J235)</f>
        <v>85707.74</v>
      </c>
      <c r="K236" s="13">
        <f t="shared" si="305"/>
        <v>80300.610000000015</v>
      </c>
      <c r="L236" s="13">
        <f t="shared" ref="L236:M236" si="306">SUM(L232:L235)</f>
        <v>67678.78</v>
      </c>
      <c r="M236" s="13">
        <f t="shared" si="306"/>
        <v>59771.86</v>
      </c>
      <c r="N236" s="13">
        <f t="shared" ref="N236:O236" si="307">SUM(N232:N235)</f>
        <v>58300.92</v>
      </c>
      <c r="O236" s="13">
        <f t="shared" si="307"/>
        <v>58557.940000000017</v>
      </c>
      <c r="P236" s="40">
        <f t="shared" ref="P236" si="308">SUM(P232:P235)</f>
        <v>841922.28000000014</v>
      </c>
    </row>
    <row r="237" spans="1:16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4"/>
      <c r="O237" s="594"/>
      <c r="P237" s="595"/>
    </row>
    <row r="238" spans="1:16" ht="15.75" x14ac:dyDescent="0.25">
      <c r="A238" s="596" t="s">
        <v>23</v>
      </c>
      <c r="B238" s="597"/>
      <c r="C238" s="12" t="s">
        <v>18</v>
      </c>
      <c r="D238" s="14">
        <v>78584</v>
      </c>
      <c r="E238" s="14">
        <v>77691</v>
      </c>
      <c r="F238" s="14">
        <v>78584</v>
      </c>
      <c r="G238" s="14">
        <v>78584</v>
      </c>
      <c r="H238" s="14">
        <v>83049</v>
      </c>
      <c r="I238" s="14">
        <v>83049</v>
      </c>
      <c r="J238" s="14">
        <v>83942</v>
      </c>
      <c r="K238" s="14">
        <v>83049</v>
      </c>
      <c r="L238" s="14">
        <v>62510</v>
      </c>
      <c r="M238" s="14">
        <v>57152</v>
      </c>
      <c r="N238" s="14">
        <v>54473</v>
      </c>
      <c r="O238" s="14">
        <v>60724</v>
      </c>
      <c r="P238" s="10">
        <f>SUM(D238:O238)</f>
        <v>881391</v>
      </c>
    </row>
    <row r="239" spans="1:16" ht="15.75" x14ac:dyDescent="0.25">
      <c r="A239" s="596" t="s">
        <v>22</v>
      </c>
      <c r="B239" s="597"/>
      <c r="C239" s="12" t="s">
        <v>18</v>
      </c>
      <c r="D239" s="14">
        <v>893</v>
      </c>
      <c r="E239" s="14">
        <v>893</v>
      </c>
      <c r="F239" s="14">
        <v>893</v>
      </c>
      <c r="G239" s="14">
        <v>893</v>
      </c>
      <c r="H239" s="16">
        <v>893</v>
      </c>
      <c r="I239" s="16">
        <v>893</v>
      </c>
      <c r="J239" s="16">
        <v>893</v>
      </c>
      <c r="K239" s="16">
        <v>893</v>
      </c>
      <c r="L239" s="16">
        <v>0</v>
      </c>
      <c r="M239" s="16">
        <v>0</v>
      </c>
      <c r="N239" s="16">
        <v>0</v>
      </c>
      <c r="O239" s="16">
        <v>0</v>
      </c>
      <c r="P239" s="10">
        <f>SUM(D239:O239)</f>
        <v>7144</v>
      </c>
    </row>
    <row r="240" spans="1:16" ht="15.75" x14ac:dyDescent="0.25">
      <c r="A240" s="596" t="s">
        <v>21</v>
      </c>
      <c r="B240" s="597"/>
      <c r="C240" s="12" t="s">
        <v>18</v>
      </c>
      <c r="D240" s="14">
        <v>3572</v>
      </c>
      <c r="E240" s="14">
        <v>3572</v>
      </c>
      <c r="F240" s="14">
        <v>4465</v>
      </c>
      <c r="G240" s="14">
        <v>4465</v>
      </c>
      <c r="H240" s="16">
        <v>4465</v>
      </c>
      <c r="I240" s="16">
        <v>4465</v>
      </c>
      <c r="J240" s="16">
        <v>5358</v>
      </c>
      <c r="K240" s="16">
        <v>5358</v>
      </c>
      <c r="L240" s="16">
        <v>5358</v>
      </c>
      <c r="M240" s="16">
        <v>5358</v>
      </c>
      <c r="N240" s="16">
        <v>5358</v>
      </c>
      <c r="O240" s="16">
        <v>4465</v>
      </c>
      <c r="P240" s="10">
        <f>SUM(D240:O240)</f>
        <v>56259</v>
      </c>
    </row>
    <row r="241" spans="1:16" ht="15.75" x14ac:dyDescent="0.25">
      <c r="A241" s="596" t="s">
        <v>20</v>
      </c>
      <c r="B241" s="597"/>
      <c r="C241" s="12" t="s">
        <v>18</v>
      </c>
      <c r="D241" s="14">
        <v>893</v>
      </c>
      <c r="E241" s="14">
        <v>1786</v>
      </c>
      <c r="F241" s="14">
        <v>2679</v>
      </c>
      <c r="G241" s="14">
        <v>2679</v>
      </c>
      <c r="H241" s="16">
        <v>2679</v>
      </c>
      <c r="I241" s="16">
        <v>2679</v>
      </c>
      <c r="J241" s="16">
        <v>2679</v>
      </c>
      <c r="K241" s="16">
        <v>1786</v>
      </c>
      <c r="L241" s="16">
        <v>1786</v>
      </c>
      <c r="M241" s="16">
        <v>893</v>
      </c>
      <c r="N241" s="16">
        <v>893</v>
      </c>
      <c r="O241" s="16">
        <v>893</v>
      </c>
      <c r="P241" s="10">
        <f>SUM(D241:O241)</f>
        <v>22325</v>
      </c>
    </row>
    <row r="242" spans="1:16" ht="15.75" x14ac:dyDescent="0.25">
      <c r="A242" s="598" t="s">
        <v>19</v>
      </c>
      <c r="B242" s="599"/>
      <c r="C242" s="12" t="s">
        <v>18</v>
      </c>
      <c r="D242" s="13">
        <f>SUM(D238:D241)</f>
        <v>83942</v>
      </c>
      <c r="E242" s="13">
        <f t="shared" ref="E242:G242" si="309">SUM(E238:E241)</f>
        <v>83942</v>
      </c>
      <c r="F242" s="13">
        <f t="shared" si="309"/>
        <v>86621</v>
      </c>
      <c r="G242" s="13">
        <f t="shared" si="309"/>
        <v>86621</v>
      </c>
      <c r="H242" s="13">
        <f t="shared" ref="H242:I242" si="310">SUM(H238:H241)</f>
        <v>91086</v>
      </c>
      <c r="I242" s="13">
        <f t="shared" si="310"/>
        <v>91086</v>
      </c>
      <c r="J242" s="13">
        <f t="shared" ref="J242:K242" si="311">SUM(J238:J241)</f>
        <v>92872</v>
      </c>
      <c r="K242" s="13">
        <f t="shared" si="311"/>
        <v>91086</v>
      </c>
      <c r="L242" s="13">
        <f t="shared" ref="L242:M242" si="312">SUM(L238:L241)</f>
        <v>69654</v>
      </c>
      <c r="M242" s="13">
        <f t="shared" si="312"/>
        <v>63403</v>
      </c>
      <c r="N242" s="13">
        <f t="shared" ref="N242:O242" si="313">SUM(N238:N241)</f>
        <v>60724</v>
      </c>
      <c r="O242" s="13">
        <f t="shared" si="313"/>
        <v>66082</v>
      </c>
      <c r="P242" s="40">
        <f t="shared" ref="P242" si="314">SUM(P238:P241)</f>
        <v>967119</v>
      </c>
    </row>
    <row r="243" spans="1:16" ht="15.75" x14ac:dyDescent="0.25">
      <c r="A243" s="598" t="s">
        <v>218</v>
      </c>
      <c r="B243" s="599"/>
      <c r="C243" s="12" t="s">
        <v>18</v>
      </c>
      <c r="D243" s="315">
        <f>D230+D236+D242</f>
        <v>5287582.0900000008</v>
      </c>
      <c r="E243" s="315">
        <f t="shared" ref="E243:G243" si="315">E230+E236+E242</f>
        <v>9287394.9399999995</v>
      </c>
      <c r="F243" s="315">
        <f t="shared" si="315"/>
        <v>6152694.9699999997</v>
      </c>
      <c r="G243" s="315">
        <f t="shared" si="315"/>
        <v>10826979.48</v>
      </c>
      <c r="H243" s="315">
        <f t="shared" ref="H243:I243" si="316">H230+H236+H242</f>
        <v>9091039.8899999987</v>
      </c>
      <c r="I243" s="315">
        <f t="shared" si="316"/>
        <v>16701997.689999999</v>
      </c>
      <c r="J243" s="315">
        <f t="shared" ref="J243:K243" si="317">J230+J236+J242</f>
        <v>9467066.6500000004</v>
      </c>
      <c r="K243" s="315">
        <f t="shared" si="317"/>
        <v>12046890.800000001</v>
      </c>
      <c r="L243" s="315">
        <f t="shared" ref="L243:M243" si="318">L230+L236+L242</f>
        <v>10000220.66</v>
      </c>
      <c r="M243" s="315">
        <f t="shared" si="318"/>
        <v>10608690.060000001</v>
      </c>
      <c r="N243" s="315">
        <f t="shared" ref="N243:O243" si="319">N230+N236+N242</f>
        <v>10081468.24</v>
      </c>
      <c r="O243" s="315">
        <f t="shared" si="319"/>
        <v>8582283.4299999997</v>
      </c>
      <c r="P243" s="40">
        <f t="shared" ref="P243" si="320">P216+P223+P236+P242</f>
        <v>118827272.58000001</v>
      </c>
    </row>
    <row r="244" spans="1:16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4"/>
      <c r="O244" s="594"/>
      <c r="P244" s="595"/>
    </row>
    <row r="245" spans="1:16" ht="15.75" x14ac:dyDescent="0.25">
      <c r="A245" s="621" t="s">
        <v>207</v>
      </c>
      <c r="B245" s="622"/>
      <c r="C245" s="12" t="s">
        <v>18</v>
      </c>
      <c r="D245" s="161">
        <v>10664106.629999997</v>
      </c>
      <c r="E245" s="161">
        <v>11526471.140000008</v>
      </c>
      <c r="F245" s="161">
        <v>12936376.110000003</v>
      </c>
      <c r="G245" s="161">
        <v>11248380.979999999</v>
      </c>
      <c r="H245" s="161">
        <v>11389698.129999993</v>
      </c>
      <c r="I245" s="161">
        <v>13800555.819999997</v>
      </c>
      <c r="J245" s="161">
        <v>13184018.179999998</v>
      </c>
      <c r="K245" s="161">
        <v>13674045.379999995</v>
      </c>
      <c r="L245" s="161">
        <v>12280524.829999996</v>
      </c>
      <c r="M245" s="161">
        <v>10023085.959999995</v>
      </c>
      <c r="N245" s="161">
        <v>10226068.979999993</v>
      </c>
      <c r="O245" s="161">
        <v>0</v>
      </c>
      <c r="P245" s="184">
        <f>O245</f>
        <v>0</v>
      </c>
    </row>
    <row r="246" spans="1:16" ht="15.75" x14ac:dyDescent="0.25">
      <c r="A246" s="621" t="s">
        <v>208</v>
      </c>
      <c r="B246" s="622"/>
      <c r="C246" s="12" t="s">
        <v>18</v>
      </c>
      <c r="D246" s="161">
        <v>-29150.51</v>
      </c>
      <c r="E246" s="161">
        <v>-29150.51</v>
      </c>
      <c r="F246" s="161">
        <v>-29150.51</v>
      </c>
      <c r="G246" s="161">
        <v>-29150.51</v>
      </c>
      <c r="H246" s="161">
        <v>-29150.51</v>
      </c>
      <c r="I246" s="161">
        <v>-29150.51</v>
      </c>
      <c r="J246" s="161">
        <v>-29150.51</v>
      </c>
      <c r="K246" s="161">
        <v>-29150.51</v>
      </c>
      <c r="L246" s="161">
        <v>-29150.51</v>
      </c>
      <c r="M246" s="161">
        <v>-29150.51</v>
      </c>
      <c r="N246" s="161">
        <v>-29150.51</v>
      </c>
      <c r="O246" s="161">
        <v>0</v>
      </c>
      <c r="P246" s="184">
        <f>O246</f>
        <v>0</v>
      </c>
    </row>
    <row r="247" spans="1:16" ht="15.75" x14ac:dyDescent="0.25">
      <c r="A247" s="619" t="s">
        <v>209</v>
      </c>
      <c r="B247" s="620"/>
      <c r="C247" s="12" t="s">
        <v>18</v>
      </c>
      <c r="D247" s="149">
        <f>D245+D246</f>
        <v>10634956.119999997</v>
      </c>
      <c r="E247" s="149">
        <f t="shared" ref="E247:G247" si="321">E245+E246</f>
        <v>11497320.630000008</v>
      </c>
      <c r="F247" s="149">
        <f t="shared" si="321"/>
        <v>12907225.600000003</v>
      </c>
      <c r="G247" s="149">
        <f t="shared" si="321"/>
        <v>11219230.469999999</v>
      </c>
      <c r="H247" s="149">
        <f t="shared" ref="H247:I247" si="322">H245+H246</f>
        <v>11360547.619999994</v>
      </c>
      <c r="I247" s="149">
        <f t="shared" si="322"/>
        <v>13771405.309999997</v>
      </c>
      <c r="J247" s="149">
        <f t="shared" ref="J247:K247" si="323">J245+J246</f>
        <v>13154867.669999998</v>
      </c>
      <c r="K247" s="149">
        <f t="shared" si="323"/>
        <v>13644894.869999995</v>
      </c>
      <c r="L247" s="149">
        <f t="shared" ref="L247:M247" si="324">L245+L246</f>
        <v>12251374.319999997</v>
      </c>
      <c r="M247" s="149">
        <f t="shared" si="324"/>
        <v>9993935.4499999955</v>
      </c>
      <c r="N247" s="149">
        <f t="shared" ref="N247:O247" si="325">N245+N246</f>
        <v>10196918.469999993</v>
      </c>
      <c r="O247" s="149">
        <f t="shared" si="325"/>
        <v>0</v>
      </c>
      <c r="P247" s="184">
        <f t="shared" ref="P247" si="326">P245+P246</f>
        <v>0</v>
      </c>
    </row>
    <row r="248" spans="1:16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4"/>
      <c r="O248" s="594"/>
      <c r="P248" s="595"/>
    </row>
    <row r="249" spans="1:16" ht="15.75" x14ac:dyDescent="0.25">
      <c r="A249" s="610" t="s">
        <v>16</v>
      </c>
      <c r="B249" s="611"/>
      <c r="C249" s="6" t="s">
        <v>6</v>
      </c>
      <c r="D249" s="9">
        <f>IFERROR(D58/D243%,0)</f>
        <v>10.547482157388123</v>
      </c>
      <c r="E249" s="9">
        <f t="shared" ref="E249:G249" si="327">IFERROR(E58/E243%,0)</f>
        <v>5.689630982786654</v>
      </c>
      <c r="F249" s="9">
        <f t="shared" si="327"/>
        <v>7.7395408812213562</v>
      </c>
      <c r="G249" s="9">
        <f t="shared" si="327"/>
        <v>5.2926268915400208</v>
      </c>
      <c r="H249" s="9">
        <f t="shared" ref="H249:I249" si="328">IFERROR(H58/H243%,0)</f>
        <v>6.62359729784444</v>
      </c>
      <c r="I249" s="9">
        <f t="shared" si="328"/>
        <v>3.0557449666968548</v>
      </c>
      <c r="J249" s="9">
        <f t="shared" ref="J249:K249" si="329">IFERROR(J58/J243%,0)</f>
        <v>5.9747395857828884</v>
      </c>
      <c r="K249" s="9">
        <f t="shared" si="329"/>
        <v>4.147685527704791</v>
      </c>
      <c r="L249" s="9">
        <f t="shared" ref="L249:M249" si="330">IFERROR(L58/L243%,0)</f>
        <v>5.3445239677341272</v>
      </c>
      <c r="M249" s="9">
        <f t="shared" si="330"/>
        <v>4.9136510450565467</v>
      </c>
      <c r="N249" s="9">
        <f t="shared" ref="N249:O249" si="331">IFERROR(N58/N243%,0)</f>
        <v>4.412961318320832</v>
      </c>
      <c r="O249" s="9">
        <f t="shared" si="331"/>
        <v>5.947030870780738</v>
      </c>
      <c r="P249" s="307">
        <f>IFERROR(P58/P243%,0)</f>
        <v>5.3221720066344709</v>
      </c>
    </row>
    <row r="250" spans="1:16" ht="15.75" x14ac:dyDescent="0.25">
      <c r="A250" s="610" t="s">
        <v>210</v>
      </c>
      <c r="B250" s="611"/>
      <c r="C250" s="6" t="s">
        <v>6</v>
      </c>
      <c r="D250" s="316">
        <f>IFERROR(D210/(D223+D245)%,0)</f>
        <v>8.6965955806186308</v>
      </c>
      <c r="E250" s="316">
        <f t="shared" ref="E250:G250" si="332">IFERROR(E210/(E223+E245)%,0)</f>
        <v>4.431289626751199</v>
      </c>
      <c r="F250" s="316">
        <f t="shared" si="332"/>
        <v>4.6707805392995478</v>
      </c>
      <c r="G250" s="316">
        <f t="shared" si="332"/>
        <v>1.9840847726572217</v>
      </c>
      <c r="H250" s="316">
        <f t="shared" ref="H250:I250" si="333">IFERROR(H210/(H223+H245)%,0)</f>
        <v>2.2994386825698547</v>
      </c>
      <c r="I250" s="316">
        <f t="shared" si="333"/>
        <v>1.7236669224666814</v>
      </c>
      <c r="J250" s="316">
        <f t="shared" ref="J250:K250" si="334">IFERROR(J210/(J223+J245)%,0)</f>
        <v>3.0084215039947617</v>
      </c>
      <c r="K250" s="316">
        <f t="shared" si="334"/>
        <v>2.2050773908308452</v>
      </c>
      <c r="L250" s="316">
        <f t="shared" ref="L250:M250" si="335">IFERROR(L210/(L223+L245)%,0)</f>
        <v>5.6820860272619109</v>
      </c>
      <c r="M250" s="316">
        <f t="shared" si="335"/>
        <v>3.3866017981282455</v>
      </c>
      <c r="N250" s="316">
        <f t="shared" ref="N250:O250" si="336">IFERROR(N210/(N223+N245)%,0)</f>
        <v>5.5539380272218883</v>
      </c>
      <c r="O250" s="316">
        <f t="shared" si="336"/>
        <v>24.489630990834062</v>
      </c>
      <c r="P250" s="298">
        <f>IFERROR(P210/(P223+P245)%,0)</f>
        <v>29.550707286408791</v>
      </c>
    </row>
    <row r="251" spans="1:16" ht="16.5" thickBot="1" x14ac:dyDescent="0.3">
      <c r="A251" s="623" t="s">
        <v>15</v>
      </c>
      <c r="B251" s="624"/>
      <c r="C251" s="6" t="s">
        <v>6</v>
      </c>
      <c r="D251" s="8">
        <f>IFERROR(D210/D223%,0)</f>
        <v>66.250396599430516</v>
      </c>
      <c r="E251" s="8">
        <f t="shared" ref="E251:G251" si="337">IFERROR(E210/E223%,0)</f>
        <v>19.453201525928435</v>
      </c>
      <c r="F251" s="8">
        <f t="shared" si="337"/>
        <v>35.711435653962411</v>
      </c>
      <c r="G251" s="8">
        <f t="shared" si="337"/>
        <v>11.974542257454583</v>
      </c>
      <c r="H251" s="8">
        <f t="shared" ref="H251:I251" si="338">IFERROR(H210/H223%,0)</f>
        <v>15.908683088619354</v>
      </c>
      <c r="I251" s="8">
        <f t="shared" si="338"/>
        <v>11.165788854924815</v>
      </c>
      <c r="J251" s="8">
        <f t="shared" ref="J251:K251" si="339">IFERROR(J210/J223%,0)</f>
        <v>19.893194278557264</v>
      </c>
      <c r="K251" s="8">
        <f t="shared" si="339"/>
        <v>33.750890577300616</v>
      </c>
      <c r="L251" s="8">
        <f t="shared" ref="L251:M251" si="340">IFERROR(L210/L223%,0)</f>
        <v>73.679028853296259</v>
      </c>
      <c r="M251" s="8">
        <f t="shared" si="340"/>
        <v>44.067304592334466</v>
      </c>
      <c r="N251" s="8">
        <f t="shared" ref="N251:O251" si="341">IFERROR(N210/N223%,0)</f>
        <v>87.836448746798453</v>
      </c>
      <c r="O251" s="8">
        <f t="shared" si="341"/>
        <v>24.489630990834062</v>
      </c>
      <c r="P251" s="308">
        <f>IFERROR(P210/P223%,0)</f>
        <v>29.550707286408791</v>
      </c>
    </row>
    <row r="252" spans="1:16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6"/>
      <c r="O252" s="626"/>
      <c r="P252" s="627"/>
    </row>
    <row r="253" spans="1:16" s="3" customFormat="1" ht="15" customHeight="1" x14ac:dyDescent="0.25">
      <c r="A253" s="610" t="s">
        <v>13</v>
      </c>
      <c r="B253" s="611"/>
      <c r="C253" s="6" t="s">
        <v>3</v>
      </c>
      <c r="D253" s="5">
        <v>3</v>
      </c>
      <c r="E253" s="5">
        <v>1</v>
      </c>
      <c r="F253" s="5">
        <v>3</v>
      </c>
      <c r="G253" s="5">
        <v>3</v>
      </c>
      <c r="H253" s="5">
        <v>4</v>
      </c>
      <c r="I253" s="5">
        <v>3</v>
      </c>
      <c r="J253" s="5">
        <v>2</v>
      </c>
      <c r="K253" s="5">
        <v>1</v>
      </c>
      <c r="L253" s="5">
        <v>2</v>
      </c>
      <c r="M253" s="5">
        <v>2</v>
      </c>
      <c r="N253" s="5">
        <v>1</v>
      </c>
      <c r="O253" s="5">
        <v>3</v>
      </c>
      <c r="P253" s="302">
        <f>SUM(D253:O253)</f>
        <v>28</v>
      </c>
    </row>
    <row r="254" spans="1:16" s="3" customFormat="1" ht="15.75" x14ac:dyDescent="0.25">
      <c r="A254" s="610" t="s">
        <v>12</v>
      </c>
      <c r="B254" s="611"/>
      <c r="C254" s="6" t="s">
        <v>3</v>
      </c>
      <c r="D254" s="5">
        <v>2</v>
      </c>
      <c r="E254" s="5">
        <v>1</v>
      </c>
      <c r="F254" s="5">
        <v>1</v>
      </c>
      <c r="G254" s="5">
        <v>2</v>
      </c>
      <c r="H254" s="5">
        <v>1</v>
      </c>
      <c r="I254" s="5">
        <v>1</v>
      </c>
      <c r="J254" s="5">
        <v>1</v>
      </c>
      <c r="K254" s="5">
        <v>1</v>
      </c>
      <c r="L254" s="5">
        <v>1</v>
      </c>
      <c r="M254" s="5">
        <v>1</v>
      </c>
      <c r="N254" s="5">
        <v>1</v>
      </c>
      <c r="O254" s="5">
        <v>2</v>
      </c>
      <c r="P254" s="302">
        <f>SUM(D254:O254)</f>
        <v>15</v>
      </c>
    </row>
    <row r="255" spans="1:16" ht="15.75" customHeight="1" x14ac:dyDescent="0.25">
      <c r="A255" s="610" t="s">
        <v>11</v>
      </c>
      <c r="B255" s="611"/>
      <c r="C255" s="6" t="s">
        <v>3</v>
      </c>
      <c r="D255" s="5">
        <f t="shared" ref="D255:G255" si="342">D95</f>
        <v>0</v>
      </c>
      <c r="E255" s="5">
        <f t="shared" si="342"/>
        <v>1</v>
      </c>
      <c r="F255" s="5">
        <f t="shared" si="342"/>
        <v>3</v>
      </c>
      <c r="G255" s="5">
        <f t="shared" si="342"/>
        <v>3</v>
      </c>
      <c r="H255" s="5">
        <f t="shared" ref="H255:I255" si="343">H95</f>
        <v>1</v>
      </c>
      <c r="I255" s="5">
        <f t="shared" si="343"/>
        <v>3</v>
      </c>
      <c r="J255" s="5">
        <f t="shared" ref="J255:K255" si="344">J95</f>
        <v>3</v>
      </c>
      <c r="K255" s="5">
        <f t="shared" si="344"/>
        <v>3</v>
      </c>
      <c r="L255" s="5">
        <f t="shared" ref="L255:M255" si="345">L95</f>
        <v>5</v>
      </c>
      <c r="M255" s="5">
        <f t="shared" si="345"/>
        <v>6</v>
      </c>
      <c r="N255" s="5">
        <f t="shared" ref="N255:O255" si="346">N95</f>
        <v>9</v>
      </c>
      <c r="O255" s="5">
        <f t="shared" si="346"/>
        <v>9</v>
      </c>
      <c r="P255" s="302">
        <f>SUM(D255:O255)</f>
        <v>46</v>
      </c>
    </row>
    <row r="256" spans="1:16" ht="15.75" x14ac:dyDescent="0.25">
      <c r="A256" s="610" t="s">
        <v>10</v>
      </c>
      <c r="B256" s="611"/>
      <c r="C256" s="6" t="s">
        <v>3</v>
      </c>
      <c r="D256" s="5">
        <f t="shared" ref="D256:G256" si="347">D91</f>
        <v>2</v>
      </c>
      <c r="E256" s="5">
        <f t="shared" si="347"/>
        <v>1</v>
      </c>
      <c r="F256" s="5">
        <f t="shared" si="347"/>
        <v>2</v>
      </c>
      <c r="G256" s="5">
        <f t="shared" si="347"/>
        <v>0</v>
      </c>
      <c r="H256" s="5">
        <f t="shared" ref="H256:I256" si="348">H91</f>
        <v>2</v>
      </c>
      <c r="I256" s="5">
        <f t="shared" si="348"/>
        <v>6</v>
      </c>
      <c r="J256" s="5">
        <f t="shared" ref="J256:K256" si="349">J91</f>
        <v>2</v>
      </c>
      <c r="K256" s="5">
        <f t="shared" si="349"/>
        <v>0</v>
      </c>
      <c r="L256" s="5">
        <f t="shared" ref="L256:M256" si="350">L91</f>
        <v>2</v>
      </c>
      <c r="M256" s="5">
        <f t="shared" si="350"/>
        <v>3</v>
      </c>
      <c r="N256" s="5">
        <f t="shared" ref="N256:O256" si="351">N91</f>
        <v>3</v>
      </c>
      <c r="O256" s="5">
        <f t="shared" si="351"/>
        <v>2</v>
      </c>
      <c r="P256" s="302">
        <f>SUM(D256:O256)</f>
        <v>25</v>
      </c>
    </row>
    <row r="257" spans="1:16" ht="15.6" customHeight="1" x14ac:dyDescent="0.25">
      <c r="A257" s="610" t="s">
        <v>9</v>
      </c>
      <c r="B257" s="611"/>
      <c r="C257" s="6" t="s">
        <v>3</v>
      </c>
      <c r="D257" s="5">
        <v>2</v>
      </c>
      <c r="E257" s="5">
        <v>0</v>
      </c>
      <c r="F257" s="5">
        <v>0</v>
      </c>
      <c r="G257" s="5">
        <v>1</v>
      </c>
      <c r="H257" s="5">
        <v>1</v>
      </c>
      <c r="I257" s="5">
        <v>1</v>
      </c>
      <c r="J257" s="5">
        <v>1</v>
      </c>
      <c r="K257" s="5">
        <v>0</v>
      </c>
      <c r="L257" s="5">
        <v>0</v>
      </c>
      <c r="M257" s="5">
        <v>1</v>
      </c>
      <c r="N257" s="5">
        <v>0</v>
      </c>
      <c r="O257" s="5">
        <v>1</v>
      </c>
      <c r="P257" s="302">
        <f>SUM(D257:O257)</f>
        <v>8</v>
      </c>
    </row>
    <row r="258" spans="1:16" ht="15.75" x14ac:dyDescent="0.25">
      <c r="A258" s="598" t="s">
        <v>8</v>
      </c>
      <c r="B258" s="599"/>
      <c r="C258" s="6" t="s">
        <v>3</v>
      </c>
      <c r="D258" s="2">
        <f>IFERROR(D257/D256,0)</f>
        <v>1</v>
      </c>
      <c r="E258" s="2">
        <f t="shared" ref="E258:G258" si="352">IFERROR(E257/E256,0)</f>
        <v>0</v>
      </c>
      <c r="F258" s="2">
        <f t="shared" si="352"/>
        <v>0</v>
      </c>
      <c r="G258" s="2">
        <f t="shared" si="352"/>
        <v>0</v>
      </c>
      <c r="H258" s="2">
        <f t="shared" ref="H258:I258" si="353">IFERROR(H257/H256,0)</f>
        <v>0.5</v>
      </c>
      <c r="I258" s="2">
        <f t="shared" si="353"/>
        <v>0.16666666666666666</v>
      </c>
      <c r="J258" s="2">
        <f t="shared" ref="J258:K258" si="354">IFERROR(J257/J256,0)</f>
        <v>0.5</v>
      </c>
      <c r="K258" s="2">
        <f t="shared" si="354"/>
        <v>0</v>
      </c>
      <c r="L258" s="2">
        <f t="shared" ref="L258:M258" si="355">IFERROR(L257/L256,0)</f>
        <v>0</v>
      </c>
      <c r="M258" s="2">
        <f t="shared" si="355"/>
        <v>0.33333333333333331</v>
      </c>
      <c r="N258" s="2">
        <f t="shared" ref="N258:O258" si="356">IFERROR(N257/N256,0)</f>
        <v>0</v>
      </c>
      <c r="O258" s="2">
        <f t="shared" si="356"/>
        <v>0.5</v>
      </c>
      <c r="P258" s="302">
        <f>IFERROR(P257/P256,0)</f>
        <v>0.32</v>
      </c>
    </row>
    <row r="259" spans="1:16" ht="15.75" x14ac:dyDescent="0.25">
      <c r="A259" s="598" t="s">
        <v>7</v>
      </c>
      <c r="B259" s="599"/>
      <c r="C259" s="6" t="s">
        <v>6</v>
      </c>
      <c r="D259" s="514">
        <f>IFERROR(D92/D255*100,0)</f>
        <v>0</v>
      </c>
      <c r="E259" s="514">
        <f t="shared" ref="E259:G259" si="357">IFERROR(E92/E255*100,0)</f>
        <v>0</v>
      </c>
      <c r="F259" s="514">
        <f t="shared" si="357"/>
        <v>0</v>
      </c>
      <c r="G259" s="7">
        <f t="shared" si="357"/>
        <v>0</v>
      </c>
      <c r="H259" s="7">
        <f t="shared" ref="H259:I259" si="358">IFERROR(H92/H255*100,0)</f>
        <v>400</v>
      </c>
      <c r="I259" s="292">
        <f t="shared" si="358"/>
        <v>133.33333333333331</v>
      </c>
      <c r="J259" s="292">
        <f t="shared" ref="J259:K259" si="359">IFERROR(J92/J255*100,0)</f>
        <v>66.666666666666657</v>
      </c>
      <c r="K259" s="292">
        <f t="shared" si="359"/>
        <v>0</v>
      </c>
      <c r="L259" s="292">
        <f t="shared" ref="L259:M259" si="360">IFERROR(L92/L255*100,0)</f>
        <v>0</v>
      </c>
      <c r="M259" s="292">
        <f t="shared" si="360"/>
        <v>33.333333333333329</v>
      </c>
      <c r="N259" s="292">
        <f t="shared" ref="N259:O259" si="361">IFERROR(N92/N255*100,0)</f>
        <v>0</v>
      </c>
      <c r="O259" s="292">
        <f t="shared" si="361"/>
        <v>22.222222222222221</v>
      </c>
      <c r="P259" s="303">
        <f>IFERROR(P92/P255*100,0)</f>
        <v>36.95652173913043</v>
      </c>
    </row>
    <row r="260" spans="1:16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4"/>
      <c r="O260" s="594"/>
      <c r="P260" s="595"/>
    </row>
    <row r="261" spans="1:16" s="3" customFormat="1" ht="15" customHeight="1" x14ac:dyDescent="0.25">
      <c r="A261" s="610" t="s">
        <v>4</v>
      </c>
      <c r="B261" s="611"/>
      <c r="C261" s="6" t="s">
        <v>3</v>
      </c>
      <c r="D261" s="5">
        <v>2</v>
      </c>
      <c r="E261" s="5">
        <v>4</v>
      </c>
      <c r="F261" s="5">
        <v>2</v>
      </c>
      <c r="G261" s="5">
        <v>3</v>
      </c>
      <c r="H261" s="5">
        <v>1</v>
      </c>
      <c r="I261" s="5">
        <v>1</v>
      </c>
      <c r="J261" s="5">
        <v>2</v>
      </c>
      <c r="K261" s="5">
        <v>3</v>
      </c>
      <c r="L261" s="5">
        <v>5</v>
      </c>
      <c r="M261" s="5">
        <v>3</v>
      </c>
      <c r="N261" s="5">
        <v>3</v>
      </c>
      <c r="O261" s="5">
        <v>2</v>
      </c>
      <c r="P261" s="40">
        <f>SUM(D261:O261)</f>
        <v>31</v>
      </c>
    </row>
    <row r="262" spans="1:16" s="3" customFormat="1" ht="15.75" customHeight="1" x14ac:dyDescent="0.25">
      <c r="A262" s="610" t="s">
        <v>2</v>
      </c>
      <c r="B262" s="611"/>
      <c r="C262" s="6" t="s">
        <v>0</v>
      </c>
      <c r="D262" s="5">
        <v>2</v>
      </c>
      <c r="E262" s="5">
        <v>3</v>
      </c>
      <c r="F262" s="5">
        <v>2</v>
      </c>
      <c r="G262" s="5">
        <v>1</v>
      </c>
      <c r="H262" s="5">
        <v>1</v>
      </c>
      <c r="I262" s="5">
        <v>1</v>
      </c>
      <c r="J262" s="5">
        <v>1</v>
      </c>
      <c r="K262" s="5">
        <v>1</v>
      </c>
      <c r="L262" s="5">
        <v>1</v>
      </c>
      <c r="M262" s="5">
        <v>1</v>
      </c>
      <c r="N262" s="5">
        <v>2</v>
      </c>
      <c r="O262" s="5">
        <v>1</v>
      </c>
      <c r="P262" s="40">
        <f>SUM(D262:O262)</f>
        <v>17</v>
      </c>
    </row>
    <row r="263" spans="1:16" ht="16.5" thickBot="1" x14ac:dyDescent="0.3">
      <c r="A263" s="608" t="s">
        <v>1</v>
      </c>
      <c r="B263" s="609"/>
      <c r="C263" s="99" t="s">
        <v>0</v>
      </c>
      <c r="D263" s="100">
        <f>IF(D262,D261/D262,"")</f>
        <v>1</v>
      </c>
      <c r="E263" s="100">
        <f t="shared" ref="E263:G263" si="362">IF(E262,E261/E262,"")</f>
        <v>1.3333333333333333</v>
      </c>
      <c r="F263" s="100">
        <f t="shared" si="362"/>
        <v>1</v>
      </c>
      <c r="G263" s="100">
        <f t="shared" si="362"/>
        <v>3</v>
      </c>
      <c r="H263" s="100">
        <f t="shared" ref="H263:I263" si="363">IF(H262,H261/H262,"")</f>
        <v>1</v>
      </c>
      <c r="I263" s="100">
        <f t="shared" si="363"/>
        <v>1</v>
      </c>
      <c r="J263" s="100">
        <f t="shared" ref="J263:K263" si="364">IF(J262,J261/J262,"")</f>
        <v>2</v>
      </c>
      <c r="K263" s="100">
        <f t="shared" si="364"/>
        <v>3</v>
      </c>
      <c r="L263" s="100">
        <f t="shared" ref="L263:M263" si="365">IF(L262,L261/L262,"")</f>
        <v>5</v>
      </c>
      <c r="M263" s="100">
        <f t="shared" si="365"/>
        <v>3</v>
      </c>
      <c r="N263" s="100">
        <f t="shared" ref="N263:O263" si="366">IF(N262,N261/N262,"")</f>
        <v>1.5</v>
      </c>
      <c r="O263" s="100">
        <f t="shared" si="366"/>
        <v>2</v>
      </c>
      <c r="P263" s="235">
        <f t="shared" ref="P263" si="367">IF(P262,P261/P262,"")</f>
        <v>1.8235294117647058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P263"/>
  <sheetViews>
    <sheetView workbookViewId="0">
      <pane xSplit="2" ySplit="8" topLeftCell="K9" activePane="bottomRight" state="frozen"/>
      <selection pane="topRight" activeCell="C1" sqref="C1"/>
      <selection pane="bottomLeft" activeCell="A9" sqref="A9"/>
      <selection pane="bottomRight" activeCell="A23" sqref="A23:P23"/>
    </sheetView>
  </sheetViews>
  <sheetFormatPr defaultRowHeight="15" x14ac:dyDescent="0.25"/>
  <cols>
    <col min="1" max="1" width="39" customWidth="1"/>
    <col min="2" max="2" width="11.85546875" customWidth="1"/>
    <col min="3" max="3" width="12.5703125" customWidth="1"/>
    <col min="4" max="4" width="20.42578125" bestFit="1" customWidth="1"/>
    <col min="5" max="6" width="18.5703125" bestFit="1" customWidth="1"/>
    <col min="7" max="7" width="20.42578125" bestFit="1" customWidth="1"/>
    <col min="8" max="11" width="19.140625" customWidth="1"/>
    <col min="12" max="15" width="18.5703125" bestFit="1" customWidth="1"/>
    <col min="16" max="16" width="17.5703125" style="62" bestFit="1" customWidth="1"/>
  </cols>
  <sheetData>
    <row r="1" spans="1:16" ht="18.75" thickBot="1" x14ac:dyDescent="0.3">
      <c r="A1" s="590" t="s">
        <v>177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2"/>
    </row>
    <row r="2" spans="1:16" ht="18.75" thickBot="1" x14ac:dyDescent="0.3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7"/>
    </row>
    <row r="3" spans="1:16" ht="18.75" thickBot="1" x14ac:dyDescent="0.3">
      <c r="A3" s="678" t="s">
        <v>270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80"/>
    </row>
    <row r="4" spans="1:16" ht="18.75" thickBot="1" x14ac:dyDescent="0.3">
      <c r="A4" s="681" t="s">
        <v>212</v>
      </c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3"/>
    </row>
    <row r="5" spans="1:16" ht="14.45" customHeight="1" x14ac:dyDescent="0.25">
      <c r="A5" s="684" t="s">
        <v>224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 s="685"/>
      <c r="P5" s="686"/>
    </row>
    <row r="6" spans="1:16" ht="15" customHeight="1" thickBot="1" x14ac:dyDescent="0.3">
      <c r="A6" s="687"/>
      <c r="B6" s="688"/>
      <c r="C6" s="688"/>
      <c r="D6" s="688"/>
      <c r="E6" s="688"/>
      <c r="F6" s="688"/>
      <c r="G6" s="688"/>
      <c r="H6" s="688"/>
      <c r="I6" s="688"/>
      <c r="J6" s="688"/>
      <c r="K6" s="688"/>
      <c r="L6" s="688"/>
      <c r="M6" s="688"/>
      <c r="N6" s="688"/>
      <c r="O6" s="688"/>
      <c r="P6" s="689"/>
    </row>
    <row r="7" spans="1:16" ht="16.5" thickBot="1" x14ac:dyDescent="0.3">
      <c r="A7" s="690" t="s">
        <v>176</v>
      </c>
      <c r="B7" s="691"/>
      <c r="C7" s="60" t="s">
        <v>175</v>
      </c>
      <c r="D7" s="59" t="s">
        <v>165</v>
      </c>
      <c r="E7" s="59" t="s">
        <v>164</v>
      </c>
      <c r="F7" s="59" t="s">
        <v>163</v>
      </c>
      <c r="G7" s="59" t="s">
        <v>174</v>
      </c>
      <c r="H7" s="59" t="s">
        <v>173</v>
      </c>
      <c r="I7" s="59" t="s">
        <v>172</v>
      </c>
      <c r="J7" s="59" t="s">
        <v>171</v>
      </c>
      <c r="K7" s="59" t="s">
        <v>170</v>
      </c>
      <c r="L7" s="59" t="s">
        <v>169</v>
      </c>
      <c r="M7" s="59" t="s">
        <v>168</v>
      </c>
      <c r="N7" s="59" t="s">
        <v>167</v>
      </c>
      <c r="O7" s="59" t="s">
        <v>166</v>
      </c>
      <c r="P7" s="58" t="s">
        <v>162</v>
      </c>
    </row>
    <row r="8" spans="1:16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3"/>
      <c r="O8" s="693"/>
      <c r="P8" s="694"/>
    </row>
    <row r="9" spans="1:16" ht="15.75" x14ac:dyDescent="0.25">
      <c r="A9" s="695" t="s">
        <v>178</v>
      </c>
      <c r="B9" s="696"/>
      <c r="C9" s="57" t="s">
        <v>154</v>
      </c>
      <c r="D9" s="56">
        <v>2480</v>
      </c>
      <c r="E9" s="56">
        <v>2258</v>
      </c>
      <c r="F9" s="56">
        <v>7389</v>
      </c>
      <c r="G9" s="56">
        <v>1944</v>
      </c>
      <c r="H9" s="56">
        <v>1660</v>
      </c>
      <c r="I9" s="56">
        <v>1556</v>
      </c>
      <c r="J9" s="56">
        <v>1442</v>
      </c>
      <c r="K9" s="56">
        <v>1140</v>
      </c>
      <c r="L9" s="56">
        <v>1021</v>
      </c>
      <c r="M9" s="56">
        <v>2544</v>
      </c>
      <c r="N9" s="56">
        <v>2024</v>
      </c>
      <c r="O9" s="56">
        <v>2702</v>
      </c>
      <c r="P9" s="159">
        <f>SUM(D9:O9)</f>
        <v>28160</v>
      </c>
    </row>
    <row r="10" spans="1:16" x14ac:dyDescent="0.25">
      <c r="A10" s="593" t="s">
        <v>179</v>
      </c>
      <c r="B10" s="594"/>
      <c r="C10" s="594"/>
      <c r="D10" s="594"/>
      <c r="E10" s="594"/>
      <c r="F10" s="594"/>
      <c r="G10" s="594"/>
      <c r="H10" s="594"/>
      <c r="I10" s="594"/>
      <c r="J10" s="594"/>
      <c r="K10" s="594"/>
      <c r="L10" s="594"/>
      <c r="M10" s="594"/>
      <c r="N10" s="594"/>
      <c r="O10" s="594"/>
      <c r="P10" s="595"/>
    </row>
    <row r="11" spans="1:16" ht="15.75" x14ac:dyDescent="0.25">
      <c r="A11" s="603" t="s">
        <v>159</v>
      </c>
      <c r="B11" s="604"/>
      <c r="C11" s="12" t="s">
        <v>154</v>
      </c>
      <c r="D11" s="26">
        <v>1152</v>
      </c>
      <c r="E11" s="26">
        <v>1160</v>
      </c>
      <c r="F11" s="26">
        <v>1218</v>
      </c>
      <c r="G11" s="26">
        <v>979</v>
      </c>
      <c r="H11" s="26">
        <v>867</v>
      </c>
      <c r="I11" s="26">
        <v>890</v>
      </c>
      <c r="J11" s="26">
        <v>780</v>
      </c>
      <c r="K11" s="26">
        <v>580</v>
      </c>
      <c r="L11" s="26">
        <v>617</v>
      </c>
      <c r="M11" s="26">
        <v>637</v>
      </c>
      <c r="N11" s="26">
        <v>1143</v>
      </c>
      <c r="O11" s="26">
        <v>325</v>
      </c>
      <c r="P11" s="54">
        <f>SUM(D11:O11)</f>
        <v>10348</v>
      </c>
    </row>
    <row r="12" spans="1:16" ht="15.75" x14ac:dyDescent="0.25">
      <c r="A12" s="603" t="s">
        <v>158</v>
      </c>
      <c r="B12" s="604"/>
      <c r="C12" s="12" t="s">
        <v>154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54">
        <f>SUM(D12:O12)</f>
        <v>0</v>
      </c>
    </row>
    <row r="13" spans="1:16" ht="15.75" x14ac:dyDescent="0.25">
      <c r="A13" s="603" t="s">
        <v>157</v>
      </c>
      <c r="B13" s="604"/>
      <c r="C13" s="12" t="s">
        <v>154</v>
      </c>
      <c r="D13" s="26">
        <v>7</v>
      </c>
      <c r="E13" s="26">
        <v>11</v>
      </c>
      <c r="F13" s="26">
        <v>7</v>
      </c>
      <c r="G13" s="26">
        <v>63</v>
      </c>
      <c r="H13" s="26">
        <v>7</v>
      </c>
      <c r="I13" s="26">
        <v>20</v>
      </c>
      <c r="J13" s="26">
        <v>15</v>
      </c>
      <c r="K13" s="26">
        <v>11</v>
      </c>
      <c r="L13" s="26">
        <v>11</v>
      </c>
      <c r="M13" s="26">
        <v>13</v>
      </c>
      <c r="N13" s="26">
        <v>7</v>
      </c>
      <c r="O13" s="26">
        <v>9</v>
      </c>
      <c r="P13" s="54">
        <f>SUM(D13:O13)</f>
        <v>181</v>
      </c>
    </row>
    <row r="14" spans="1:16" ht="15.75" x14ac:dyDescent="0.25">
      <c r="A14" s="596" t="s">
        <v>156</v>
      </c>
      <c r="B14" s="597"/>
      <c r="C14" s="12" t="s">
        <v>154</v>
      </c>
      <c r="D14" s="26">
        <v>27</v>
      </c>
      <c r="E14" s="26">
        <v>24</v>
      </c>
      <c r="F14" s="26">
        <v>29</v>
      </c>
      <c r="G14" s="26">
        <v>43</v>
      </c>
      <c r="H14" s="26">
        <v>64</v>
      </c>
      <c r="I14" s="26">
        <v>18</v>
      </c>
      <c r="J14" s="26">
        <v>18</v>
      </c>
      <c r="K14" s="26">
        <v>8</v>
      </c>
      <c r="L14" s="26">
        <v>11</v>
      </c>
      <c r="M14" s="26">
        <v>8</v>
      </c>
      <c r="N14" s="26">
        <v>30</v>
      </c>
      <c r="O14" s="26">
        <v>8</v>
      </c>
      <c r="P14" s="54">
        <f>SUM(D14:O14)</f>
        <v>288</v>
      </c>
    </row>
    <row r="15" spans="1:16" s="62" customFormat="1" ht="15.75" x14ac:dyDescent="0.25">
      <c r="A15" s="617" t="s">
        <v>160</v>
      </c>
      <c r="B15" s="618"/>
      <c r="C15" s="61" t="s">
        <v>154</v>
      </c>
      <c r="D15" s="34">
        <f>SUM(D11:D14)</f>
        <v>1186</v>
      </c>
      <c r="E15" s="34">
        <f t="shared" ref="E15:F15" si="0">SUM(E11:E14)</f>
        <v>1195</v>
      </c>
      <c r="F15" s="34">
        <f t="shared" si="0"/>
        <v>1254</v>
      </c>
      <c r="G15" s="34">
        <f t="shared" ref="G15:H15" si="1">SUM(G11:G14)</f>
        <v>1085</v>
      </c>
      <c r="H15" s="34">
        <f t="shared" si="1"/>
        <v>938</v>
      </c>
      <c r="I15" s="34">
        <f t="shared" ref="I15" si="2">SUM(I11:I14)</f>
        <v>928</v>
      </c>
      <c r="J15" s="34">
        <f t="shared" ref="J15" si="3">SUM(J11:J14)</f>
        <v>813</v>
      </c>
      <c r="K15" s="34">
        <f t="shared" ref="K15:L15" si="4">SUM(K11:K14)</f>
        <v>599</v>
      </c>
      <c r="L15" s="34">
        <f t="shared" si="4"/>
        <v>639</v>
      </c>
      <c r="M15" s="34">
        <f t="shared" ref="M15:N15" si="5">SUM(M11:M14)</f>
        <v>658</v>
      </c>
      <c r="N15" s="34">
        <f t="shared" si="5"/>
        <v>1180</v>
      </c>
      <c r="O15" s="34">
        <f t="shared" ref="O15" si="6">SUM(O11:O14)</f>
        <v>342</v>
      </c>
      <c r="P15" s="54">
        <f t="shared" ref="P15" si="7">SUM(P11:P14)</f>
        <v>10817</v>
      </c>
    </row>
    <row r="16" spans="1:16" s="3" customFormat="1" x14ac:dyDescent="0.25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4"/>
      <c r="O16" s="594"/>
      <c r="P16" s="595"/>
    </row>
    <row r="17" spans="1:16" s="3" customFormat="1" ht="15.75" x14ac:dyDescent="0.25">
      <c r="A17" s="603" t="s">
        <v>182</v>
      </c>
      <c r="B17" s="604"/>
      <c r="C17" s="12" t="s">
        <v>154</v>
      </c>
      <c r="D17" s="26">
        <v>495.5</v>
      </c>
      <c r="E17" s="26">
        <v>507.29999999999995</v>
      </c>
      <c r="F17" s="26">
        <v>4451.1000000000031</v>
      </c>
      <c r="G17" s="26">
        <v>451.20000000000016</v>
      </c>
      <c r="H17" s="26">
        <v>315.09999999999991</v>
      </c>
      <c r="I17" s="26">
        <v>371.40000000000009</v>
      </c>
      <c r="J17" s="26">
        <v>323.40000000000026</v>
      </c>
      <c r="K17" s="26">
        <v>241.89999999999989</v>
      </c>
      <c r="L17" s="26">
        <v>253.99999999999997</v>
      </c>
      <c r="M17" s="26">
        <v>1556.8</v>
      </c>
      <c r="N17" s="26">
        <v>632.89999999999964</v>
      </c>
      <c r="O17" s="26">
        <v>2000.4999999999927</v>
      </c>
      <c r="P17" s="54">
        <f>SUM(D17:O17)</f>
        <v>11601.099999999995</v>
      </c>
    </row>
    <row r="18" spans="1:16" s="3" customFormat="1" ht="15.75" x14ac:dyDescent="0.25">
      <c r="A18" s="603" t="s">
        <v>183</v>
      </c>
      <c r="B18" s="604"/>
      <c r="C18" s="12" t="s">
        <v>154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54">
        <f>SUM(D18:O18)</f>
        <v>0</v>
      </c>
    </row>
    <row r="19" spans="1:16" s="3" customFormat="1" ht="15.75" x14ac:dyDescent="0.25">
      <c r="A19" s="603" t="s">
        <v>184</v>
      </c>
      <c r="B19" s="604"/>
      <c r="C19" s="12" t="s">
        <v>154</v>
      </c>
      <c r="D19" s="26">
        <v>137.80000000000001</v>
      </c>
      <c r="E19" s="26">
        <v>132.5</v>
      </c>
      <c r="F19" s="26">
        <v>747.7</v>
      </c>
      <c r="G19" s="26">
        <v>154.50000000000003</v>
      </c>
      <c r="H19" s="26">
        <v>266.5</v>
      </c>
      <c r="I19" s="26">
        <v>95.1</v>
      </c>
      <c r="J19" s="26">
        <v>150.60000000000002</v>
      </c>
      <c r="K19" s="26">
        <v>47.099999999999994</v>
      </c>
      <c r="L19" s="26">
        <v>70.199999999999989</v>
      </c>
      <c r="M19" s="26">
        <v>209.8</v>
      </c>
      <c r="N19" s="26">
        <v>111.69999999999999</v>
      </c>
      <c r="O19" s="26">
        <v>192.5</v>
      </c>
      <c r="P19" s="54">
        <f>SUM(D19:O19)</f>
        <v>2315.9999999999995</v>
      </c>
    </row>
    <row r="20" spans="1:16" s="3" customFormat="1" ht="15.75" x14ac:dyDescent="0.25">
      <c r="A20" s="596" t="s">
        <v>185</v>
      </c>
      <c r="B20" s="597"/>
      <c r="C20" s="12" t="s">
        <v>154</v>
      </c>
      <c r="D20" s="26">
        <v>7</v>
      </c>
      <c r="E20" s="26">
        <v>9.3000000000000007</v>
      </c>
      <c r="F20" s="26">
        <v>9.3000000000000007</v>
      </c>
      <c r="G20" s="26">
        <v>11.6</v>
      </c>
      <c r="H20" s="26">
        <v>0</v>
      </c>
      <c r="I20" s="26">
        <v>0</v>
      </c>
      <c r="J20" s="26">
        <v>6.3</v>
      </c>
      <c r="K20" s="26">
        <v>0</v>
      </c>
      <c r="L20" s="26">
        <v>8.5</v>
      </c>
      <c r="M20" s="26">
        <v>0</v>
      </c>
      <c r="N20" s="26">
        <v>27.200000000000003</v>
      </c>
      <c r="O20" s="26">
        <v>25.3</v>
      </c>
      <c r="P20" s="54">
        <f>SUM(D20:O20)</f>
        <v>104.5</v>
      </c>
    </row>
    <row r="21" spans="1:16" s="70" customFormat="1" ht="15.75" x14ac:dyDescent="0.25">
      <c r="A21" s="617" t="s">
        <v>186</v>
      </c>
      <c r="B21" s="618"/>
      <c r="C21" s="61" t="s">
        <v>154</v>
      </c>
      <c r="D21" s="34">
        <f>SUM(D17:D20)</f>
        <v>640.29999999999995</v>
      </c>
      <c r="E21" s="34">
        <f t="shared" ref="E21:F21" si="8">SUM(E17:E20)</f>
        <v>649.09999999999991</v>
      </c>
      <c r="F21" s="34">
        <f t="shared" si="8"/>
        <v>5208.1000000000031</v>
      </c>
      <c r="G21" s="34">
        <f t="shared" ref="G21:H21" si="9">SUM(G17:G20)</f>
        <v>617.30000000000018</v>
      </c>
      <c r="H21" s="34">
        <f t="shared" si="9"/>
        <v>581.59999999999991</v>
      </c>
      <c r="I21" s="34">
        <f t="shared" ref="I21" si="10">SUM(I17:I20)</f>
        <v>466.50000000000011</v>
      </c>
      <c r="J21" s="34">
        <f t="shared" ref="J21" si="11">SUM(J17:J20)</f>
        <v>480.3000000000003</v>
      </c>
      <c r="K21" s="34">
        <f t="shared" ref="K21:L21" si="12">SUM(K17:K20)</f>
        <v>288.99999999999989</v>
      </c>
      <c r="L21" s="34">
        <f t="shared" si="12"/>
        <v>332.69999999999993</v>
      </c>
      <c r="M21" s="34">
        <f t="shared" ref="M21:N21" si="13">SUM(M17:M20)</f>
        <v>1766.6</v>
      </c>
      <c r="N21" s="34">
        <f t="shared" si="13"/>
        <v>771.79999999999973</v>
      </c>
      <c r="O21" s="34">
        <f t="shared" ref="O21" si="14">SUM(O17:O20)</f>
        <v>2218.2999999999929</v>
      </c>
      <c r="P21" s="54">
        <f t="shared" ref="P21" si="15">SUM(P17:P20)</f>
        <v>14021.599999999995</v>
      </c>
    </row>
    <row r="22" spans="1:16" s="3" customFormat="1" ht="15.75" x14ac:dyDescent="0.25">
      <c r="A22" s="327" t="s">
        <v>187</v>
      </c>
      <c r="B22" s="321"/>
      <c r="C22" s="12" t="s">
        <v>154</v>
      </c>
      <c r="D22" s="34">
        <f>D21+D15</f>
        <v>1826.3</v>
      </c>
      <c r="E22" s="34">
        <f t="shared" ref="E22:G22" si="16">E21+E15</f>
        <v>1844.1</v>
      </c>
      <c r="F22" s="34">
        <f t="shared" si="16"/>
        <v>6462.1000000000031</v>
      </c>
      <c r="G22" s="34">
        <f t="shared" si="16"/>
        <v>1702.3000000000002</v>
      </c>
      <c r="H22" s="34">
        <f t="shared" ref="H22:I22" si="17">H21+H15</f>
        <v>1519.6</v>
      </c>
      <c r="I22" s="34">
        <f t="shared" si="17"/>
        <v>1394.5</v>
      </c>
      <c r="J22" s="34">
        <f t="shared" ref="J22" si="18">J21+J15</f>
        <v>1293.3000000000002</v>
      </c>
      <c r="K22" s="34">
        <f t="shared" ref="K22:L22" si="19">K21+K15</f>
        <v>887.99999999999989</v>
      </c>
      <c r="L22" s="34">
        <f t="shared" si="19"/>
        <v>971.69999999999993</v>
      </c>
      <c r="M22" s="34">
        <f t="shared" ref="M22:N22" si="20">M21+M15</f>
        <v>2424.6</v>
      </c>
      <c r="N22" s="34">
        <f t="shared" si="20"/>
        <v>1951.7999999999997</v>
      </c>
      <c r="O22" s="34">
        <f t="shared" ref="O22" si="21">O21+O15</f>
        <v>2560.2999999999929</v>
      </c>
      <c r="P22" s="54">
        <f>P21+P15</f>
        <v>24838.599999999995</v>
      </c>
    </row>
    <row r="23" spans="1:16" x14ac:dyDescent="0.25">
      <c r="A23" s="662"/>
      <c r="B23" s="663"/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4"/>
    </row>
    <row r="24" spans="1:16" ht="15.75" x14ac:dyDescent="0.25">
      <c r="A24" s="665" t="s">
        <v>181</v>
      </c>
      <c r="B24" s="37" t="s">
        <v>155</v>
      </c>
      <c r="C24" s="6" t="s">
        <v>154</v>
      </c>
      <c r="D24" s="53">
        <f>D9-D22</f>
        <v>653.70000000000005</v>
      </c>
      <c r="E24" s="53">
        <f t="shared" ref="E24:G24" si="22">E9-E22</f>
        <v>413.90000000000009</v>
      </c>
      <c r="F24" s="53">
        <f t="shared" si="22"/>
        <v>926.89999999999691</v>
      </c>
      <c r="G24" s="53">
        <f t="shared" si="22"/>
        <v>241.69999999999982</v>
      </c>
      <c r="H24" s="53">
        <f t="shared" ref="H24:I24" si="23">H9-H22</f>
        <v>140.40000000000009</v>
      </c>
      <c r="I24" s="53">
        <f t="shared" si="23"/>
        <v>161.5</v>
      </c>
      <c r="J24" s="53">
        <f t="shared" ref="J24" si="24">J9-J22</f>
        <v>148.69999999999982</v>
      </c>
      <c r="K24" s="53">
        <f t="shared" ref="K24:L24" si="25">K9-K22</f>
        <v>252.00000000000011</v>
      </c>
      <c r="L24" s="53">
        <f t="shared" si="25"/>
        <v>49.300000000000068</v>
      </c>
      <c r="M24" s="53">
        <f t="shared" ref="M24:N24" si="26">M9-M22</f>
        <v>119.40000000000009</v>
      </c>
      <c r="N24" s="53">
        <f t="shared" si="26"/>
        <v>72.200000000000273</v>
      </c>
      <c r="O24" s="53">
        <f t="shared" ref="O24" si="27">O9-O22</f>
        <v>141.70000000000709</v>
      </c>
      <c r="P24" s="183">
        <f t="shared" ref="P24" si="28">P9-P22</f>
        <v>3321.4000000000051</v>
      </c>
    </row>
    <row r="25" spans="1:16" ht="16.5" thickBot="1" x14ac:dyDescent="0.3">
      <c r="A25" s="666"/>
      <c r="B25" s="133" t="s">
        <v>153</v>
      </c>
      <c r="C25" s="134" t="s">
        <v>6</v>
      </c>
      <c r="D25" s="135">
        <f>IFERROR(D24/D9,0)</f>
        <v>0.26358870967741937</v>
      </c>
      <c r="E25" s="135">
        <f t="shared" ref="E25:F25" si="29">E24/E9</f>
        <v>0.18330380868024804</v>
      </c>
      <c r="F25" s="135">
        <f t="shared" si="29"/>
        <v>0.12544322641764744</v>
      </c>
      <c r="G25" s="135">
        <f t="shared" ref="G25:H25" si="30">IFERROR(G24/G9,0)</f>
        <v>0.12433127572016452</v>
      </c>
      <c r="H25" s="135">
        <f t="shared" si="30"/>
        <v>8.45783132530121E-2</v>
      </c>
      <c r="I25" s="135">
        <f t="shared" ref="I25" si="31">IFERROR(I24/I9,0)</f>
        <v>0.10379177377892031</v>
      </c>
      <c r="J25" s="135">
        <f t="shared" ref="J25" si="32">IFERROR(J24/J9,0)</f>
        <v>0.10312066574202484</v>
      </c>
      <c r="K25" s="135">
        <f t="shared" ref="K25:L25" si="33">IFERROR(K24/K9,0)</f>
        <v>0.22105263157894747</v>
      </c>
      <c r="L25" s="135">
        <f t="shared" si="33"/>
        <v>4.8285994123408491E-2</v>
      </c>
      <c r="M25" s="135">
        <f t="shared" ref="M25:N25" si="34">IFERROR(M24/M9,0)</f>
        <v>4.6933962264150982E-2</v>
      </c>
      <c r="N25" s="135">
        <f t="shared" si="34"/>
        <v>3.5671936758893415E-2</v>
      </c>
      <c r="O25" s="135">
        <f t="shared" ref="O25" si="35">IFERROR(O24/O9,0)</f>
        <v>5.2442635085124756E-2</v>
      </c>
      <c r="P25" s="306">
        <f>IF(P9,P24/P9,"")</f>
        <v>0.11794744318181836</v>
      </c>
    </row>
    <row r="26" spans="1:16" x14ac:dyDescent="0.25">
      <c r="A26" s="667" t="s">
        <v>152</v>
      </c>
      <c r="B26" s="668"/>
      <c r="C26" s="668"/>
      <c r="D26" s="668"/>
      <c r="E26" s="668"/>
      <c r="F26" s="668"/>
      <c r="G26" s="668"/>
      <c r="H26" s="668"/>
      <c r="I26" s="668"/>
      <c r="J26" s="668"/>
      <c r="K26" s="668"/>
      <c r="L26" s="668"/>
      <c r="M26" s="668"/>
      <c r="N26" s="668"/>
      <c r="O26" s="668"/>
      <c r="P26" s="669"/>
    </row>
    <row r="27" spans="1:16" x14ac:dyDescent="0.25">
      <c r="A27" s="670" t="s">
        <v>151</v>
      </c>
      <c r="B27" s="671"/>
      <c r="C27" s="671"/>
      <c r="D27" s="671"/>
      <c r="E27" s="671"/>
      <c r="F27" s="671"/>
      <c r="G27" s="671"/>
      <c r="H27" s="671"/>
      <c r="I27" s="671"/>
      <c r="J27" s="671"/>
      <c r="K27" s="671"/>
      <c r="L27" s="671"/>
      <c r="M27" s="671"/>
      <c r="N27" s="671"/>
      <c r="O27" s="671"/>
      <c r="P27" s="672"/>
    </row>
    <row r="28" spans="1:16" ht="29.25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6"/>
      <c r="K28" s="46"/>
      <c r="L28" s="47"/>
      <c r="M28" s="47"/>
      <c r="N28" s="47"/>
      <c r="O28" s="47"/>
      <c r="P28" s="45"/>
    </row>
    <row r="29" spans="1:16" ht="15.75" x14ac:dyDescent="0.25">
      <c r="A29" s="673" t="s">
        <v>148</v>
      </c>
      <c r="B29" s="612">
        <v>7400</v>
      </c>
      <c r="C29" s="6" t="s">
        <v>142</v>
      </c>
      <c r="D29" s="43">
        <v>10.199999999999999</v>
      </c>
      <c r="E29" s="43">
        <v>9.5</v>
      </c>
      <c r="F29" s="43">
        <v>7.5</v>
      </c>
      <c r="G29" s="43">
        <v>7.75</v>
      </c>
      <c r="H29" s="43">
        <v>5.5</v>
      </c>
      <c r="I29" s="43">
        <v>6.5</v>
      </c>
      <c r="J29" s="43">
        <v>6.7</v>
      </c>
      <c r="K29" s="43">
        <v>5.5</v>
      </c>
      <c r="L29" s="43">
        <v>4.5</v>
      </c>
      <c r="M29" s="43">
        <v>8.1999999999999993</v>
      </c>
      <c r="N29" s="43">
        <v>7.5</v>
      </c>
      <c r="O29" s="43">
        <v>7.55</v>
      </c>
      <c r="P29" s="44">
        <f>SUM(D29:O29)</f>
        <v>86.9</v>
      </c>
    </row>
    <row r="30" spans="1:16" ht="15.75" x14ac:dyDescent="0.25">
      <c r="A30" s="674"/>
      <c r="B30" s="613"/>
      <c r="C30" s="42" t="s">
        <v>141</v>
      </c>
      <c r="D30" s="16">
        <f>IFERROR(D29/(D9/1000),0)</f>
        <v>4.1129032258064511</v>
      </c>
      <c r="E30" s="16">
        <f t="shared" ref="E30:G30" si="36">IFERROR(E29/(E9/1000),0)</f>
        <v>4.2072630646589904</v>
      </c>
      <c r="F30" s="16">
        <f t="shared" si="36"/>
        <v>1.0150223304912709</v>
      </c>
      <c r="G30" s="16">
        <f t="shared" si="36"/>
        <v>3.9866255144032925</v>
      </c>
      <c r="H30" s="16">
        <f t="shared" ref="H30:I30" si="37">IFERROR(H29/(H9/1000),0)</f>
        <v>3.3132530120481931</v>
      </c>
      <c r="I30" s="16">
        <f t="shared" si="37"/>
        <v>4.1773778920308482</v>
      </c>
      <c r="J30" s="16">
        <f t="shared" ref="J30" si="38">IFERROR(J29/(J9/1000),0)</f>
        <v>4.6463245492371712</v>
      </c>
      <c r="K30" s="16">
        <f t="shared" ref="K30:L30" si="39">IFERROR(K29/(K9/1000),0)</f>
        <v>4.8245614035087723</v>
      </c>
      <c r="L30" s="16">
        <f t="shared" si="39"/>
        <v>4.4074436826640548</v>
      </c>
      <c r="M30" s="16">
        <f t="shared" ref="M30:N30" si="40">IFERROR(M29/(M9/1000),0)</f>
        <v>3.2232704402515719</v>
      </c>
      <c r="N30" s="16">
        <f t="shared" si="40"/>
        <v>3.7055335968379448</v>
      </c>
      <c r="O30" s="16">
        <f t="shared" ref="O30" si="41">IFERROR(O29/(O9/1000),0)</f>
        <v>2.7942264988897114</v>
      </c>
      <c r="P30" s="40">
        <f>IFERROR(P29/(P9/1000),0)</f>
        <v>3.0859375</v>
      </c>
    </row>
    <row r="31" spans="1:16" ht="15.75" x14ac:dyDescent="0.25">
      <c r="A31" s="605" t="s">
        <v>147</v>
      </c>
      <c r="B31" s="612">
        <v>1900</v>
      </c>
      <c r="C31" s="6" t="s">
        <v>142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4">
        <f>SUM(D31:O31)</f>
        <v>0</v>
      </c>
    </row>
    <row r="32" spans="1:16" ht="15.75" x14ac:dyDescent="0.25">
      <c r="A32" s="607"/>
      <c r="B32" s="613"/>
      <c r="C32" s="42" t="s">
        <v>141</v>
      </c>
      <c r="D32" s="16">
        <f>IFERROR(D31/(D9/1000),0)</f>
        <v>0</v>
      </c>
      <c r="E32" s="16">
        <f t="shared" ref="E32:G32" si="42">IFERROR(E31/(E9/1000),0)</f>
        <v>0</v>
      </c>
      <c r="F32" s="16">
        <f t="shared" si="42"/>
        <v>0</v>
      </c>
      <c r="G32" s="16">
        <f t="shared" si="42"/>
        <v>0</v>
      </c>
      <c r="H32" s="16">
        <f t="shared" ref="H32:I32" si="43">IFERROR(H31/(H9/1000),0)</f>
        <v>0</v>
      </c>
      <c r="I32" s="16">
        <f t="shared" si="43"/>
        <v>0</v>
      </c>
      <c r="J32" s="16">
        <f t="shared" ref="J32" si="44">IFERROR(J31/(J9/1000),0)</f>
        <v>0</v>
      </c>
      <c r="K32" s="16">
        <f t="shared" ref="K32:L32" si="45">IFERROR(K31/(K9/1000),0)</f>
        <v>0</v>
      </c>
      <c r="L32" s="16">
        <f t="shared" si="45"/>
        <v>0</v>
      </c>
      <c r="M32" s="16">
        <f t="shared" ref="M32:N32" si="46">IFERROR(M31/(M9/1000),0)</f>
        <v>0</v>
      </c>
      <c r="N32" s="16">
        <f t="shared" si="46"/>
        <v>0</v>
      </c>
      <c r="O32" s="16">
        <f t="shared" ref="O32" si="47">IFERROR(O31/(O9/1000),0)</f>
        <v>0</v>
      </c>
      <c r="P32" s="40">
        <f>IFERROR(P31/(P9/1000),0)</f>
        <v>0</v>
      </c>
    </row>
    <row r="33" spans="1:16" ht="15.75" x14ac:dyDescent="0.25">
      <c r="A33" s="605" t="s">
        <v>146</v>
      </c>
      <c r="B33" s="612">
        <v>1900</v>
      </c>
      <c r="C33" s="6" t="s">
        <v>142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4">
        <f>SUM(D33:O33)</f>
        <v>0</v>
      </c>
    </row>
    <row r="34" spans="1:16" ht="15.75" x14ac:dyDescent="0.25">
      <c r="A34" s="607"/>
      <c r="B34" s="613"/>
      <c r="C34" s="42" t="s">
        <v>141</v>
      </c>
      <c r="D34" s="16">
        <f>IFERROR(D33/(D9/1000),0)</f>
        <v>0</v>
      </c>
      <c r="E34" s="16">
        <f t="shared" ref="E34:G34" si="48">IFERROR(E33/(E9/1000),0)</f>
        <v>0</v>
      </c>
      <c r="F34" s="16">
        <f t="shared" si="48"/>
        <v>0</v>
      </c>
      <c r="G34" s="16">
        <f t="shared" si="48"/>
        <v>0</v>
      </c>
      <c r="H34" s="16">
        <f t="shared" ref="H34:I34" si="49">IFERROR(H33/(H9/1000),0)</f>
        <v>0</v>
      </c>
      <c r="I34" s="16">
        <f t="shared" si="49"/>
        <v>0</v>
      </c>
      <c r="J34" s="16">
        <f t="shared" ref="J34" si="50">IFERROR(J33/(J9/1000),0)</f>
        <v>0</v>
      </c>
      <c r="K34" s="16">
        <f t="shared" ref="K34:L34" si="51">IFERROR(K33/(K9/1000),0)</f>
        <v>0</v>
      </c>
      <c r="L34" s="16">
        <f t="shared" si="51"/>
        <v>0</v>
      </c>
      <c r="M34" s="16">
        <f t="shared" ref="M34:N34" si="52">IFERROR(M33/(M9/1000),0)</f>
        <v>0</v>
      </c>
      <c r="N34" s="16">
        <f t="shared" si="52"/>
        <v>0</v>
      </c>
      <c r="O34" s="16">
        <f t="shared" ref="O34" si="53">IFERROR(O33/(O9/1000),0)</f>
        <v>0</v>
      </c>
      <c r="P34" s="40">
        <f>IFERROR(P33/(P9/1000),0)</f>
        <v>0</v>
      </c>
    </row>
    <row r="35" spans="1:16" ht="15.75" x14ac:dyDescent="0.25">
      <c r="A35" s="605" t="s">
        <v>145</v>
      </c>
      <c r="B35" s="612">
        <f>745345.16/200</f>
        <v>3726.7258000000002</v>
      </c>
      <c r="C35" s="6" t="s">
        <v>128</v>
      </c>
      <c r="D35" s="43">
        <v>0</v>
      </c>
      <c r="E35" s="43">
        <v>0</v>
      </c>
      <c r="F35" s="43">
        <v>0</v>
      </c>
      <c r="G35" s="43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40"/>
    </row>
    <row r="36" spans="1:16" ht="15.75" x14ac:dyDescent="0.25">
      <c r="A36" s="607"/>
      <c r="B36" s="613"/>
      <c r="C36" s="6" t="s">
        <v>144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0"/>
    </row>
    <row r="37" spans="1:16" ht="15.75" x14ac:dyDescent="0.25">
      <c r="A37" s="605" t="s">
        <v>188</v>
      </c>
      <c r="B37" s="612">
        <f>790318.72/200</f>
        <v>3951.5935999999997</v>
      </c>
      <c r="C37" s="6" t="s">
        <v>128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4">
        <f>SUM(D37:O37)</f>
        <v>0</v>
      </c>
    </row>
    <row r="38" spans="1:16" ht="15.75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G38" si="54">IFERROR(E37/(E9/1000),0)</f>
        <v>0</v>
      </c>
      <c r="F38" s="16">
        <f t="shared" si="54"/>
        <v>0</v>
      </c>
      <c r="G38" s="16">
        <f t="shared" si="54"/>
        <v>0</v>
      </c>
      <c r="H38" s="16">
        <f t="shared" ref="H38:I38" si="55">IFERROR(H37/(H9/1000),0)</f>
        <v>0</v>
      </c>
      <c r="I38" s="16">
        <f t="shared" si="55"/>
        <v>0</v>
      </c>
      <c r="J38" s="16">
        <f t="shared" ref="J38" si="56">IFERROR(J37/(J9/1000),0)</f>
        <v>0</v>
      </c>
      <c r="K38" s="16">
        <f t="shared" ref="K38:L38" si="57">IFERROR(K37/(K9/1000),0)</f>
        <v>0</v>
      </c>
      <c r="L38" s="16">
        <f t="shared" si="57"/>
        <v>0</v>
      </c>
      <c r="M38" s="16">
        <f t="shared" ref="M38:N38" si="58">IFERROR(M37/(M9/1000),0)</f>
        <v>0</v>
      </c>
      <c r="N38" s="16">
        <f t="shared" si="58"/>
        <v>0</v>
      </c>
      <c r="O38" s="16">
        <f t="shared" ref="O38" si="59">IFERROR(O37/(O9/1000),0)</f>
        <v>0</v>
      </c>
      <c r="P38" s="40">
        <f>IFERROR(P37/(P9/1000),0)</f>
        <v>0</v>
      </c>
    </row>
    <row r="39" spans="1:16" ht="15.75" x14ac:dyDescent="0.25">
      <c r="A39" s="605" t="s">
        <v>143</v>
      </c>
      <c r="B39" s="612">
        <v>1950</v>
      </c>
      <c r="C39" s="6" t="s">
        <v>142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4">
        <f>SUM(D39:O39)</f>
        <v>0</v>
      </c>
    </row>
    <row r="40" spans="1:16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G40" si="60">IFERROR(E39/(E9/1000),0)</f>
        <v>0</v>
      </c>
      <c r="F40" s="16">
        <f t="shared" si="60"/>
        <v>0</v>
      </c>
      <c r="G40" s="16">
        <f t="shared" si="60"/>
        <v>0</v>
      </c>
      <c r="H40" s="16">
        <f t="shared" ref="H40:I40" si="61">IFERROR(H39/(H9/1000),0)</f>
        <v>0</v>
      </c>
      <c r="I40" s="16">
        <f t="shared" si="61"/>
        <v>0</v>
      </c>
      <c r="J40" s="16">
        <f t="shared" ref="J40" si="62">IFERROR(J39/(J9/1000),0)</f>
        <v>0</v>
      </c>
      <c r="K40" s="16">
        <f t="shared" ref="K40:L40" si="63">IFERROR(K39/(K9/1000),0)</f>
        <v>0</v>
      </c>
      <c r="L40" s="16">
        <f t="shared" si="63"/>
        <v>0</v>
      </c>
      <c r="M40" s="16">
        <f t="shared" ref="M40:N40" si="64">IFERROR(M39/(M9/1000),0)</f>
        <v>0</v>
      </c>
      <c r="N40" s="16">
        <f t="shared" si="64"/>
        <v>0</v>
      </c>
      <c r="O40" s="16">
        <f t="shared" ref="O40" si="65">IFERROR(O39/(O9/1000),0)</f>
        <v>0</v>
      </c>
      <c r="P40" s="40">
        <f>IFERROR(P39/(P9/1000),0)</f>
        <v>0</v>
      </c>
    </row>
    <row r="41" spans="1:16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75480</v>
      </c>
      <c r="E41" s="41">
        <f t="shared" ref="E41:G41" si="66">(E29*$B29)+(E31*$B31)+(E33*$B33)+(E35*$B35)+(E37*$B37)+(E39*$B39)</f>
        <v>70300</v>
      </c>
      <c r="F41" s="41">
        <f t="shared" si="66"/>
        <v>55500</v>
      </c>
      <c r="G41" s="41">
        <f t="shared" si="66"/>
        <v>57350</v>
      </c>
      <c r="H41" s="41">
        <f t="shared" ref="H41:I41" si="67">(H29*$B29)+(H31*$B31)+(H33*$B33)+(H35*$B35)+(H37*$B37)+(H39*$B39)</f>
        <v>40700</v>
      </c>
      <c r="I41" s="41">
        <f t="shared" si="67"/>
        <v>48100</v>
      </c>
      <c r="J41" s="41">
        <f t="shared" ref="J41" si="68">(J29*$B29)+(J31*$B31)+(J33*$B33)+(J35*$B35)+(J37*$B37)+(J39*$B39)</f>
        <v>49580</v>
      </c>
      <c r="K41" s="41">
        <f t="shared" ref="K41:L41" si="69">(K29*$B29)+(K31*$B31)+(K33*$B33)+(K35*$B35)+(K37*$B37)+(K39*$B39)</f>
        <v>40700</v>
      </c>
      <c r="L41" s="41">
        <f t="shared" si="69"/>
        <v>33300</v>
      </c>
      <c r="M41" s="41">
        <f t="shared" ref="M41:N41" si="70">(M29*$B29)+(M31*$B31)+(M33*$B33)+(M35*$B35)+(M37*$B37)+(M39*$B39)</f>
        <v>60679.999999999993</v>
      </c>
      <c r="N41" s="41">
        <f t="shared" si="70"/>
        <v>55500</v>
      </c>
      <c r="O41" s="41">
        <f t="shared" ref="O41" si="71">(O29*$B29)+(O31*$B31)+(O33*$B33)+(O35*$B35)+(O37*$B37)+(O39*$B39)</f>
        <v>55870</v>
      </c>
      <c r="P41" s="39">
        <f>SUM(D41:O41)</f>
        <v>643060</v>
      </c>
    </row>
    <row r="42" spans="1:16" ht="15.75" x14ac:dyDescent="0.25">
      <c r="A42" s="660" t="s">
        <v>139</v>
      </c>
      <c r="B42" s="661"/>
      <c r="C42" s="42" t="s">
        <v>117</v>
      </c>
      <c r="D42" s="16">
        <f>IFERROR(D41/D9,0)</f>
        <v>30.43548387096774</v>
      </c>
      <c r="E42" s="16">
        <f t="shared" ref="E42:G42" si="72">IFERROR(E41/E9,0)</f>
        <v>31.133746678476527</v>
      </c>
      <c r="F42" s="16">
        <f t="shared" si="72"/>
        <v>7.5111652456354037</v>
      </c>
      <c r="G42" s="16">
        <f t="shared" si="72"/>
        <v>29.501028806584362</v>
      </c>
      <c r="H42" s="16">
        <f t="shared" ref="H42:I42" si="73">IFERROR(H41/H9,0)</f>
        <v>24.518072289156628</v>
      </c>
      <c r="I42" s="16">
        <f t="shared" si="73"/>
        <v>30.912596401028278</v>
      </c>
      <c r="J42" s="16">
        <f t="shared" ref="J42" si="74">IFERROR(J41/J9,0)</f>
        <v>34.382801664355064</v>
      </c>
      <c r="K42" s="16">
        <f t="shared" ref="K42:L42" si="75">IFERROR(K41/K9,0)</f>
        <v>35.701754385964911</v>
      </c>
      <c r="L42" s="16">
        <f t="shared" si="75"/>
        <v>32.615083251714005</v>
      </c>
      <c r="M42" s="16">
        <f t="shared" ref="M42:N42" si="76">IFERROR(M41/M9,0)</f>
        <v>23.852201257861633</v>
      </c>
      <c r="N42" s="16">
        <f t="shared" si="76"/>
        <v>27.420948616600789</v>
      </c>
      <c r="O42" s="16">
        <f t="shared" ref="O42" si="77">IFERROR(O41/O9,0)</f>
        <v>20.677276091783863</v>
      </c>
      <c r="P42" s="297">
        <f>IFERROR(P41/P9,0)</f>
        <v>22.8359375</v>
      </c>
    </row>
    <row r="43" spans="1:16" x14ac:dyDescent="0.25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7"/>
      <c r="P43" s="648"/>
    </row>
    <row r="44" spans="1:16" ht="15.75" x14ac:dyDescent="0.25">
      <c r="A44" s="596" t="s">
        <v>137</v>
      </c>
      <c r="B44" s="597"/>
      <c r="C44" s="12" t="s">
        <v>136</v>
      </c>
      <c r="D44" s="43">
        <v>38.31</v>
      </c>
      <c r="E44" s="43">
        <v>18.34</v>
      </c>
      <c r="F44" s="43">
        <v>21.59</v>
      </c>
      <c r="G44" s="43">
        <v>25.3</v>
      </c>
      <c r="H44" s="43">
        <v>26.36</v>
      </c>
      <c r="I44" s="43">
        <v>27.19</v>
      </c>
      <c r="J44" s="43">
        <v>17.72</v>
      </c>
      <c r="K44" s="43">
        <v>23.66</v>
      </c>
      <c r="L44" s="43">
        <v>14.15</v>
      </c>
      <c r="M44" s="43">
        <v>17.22</v>
      </c>
      <c r="N44" s="43">
        <v>35.1</v>
      </c>
      <c r="O44" s="43">
        <v>13.48</v>
      </c>
      <c r="P44" s="39">
        <f>SUM(D44:O44)</f>
        <v>278.42</v>
      </c>
    </row>
    <row r="45" spans="1:16" ht="15.75" x14ac:dyDescent="0.25">
      <c r="A45" s="660" t="s">
        <v>135</v>
      </c>
      <c r="B45" s="661"/>
      <c r="C45" s="42" t="s">
        <v>134</v>
      </c>
      <c r="D45" s="16">
        <f>IFERROR(D44/D9,0)</f>
        <v>1.5447580645161291E-2</v>
      </c>
      <c r="E45" s="16">
        <f t="shared" ref="E45:G45" si="78">IFERROR(E44/E9,0)</f>
        <v>8.1222320637732506E-3</v>
      </c>
      <c r="F45" s="16">
        <f t="shared" si="78"/>
        <v>2.9219109487075381E-3</v>
      </c>
      <c r="G45" s="16">
        <f t="shared" si="78"/>
        <v>1.301440329218107E-2</v>
      </c>
      <c r="H45" s="16">
        <f t="shared" ref="H45:I45" si="79">IFERROR(H44/H9,0)</f>
        <v>1.5879518072289156E-2</v>
      </c>
      <c r="I45" s="16">
        <f t="shared" si="79"/>
        <v>1.7474293059125966E-2</v>
      </c>
      <c r="J45" s="16">
        <f t="shared" ref="J45" si="80">IFERROR(J44/J9,0)</f>
        <v>1.2288488210818307E-2</v>
      </c>
      <c r="K45" s="16">
        <f t="shared" ref="K45:L45" si="81">IFERROR(K44/K9,0)</f>
        <v>2.0754385964912282E-2</v>
      </c>
      <c r="L45" s="16">
        <f t="shared" si="81"/>
        <v>1.385896180215475E-2</v>
      </c>
      <c r="M45" s="16">
        <f t="shared" ref="M45:N45" si="82">IFERROR(M44/M9,0)</f>
        <v>6.7688679245283016E-3</v>
      </c>
      <c r="N45" s="16">
        <f t="shared" si="82"/>
        <v>1.7341897233201582E-2</v>
      </c>
      <c r="O45" s="16">
        <f t="shared" ref="O45" si="83">IFERROR(O44/O9,0)</f>
        <v>4.9888971132494454E-3</v>
      </c>
      <c r="P45" s="40">
        <f>IFERROR(P44/P9,0)</f>
        <v>9.8870738636363635E-3</v>
      </c>
    </row>
    <row r="46" spans="1:16" ht="15.75" x14ac:dyDescent="0.25">
      <c r="A46" s="610" t="s">
        <v>133</v>
      </c>
      <c r="B46" s="611"/>
      <c r="C46" s="6" t="s">
        <v>31</v>
      </c>
      <c r="D46" s="4">
        <f>IF(D44=0,0,IF(D44&gt;=0,0+(D44*202.25)+23390)*1.165)</f>
        <v>36276.000087500004</v>
      </c>
      <c r="E46" s="4">
        <f t="shared" ref="E46:G46" si="84">IF(E44=0,0,IF(E44&gt;=0,0+(E44*202.25)+23390)*1.165)</f>
        <v>31570.643725000002</v>
      </c>
      <c r="F46" s="4">
        <f t="shared" si="84"/>
        <v>32336.412787500001</v>
      </c>
      <c r="G46" s="4">
        <f t="shared" si="84"/>
        <v>33210.567625000003</v>
      </c>
      <c r="H46" s="4">
        <f t="shared" ref="H46:I46" si="85">IF(H44=0,0,IF(H44&gt;=0,0+(H44*202.25)+23390)*1.165)</f>
        <v>33460.326150000001</v>
      </c>
      <c r="I46" s="4">
        <f t="shared" si="85"/>
        <v>33655.891787500004</v>
      </c>
      <c r="J46" s="4">
        <f t="shared" ref="J46" si="86">IF(J44=0,0,IF(J44&gt;=0,0+(J44*202.25)+23390)*1.165)</f>
        <v>31424.558550000002</v>
      </c>
      <c r="K46" s="4">
        <f t="shared" ref="K46:L46" si="87">IF(K44=0,0,IF(K44&gt;=0,0+(K44*202.25)+23390)*1.165)</f>
        <v>32824.148775000001</v>
      </c>
      <c r="L46" s="4">
        <f t="shared" si="87"/>
        <v>30583.390687500003</v>
      </c>
      <c r="M46" s="4">
        <f t="shared" ref="M46:N46" si="88">IF(M44=0,0,IF(M44&gt;=0,0+(M44*202.25)+23390)*1.165)</f>
        <v>31306.747925</v>
      </c>
      <c r="N46" s="4">
        <f t="shared" si="88"/>
        <v>35519.655874999997</v>
      </c>
      <c r="O46" s="4">
        <f t="shared" ref="O46" si="89">IF(O44=0,0,IF(O44&gt;=0,0+(O44*202.25)+23390)*1.165)</f>
        <v>30425.524450000004</v>
      </c>
      <c r="P46" s="39">
        <f>SUM(D46:O46)</f>
        <v>392593.86842500005</v>
      </c>
    </row>
    <row r="47" spans="1:16" s="3" customFormat="1" ht="15.75" x14ac:dyDescent="0.25">
      <c r="A47" s="596" t="s">
        <v>132</v>
      </c>
      <c r="B47" s="597"/>
      <c r="C47" s="12" t="s">
        <v>117</v>
      </c>
      <c r="D47" s="16">
        <f>IFERROR(D46/D9,0)</f>
        <v>14.62741939012097</v>
      </c>
      <c r="E47" s="16">
        <f t="shared" ref="E47:G47" si="90">IFERROR(E46/E9,0)</f>
        <v>13.981684554915855</v>
      </c>
      <c r="F47" s="16">
        <f t="shared" si="90"/>
        <v>4.3762908089727972</v>
      </c>
      <c r="G47" s="16">
        <f t="shared" si="90"/>
        <v>17.083625321502058</v>
      </c>
      <c r="H47" s="16">
        <f t="shared" ref="H47:I47" si="91">IFERROR(H46/H9,0)</f>
        <v>20.156822981927711</v>
      </c>
      <c r="I47" s="16">
        <f t="shared" si="91"/>
        <v>21.629750506105403</v>
      </c>
      <c r="J47" s="16">
        <f t="shared" ref="J47" si="92">IFERROR(J46/J9,0)</f>
        <v>21.792342961165051</v>
      </c>
      <c r="K47" s="16">
        <f t="shared" ref="K47:L47" si="93">IFERROR(K46/K9,0)</f>
        <v>28.793112960526319</v>
      </c>
      <c r="L47" s="16">
        <f t="shared" si="93"/>
        <v>29.95434935112635</v>
      </c>
      <c r="M47" s="16">
        <f t="shared" ref="M47:N47" si="94">IFERROR(M46/M9,0)</f>
        <v>12.306111605738993</v>
      </c>
      <c r="N47" s="16">
        <f t="shared" si="94"/>
        <v>17.549237092391301</v>
      </c>
      <c r="O47" s="16">
        <f t="shared" ref="O47" si="95">IFERROR(O46/O9,0)</f>
        <v>11.260371743153222</v>
      </c>
      <c r="P47" s="40">
        <f>IFERROR(P46/P9,0)</f>
        <v>13.941543623046877</v>
      </c>
    </row>
    <row r="48" spans="1:16" x14ac:dyDescent="0.25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7"/>
      <c r="O48" s="647"/>
      <c r="P48" s="648"/>
    </row>
    <row r="49" spans="1:16" ht="15.75" x14ac:dyDescent="0.25">
      <c r="A49" s="596" t="s">
        <v>130</v>
      </c>
      <c r="B49" s="597"/>
      <c r="C49" s="6" t="s">
        <v>129</v>
      </c>
      <c r="D49" s="43">
        <v>0</v>
      </c>
      <c r="E49" s="43">
        <v>0</v>
      </c>
      <c r="F49" s="43">
        <v>0</v>
      </c>
      <c r="G49" s="43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39">
        <f>SUM(D49:O49)</f>
        <v>0</v>
      </c>
    </row>
    <row r="50" spans="1:16" ht="15.75" x14ac:dyDescent="0.25">
      <c r="A50" s="596" t="s">
        <v>189</v>
      </c>
      <c r="B50" s="597"/>
      <c r="C50" s="6" t="s">
        <v>128</v>
      </c>
      <c r="D50" s="43">
        <v>0</v>
      </c>
      <c r="E50" s="43">
        <v>0</v>
      </c>
      <c r="F50" s="43">
        <v>0</v>
      </c>
      <c r="G50" s="43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39">
        <f>SUM(D50:O50)</f>
        <v>0</v>
      </c>
    </row>
    <row r="51" spans="1:16" ht="15.75" x14ac:dyDescent="0.25">
      <c r="A51" s="610" t="s">
        <v>127</v>
      </c>
      <c r="B51" s="611"/>
      <c r="C51" s="6" t="s">
        <v>31</v>
      </c>
      <c r="D51" s="43">
        <v>0</v>
      </c>
      <c r="E51" s="43">
        <v>0</v>
      </c>
      <c r="F51" s="43">
        <v>0</v>
      </c>
      <c r="G51" s="43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40">
        <f>SUM(D51:O51)</f>
        <v>0</v>
      </c>
    </row>
    <row r="52" spans="1:16" ht="15.75" x14ac:dyDescent="0.25">
      <c r="A52" s="596" t="s">
        <v>126</v>
      </c>
      <c r="B52" s="597"/>
      <c r="C52" s="6" t="s">
        <v>31</v>
      </c>
      <c r="D52" s="43">
        <v>0</v>
      </c>
      <c r="E52" s="43">
        <v>0</v>
      </c>
      <c r="F52" s="43">
        <v>0</v>
      </c>
      <c r="G52" s="43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0">
        <f>SUM(D52:O52)</f>
        <v>0</v>
      </c>
    </row>
    <row r="53" spans="1:16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8"/>
    </row>
    <row r="54" spans="1:16" ht="15.75" x14ac:dyDescent="0.25">
      <c r="A54" s="596" t="s">
        <v>124</v>
      </c>
      <c r="B54" s="597"/>
      <c r="C54" s="12" t="s">
        <v>18</v>
      </c>
      <c r="D54" s="43">
        <v>0</v>
      </c>
      <c r="E54" s="43">
        <v>0</v>
      </c>
      <c r="F54" s="43">
        <v>0</v>
      </c>
      <c r="G54" s="43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39">
        <f>SUM(D54:O54)</f>
        <v>0</v>
      </c>
    </row>
    <row r="55" spans="1:16" ht="15.75" x14ac:dyDescent="0.25">
      <c r="A55" s="320" t="s">
        <v>123</v>
      </c>
      <c r="B55" s="321"/>
      <c r="C55" s="12" t="s">
        <v>18</v>
      </c>
      <c r="D55" s="43">
        <v>0</v>
      </c>
      <c r="E55" s="43">
        <v>0</v>
      </c>
      <c r="F55" s="43">
        <v>0</v>
      </c>
      <c r="G55" s="43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39">
        <f>SUM(D55:O55)</f>
        <v>0</v>
      </c>
    </row>
    <row r="56" spans="1:16" ht="15.75" x14ac:dyDescent="0.25">
      <c r="A56" s="596" t="s">
        <v>122</v>
      </c>
      <c r="B56" s="597"/>
      <c r="C56" s="6" t="s">
        <v>18</v>
      </c>
      <c r="D56" s="43">
        <v>0</v>
      </c>
      <c r="E56" s="43">
        <v>0</v>
      </c>
      <c r="F56" s="43">
        <v>0</v>
      </c>
      <c r="G56" s="43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39">
        <f>SUM(D56:O56)</f>
        <v>0</v>
      </c>
    </row>
    <row r="57" spans="1:16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8"/>
    </row>
    <row r="58" spans="1:16" ht="15.75" x14ac:dyDescent="0.25">
      <c r="A58" s="610" t="s">
        <v>120</v>
      </c>
      <c r="B58" s="611"/>
      <c r="C58" s="6" t="s">
        <v>18</v>
      </c>
      <c r="D58" s="14">
        <f>D41+D46+D51+D52+D54+D55+D56</f>
        <v>111756.0000875</v>
      </c>
      <c r="E58" s="14">
        <f t="shared" ref="E58:G58" si="96">E41+E46+E51+E52+E54+E55+E56</f>
        <v>101870.643725</v>
      </c>
      <c r="F58" s="14">
        <f t="shared" si="96"/>
        <v>87836.412787499998</v>
      </c>
      <c r="G58" s="14">
        <f t="shared" si="96"/>
        <v>90560.567624999996</v>
      </c>
      <c r="H58" s="14">
        <f t="shared" ref="H58:I58" si="97">H41+H46+H51+H52+H54+H55+H56</f>
        <v>74160.326150000008</v>
      </c>
      <c r="I58" s="14">
        <f t="shared" si="97"/>
        <v>81755.891787500004</v>
      </c>
      <c r="J58" s="14">
        <f t="shared" ref="J58" si="98">J41+J46+J51+J52+J54+J55+J56</f>
        <v>81004.558550000002</v>
      </c>
      <c r="K58" s="14">
        <f t="shared" ref="K58:L58" si="99">K41+K46+K51+K52+K54+K55+K56</f>
        <v>73524.148775000009</v>
      </c>
      <c r="L58" s="14">
        <f t="shared" si="99"/>
        <v>63883.390687500003</v>
      </c>
      <c r="M58" s="14">
        <f t="shared" ref="M58:N58" si="100">M41+M46+M51+M52+M54+M55+M56</f>
        <v>91986.747924999989</v>
      </c>
      <c r="N58" s="14">
        <f t="shared" si="100"/>
        <v>91019.655874999997</v>
      </c>
      <c r="O58" s="14">
        <f t="shared" ref="O58" si="101">O41+O46+O51+O52+O54+O55+O56</f>
        <v>86295.524449999997</v>
      </c>
      <c r="P58" s="39">
        <f>SUM(D58:O58)</f>
        <v>1035653.8684250001</v>
      </c>
    </row>
    <row r="59" spans="1:16" ht="15.75" x14ac:dyDescent="0.25">
      <c r="A59" s="610" t="s">
        <v>119</v>
      </c>
      <c r="B59" s="611"/>
      <c r="C59" s="6" t="s">
        <v>117</v>
      </c>
      <c r="D59" s="16">
        <f>IFERROR(D58/D9,0)</f>
        <v>45.062903261088707</v>
      </c>
      <c r="E59" s="16">
        <f t="shared" ref="E59:G59" si="102">IFERROR(E58/E9,0)</f>
        <v>45.115431233392385</v>
      </c>
      <c r="F59" s="16">
        <f t="shared" si="102"/>
        <v>11.887456054608201</v>
      </c>
      <c r="G59" s="16">
        <f t="shared" si="102"/>
        <v>46.58465412808642</v>
      </c>
      <c r="H59" s="16">
        <f t="shared" ref="H59:I59" si="103">IFERROR(H58/H9,0)</f>
        <v>44.674895271084345</v>
      </c>
      <c r="I59" s="16">
        <f t="shared" si="103"/>
        <v>52.542346907133677</v>
      </c>
      <c r="J59" s="16">
        <f t="shared" ref="J59" si="104">IFERROR(J58/J9,0)</f>
        <v>56.175144625520112</v>
      </c>
      <c r="K59" s="16">
        <f t="shared" ref="K59:L59" si="105">IFERROR(K58/K9,0)</f>
        <v>64.494867346491233</v>
      </c>
      <c r="L59" s="16">
        <f t="shared" si="105"/>
        <v>62.569432602840358</v>
      </c>
      <c r="M59" s="16">
        <f t="shared" ref="M59:N59" si="106">IFERROR(M58/M9,0)</f>
        <v>36.158312863600628</v>
      </c>
      <c r="N59" s="16">
        <f t="shared" si="106"/>
        <v>44.970185708992091</v>
      </c>
      <c r="O59" s="16">
        <f t="shared" ref="O59" si="107">IFERROR(O58/O9,0)</f>
        <v>31.937647834937081</v>
      </c>
      <c r="P59" s="40">
        <f>IFERROR(P58/P9,0)</f>
        <v>36.777481123046876</v>
      </c>
    </row>
    <row r="60" spans="1:16" ht="15.75" x14ac:dyDescent="0.25">
      <c r="A60" s="610" t="s">
        <v>118</v>
      </c>
      <c r="B60" s="611"/>
      <c r="C60" s="6" t="s">
        <v>117</v>
      </c>
      <c r="D60" s="16">
        <f>IFERROR(D58/D22,0)</f>
        <v>61.192575199857636</v>
      </c>
      <c r="E60" s="16">
        <f t="shared" ref="E60:G60" si="108">IFERROR(E58/E22,0)</f>
        <v>55.241388061927232</v>
      </c>
      <c r="F60" s="16">
        <f t="shared" si="108"/>
        <v>13.592549293186419</v>
      </c>
      <c r="G60" s="16">
        <f t="shared" si="108"/>
        <v>53.198947086295007</v>
      </c>
      <c r="H60" s="16">
        <f t="shared" ref="H60:I60" si="109">IFERROR(H58/H22,0)</f>
        <v>48.802531027902084</v>
      </c>
      <c r="I60" s="16">
        <f t="shared" si="109"/>
        <v>58.627387441735394</v>
      </c>
      <c r="J60" s="16">
        <f t="shared" ref="J60" si="110">IFERROR(J58/J22,0)</f>
        <v>62.63400490992035</v>
      </c>
      <c r="K60" s="16">
        <f t="shared" ref="K60:L60" si="111">IFERROR(K58/K22,0)</f>
        <v>82.797464836711725</v>
      </c>
      <c r="L60" s="16">
        <f t="shared" si="111"/>
        <v>65.743944311515904</v>
      </c>
      <c r="M60" s="16">
        <f t="shared" ref="M60:N60" si="112">IFERROR(M58/M22,0)</f>
        <v>37.938937525777447</v>
      </c>
      <c r="N60" s="16">
        <f t="shared" si="112"/>
        <v>46.633700110154734</v>
      </c>
      <c r="O60" s="16">
        <f t="shared" ref="O60" si="113">IFERROR(O58/O22,0)</f>
        <v>33.705239405538507</v>
      </c>
      <c r="P60" s="155">
        <f>IFERROR(P58/P22,0)</f>
        <v>41.695339851078579</v>
      </c>
    </row>
    <row r="61" spans="1:16" ht="15.75" x14ac:dyDescent="0.25">
      <c r="A61" s="596" t="s">
        <v>116</v>
      </c>
      <c r="B61" s="597"/>
      <c r="C61" s="6" t="s">
        <v>3</v>
      </c>
      <c r="D61" s="43">
        <v>4</v>
      </c>
      <c r="E61" s="43">
        <v>4</v>
      </c>
      <c r="F61" s="43">
        <v>4</v>
      </c>
      <c r="G61" s="43">
        <v>4</v>
      </c>
      <c r="H61" s="5">
        <v>4</v>
      </c>
      <c r="I61" s="5">
        <v>4</v>
      </c>
      <c r="J61" s="5">
        <v>4</v>
      </c>
      <c r="K61" s="5">
        <v>4</v>
      </c>
      <c r="L61" s="5">
        <v>4</v>
      </c>
      <c r="M61" s="5">
        <v>4</v>
      </c>
      <c r="N61" s="5">
        <v>4</v>
      </c>
      <c r="O61" s="5">
        <v>4</v>
      </c>
      <c r="P61" s="10">
        <f>O61</f>
        <v>4</v>
      </c>
    </row>
    <row r="62" spans="1:16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50</v>
      </c>
      <c r="E62" s="16">
        <f t="shared" ref="E62:G62" si="114">IFERROR((E61*1000*31)/E9,0)</f>
        <v>54.91585473870682</v>
      </c>
      <c r="F62" s="16">
        <f t="shared" si="114"/>
        <v>16.781702530789012</v>
      </c>
      <c r="G62" s="16">
        <f t="shared" si="114"/>
        <v>63.786008230452673</v>
      </c>
      <c r="H62" s="16">
        <f t="shared" ref="H62:I62" si="115">IFERROR((H61*1000*31)/H9,0)</f>
        <v>74.698795180722897</v>
      </c>
      <c r="I62" s="16">
        <f t="shared" si="115"/>
        <v>79.691516709511575</v>
      </c>
      <c r="J62" s="16">
        <f t="shared" ref="J62" si="116">IFERROR((J61*1000*31)/J9,0)</f>
        <v>85.991678224687931</v>
      </c>
      <c r="K62" s="16">
        <f t="shared" ref="K62:L62" si="117">IFERROR((K61*1000*31)/K9,0)</f>
        <v>108.7719298245614</v>
      </c>
      <c r="L62" s="16">
        <f t="shared" si="117"/>
        <v>121.44955925563174</v>
      </c>
      <c r="M62" s="16">
        <f t="shared" ref="M62:N62" si="118">IFERROR((M61*1000*31)/M9,0)</f>
        <v>48.742138364779876</v>
      </c>
      <c r="N62" s="16">
        <f t="shared" si="118"/>
        <v>61.264822134387352</v>
      </c>
      <c r="O62" s="16">
        <f t="shared" ref="O62" si="119">IFERROR((O61*1000*31)/O9,0)</f>
        <v>45.891931902294594</v>
      </c>
      <c r="P62" s="40">
        <f>IFERROR((P61*1000*31)/P9,0)</f>
        <v>4.4034090909090908</v>
      </c>
    </row>
    <row r="63" spans="1:16" ht="15.75" x14ac:dyDescent="0.25">
      <c r="A63" s="641" t="s">
        <v>113</v>
      </c>
      <c r="B63" s="642"/>
      <c r="C63" s="38" t="s">
        <v>3</v>
      </c>
      <c r="D63" s="43">
        <v>6</v>
      </c>
      <c r="E63" s="43">
        <v>6</v>
      </c>
      <c r="F63" s="43">
        <v>6</v>
      </c>
      <c r="G63" s="43">
        <v>6</v>
      </c>
      <c r="H63" s="5">
        <v>6</v>
      </c>
      <c r="I63" s="5">
        <v>6</v>
      </c>
      <c r="J63" s="5">
        <v>6</v>
      </c>
      <c r="K63" s="5">
        <v>6</v>
      </c>
      <c r="L63" s="5">
        <v>6</v>
      </c>
      <c r="M63" s="5">
        <v>6</v>
      </c>
      <c r="N63" s="5">
        <v>6</v>
      </c>
      <c r="O63" s="5">
        <v>6</v>
      </c>
      <c r="P63" s="10">
        <f>O63</f>
        <v>6</v>
      </c>
    </row>
    <row r="64" spans="1:16" x14ac:dyDescent="0.25">
      <c r="A64" s="643"/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5"/>
    </row>
    <row r="65" spans="1:16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7"/>
      <c r="O65" s="647"/>
      <c r="P65" s="648"/>
    </row>
    <row r="66" spans="1:16" ht="26.25" x14ac:dyDescent="0.25">
      <c r="A66" s="649" t="s">
        <v>111</v>
      </c>
      <c r="B66" s="37" t="s">
        <v>85</v>
      </c>
      <c r="C66" s="6" t="s">
        <v>3</v>
      </c>
      <c r="D66" s="43">
        <v>1</v>
      </c>
      <c r="E66" s="43">
        <v>0</v>
      </c>
      <c r="F66" s="43">
        <v>2</v>
      </c>
      <c r="G66" s="43">
        <v>6</v>
      </c>
      <c r="H66" s="164">
        <v>6</v>
      </c>
      <c r="I66" s="164">
        <v>3</v>
      </c>
      <c r="J66" s="164">
        <v>3</v>
      </c>
      <c r="K66" s="164">
        <v>3</v>
      </c>
      <c r="L66" s="164">
        <v>3</v>
      </c>
      <c r="M66" s="164">
        <v>3</v>
      </c>
      <c r="N66" s="164">
        <v>2</v>
      </c>
      <c r="O66" s="164">
        <v>2</v>
      </c>
      <c r="P66" s="317">
        <f>D66</f>
        <v>1</v>
      </c>
    </row>
    <row r="67" spans="1:16" ht="26.25" x14ac:dyDescent="0.25">
      <c r="A67" s="650"/>
      <c r="B67" s="24" t="s">
        <v>106</v>
      </c>
      <c r="C67" s="6" t="s">
        <v>3</v>
      </c>
      <c r="D67" s="162">
        <v>3</v>
      </c>
      <c r="E67" s="162">
        <v>2</v>
      </c>
      <c r="F67" s="162">
        <v>5</v>
      </c>
      <c r="G67" s="162">
        <v>0</v>
      </c>
      <c r="H67" s="162">
        <v>0</v>
      </c>
      <c r="I67" s="162">
        <v>0</v>
      </c>
      <c r="J67" s="162">
        <v>0</v>
      </c>
      <c r="K67" s="162">
        <v>0</v>
      </c>
      <c r="L67" s="162">
        <v>0</v>
      </c>
      <c r="M67" s="162">
        <v>1</v>
      </c>
      <c r="N67" s="162">
        <v>0</v>
      </c>
      <c r="O67" s="162">
        <v>10</v>
      </c>
      <c r="P67" s="317">
        <f>SUM(D67:O67)</f>
        <v>21</v>
      </c>
    </row>
    <row r="68" spans="1:16" ht="39" x14ac:dyDescent="0.25">
      <c r="A68" s="650"/>
      <c r="B68" s="24" t="s">
        <v>105</v>
      </c>
      <c r="C68" s="6" t="s">
        <v>3</v>
      </c>
      <c r="D68" s="162">
        <v>4</v>
      </c>
      <c r="E68" s="162">
        <v>0</v>
      </c>
      <c r="F68" s="162">
        <v>1</v>
      </c>
      <c r="G68" s="162">
        <v>0</v>
      </c>
      <c r="H68" s="162">
        <v>3</v>
      </c>
      <c r="I68" s="162">
        <v>0</v>
      </c>
      <c r="J68" s="162">
        <v>0</v>
      </c>
      <c r="K68" s="162">
        <v>0</v>
      </c>
      <c r="L68" s="162">
        <v>0</v>
      </c>
      <c r="M68" s="162">
        <v>2</v>
      </c>
      <c r="N68" s="162">
        <v>0</v>
      </c>
      <c r="O68" s="162">
        <v>0</v>
      </c>
      <c r="P68" s="317">
        <f>SUM(D68:O68)</f>
        <v>10</v>
      </c>
    </row>
    <row r="69" spans="1:16" s="3" customFormat="1" ht="39" x14ac:dyDescent="0.25">
      <c r="A69" s="650"/>
      <c r="B69" s="24" t="s">
        <v>104</v>
      </c>
      <c r="C69" s="12" t="s">
        <v>3</v>
      </c>
      <c r="D69" s="162">
        <v>0</v>
      </c>
      <c r="E69" s="162">
        <v>0</v>
      </c>
      <c r="F69" s="162">
        <v>0</v>
      </c>
      <c r="G69" s="162">
        <v>0</v>
      </c>
      <c r="H69" s="162">
        <v>0</v>
      </c>
      <c r="I69" s="162">
        <v>0</v>
      </c>
      <c r="J69" s="162">
        <v>0</v>
      </c>
      <c r="K69" s="162">
        <v>0</v>
      </c>
      <c r="L69" s="162">
        <v>0</v>
      </c>
      <c r="M69" s="162">
        <v>0</v>
      </c>
      <c r="N69" s="162">
        <v>0</v>
      </c>
      <c r="O69" s="162">
        <v>0</v>
      </c>
      <c r="P69" s="318">
        <f>SUM(D69:O69)</f>
        <v>0</v>
      </c>
    </row>
    <row r="70" spans="1:16" s="3" customFormat="1" ht="15.75" x14ac:dyDescent="0.25">
      <c r="A70" s="650"/>
      <c r="B70" s="24" t="s">
        <v>190</v>
      </c>
      <c r="C70" s="12" t="s">
        <v>3</v>
      </c>
      <c r="D70" s="162">
        <f>D68+D69</f>
        <v>4</v>
      </c>
      <c r="E70" s="162">
        <f>E68+E69</f>
        <v>0</v>
      </c>
      <c r="F70" s="162">
        <f t="shared" ref="F70:G70" si="120">F68+F69</f>
        <v>1</v>
      </c>
      <c r="G70" s="162">
        <f t="shared" si="120"/>
        <v>0</v>
      </c>
      <c r="H70" s="162">
        <f t="shared" ref="H70:I70" si="121">H68+H69</f>
        <v>3</v>
      </c>
      <c r="I70" s="162">
        <f t="shared" si="121"/>
        <v>0</v>
      </c>
      <c r="J70" s="162">
        <f t="shared" ref="J70" si="122">J68+J69</f>
        <v>0</v>
      </c>
      <c r="K70" s="162">
        <f t="shared" ref="K70:L70" si="123">K68+K69</f>
        <v>0</v>
      </c>
      <c r="L70" s="162">
        <f t="shared" si="123"/>
        <v>0</v>
      </c>
      <c r="M70" s="162">
        <f t="shared" ref="M70:N70" si="124">M68+M69</f>
        <v>2</v>
      </c>
      <c r="N70" s="162">
        <f t="shared" si="124"/>
        <v>0</v>
      </c>
      <c r="O70" s="162">
        <f t="shared" ref="O70" si="125">O68+O69</f>
        <v>0</v>
      </c>
      <c r="P70" s="240">
        <f>P68+P69</f>
        <v>10</v>
      </c>
    </row>
    <row r="71" spans="1:16" ht="26.25" x14ac:dyDescent="0.25">
      <c r="A71" s="651"/>
      <c r="B71" s="37" t="s">
        <v>81</v>
      </c>
      <c r="C71" s="6" t="s">
        <v>3</v>
      </c>
      <c r="D71" s="165">
        <f>D66+D67-D70</f>
        <v>0</v>
      </c>
      <c r="E71" s="165">
        <f>E66+E67-E70</f>
        <v>2</v>
      </c>
      <c r="F71" s="165">
        <f t="shared" ref="F71:G71" si="126">F66+F67-F70</f>
        <v>6</v>
      </c>
      <c r="G71" s="165">
        <f t="shared" si="126"/>
        <v>6</v>
      </c>
      <c r="H71" s="165">
        <f t="shared" ref="H71:I71" si="127">H66+H67-H70</f>
        <v>3</v>
      </c>
      <c r="I71" s="165">
        <f t="shared" si="127"/>
        <v>3</v>
      </c>
      <c r="J71" s="165">
        <f t="shared" ref="J71" si="128">J66+J67-J70</f>
        <v>3</v>
      </c>
      <c r="K71" s="165">
        <f t="shared" ref="K71:L71" si="129">K66+K67-K70</f>
        <v>3</v>
      </c>
      <c r="L71" s="165">
        <f t="shared" si="129"/>
        <v>3</v>
      </c>
      <c r="M71" s="165">
        <f t="shared" ref="M71:N71" si="130">M66+M67-M70</f>
        <v>2</v>
      </c>
      <c r="N71" s="165">
        <f t="shared" si="130"/>
        <v>2</v>
      </c>
      <c r="O71" s="165">
        <f t="shared" ref="O71" si="131">O66+O67-O70</f>
        <v>12</v>
      </c>
      <c r="P71" s="166">
        <f>P66+P67-P70</f>
        <v>12</v>
      </c>
    </row>
    <row r="72" spans="1:16" ht="26.25" x14ac:dyDescent="0.25">
      <c r="A72" s="649" t="s">
        <v>110</v>
      </c>
      <c r="B72" s="37" t="s">
        <v>85</v>
      </c>
      <c r="C72" s="6" t="s">
        <v>3</v>
      </c>
      <c r="D72" s="164">
        <v>0</v>
      </c>
      <c r="E72" s="164">
        <v>0</v>
      </c>
      <c r="F72" s="164">
        <v>0</v>
      </c>
      <c r="G72" s="164">
        <v>0</v>
      </c>
      <c r="H72" s="164">
        <v>0</v>
      </c>
      <c r="I72" s="164">
        <v>0</v>
      </c>
      <c r="J72" s="164">
        <v>0</v>
      </c>
      <c r="K72" s="164">
        <v>0</v>
      </c>
      <c r="L72" s="164">
        <v>0</v>
      </c>
      <c r="M72" s="164">
        <v>0</v>
      </c>
      <c r="N72" s="164">
        <v>0</v>
      </c>
      <c r="O72" s="164">
        <v>0</v>
      </c>
      <c r="P72" s="317">
        <f>D72</f>
        <v>0</v>
      </c>
    </row>
    <row r="73" spans="1:16" ht="26.25" x14ac:dyDescent="0.25">
      <c r="A73" s="650"/>
      <c r="B73" s="24" t="s">
        <v>106</v>
      </c>
      <c r="C73" s="6" t="s">
        <v>3</v>
      </c>
      <c r="D73" s="162">
        <v>0</v>
      </c>
      <c r="E73" s="162">
        <v>0</v>
      </c>
      <c r="F73" s="162">
        <v>0</v>
      </c>
      <c r="G73" s="162">
        <v>0</v>
      </c>
      <c r="H73" s="162">
        <v>0</v>
      </c>
      <c r="I73" s="162">
        <v>0</v>
      </c>
      <c r="J73" s="162">
        <v>0</v>
      </c>
      <c r="K73" s="162">
        <v>0</v>
      </c>
      <c r="L73" s="162">
        <v>0</v>
      </c>
      <c r="M73" s="162">
        <v>0</v>
      </c>
      <c r="N73" s="162">
        <v>0</v>
      </c>
      <c r="O73" s="162">
        <v>0</v>
      </c>
      <c r="P73" s="317">
        <f>SUM(D73:O73)</f>
        <v>0</v>
      </c>
    </row>
    <row r="74" spans="1:16" ht="39" x14ac:dyDescent="0.25">
      <c r="A74" s="650"/>
      <c r="B74" s="24" t="s">
        <v>105</v>
      </c>
      <c r="C74" s="6" t="s">
        <v>3</v>
      </c>
      <c r="D74" s="162">
        <v>0</v>
      </c>
      <c r="E74" s="162">
        <v>0</v>
      </c>
      <c r="F74" s="162">
        <v>0</v>
      </c>
      <c r="G74" s="162">
        <v>0</v>
      </c>
      <c r="H74" s="162">
        <v>0</v>
      </c>
      <c r="I74" s="162">
        <v>0</v>
      </c>
      <c r="J74" s="162">
        <v>0</v>
      </c>
      <c r="K74" s="162">
        <v>0</v>
      </c>
      <c r="L74" s="162">
        <v>0</v>
      </c>
      <c r="M74" s="162">
        <v>0</v>
      </c>
      <c r="N74" s="162">
        <v>0</v>
      </c>
      <c r="O74" s="162">
        <v>0</v>
      </c>
      <c r="P74" s="317">
        <f t="shared" ref="P74:P75" si="132">SUM(D74:O74)</f>
        <v>0</v>
      </c>
    </row>
    <row r="75" spans="1:16" s="3" customFormat="1" ht="39" x14ac:dyDescent="0.25">
      <c r="A75" s="650"/>
      <c r="B75" s="24" t="s">
        <v>104</v>
      </c>
      <c r="C75" s="12" t="s">
        <v>3</v>
      </c>
      <c r="D75" s="162">
        <v>0</v>
      </c>
      <c r="E75" s="162">
        <v>0</v>
      </c>
      <c r="F75" s="162">
        <v>0</v>
      </c>
      <c r="G75" s="162">
        <v>0</v>
      </c>
      <c r="H75" s="162">
        <v>0</v>
      </c>
      <c r="I75" s="162">
        <v>0</v>
      </c>
      <c r="J75" s="162">
        <v>0</v>
      </c>
      <c r="K75" s="162">
        <v>0</v>
      </c>
      <c r="L75" s="162">
        <v>0</v>
      </c>
      <c r="M75" s="162">
        <v>0</v>
      </c>
      <c r="N75" s="162">
        <v>0</v>
      </c>
      <c r="O75" s="162">
        <v>0</v>
      </c>
      <c r="P75" s="318">
        <f t="shared" si="132"/>
        <v>0</v>
      </c>
    </row>
    <row r="76" spans="1:16" s="3" customFormat="1" ht="15.75" x14ac:dyDescent="0.25">
      <c r="A76" s="650"/>
      <c r="B76" s="24" t="s">
        <v>190</v>
      </c>
      <c r="C76" s="12" t="s">
        <v>3</v>
      </c>
      <c r="D76" s="162">
        <f>D74+D75</f>
        <v>0</v>
      </c>
      <c r="E76" s="162">
        <f t="shared" ref="E76:G76" si="133">E74+E75</f>
        <v>0</v>
      </c>
      <c r="F76" s="162">
        <f t="shared" si="133"/>
        <v>0</v>
      </c>
      <c r="G76" s="162">
        <f t="shared" si="133"/>
        <v>0</v>
      </c>
      <c r="H76" s="162">
        <f t="shared" ref="H76:I76" si="134">H74+H75</f>
        <v>0</v>
      </c>
      <c r="I76" s="162">
        <f t="shared" si="134"/>
        <v>0</v>
      </c>
      <c r="J76" s="162">
        <f t="shared" ref="J76" si="135">J74+J75</f>
        <v>0</v>
      </c>
      <c r="K76" s="162">
        <f t="shared" ref="K76:L76" si="136">K74+K75</f>
        <v>0</v>
      </c>
      <c r="L76" s="162">
        <f t="shared" si="136"/>
        <v>0</v>
      </c>
      <c r="M76" s="162">
        <f t="shared" ref="M76:N76" si="137">M74+M75</f>
        <v>0</v>
      </c>
      <c r="N76" s="162">
        <f t="shared" si="137"/>
        <v>0</v>
      </c>
      <c r="O76" s="162">
        <f t="shared" ref="O76" si="138">O74+O75</f>
        <v>0</v>
      </c>
      <c r="P76" s="240">
        <f t="shared" ref="P76" si="139">P74+P75</f>
        <v>0</v>
      </c>
    </row>
    <row r="77" spans="1:16" ht="26.25" x14ac:dyDescent="0.25">
      <c r="A77" s="651"/>
      <c r="B77" s="37" t="s">
        <v>81</v>
      </c>
      <c r="C77" s="6" t="s">
        <v>3</v>
      </c>
      <c r="D77" s="165">
        <f>D72+D73-D76</f>
        <v>0</v>
      </c>
      <c r="E77" s="165">
        <f t="shared" ref="E77:G77" si="140">E72+E73-E76</f>
        <v>0</v>
      </c>
      <c r="F77" s="165">
        <f t="shared" si="140"/>
        <v>0</v>
      </c>
      <c r="G77" s="165">
        <f t="shared" si="140"/>
        <v>0</v>
      </c>
      <c r="H77" s="165">
        <f t="shared" ref="H77:I77" si="141">H72+H73-H76</f>
        <v>0</v>
      </c>
      <c r="I77" s="165">
        <f t="shared" si="141"/>
        <v>0</v>
      </c>
      <c r="J77" s="165">
        <f t="shared" ref="J77" si="142">J72+J73-J76</f>
        <v>0</v>
      </c>
      <c r="K77" s="165">
        <f t="shared" ref="K77:L77" si="143">K72+K73-K76</f>
        <v>0</v>
      </c>
      <c r="L77" s="165">
        <f t="shared" si="143"/>
        <v>0</v>
      </c>
      <c r="M77" s="165">
        <f t="shared" ref="M77:N77" si="144">M72+M73-M76</f>
        <v>0</v>
      </c>
      <c r="N77" s="165">
        <f t="shared" si="144"/>
        <v>0</v>
      </c>
      <c r="O77" s="165">
        <f t="shared" ref="O77" si="145">O72+O73-O76</f>
        <v>0</v>
      </c>
      <c r="P77" s="166">
        <f>P72+P73-P76</f>
        <v>0</v>
      </c>
    </row>
    <row r="78" spans="1:16" ht="15.6" customHeight="1" x14ac:dyDescent="0.25">
      <c r="A78" s="649" t="s">
        <v>109</v>
      </c>
      <c r="B78" s="37" t="s">
        <v>85</v>
      </c>
      <c r="C78" s="6" t="s">
        <v>3</v>
      </c>
      <c r="D78" s="164">
        <v>0</v>
      </c>
      <c r="E78" s="164">
        <v>0</v>
      </c>
      <c r="F78" s="164">
        <v>0</v>
      </c>
      <c r="G78" s="164">
        <v>0</v>
      </c>
      <c r="H78" s="164">
        <v>0</v>
      </c>
      <c r="I78" s="164">
        <v>0</v>
      </c>
      <c r="J78" s="164">
        <v>0</v>
      </c>
      <c r="K78" s="164">
        <v>0</v>
      </c>
      <c r="L78" s="164">
        <v>0</v>
      </c>
      <c r="M78" s="164">
        <v>0</v>
      </c>
      <c r="N78" s="164">
        <v>0</v>
      </c>
      <c r="O78" s="164">
        <v>0</v>
      </c>
      <c r="P78" s="317">
        <f>D78</f>
        <v>0</v>
      </c>
    </row>
    <row r="79" spans="1:16" ht="26.25" x14ac:dyDescent="0.25">
      <c r="A79" s="650"/>
      <c r="B79" s="24" t="s">
        <v>106</v>
      </c>
      <c r="C79" s="6" t="s">
        <v>3</v>
      </c>
      <c r="D79" s="162">
        <v>0</v>
      </c>
      <c r="E79" s="162">
        <v>0</v>
      </c>
      <c r="F79" s="162">
        <v>0</v>
      </c>
      <c r="G79" s="162">
        <v>0</v>
      </c>
      <c r="H79" s="162">
        <v>3</v>
      </c>
      <c r="I79" s="162">
        <v>0</v>
      </c>
      <c r="J79" s="162">
        <v>0</v>
      </c>
      <c r="K79" s="162">
        <v>0</v>
      </c>
      <c r="L79" s="162">
        <v>0</v>
      </c>
      <c r="M79" s="162">
        <v>0</v>
      </c>
      <c r="N79" s="162">
        <v>0</v>
      </c>
      <c r="O79" s="162">
        <v>0</v>
      </c>
      <c r="P79" s="317">
        <f>SUM(D79:O79)</f>
        <v>3</v>
      </c>
    </row>
    <row r="80" spans="1:16" ht="39" x14ac:dyDescent="0.25">
      <c r="A80" s="650"/>
      <c r="B80" s="24" t="s">
        <v>105</v>
      </c>
      <c r="C80" s="6" t="s">
        <v>3</v>
      </c>
      <c r="D80" s="162">
        <v>0</v>
      </c>
      <c r="E80" s="162">
        <v>0</v>
      </c>
      <c r="F80" s="162">
        <v>0</v>
      </c>
      <c r="G80" s="162">
        <v>0</v>
      </c>
      <c r="H80" s="162">
        <v>3</v>
      </c>
      <c r="I80" s="162">
        <v>0</v>
      </c>
      <c r="J80" s="162">
        <v>0</v>
      </c>
      <c r="K80" s="162">
        <v>0</v>
      </c>
      <c r="L80" s="162">
        <v>0</v>
      </c>
      <c r="M80" s="162">
        <v>0</v>
      </c>
      <c r="N80" s="162">
        <v>0</v>
      </c>
      <c r="O80" s="162">
        <v>0</v>
      </c>
      <c r="P80" s="317">
        <f>SUM(D80:O80)</f>
        <v>3</v>
      </c>
    </row>
    <row r="81" spans="1:16" s="3" customFormat="1" ht="39" x14ac:dyDescent="0.25">
      <c r="A81" s="650"/>
      <c r="B81" s="24" t="s">
        <v>104</v>
      </c>
      <c r="C81" s="12" t="s">
        <v>3</v>
      </c>
      <c r="D81" s="162">
        <v>0</v>
      </c>
      <c r="E81" s="162">
        <v>0</v>
      </c>
      <c r="F81" s="162">
        <v>0</v>
      </c>
      <c r="G81" s="162">
        <v>0</v>
      </c>
      <c r="H81" s="162">
        <v>0</v>
      </c>
      <c r="I81" s="162">
        <v>0</v>
      </c>
      <c r="J81" s="162">
        <v>0</v>
      </c>
      <c r="K81" s="162">
        <v>0</v>
      </c>
      <c r="L81" s="162">
        <v>0</v>
      </c>
      <c r="M81" s="162">
        <v>0</v>
      </c>
      <c r="N81" s="162">
        <v>0</v>
      </c>
      <c r="O81" s="162">
        <v>0</v>
      </c>
      <c r="P81" s="318">
        <f>SUM(D81:O81)</f>
        <v>0</v>
      </c>
    </row>
    <row r="82" spans="1:16" s="3" customFormat="1" ht="15.75" x14ac:dyDescent="0.25">
      <c r="A82" s="650"/>
      <c r="B82" s="24" t="s">
        <v>190</v>
      </c>
      <c r="C82" s="12" t="s">
        <v>3</v>
      </c>
      <c r="D82" s="162">
        <f>D80+D81</f>
        <v>0</v>
      </c>
      <c r="E82" s="162">
        <f t="shared" ref="E82:G82" si="146">E80+E81</f>
        <v>0</v>
      </c>
      <c r="F82" s="162">
        <f t="shared" si="146"/>
        <v>0</v>
      </c>
      <c r="G82" s="162">
        <f t="shared" si="146"/>
        <v>0</v>
      </c>
      <c r="H82" s="162">
        <f t="shared" ref="H82:I82" si="147">H80+H81</f>
        <v>3</v>
      </c>
      <c r="I82" s="162">
        <f t="shared" si="147"/>
        <v>0</v>
      </c>
      <c r="J82" s="162">
        <f t="shared" ref="J82" si="148">J80+J81</f>
        <v>0</v>
      </c>
      <c r="K82" s="162">
        <f t="shared" ref="K82:L82" si="149">K80+K81</f>
        <v>0</v>
      </c>
      <c r="L82" s="162">
        <f t="shared" si="149"/>
        <v>0</v>
      </c>
      <c r="M82" s="162">
        <f t="shared" ref="M82:N82" si="150">M80+M81</f>
        <v>0</v>
      </c>
      <c r="N82" s="162">
        <f t="shared" si="150"/>
        <v>0</v>
      </c>
      <c r="O82" s="162">
        <f t="shared" ref="O82" si="151">O80+O81</f>
        <v>0</v>
      </c>
      <c r="P82" s="240">
        <f t="shared" ref="P82" si="152">P81+P80</f>
        <v>3</v>
      </c>
    </row>
    <row r="83" spans="1:16" ht="26.25" x14ac:dyDescent="0.25">
      <c r="A83" s="651"/>
      <c r="B83" s="37" t="s">
        <v>81</v>
      </c>
      <c r="C83" s="6" t="s">
        <v>3</v>
      </c>
      <c r="D83" s="165">
        <f>D78+D79-D82</f>
        <v>0</v>
      </c>
      <c r="E83" s="165">
        <f t="shared" ref="E83:G83" si="153">E78+E79-E82</f>
        <v>0</v>
      </c>
      <c r="F83" s="165">
        <f t="shared" si="153"/>
        <v>0</v>
      </c>
      <c r="G83" s="165">
        <f t="shared" si="153"/>
        <v>0</v>
      </c>
      <c r="H83" s="165">
        <f t="shared" ref="H83:I83" si="154">H78+H79-H82</f>
        <v>0</v>
      </c>
      <c r="I83" s="165">
        <f t="shared" si="154"/>
        <v>0</v>
      </c>
      <c r="J83" s="165">
        <f t="shared" ref="J83" si="155">J78+J79-J82</f>
        <v>0</v>
      </c>
      <c r="K83" s="165">
        <f t="shared" ref="K83:L83" si="156">K78+K79-K82</f>
        <v>0</v>
      </c>
      <c r="L83" s="165">
        <f t="shared" si="156"/>
        <v>0</v>
      </c>
      <c r="M83" s="165">
        <f t="shared" ref="M83:N83" si="157">M78+M79-M82</f>
        <v>0</v>
      </c>
      <c r="N83" s="165">
        <f t="shared" si="157"/>
        <v>0</v>
      </c>
      <c r="O83" s="165">
        <f t="shared" ref="O83" si="158">O78+O79-O82</f>
        <v>0</v>
      </c>
      <c r="P83" s="166">
        <f t="shared" ref="P83" si="159">P78+P79-P82</f>
        <v>0</v>
      </c>
    </row>
    <row r="84" spans="1:16" ht="26.25" x14ac:dyDescent="0.25">
      <c r="A84" s="652" t="s">
        <v>108</v>
      </c>
      <c r="B84" s="37" t="s">
        <v>85</v>
      </c>
      <c r="C84" s="6" t="s">
        <v>3</v>
      </c>
      <c r="D84" s="164">
        <v>0</v>
      </c>
      <c r="E84" s="164">
        <v>0</v>
      </c>
      <c r="F84" s="164">
        <v>0</v>
      </c>
      <c r="G84" s="164">
        <v>0</v>
      </c>
      <c r="H84" s="164">
        <v>0</v>
      </c>
      <c r="I84" s="164">
        <v>0</v>
      </c>
      <c r="J84" s="164">
        <v>0</v>
      </c>
      <c r="K84" s="164">
        <v>0</v>
      </c>
      <c r="L84" s="164">
        <v>0</v>
      </c>
      <c r="M84" s="164">
        <v>0</v>
      </c>
      <c r="N84" s="164">
        <v>0</v>
      </c>
      <c r="O84" s="164">
        <v>0</v>
      </c>
      <c r="P84" s="317">
        <f>D84</f>
        <v>0</v>
      </c>
    </row>
    <row r="85" spans="1:16" ht="26.25" x14ac:dyDescent="0.25">
      <c r="A85" s="653"/>
      <c r="B85" s="37" t="s">
        <v>106</v>
      </c>
      <c r="C85" s="6" t="s">
        <v>3</v>
      </c>
      <c r="D85" s="162">
        <v>0</v>
      </c>
      <c r="E85" s="162">
        <v>0</v>
      </c>
      <c r="F85" s="162">
        <v>0</v>
      </c>
      <c r="G85" s="162">
        <v>0</v>
      </c>
      <c r="H85" s="162">
        <v>0</v>
      </c>
      <c r="I85" s="162">
        <v>0</v>
      </c>
      <c r="J85" s="162">
        <v>0</v>
      </c>
      <c r="K85" s="162">
        <v>0</v>
      </c>
      <c r="L85" s="162">
        <v>0</v>
      </c>
      <c r="M85" s="162">
        <v>0</v>
      </c>
      <c r="N85" s="162">
        <v>0</v>
      </c>
      <c r="O85" s="162">
        <v>0</v>
      </c>
      <c r="P85" s="317">
        <f>SUM(D85:O85)</f>
        <v>0</v>
      </c>
    </row>
    <row r="86" spans="1:16" ht="39" x14ac:dyDescent="0.25">
      <c r="A86" s="653"/>
      <c r="B86" s="37" t="s">
        <v>105</v>
      </c>
      <c r="C86" s="6" t="s">
        <v>3</v>
      </c>
      <c r="D86" s="162">
        <v>0</v>
      </c>
      <c r="E86" s="162">
        <v>0</v>
      </c>
      <c r="F86" s="162">
        <v>0</v>
      </c>
      <c r="G86" s="162">
        <v>0</v>
      </c>
      <c r="H86" s="162">
        <v>0</v>
      </c>
      <c r="I86" s="162">
        <v>0</v>
      </c>
      <c r="J86" s="162">
        <v>0</v>
      </c>
      <c r="K86" s="162">
        <v>0</v>
      </c>
      <c r="L86" s="162">
        <v>0</v>
      </c>
      <c r="M86" s="162">
        <v>0</v>
      </c>
      <c r="N86" s="162">
        <v>0</v>
      </c>
      <c r="O86" s="162">
        <v>0</v>
      </c>
      <c r="P86" s="317">
        <f t="shared" ref="P86:P88" si="160">SUM(D86:O86)</f>
        <v>0</v>
      </c>
    </row>
    <row r="87" spans="1:16" s="3" customFormat="1" ht="39" x14ac:dyDescent="0.25">
      <c r="A87" s="653"/>
      <c r="B87" s="24" t="s">
        <v>104</v>
      </c>
      <c r="C87" s="12" t="s">
        <v>3</v>
      </c>
      <c r="D87" s="162">
        <v>0</v>
      </c>
      <c r="E87" s="162">
        <v>0</v>
      </c>
      <c r="F87" s="162">
        <v>0</v>
      </c>
      <c r="G87" s="162">
        <v>0</v>
      </c>
      <c r="H87" s="162">
        <v>0</v>
      </c>
      <c r="I87" s="162">
        <v>0</v>
      </c>
      <c r="J87" s="162">
        <v>0</v>
      </c>
      <c r="K87" s="162">
        <v>0</v>
      </c>
      <c r="L87" s="162">
        <v>0</v>
      </c>
      <c r="M87" s="162">
        <v>0</v>
      </c>
      <c r="N87" s="162">
        <v>0</v>
      </c>
      <c r="O87" s="162">
        <v>0</v>
      </c>
      <c r="P87" s="317">
        <f t="shared" si="160"/>
        <v>0</v>
      </c>
    </row>
    <row r="88" spans="1:16" s="3" customFormat="1" ht="15.75" x14ac:dyDescent="0.25">
      <c r="A88" s="653"/>
      <c r="B88" s="24" t="s">
        <v>190</v>
      </c>
      <c r="C88" s="12" t="s">
        <v>3</v>
      </c>
      <c r="D88" s="162">
        <f>D86+D87</f>
        <v>0</v>
      </c>
      <c r="E88" s="162">
        <f t="shared" ref="E88:G88" si="161">E86+E87</f>
        <v>0</v>
      </c>
      <c r="F88" s="162">
        <f t="shared" si="161"/>
        <v>0</v>
      </c>
      <c r="G88" s="162">
        <f t="shared" si="161"/>
        <v>0</v>
      </c>
      <c r="H88" s="162">
        <f t="shared" ref="H88:I88" si="162">H86+H87</f>
        <v>0</v>
      </c>
      <c r="I88" s="162">
        <f t="shared" si="162"/>
        <v>0</v>
      </c>
      <c r="J88" s="162">
        <f t="shared" ref="J88" si="163">J86+J87</f>
        <v>0</v>
      </c>
      <c r="K88" s="162">
        <f t="shared" ref="K88:L88" si="164">K86+K87</f>
        <v>0</v>
      </c>
      <c r="L88" s="162">
        <f t="shared" si="164"/>
        <v>0</v>
      </c>
      <c r="M88" s="162">
        <f t="shared" ref="M88:N88" si="165">M86+M87</f>
        <v>0</v>
      </c>
      <c r="N88" s="162">
        <f t="shared" si="165"/>
        <v>0</v>
      </c>
      <c r="O88" s="162">
        <f t="shared" ref="O88" si="166">O86+O87</f>
        <v>0</v>
      </c>
      <c r="P88" s="317">
        <f t="shared" si="160"/>
        <v>0</v>
      </c>
    </row>
    <row r="89" spans="1:16" ht="28.5" x14ac:dyDescent="0.25">
      <c r="A89" s="654"/>
      <c r="B89" s="36" t="s">
        <v>81</v>
      </c>
      <c r="C89" s="6" t="s">
        <v>3</v>
      </c>
      <c r="D89" s="165">
        <f>D84+D85-D88</f>
        <v>0</v>
      </c>
      <c r="E89" s="165">
        <f t="shared" ref="E89:G89" si="167">E84+E85-E88</f>
        <v>0</v>
      </c>
      <c r="F89" s="165">
        <f t="shared" si="167"/>
        <v>0</v>
      </c>
      <c r="G89" s="165">
        <f t="shared" si="167"/>
        <v>0</v>
      </c>
      <c r="H89" s="165">
        <f t="shared" ref="H89:I89" si="168">H84+H85-H88</f>
        <v>0</v>
      </c>
      <c r="I89" s="165">
        <f t="shared" si="168"/>
        <v>0</v>
      </c>
      <c r="J89" s="165">
        <f t="shared" ref="J89" si="169">J84+J85-J88</f>
        <v>0</v>
      </c>
      <c r="K89" s="165">
        <f t="shared" ref="K89:L89" si="170">K84+K85-K88</f>
        <v>0</v>
      </c>
      <c r="L89" s="165">
        <f t="shared" si="170"/>
        <v>0</v>
      </c>
      <c r="M89" s="165">
        <f t="shared" ref="M89:N89" si="171">M84+M85-M88</f>
        <v>0</v>
      </c>
      <c r="N89" s="165">
        <f t="shared" si="171"/>
        <v>0</v>
      </c>
      <c r="O89" s="165">
        <f t="shared" ref="O89" si="172">O84+O85-O88</f>
        <v>0</v>
      </c>
      <c r="P89" s="166">
        <f t="shared" ref="P89" si="173">P84+P85-P86-P87</f>
        <v>0</v>
      </c>
    </row>
    <row r="90" spans="1:16" ht="26.25" x14ac:dyDescent="0.25">
      <c r="A90" s="655" t="s">
        <v>107</v>
      </c>
      <c r="B90" s="24" t="s">
        <v>85</v>
      </c>
      <c r="C90" s="12" t="s">
        <v>3</v>
      </c>
      <c r="D90" s="142">
        <f t="shared" ref="D90:G93" si="174">D66+D72+D78+D84</f>
        <v>1</v>
      </c>
      <c r="E90" s="142">
        <f t="shared" si="174"/>
        <v>0</v>
      </c>
      <c r="F90" s="142">
        <f t="shared" si="174"/>
        <v>2</v>
      </c>
      <c r="G90" s="142">
        <f t="shared" si="174"/>
        <v>6</v>
      </c>
      <c r="H90" s="142">
        <f t="shared" ref="H90:I90" si="175">H66+H72+H78+H84</f>
        <v>6</v>
      </c>
      <c r="I90" s="142">
        <f t="shared" si="175"/>
        <v>3</v>
      </c>
      <c r="J90" s="142">
        <f t="shared" ref="J90" si="176">J66+J72+J78+J84</f>
        <v>3</v>
      </c>
      <c r="K90" s="142">
        <f t="shared" ref="K90:L90" si="177">K66+K72+K78+K84</f>
        <v>3</v>
      </c>
      <c r="L90" s="142">
        <f t="shared" si="177"/>
        <v>3</v>
      </c>
      <c r="M90" s="142">
        <f t="shared" ref="M90:N90" si="178">M66+M72+M78+M84</f>
        <v>3</v>
      </c>
      <c r="N90" s="142">
        <f t="shared" si="178"/>
        <v>2</v>
      </c>
      <c r="O90" s="142">
        <f t="shared" ref="O90" si="179">O66+O72+O78+O84</f>
        <v>2</v>
      </c>
      <c r="P90" s="317">
        <f>D90</f>
        <v>1</v>
      </c>
    </row>
    <row r="91" spans="1:16" ht="26.25" x14ac:dyDescent="0.25">
      <c r="A91" s="656"/>
      <c r="B91" s="24" t="s">
        <v>106</v>
      </c>
      <c r="C91" s="12" t="s">
        <v>3</v>
      </c>
      <c r="D91" s="142">
        <f t="shared" si="174"/>
        <v>3</v>
      </c>
      <c r="E91" s="142">
        <f t="shared" si="174"/>
        <v>2</v>
      </c>
      <c r="F91" s="142">
        <f t="shared" si="174"/>
        <v>5</v>
      </c>
      <c r="G91" s="142">
        <f t="shared" si="174"/>
        <v>0</v>
      </c>
      <c r="H91" s="142">
        <f t="shared" ref="H91:I91" si="180">H67+H73+H79+H85</f>
        <v>3</v>
      </c>
      <c r="I91" s="142">
        <f t="shared" si="180"/>
        <v>0</v>
      </c>
      <c r="J91" s="142">
        <f t="shared" ref="J91" si="181">J67+J73+J79+J85</f>
        <v>0</v>
      </c>
      <c r="K91" s="142">
        <f t="shared" ref="K91:L91" si="182">K67+K73+K79+K85</f>
        <v>0</v>
      </c>
      <c r="L91" s="142">
        <f t="shared" si="182"/>
        <v>0</v>
      </c>
      <c r="M91" s="142">
        <f t="shared" ref="M91:N91" si="183">M67+M73+M79+M85</f>
        <v>1</v>
      </c>
      <c r="N91" s="142">
        <f t="shared" si="183"/>
        <v>0</v>
      </c>
      <c r="O91" s="142">
        <f t="shared" ref="O91" si="184">O67+O73+O79+O85</f>
        <v>10</v>
      </c>
      <c r="P91" s="317">
        <f>SUM(D91:O91)</f>
        <v>24</v>
      </c>
    </row>
    <row r="92" spans="1:16" ht="39" x14ac:dyDescent="0.25">
      <c r="A92" s="656"/>
      <c r="B92" s="24" t="s">
        <v>105</v>
      </c>
      <c r="C92" s="12" t="s">
        <v>3</v>
      </c>
      <c r="D92" s="142">
        <f t="shared" si="174"/>
        <v>4</v>
      </c>
      <c r="E92" s="142">
        <f t="shared" si="174"/>
        <v>0</v>
      </c>
      <c r="F92" s="142">
        <f t="shared" si="174"/>
        <v>1</v>
      </c>
      <c r="G92" s="142">
        <f t="shared" si="174"/>
        <v>0</v>
      </c>
      <c r="H92" s="142">
        <f t="shared" ref="H92:I92" si="185">H68+H74+H80+H86</f>
        <v>6</v>
      </c>
      <c r="I92" s="142">
        <f t="shared" si="185"/>
        <v>0</v>
      </c>
      <c r="J92" s="142">
        <f t="shared" ref="J92" si="186">J68+J74+J80+J86</f>
        <v>0</v>
      </c>
      <c r="K92" s="142">
        <f t="shared" ref="K92:L92" si="187">K68+K74+K80+K86</f>
        <v>0</v>
      </c>
      <c r="L92" s="142">
        <f t="shared" si="187"/>
        <v>0</v>
      </c>
      <c r="M92" s="142">
        <f t="shared" ref="M92:N92" si="188">M68+M74+M80+M86</f>
        <v>2</v>
      </c>
      <c r="N92" s="142">
        <f t="shared" si="188"/>
        <v>0</v>
      </c>
      <c r="O92" s="142">
        <f t="shared" ref="O92" si="189">O68+O74+O80+O86</f>
        <v>0</v>
      </c>
      <c r="P92" s="317">
        <f>SUM(D92:O92)</f>
        <v>13</v>
      </c>
    </row>
    <row r="93" spans="1:16" s="3" customFormat="1" ht="39" x14ac:dyDescent="0.25">
      <c r="A93" s="656"/>
      <c r="B93" s="24" t="s">
        <v>104</v>
      </c>
      <c r="C93" s="12"/>
      <c r="D93" s="142">
        <f t="shared" si="174"/>
        <v>0</v>
      </c>
      <c r="E93" s="142">
        <f t="shared" si="174"/>
        <v>0</v>
      </c>
      <c r="F93" s="142">
        <f t="shared" si="174"/>
        <v>0</v>
      </c>
      <c r="G93" s="142">
        <f t="shared" si="174"/>
        <v>0</v>
      </c>
      <c r="H93" s="142">
        <f t="shared" ref="H93:I93" si="190">H69+H75+H81+H87</f>
        <v>0</v>
      </c>
      <c r="I93" s="142">
        <f t="shared" si="190"/>
        <v>0</v>
      </c>
      <c r="J93" s="142">
        <f t="shared" ref="J93" si="191">J69+J75+J81+J87</f>
        <v>0</v>
      </c>
      <c r="K93" s="142">
        <f t="shared" ref="K93:L93" si="192">K69+K75+K81+K87</f>
        <v>0</v>
      </c>
      <c r="L93" s="142">
        <f t="shared" si="192"/>
        <v>0</v>
      </c>
      <c r="M93" s="142">
        <f t="shared" ref="M93:N93" si="193">M69+M75+M81+M87</f>
        <v>0</v>
      </c>
      <c r="N93" s="142">
        <f t="shared" si="193"/>
        <v>0</v>
      </c>
      <c r="O93" s="142">
        <f t="shared" ref="O93" si="194">O69+O75+O81+O87</f>
        <v>0</v>
      </c>
      <c r="P93" s="317">
        <f>SUM(D93:O93)</f>
        <v>0</v>
      </c>
    </row>
    <row r="94" spans="1:16" s="3" customFormat="1" ht="15.75" x14ac:dyDescent="0.25">
      <c r="A94" s="656"/>
      <c r="B94" s="24" t="s">
        <v>190</v>
      </c>
      <c r="C94" s="12" t="s">
        <v>3</v>
      </c>
      <c r="D94" s="143">
        <f>D93+D92</f>
        <v>4</v>
      </c>
      <c r="E94" s="143">
        <f t="shared" ref="E94:G94" si="195">E93+E92</f>
        <v>0</v>
      </c>
      <c r="F94" s="143">
        <f t="shared" si="195"/>
        <v>1</v>
      </c>
      <c r="G94" s="143">
        <f t="shared" si="195"/>
        <v>0</v>
      </c>
      <c r="H94" s="143">
        <f t="shared" ref="H94:I94" si="196">H93+H92</f>
        <v>6</v>
      </c>
      <c r="I94" s="143">
        <f t="shared" si="196"/>
        <v>0</v>
      </c>
      <c r="J94" s="143">
        <f t="shared" ref="J94" si="197">J93+J92</f>
        <v>0</v>
      </c>
      <c r="K94" s="143">
        <f t="shared" ref="K94:L94" si="198">K93+K92</f>
        <v>0</v>
      </c>
      <c r="L94" s="143">
        <f t="shared" si="198"/>
        <v>0</v>
      </c>
      <c r="M94" s="143">
        <f t="shared" ref="M94:N94" si="199">M93+M92</f>
        <v>2</v>
      </c>
      <c r="N94" s="143">
        <f t="shared" si="199"/>
        <v>0</v>
      </c>
      <c r="O94" s="143">
        <f t="shared" ref="O94" si="200">O93+O92</f>
        <v>0</v>
      </c>
      <c r="P94" s="150">
        <f t="shared" ref="P94" si="201">P93+P92</f>
        <v>13</v>
      </c>
    </row>
    <row r="95" spans="1:16" ht="27" thickBot="1" x14ac:dyDescent="0.3">
      <c r="A95" s="657"/>
      <c r="B95" s="24" t="s">
        <v>81</v>
      </c>
      <c r="C95" s="12" t="s">
        <v>3</v>
      </c>
      <c r="D95" s="144">
        <f>D90+D91-D94</f>
        <v>0</v>
      </c>
      <c r="E95" s="144">
        <f t="shared" ref="E95:G95" si="202">E90+E91-E94</f>
        <v>2</v>
      </c>
      <c r="F95" s="144">
        <f t="shared" si="202"/>
        <v>6</v>
      </c>
      <c r="G95" s="144">
        <f t="shared" si="202"/>
        <v>6</v>
      </c>
      <c r="H95" s="144">
        <f t="shared" ref="H95:I95" si="203">H90+H91-H94</f>
        <v>3</v>
      </c>
      <c r="I95" s="144">
        <f t="shared" si="203"/>
        <v>3</v>
      </c>
      <c r="J95" s="144">
        <f t="shared" ref="J95" si="204">J90+J91-J94</f>
        <v>3</v>
      </c>
      <c r="K95" s="144">
        <f t="shared" ref="K95:L95" si="205">K90+K91-K94</f>
        <v>3</v>
      </c>
      <c r="L95" s="144">
        <f t="shared" si="205"/>
        <v>3</v>
      </c>
      <c r="M95" s="144">
        <f t="shared" ref="M95:N95" si="206">M90+M91-M94</f>
        <v>2</v>
      </c>
      <c r="N95" s="144">
        <f t="shared" si="206"/>
        <v>2</v>
      </c>
      <c r="O95" s="144">
        <f t="shared" ref="O95" si="207">O90+O91-O94</f>
        <v>12</v>
      </c>
      <c r="P95" s="151">
        <f>P90+P91-P94</f>
        <v>12</v>
      </c>
    </row>
    <row r="96" spans="1:16" ht="16.5" thickBot="1" x14ac:dyDescent="0.3">
      <c r="A96" s="84"/>
      <c r="B96" s="65"/>
      <c r="C96" s="66"/>
      <c r="D96" s="63"/>
      <c r="E96" s="63"/>
      <c r="F96" s="63"/>
      <c r="G96" s="63"/>
      <c r="H96" s="63"/>
      <c r="I96" s="63"/>
      <c r="J96" s="63"/>
      <c r="K96" s="63"/>
      <c r="L96" s="64"/>
      <c r="M96" s="64"/>
      <c r="N96" s="64"/>
      <c r="O96" s="64"/>
      <c r="P96" s="150"/>
    </row>
    <row r="97" spans="1:16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5"/>
      <c r="O97" s="615"/>
      <c r="P97" s="616"/>
    </row>
    <row r="98" spans="1:16" ht="15.75" x14ac:dyDescent="0.25">
      <c r="A98" s="85" t="s">
        <v>192</v>
      </c>
      <c r="B98" s="67"/>
      <c r="C98" s="12" t="s">
        <v>3</v>
      </c>
      <c r="D98" s="162">
        <v>0</v>
      </c>
      <c r="E98" s="162">
        <v>0</v>
      </c>
      <c r="F98" s="162">
        <v>0</v>
      </c>
      <c r="G98" s="162">
        <v>0</v>
      </c>
      <c r="H98" s="68">
        <v>0</v>
      </c>
      <c r="I98" s="68">
        <v>0</v>
      </c>
      <c r="J98" s="68">
        <v>0</v>
      </c>
      <c r="K98" s="68">
        <v>0</v>
      </c>
      <c r="L98" s="69">
        <v>0</v>
      </c>
      <c r="M98" s="69">
        <v>0</v>
      </c>
      <c r="N98" s="69">
        <v>0</v>
      </c>
      <c r="O98" s="69">
        <v>0</v>
      </c>
      <c r="P98" s="189">
        <f>SUM(D98:O98)</f>
        <v>0</v>
      </c>
    </row>
    <row r="99" spans="1:16" ht="15.75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3"/>
      <c r="K99" s="63"/>
      <c r="L99" s="64"/>
      <c r="M99" s="64"/>
      <c r="N99" s="64"/>
      <c r="O99" s="64"/>
      <c r="P99" s="150"/>
    </row>
    <row r="100" spans="1:16" s="3" customFormat="1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40"/>
    </row>
    <row r="101" spans="1:16" ht="15.75" x14ac:dyDescent="0.25">
      <c r="A101" s="596" t="s">
        <v>102</v>
      </c>
      <c r="B101" s="597"/>
      <c r="C101" s="12" t="s">
        <v>3</v>
      </c>
      <c r="D101" s="162">
        <v>86</v>
      </c>
      <c r="E101" s="162">
        <v>77</v>
      </c>
      <c r="F101" s="162">
        <v>79</v>
      </c>
      <c r="G101" s="162">
        <v>74</v>
      </c>
      <c r="H101" s="5">
        <v>71</v>
      </c>
      <c r="I101" s="5">
        <v>67</v>
      </c>
      <c r="J101" s="5">
        <v>67</v>
      </c>
      <c r="K101" s="5">
        <v>67</v>
      </c>
      <c r="L101" s="5">
        <v>71</v>
      </c>
      <c r="M101" s="5">
        <v>79</v>
      </c>
      <c r="N101" s="5">
        <v>81</v>
      </c>
      <c r="O101" s="5">
        <v>78</v>
      </c>
      <c r="P101" s="32">
        <f t="shared" ref="P101:P116" si="208">O101</f>
        <v>78</v>
      </c>
    </row>
    <row r="102" spans="1:16" ht="15.75" x14ac:dyDescent="0.25">
      <c r="A102" s="596" t="s">
        <v>101</v>
      </c>
      <c r="B102" s="597"/>
      <c r="C102" s="12" t="s">
        <v>3</v>
      </c>
      <c r="D102" s="162">
        <v>47</v>
      </c>
      <c r="E102" s="162">
        <v>45</v>
      </c>
      <c r="F102" s="162">
        <v>46</v>
      </c>
      <c r="G102" s="162">
        <v>46</v>
      </c>
      <c r="H102" s="5">
        <v>46</v>
      </c>
      <c r="I102" s="5">
        <v>45</v>
      </c>
      <c r="J102" s="5">
        <v>45</v>
      </c>
      <c r="K102" s="5">
        <v>45</v>
      </c>
      <c r="L102" s="5">
        <v>45</v>
      </c>
      <c r="M102" s="5">
        <v>45</v>
      </c>
      <c r="N102" s="5">
        <v>46</v>
      </c>
      <c r="O102" s="5">
        <v>48</v>
      </c>
      <c r="P102" s="32">
        <f t="shared" si="208"/>
        <v>48</v>
      </c>
    </row>
    <row r="103" spans="1:16" ht="15.6" customHeight="1" x14ac:dyDescent="0.25">
      <c r="A103" s="603" t="s">
        <v>100</v>
      </c>
      <c r="B103" s="604"/>
      <c r="C103" s="12" t="s">
        <v>3</v>
      </c>
      <c r="D103" s="162">
        <v>8</v>
      </c>
      <c r="E103" s="162">
        <v>8</v>
      </c>
      <c r="F103" s="162">
        <v>8</v>
      </c>
      <c r="G103" s="162">
        <v>8</v>
      </c>
      <c r="H103" s="5">
        <v>8</v>
      </c>
      <c r="I103" s="5">
        <v>8</v>
      </c>
      <c r="J103" s="5">
        <v>7</v>
      </c>
      <c r="K103" s="5">
        <v>7</v>
      </c>
      <c r="L103" s="5">
        <v>7</v>
      </c>
      <c r="M103" s="5">
        <v>7</v>
      </c>
      <c r="N103" s="5">
        <v>7</v>
      </c>
      <c r="O103" s="5">
        <v>9</v>
      </c>
      <c r="P103" s="32">
        <f t="shared" si="208"/>
        <v>9</v>
      </c>
    </row>
    <row r="104" spans="1:16" ht="15.75" x14ac:dyDescent="0.25">
      <c r="A104" s="603" t="s">
        <v>99</v>
      </c>
      <c r="B104" s="604"/>
      <c r="C104" s="12" t="s">
        <v>3</v>
      </c>
      <c r="D104" s="162">
        <v>0</v>
      </c>
      <c r="E104" s="162">
        <v>0</v>
      </c>
      <c r="F104" s="162">
        <v>0</v>
      </c>
      <c r="G104" s="162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32">
        <f t="shared" si="208"/>
        <v>0</v>
      </c>
    </row>
    <row r="105" spans="1:16" ht="15.75" x14ac:dyDescent="0.25">
      <c r="A105" s="658" t="s">
        <v>98</v>
      </c>
      <c r="B105" s="659"/>
      <c r="C105" s="12" t="s">
        <v>3</v>
      </c>
      <c r="D105" s="33">
        <f>SUM(D101:D104)</f>
        <v>141</v>
      </c>
      <c r="E105" s="33">
        <f t="shared" ref="E105:F105" si="209">SUM(E101:E104)</f>
        <v>130</v>
      </c>
      <c r="F105" s="33">
        <f t="shared" si="209"/>
        <v>133</v>
      </c>
      <c r="G105" s="33">
        <f t="shared" ref="G105:H105" si="210">SUM(G101:G104)</f>
        <v>128</v>
      </c>
      <c r="H105" s="33">
        <f t="shared" si="210"/>
        <v>125</v>
      </c>
      <c r="I105" s="33">
        <f t="shared" ref="I105" si="211">SUM(I101:I104)</f>
        <v>120</v>
      </c>
      <c r="J105" s="33">
        <f t="shared" ref="J105" si="212">SUM(J101:J104)</f>
        <v>119</v>
      </c>
      <c r="K105" s="33">
        <f t="shared" ref="K105:L105" si="213">SUM(K101:K104)</f>
        <v>119</v>
      </c>
      <c r="L105" s="33">
        <f t="shared" si="213"/>
        <v>123</v>
      </c>
      <c r="M105" s="33">
        <f t="shared" ref="M105:N105" si="214">SUM(M101:M104)</f>
        <v>131</v>
      </c>
      <c r="N105" s="33">
        <f t="shared" si="214"/>
        <v>134</v>
      </c>
      <c r="O105" s="33">
        <f t="shared" ref="O105" si="215">SUM(O101:O104)</f>
        <v>135</v>
      </c>
      <c r="P105" s="32">
        <f t="shared" si="208"/>
        <v>135</v>
      </c>
    </row>
    <row r="106" spans="1:16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6"/>
      <c r="O106" s="636"/>
      <c r="P106" s="637"/>
    </row>
    <row r="107" spans="1:16" ht="15.75" x14ac:dyDescent="0.25">
      <c r="A107" s="596" t="s">
        <v>195</v>
      </c>
      <c r="B107" s="597"/>
      <c r="C107" s="12" t="s">
        <v>3</v>
      </c>
      <c r="D107" s="162">
        <v>181</v>
      </c>
      <c r="E107" s="162">
        <v>190</v>
      </c>
      <c r="F107" s="162">
        <v>189</v>
      </c>
      <c r="G107" s="162">
        <v>194</v>
      </c>
      <c r="H107" s="5">
        <v>200</v>
      </c>
      <c r="I107" s="5">
        <v>204</v>
      </c>
      <c r="J107" s="5">
        <v>204</v>
      </c>
      <c r="K107" s="5">
        <v>204</v>
      </c>
      <c r="L107" s="5">
        <v>200</v>
      </c>
      <c r="M107" s="5">
        <v>194</v>
      </c>
      <c r="N107" s="5">
        <v>192</v>
      </c>
      <c r="O107" s="5">
        <v>65</v>
      </c>
      <c r="P107" s="32">
        <f t="shared" si="208"/>
        <v>65</v>
      </c>
    </row>
    <row r="108" spans="1:16" ht="15.75" x14ac:dyDescent="0.25">
      <c r="A108" s="596" t="s">
        <v>196</v>
      </c>
      <c r="B108" s="597"/>
      <c r="C108" s="12" t="s">
        <v>3</v>
      </c>
      <c r="D108" s="162">
        <v>2</v>
      </c>
      <c r="E108" s="162">
        <v>4</v>
      </c>
      <c r="F108" s="162">
        <v>4</v>
      </c>
      <c r="G108" s="162">
        <v>4</v>
      </c>
      <c r="H108" s="5">
        <v>4</v>
      </c>
      <c r="I108" s="5">
        <v>5</v>
      </c>
      <c r="J108" s="5">
        <v>5</v>
      </c>
      <c r="K108" s="5">
        <v>5</v>
      </c>
      <c r="L108" s="5">
        <v>5</v>
      </c>
      <c r="M108" s="5">
        <v>5</v>
      </c>
      <c r="N108" s="5">
        <v>4</v>
      </c>
      <c r="O108" s="5">
        <v>2</v>
      </c>
      <c r="P108" s="32">
        <f t="shared" si="208"/>
        <v>2</v>
      </c>
    </row>
    <row r="109" spans="1:16" ht="15.75" x14ac:dyDescent="0.25">
      <c r="A109" s="596" t="s">
        <v>197</v>
      </c>
      <c r="B109" s="597"/>
      <c r="C109" s="12" t="s">
        <v>3</v>
      </c>
      <c r="D109" s="162">
        <v>1</v>
      </c>
      <c r="E109" s="162">
        <v>1</v>
      </c>
      <c r="F109" s="162">
        <v>1</v>
      </c>
      <c r="G109" s="162">
        <v>1</v>
      </c>
      <c r="H109" s="5">
        <v>4</v>
      </c>
      <c r="I109" s="5">
        <v>4</v>
      </c>
      <c r="J109" s="5">
        <v>5</v>
      </c>
      <c r="K109" s="5">
        <v>5</v>
      </c>
      <c r="L109" s="5">
        <v>5</v>
      </c>
      <c r="M109" s="5">
        <v>5</v>
      </c>
      <c r="N109" s="5">
        <v>5</v>
      </c>
      <c r="O109" s="5">
        <v>2</v>
      </c>
      <c r="P109" s="32">
        <f t="shared" si="208"/>
        <v>2</v>
      </c>
    </row>
    <row r="110" spans="1:16" ht="15.75" x14ac:dyDescent="0.25">
      <c r="A110" s="596" t="s">
        <v>198</v>
      </c>
      <c r="B110" s="597"/>
      <c r="C110" s="12" t="s">
        <v>3</v>
      </c>
      <c r="D110" s="162">
        <v>0</v>
      </c>
      <c r="E110" s="162">
        <v>0</v>
      </c>
      <c r="F110" s="162">
        <v>0</v>
      </c>
      <c r="G110" s="162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32">
        <f t="shared" si="208"/>
        <v>0</v>
      </c>
    </row>
    <row r="111" spans="1:16" ht="15.75" x14ac:dyDescent="0.25">
      <c r="A111" s="617" t="s">
        <v>97</v>
      </c>
      <c r="B111" s="618"/>
      <c r="C111" s="12" t="s">
        <v>3</v>
      </c>
      <c r="D111" s="33">
        <f>SUM(D107:D110)</f>
        <v>184</v>
      </c>
      <c r="E111" s="33">
        <f t="shared" ref="E111:F111" si="216">SUM(E107:E110)</f>
        <v>195</v>
      </c>
      <c r="F111" s="33">
        <f t="shared" si="216"/>
        <v>194</v>
      </c>
      <c r="G111" s="33">
        <f t="shared" ref="G111:H111" si="217">SUM(G107:G110)</f>
        <v>199</v>
      </c>
      <c r="H111" s="33">
        <f t="shared" si="217"/>
        <v>208</v>
      </c>
      <c r="I111" s="33">
        <f t="shared" ref="I111" si="218">SUM(I107:I110)</f>
        <v>213</v>
      </c>
      <c r="J111" s="33">
        <f t="shared" ref="J111" si="219">SUM(J107:J110)</f>
        <v>214</v>
      </c>
      <c r="K111" s="33">
        <f t="shared" ref="K111:L111" si="220">SUM(K107:K110)</f>
        <v>214</v>
      </c>
      <c r="L111" s="33">
        <f t="shared" si="220"/>
        <v>210</v>
      </c>
      <c r="M111" s="33">
        <f t="shared" ref="M111:N111" si="221">SUM(M107:M110)</f>
        <v>204</v>
      </c>
      <c r="N111" s="33">
        <f t="shared" si="221"/>
        <v>201</v>
      </c>
      <c r="O111" s="33">
        <f t="shared" ref="O111" si="222">SUM(O107:O110)</f>
        <v>69</v>
      </c>
      <c r="P111" s="32">
        <f t="shared" si="208"/>
        <v>69</v>
      </c>
    </row>
    <row r="112" spans="1:16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39"/>
      <c r="O112" s="639"/>
      <c r="P112" s="640"/>
    </row>
    <row r="113" spans="1:16" ht="15.75" x14ac:dyDescent="0.25">
      <c r="A113" s="596" t="s">
        <v>199</v>
      </c>
      <c r="B113" s="597"/>
      <c r="C113" s="12" t="s">
        <v>3</v>
      </c>
      <c r="D113" s="162">
        <v>108</v>
      </c>
      <c r="E113" s="162">
        <v>108</v>
      </c>
      <c r="F113" s="162">
        <v>108</v>
      </c>
      <c r="G113" s="162">
        <v>108</v>
      </c>
      <c r="H113" s="136">
        <v>108</v>
      </c>
      <c r="I113" s="136">
        <v>108</v>
      </c>
      <c r="J113" s="136">
        <v>108</v>
      </c>
      <c r="K113" s="136">
        <v>108</v>
      </c>
      <c r="L113" s="136">
        <v>108</v>
      </c>
      <c r="M113" s="136">
        <v>108</v>
      </c>
      <c r="N113" s="136">
        <v>108</v>
      </c>
      <c r="O113" s="136">
        <v>238</v>
      </c>
      <c r="P113" s="32">
        <f t="shared" si="208"/>
        <v>238</v>
      </c>
    </row>
    <row r="114" spans="1:16" ht="15.75" x14ac:dyDescent="0.25">
      <c r="A114" s="596" t="s">
        <v>200</v>
      </c>
      <c r="B114" s="597"/>
      <c r="C114" s="12" t="s">
        <v>3</v>
      </c>
      <c r="D114" s="162">
        <v>15</v>
      </c>
      <c r="E114" s="162">
        <v>15</v>
      </c>
      <c r="F114" s="162">
        <v>14</v>
      </c>
      <c r="G114" s="162">
        <v>14</v>
      </c>
      <c r="H114" s="136">
        <v>14</v>
      </c>
      <c r="I114" s="136">
        <v>14</v>
      </c>
      <c r="J114" s="136">
        <v>14</v>
      </c>
      <c r="K114" s="136">
        <v>14</v>
      </c>
      <c r="L114" s="136">
        <v>14</v>
      </c>
      <c r="M114" s="136">
        <v>14</v>
      </c>
      <c r="N114" s="136">
        <v>14</v>
      </c>
      <c r="O114" s="136">
        <v>14</v>
      </c>
      <c r="P114" s="32">
        <f t="shared" si="208"/>
        <v>14</v>
      </c>
    </row>
    <row r="115" spans="1:16" ht="15.75" x14ac:dyDescent="0.25">
      <c r="A115" s="596" t="s">
        <v>201</v>
      </c>
      <c r="B115" s="597"/>
      <c r="C115" s="12" t="s">
        <v>3</v>
      </c>
      <c r="D115" s="162">
        <v>1</v>
      </c>
      <c r="E115" s="162">
        <v>1</v>
      </c>
      <c r="F115" s="162">
        <v>1</v>
      </c>
      <c r="G115" s="162">
        <v>1</v>
      </c>
      <c r="H115" s="136">
        <v>1</v>
      </c>
      <c r="I115" s="136">
        <v>1</v>
      </c>
      <c r="J115" s="136">
        <v>1</v>
      </c>
      <c r="K115" s="136">
        <v>1</v>
      </c>
      <c r="L115" s="136">
        <v>1</v>
      </c>
      <c r="M115" s="136">
        <v>1</v>
      </c>
      <c r="N115" s="136">
        <v>1</v>
      </c>
      <c r="O115" s="136">
        <v>2</v>
      </c>
      <c r="P115" s="32">
        <f t="shared" si="208"/>
        <v>2</v>
      </c>
    </row>
    <row r="116" spans="1:16" ht="15.75" x14ac:dyDescent="0.25">
      <c r="A116" s="596" t="s">
        <v>202</v>
      </c>
      <c r="B116" s="597"/>
      <c r="C116" s="12" t="s">
        <v>3</v>
      </c>
      <c r="D116" s="162">
        <v>0</v>
      </c>
      <c r="E116" s="162">
        <v>0</v>
      </c>
      <c r="F116" s="162">
        <v>0</v>
      </c>
      <c r="G116" s="162">
        <v>0</v>
      </c>
      <c r="H116" s="136">
        <v>0</v>
      </c>
      <c r="I116" s="136">
        <v>0</v>
      </c>
      <c r="J116" s="136">
        <v>0</v>
      </c>
      <c r="K116" s="136">
        <v>0</v>
      </c>
      <c r="L116" s="136">
        <v>0</v>
      </c>
      <c r="M116" s="136">
        <v>0</v>
      </c>
      <c r="N116" s="136">
        <v>0</v>
      </c>
      <c r="O116" s="136">
        <v>0</v>
      </c>
      <c r="P116" s="32">
        <f t="shared" si="208"/>
        <v>0</v>
      </c>
    </row>
    <row r="117" spans="1:16" ht="15.75" x14ac:dyDescent="0.25">
      <c r="A117" s="617" t="s">
        <v>96</v>
      </c>
      <c r="B117" s="618"/>
      <c r="C117" s="12" t="s">
        <v>3</v>
      </c>
      <c r="D117" s="33">
        <f>SUM(D113:D116)</f>
        <v>124</v>
      </c>
      <c r="E117" s="33">
        <f t="shared" ref="E117:F117" si="223">SUM(E113:E116)</f>
        <v>124</v>
      </c>
      <c r="F117" s="33">
        <f t="shared" si="223"/>
        <v>123</v>
      </c>
      <c r="G117" s="33">
        <f t="shared" ref="G117:H117" si="224">SUM(G113:G116)</f>
        <v>123</v>
      </c>
      <c r="H117" s="33">
        <f t="shared" si="224"/>
        <v>123</v>
      </c>
      <c r="I117" s="33">
        <f t="shared" ref="I117" si="225">SUM(I113:I116)</f>
        <v>123</v>
      </c>
      <c r="J117" s="33">
        <f t="shared" ref="J117" si="226">SUM(J113:J116)</f>
        <v>123</v>
      </c>
      <c r="K117" s="33">
        <f t="shared" ref="K117:L117" si="227">SUM(K113:K116)</f>
        <v>123</v>
      </c>
      <c r="L117" s="33">
        <f t="shared" si="227"/>
        <v>123</v>
      </c>
      <c r="M117" s="33">
        <f t="shared" ref="M117:N117" si="228">SUM(M113:M116)</f>
        <v>123</v>
      </c>
      <c r="N117" s="33">
        <f t="shared" si="228"/>
        <v>123</v>
      </c>
      <c r="O117" s="33">
        <f t="shared" ref="O117" si="229">SUM(O113:O116)</f>
        <v>254</v>
      </c>
      <c r="P117" s="54">
        <f t="shared" ref="P117" si="230">SUM(P113:P116)</f>
        <v>254</v>
      </c>
    </row>
    <row r="118" spans="1:16" s="3" customFormat="1" ht="15.75" x14ac:dyDescent="0.25">
      <c r="A118" s="325" t="s">
        <v>193</v>
      </c>
      <c r="B118" s="326"/>
      <c r="C118" s="12" t="s">
        <v>3</v>
      </c>
      <c r="D118" s="33">
        <f t="shared" ref="D118:G118" si="231">D111+D117</f>
        <v>308</v>
      </c>
      <c r="E118" s="33">
        <f t="shared" si="231"/>
        <v>319</v>
      </c>
      <c r="F118" s="33">
        <f t="shared" si="231"/>
        <v>317</v>
      </c>
      <c r="G118" s="33">
        <f t="shared" si="231"/>
        <v>322</v>
      </c>
      <c r="H118" s="33">
        <f t="shared" ref="H118:I118" si="232">H111+H117</f>
        <v>331</v>
      </c>
      <c r="I118" s="33">
        <f t="shared" si="232"/>
        <v>336</v>
      </c>
      <c r="J118" s="33">
        <f t="shared" ref="J118" si="233">J111+J117</f>
        <v>337</v>
      </c>
      <c r="K118" s="33">
        <f t="shared" ref="K118:L118" si="234">K111+K117</f>
        <v>337</v>
      </c>
      <c r="L118" s="33">
        <f t="shared" si="234"/>
        <v>333</v>
      </c>
      <c r="M118" s="33">
        <f t="shared" ref="M118:N118" si="235">M111+M117</f>
        <v>327</v>
      </c>
      <c r="N118" s="33">
        <f t="shared" si="235"/>
        <v>324</v>
      </c>
      <c r="O118" s="33">
        <f t="shared" ref="O118" si="236">O111+O117</f>
        <v>323</v>
      </c>
      <c r="P118" s="33">
        <f t="shared" ref="P118" si="237">P111+P117</f>
        <v>323</v>
      </c>
    </row>
    <row r="119" spans="1:16" ht="15.75" x14ac:dyDescent="0.25">
      <c r="A119" s="617" t="s">
        <v>194</v>
      </c>
      <c r="B119" s="618"/>
      <c r="C119" s="12" t="s">
        <v>3</v>
      </c>
      <c r="D119" s="33">
        <f t="shared" ref="D119:G119" si="238">D105+D118</f>
        <v>449</v>
      </c>
      <c r="E119" s="33">
        <f t="shared" si="238"/>
        <v>449</v>
      </c>
      <c r="F119" s="33">
        <f t="shared" si="238"/>
        <v>450</v>
      </c>
      <c r="G119" s="33">
        <f t="shared" si="238"/>
        <v>450</v>
      </c>
      <c r="H119" s="33">
        <f t="shared" ref="H119:I119" si="239">H105+H118</f>
        <v>456</v>
      </c>
      <c r="I119" s="33">
        <f t="shared" si="239"/>
        <v>456</v>
      </c>
      <c r="J119" s="33">
        <f t="shared" ref="J119" si="240">J105+J118</f>
        <v>456</v>
      </c>
      <c r="K119" s="33">
        <f t="shared" ref="K119:L119" si="241">K105+K118</f>
        <v>456</v>
      </c>
      <c r="L119" s="33">
        <f t="shared" si="241"/>
        <v>456</v>
      </c>
      <c r="M119" s="33">
        <f t="shared" ref="M119:N119" si="242">M105+M118</f>
        <v>458</v>
      </c>
      <c r="N119" s="33">
        <f t="shared" si="242"/>
        <v>458</v>
      </c>
      <c r="O119" s="33">
        <f t="shared" ref="O119" si="243">O105+O118</f>
        <v>458</v>
      </c>
      <c r="P119" s="33">
        <f t="shared" ref="P119" si="244">P105+P118</f>
        <v>458</v>
      </c>
    </row>
    <row r="120" spans="1:16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4"/>
      <c r="O120" s="594"/>
      <c r="P120" s="595"/>
    </row>
    <row r="121" spans="1:16" ht="15.75" x14ac:dyDescent="0.25">
      <c r="A121" s="596" t="s">
        <v>95</v>
      </c>
      <c r="B121" s="597"/>
      <c r="C121" s="6" t="s">
        <v>3</v>
      </c>
      <c r="D121" s="162">
        <v>3336</v>
      </c>
      <c r="E121" s="162">
        <v>3341</v>
      </c>
      <c r="F121" s="162">
        <v>3346</v>
      </c>
      <c r="G121" s="162">
        <v>3351</v>
      </c>
      <c r="H121" s="137">
        <v>3356</v>
      </c>
      <c r="I121" s="137">
        <v>3361</v>
      </c>
      <c r="J121" s="137">
        <v>3366</v>
      </c>
      <c r="K121" s="137">
        <v>3371</v>
      </c>
      <c r="L121" s="137">
        <v>3376</v>
      </c>
      <c r="M121" s="137">
        <v>3383</v>
      </c>
      <c r="N121" s="137">
        <v>3388</v>
      </c>
      <c r="O121" s="137">
        <v>3393</v>
      </c>
      <c r="P121" s="31">
        <f>O121</f>
        <v>3393</v>
      </c>
    </row>
    <row r="122" spans="1:16" ht="15.75" x14ac:dyDescent="0.25">
      <c r="A122" s="596" t="s">
        <v>94</v>
      </c>
      <c r="B122" s="597"/>
      <c r="C122" s="6" t="s">
        <v>3</v>
      </c>
      <c r="D122" s="162">
        <v>2438.1999999999998</v>
      </c>
      <c r="E122" s="162">
        <v>2438</v>
      </c>
      <c r="F122" s="162">
        <v>2442.3000000000002</v>
      </c>
      <c r="G122" s="162">
        <v>2442</v>
      </c>
      <c r="H122" s="137">
        <v>2467.8000000000002</v>
      </c>
      <c r="I122" s="137">
        <v>2468</v>
      </c>
      <c r="J122" s="137">
        <v>2468</v>
      </c>
      <c r="K122" s="137">
        <v>2468</v>
      </c>
      <c r="L122" s="137">
        <v>2468</v>
      </c>
      <c r="M122" s="137">
        <v>2476.6</v>
      </c>
      <c r="N122" s="137">
        <v>2477</v>
      </c>
      <c r="O122" s="137">
        <v>2477</v>
      </c>
      <c r="P122" s="31">
        <f>O122</f>
        <v>2477</v>
      </c>
    </row>
    <row r="123" spans="1:16" ht="15.75" x14ac:dyDescent="0.25">
      <c r="A123" s="633" t="s">
        <v>93</v>
      </c>
      <c r="B123" s="634"/>
      <c r="C123" s="30" t="s">
        <v>6</v>
      </c>
      <c r="D123" s="316">
        <f>IFERROR(D122/D121,0)</f>
        <v>0.73087529976019183</v>
      </c>
      <c r="E123" s="316">
        <f t="shared" ref="E123:G123" si="245">IFERROR(E122/E121,0)</f>
        <v>0.72972164022747676</v>
      </c>
      <c r="F123" s="316">
        <f t="shared" si="245"/>
        <v>0.72991631799163181</v>
      </c>
      <c r="G123" s="316">
        <f t="shared" si="245"/>
        <v>0.72873769024171886</v>
      </c>
      <c r="H123" s="316">
        <f t="shared" ref="H123:I123" si="246">IFERROR(H122/H121,0)</f>
        <v>0.73533969010727063</v>
      </c>
      <c r="I123" s="316">
        <f t="shared" si="246"/>
        <v>0.73430526628979476</v>
      </c>
      <c r="J123" s="316">
        <f t="shared" ref="J123" si="247">IFERROR(J122/J121,0)</f>
        <v>0.73321449792038029</v>
      </c>
      <c r="K123" s="316">
        <f t="shared" ref="K123:L123" si="248">IFERROR(K122/K121,0)</f>
        <v>0.73212696529219812</v>
      </c>
      <c r="L123" s="316">
        <f t="shared" si="248"/>
        <v>0.73104265402843605</v>
      </c>
      <c r="M123" s="316">
        <f t="shared" ref="M123:N123" si="249">IFERROR(M122/M121,0)</f>
        <v>0.73207212533254507</v>
      </c>
      <c r="N123" s="316">
        <f t="shared" si="249"/>
        <v>0.73110979929161746</v>
      </c>
      <c r="O123" s="316">
        <f t="shared" ref="O123" si="250">IFERROR(O122/O121,0)</f>
        <v>0.73003241968759214</v>
      </c>
      <c r="P123" s="298">
        <f>IFERROR(P122/P121,0)</f>
        <v>0.73003241968759214</v>
      </c>
    </row>
    <row r="124" spans="1:16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6"/>
      <c r="O124" s="626"/>
      <c r="P124" s="627"/>
    </row>
    <row r="125" spans="1:16" ht="26.25" x14ac:dyDescent="0.25">
      <c r="A125" s="605" t="s">
        <v>91</v>
      </c>
      <c r="B125" s="24" t="s">
        <v>85</v>
      </c>
      <c r="C125" s="12" t="s">
        <v>3</v>
      </c>
      <c r="D125" s="164">
        <v>0</v>
      </c>
      <c r="E125" s="164">
        <v>0</v>
      </c>
      <c r="F125" s="164">
        <v>0</v>
      </c>
      <c r="G125" s="164">
        <v>0</v>
      </c>
      <c r="H125" s="164">
        <v>0</v>
      </c>
      <c r="I125" s="164">
        <v>0</v>
      </c>
      <c r="J125" s="164">
        <v>0</v>
      </c>
      <c r="K125" s="164">
        <v>0</v>
      </c>
      <c r="L125" s="164">
        <v>0</v>
      </c>
      <c r="M125" s="164">
        <v>0</v>
      </c>
      <c r="N125" s="164">
        <v>0</v>
      </c>
      <c r="O125" s="164">
        <v>0</v>
      </c>
      <c r="P125" s="25">
        <f>D125</f>
        <v>0</v>
      </c>
    </row>
    <row r="126" spans="1:16" ht="15.75" x14ac:dyDescent="0.25">
      <c r="A126" s="606"/>
      <c r="B126" s="24" t="s">
        <v>84</v>
      </c>
      <c r="C126" s="12" t="s">
        <v>3</v>
      </c>
      <c r="D126" s="162">
        <v>0</v>
      </c>
      <c r="E126" s="162">
        <v>0</v>
      </c>
      <c r="F126" s="162">
        <v>0</v>
      </c>
      <c r="G126" s="162">
        <v>0</v>
      </c>
      <c r="H126" s="162">
        <v>0</v>
      </c>
      <c r="I126" s="162">
        <v>0</v>
      </c>
      <c r="J126" s="162">
        <v>0</v>
      </c>
      <c r="K126" s="162">
        <v>0</v>
      </c>
      <c r="L126" s="162">
        <v>0</v>
      </c>
      <c r="M126" s="162">
        <v>0</v>
      </c>
      <c r="N126" s="162">
        <v>0</v>
      </c>
      <c r="O126" s="162">
        <v>0</v>
      </c>
      <c r="P126" s="19">
        <f>SUM(D126:O126)</f>
        <v>0</v>
      </c>
    </row>
    <row r="127" spans="1:16" ht="15.75" x14ac:dyDescent="0.25">
      <c r="A127" s="606"/>
      <c r="B127" s="79" t="s">
        <v>88</v>
      </c>
      <c r="C127" s="12" t="s">
        <v>3</v>
      </c>
      <c r="D127" s="162">
        <v>0</v>
      </c>
      <c r="E127" s="162">
        <v>0</v>
      </c>
      <c r="F127" s="162">
        <v>0</v>
      </c>
      <c r="G127" s="162">
        <v>0</v>
      </c>
      <c r="H127" s="162">
        <v>0</v>
      </c>
      <c r="I127" s="162">
        <v>0</v>
      </c>
      <c r="J127" s="162">
        <v>0</v>
      </c>
      <c r="K127" s="162">
        <v>0</v>
      </c>
      <c r="L127" s="162">
        <v>0</v>
      </c>
      <c r="M127" s="162">
        <v>0</v>
      </c>
      <c r="N127" s="162">
        <v>0</v>
      </c>
      <c r="O127" s="162">
        <v>0</v>
      </c>
      <c r="P127" s="19">
        <f>SUM(D127:O127)</f>
        <v>0</v>
      </c>
    </row>
    <row r="128" spans="1:16" ht="15.75" x14ac:dyDescent="0.25">
      <c r="A128" s="606"/>
      <c r="B128" s="24" t="s">
        <v>82</v>
      </c>
      <c r="C128" s="12" t="s">
        <v>3</v>
      </c>
      <c r="D128" s="162">
        <v>0</v>
      </c>
      <c r="E128" s="162">
        <v>0</v>
      </c>
      <c r="F128" s="162">
        <v>0</v>
      </c>
      <c r="G128" s="162">
        <v>0</v>
      </c>
      <c r="H128" s="162">
        <v>0</v>
      </c>
      <c r="I128" s="162">
        <v>0</v>
      </c>
      <c r="J128" s="162">
        <v>0</v>
      </c>
      <c r="K128" s="162">
        <v>0</v>
      </c>
      <c r="L128" s="162">
        <v>0</v>
      </c>
      <c r="M128" s="162">
        <v>0</v>
      </c>
      <c r="N128" s="162">
        <v>0</v>
      </c>
      <c r="O128" s="162">
        <v>0</v>
      </c>
      <c r="P128" s="19">
        <f>SUM(D128:O128)</f>
        <v>0</v>
      </c>
    </row>
    <row r="129" spans="1:16" ht="26.25" x14ac:dyDescent="0.25">
      <c r="A129" s="607"/>
      <c r="B129" s="24" t="s">
        <v>81</v>
      </c>
      <c r="C129" s="12" t="s">
        <v>3</v>
      </c>
      <c r="D129" s="164">
        <f>D125+D126-D127-D128</f>
        <v>0</v>
      </c>
      <c r="E129" s="164">
        <f t="shared" ref="E129:G129" si="251">E125+E126-E127-E128</f>
        <v>0</v>
      </c>
      <c r="F129" s="164">
        <f t="shared" si="251"/>
        <v>0</v>
      </c>
      <c r="G129" s="164">
        <f t="shared" si="251"/>
        <v>0</v>
      </c>
      <c r="H129" s="164">
        <f t="shared" ref="H129:I129" si="252">H125+H126-H127-H128</f>
        <v>0</v>
      </c>
      <c r="I129" s="164">
        <f t="shared" si="252"/>
        <v>0</v>
      </c>
      <c r="J129" s="164">
        <f t="shared" ref="J129" si="253">J125+J126-J127-J128</f>
        <v>0</v>
      </c>
      <c r="K129" s="164">
        <f t="shared" ref="K129:L129" si="254">K125+K126-K127-K128</f>
        <v>0</v>
      </c>
      <c r="L129" s="164">
        <f t="shared" si="254"/>
        <v>0</v>
      </c>
      <c r="M129" s="164">
        <f t="shared" ref="M129:N129" si="255">M125+M126-M127-M128</f>
        <v>0</v>
      </c>
      <c r="N129" s="164">
        <f t="shared" si="255"/>
        <v>0</v>
      </c>
      <c r="O129" s="164">
        <f t="shared" ref="O129" si="256">O125+O126-O127-O128</f>
        <v>0</v>
      </c>
      <c r="P129" s="25">
        <f>P125+P126-P127-P128</f>
        <v>0</v>
      </c>
    </row>
    <row r="130" spans="1:16" ht="26.25" x14ac:dyDescent="0.25">
      <c r="A130" s="605" t="s">
        <v>90</v>
      </c>
      <c r="B130" s="28" t="s">
        <v>85</v>
      </c>
      <c r="C130" s="27" t="s">
        <v>3</v>
      </c>
      <c r="D130" s="164">
        <v>0</v>
      </c>
      <c r="E130" s="164">
        <v>0</v>
      </c>
      <c r="F130" s="164">
        <v>0</v>
      </c>
      <c r="G130" s="164">
        <v>0</v>
      </c>
      <c r="H130" s="164">
        <v>0</v>
      </c>
      <c r="I130" s="164">
        <v>0</v>
      </c>
      <c r="J130" s="164">
        <v>0</v>
      </c>
      <c r="K130" s="164">
        <v>0</v>
      </c>
      <c r="L130" s="164">
        <v>0</v>
      </c>
      <c r="M130" s="164">
        <v>0</v>
      </c>
      <c r="N130" s="164">
        <v>0</v>
      </c>
      <c r="O130" s="164">
        <v>0</v>
      </c>
      <c r="P130" s="25">
        <f>D130</f>
        <v>0</v>
      </c>
    </row>
    <row r="131" spans="1:16" ht="15.75" x14ac:dyDescent="0.25">
      <c r="A131" s="606"/>
      <c r="B131" s="24" t="s">
        <v>84</v>
      </c>
      <c r="C131" s="12" t="s">
        <v>3</v>
      </c>
      <c r="D131" s="162">
        <v>0</v>
      </c>
      <c r="E131" s="162">
        <v>0</v>
      </c>
      <c r="F131" s="162">
        <v>0</v>
      </c>
      <c r="G131" s="162">
        <v>0</v>
      </c>
      <c r="H131" s="162">
        <v>0</v>
      </c>
      <c r="I131" s="162">
        <v>0</v>
      </c>
      <c r="J131" s="162">
        <v>0</v>
      </c>
      <c r="K131" s="162">
        <v>0</v>
      </c>
      <c r="L131" s="162">
        <v>0</v>
      </c>
      <c r="M131" s="162">
        <v>0</v>
      </c>
      <c r="N131" s="162">
        <v>0</v>
      </c>
      <c r="O131" s="162">
        <v>0</v>
      </c>
      <c r="P131" s="19">
        <f>SUM(D131:O131)</f>
        <v>0</v>
      </c>
    </row>
    <row r="132" spans="1:16" ht="15.75" x14ac:dyDescent="0.25">
      <c r="A132" s="606"/>
      <c r="B132" s="79" t="s">
        <v>88</v>
      </c>
      <c r="C132" s="12" t="s">
        <v>3</v>
      </c>
      <c r="D132" s="162">
        <v>0</v>
      </c>
      <c r="E132" s="162">
        <v>0</v>
      </c>
      <c r="F132" s="162">
        <v>0</v>
      </c>
      <c r="G132" s="162">
        <v>0</v>
      </c>
      <c r="H132" s="162">
        <v>0</v>
      </c>
      <c r="I132" s="162">
        <v>0</v>
      </c>
      <c r="J132" s="162">
        <v>0</v>
      </c>
      <c r="K132" s="162">
        <v>0</v>
      </c>
      <c r="L132" s="162">
        <v>0</v>
      </c>
      <c r="M132" s="162">
        <v>0</v>
      </c>
      <c r="N132" s="162">
        <v>0</v>
      </c>
      <c r="O132" s="162">
        <v>0</v>
      </c>
      <c r="P132" s="19">
        <f>SUM(D132:O132)</f>
        <v>0</v>
      </c>
    </row>
    <row r="133" spans="1:16" ht="15.75" x14ac:dyDescent="0.25">
      <c r="A133" s="606"/>
      <c r="B133" s="24" t="s">
        <v>82</v>
      </c>
      <c r="C133" s="12" t="s">
        <v>3</v>
      </c>
      <c r="D133" s="162">
        <v>0</v>
      </c>
      <c r="E133" s="162">
        <v>0</v>
      </c>
      <c r="F133" s="162">
        <v>0</v>
      </c>
      <c r="G133" s="162">
        <v>0</v>
      </c>
      <c r="H133" s="162">
        <v>0</v>
      </c>
      <c r="I133" s="162">
        <v>0</v>
      </c>
      <c r="J133" s="162">
        <v>0</v>
      </c>
      <c r="K133" s="162">
        <v>0</v>
      </c>
      <c r="L133" s="162">
        <v>0</v>
      </c>
      <c r="M133" s="162">
        <v>0</v>
      </c>
      <c r="N133" s="162">
        <v>0</v>
      </c>
      <c r="O133" s="162">
        <v>0</v>
      </c>
      <c r="P133" s="19">
        <f>SUM(D133:O133)</f>
        <v>0</v>
      </c>
    </row>
    <row r="134" spans="1:16" ht="26.25" x14ac:dyDescent="0.25">
      <c r="A134" s="607"/>
      <c r="B134" s="24" t="s">
        <v>81</v>
      </c>
      <c r="C134" s="12" t="s">
        <v>3</v>
      </c>
      <c r="D134" s="164">
        <f t="shared" ref="D134:G134" si="257">D130+D131-D132-D133</f>
        <v>0</v>
      </c>
      <c r="E134" s="164">
        <f t="shared" si="257"/>
        <v>0</v>
      </c>
      <c r="F134" s="164">
        <f t="shared" si="257"/>
        <v>0</v>
      </c>
      <c r="G134" s="164">
        <f t="shared" si="257"/>
        <v>0</v>
      </c>
      <c r="H134" s="164">
        <f t="shared" ref="H134:I134" si="258">H130+H131-H132-H133</f>
        <v>0</v>
      </c>
      <c r="I134" s="164">
        <f t="shared" si="258"/>
        <v>0</v>
      </c>
      <c r="J134" s="164">
        <f t="shared" ref="J134" si="259">J130+J131-J132-J133</f>
        <v>0</v>
      </c>
      <c r="K134" s="164">
        <f t="shared" ref="K134:L134" si="260">K130+K131-K132-K133</f>
        <v>0</v>
      </c>
      <c r="L134" s="164">
        <f t="shared" si="260"/>
        <v>0</v>
      </c>
      <c r="M134" s="164">
        <f t="shared" ref="M134:N134" si="261">M130+M131-M132-M133</f>
        <v>0</v>
      </c>
      <c r="N134" s="164">
        <f t="shared" si="261"/>
        <v>0</v>
      </c>
      <c r="O134" s="164">
        <f t="shared" ref="O134" si="262">O130+O131-O132-O133</f>
        <v>0</v>
      </c>
      <c r="P134" s="25">
        <f>P130+P131-P132-P133</f>
        <v>0</v>
      </c>
    </row>
    <row r="135" spans="1:16" ht="26.25" x14ac:dyDescent="0.25">
      <c r="A135" s="605" t="s">
        <v>89</v>
      </c>
      <c r="B135" s="24" t="s">
        <v>85</v>
      </c>
      <c r="C135" s="12" t="s">
        <v>3</v>
      </c>
      <c r="D135" s="164">
        <v>0</v>
      </c>
      <c r="E135" s="164">
        <v>0</v>
      </c>
      <c r="F135" s="164">
        <v>0</v>
      </c>
      <c r="G135" s="164">
        <v>0</v>
      </c>
      <c r="H135" s="164">
        <v>0</v>
      </c>
      <c r="I135" s="164">
        <v>0</v>
      </c>
      <c r="J135" s="164">
        <v>0</v>
      </c>
      <c r="K135" s="164">
        <v>0</v>
      </c>
      <c r="L135" s="164">
        <v>0</v>
      </c>
      <c r="M135" s="164">
        <v>0</v>
      </c>
      <c r="N135" s="164">
        <v>0</v>
      </c>
      <c r="O135" s="164">
        <v>0</v>
      </c>
      <c r="P135" s="25">
        <f>D135</f>
        <v>0</v>
      </c>
    </row>
    <row r="136" spans="1:16" ht="15.75" x14ac:dyDescent="0.25">
      <c r="A136" s="606"/>
      <c r="B136" s="24" t="s">
        <v>84</v>
      </c>
      <c r="C136" s="12" t="s">
        <v>3</v>
      </c>
      <c r="D136" s="162">
        <v>0</v>
      </c>
      <c r="E136" s="162">
        <v>0</v>
      </c>
      <c r="F136" s="162">
        <v>0</v>
      </c>
      <c r="G136" s="162">
        <v>0</v>
      </c>
      <c r="H136" s="162">
        <v>0</v>
      </c>
      <c r="I136" s="162">
        <v>0</v>
      </c>
      <c r="J136" s="162">
        <v>0</v>
      </c>
      <c r="K136" s="162">
        <v>0</v>
      </c>
      <c r="L136" s="162">
        <v>0</v>
      </c>
      <c r="M136" s="162">
        <v>0</v>
      </c>
      <c r="N136" s="162">
        <v>0</v>
      </c>
      <c r="O136" s="162">
        <v>0</v>
      </c>
      <c r="P136" s="19">
        <f>SUM(D136:O136)</f>
        <v>0</v>
      </c>
    </row>
    <row r="137" spans="1:16" ht="15.75" x14ac:dyDescent="0.25">
      <c r="A137" s="606"/>
      <c r="B137" s="79" t="s">
        <v>88</v>
      </c>
      <c r="C137" s="12" t="s">
        <v>3</v>
      </c>
      <c r="D137" s="162">
        <v>0</v>
      </c>
      <c r="E137" s="162">
        <v>0</v>
      </c>
      <c r="F137" s="162">
        <v>0</v>
      </c>
      <c r="G137" s="162">
        <v>0</v>
      </c>
      <c r="H137" s="162">
        <v>0</v>
      </c>
      <c r="I137" s="162">
        <v>0</v>
      </c>
      <c r="J137" s="162">
        <v>0</v>
      </c>
      <c r="K137" s="162">
        <v>0</v>
      </c>
      <c r="L137" s="162">
        <v>0</v>
      </c>
      <c r="M137" s="162">
        <v>0</v>
      </c>
      <c r="N137" s="162">
        <v>0</v>
      </c>
      <c r="O137" s="162">
        <v>0</v>
      </c>
      <c r="P137" s="19">
        <f>SUM(D137:O137)</f>
        <v>0</v>
      </c>
    </row>
    <row r="138" spans="1:16" ht="15.75" x14ac:dyDescent="0.25">
      <c r="A138" s="606"/>
      <c r="B138" s="24" t="s">
        <v>82</v>
      </c>
      <c r="C138" s="12" t="s">
        <v>3</v>
      </c>
      <c r="D138" s="162">
        <v>0</v>
      </c>
      <c r="E138" s="162">
        <v>0</v>
      </c>
      <c r="F138" s="162">
        <v>0</v>
      </c>
      <c r="G138" s="162">
        <v>0</v>
      </c>
      <c r="H138" s="162">
        <v>0</v>
      </c>
      <c r="I138" s="162">
        <v>0</v>
      </c>
      <c r="J138" s="162">
        <v>0</v>
      </c>
      <c r="K138" s="162">
        <v>0</v>
      </c>
      <c r="L138" s="162">
        <v>0</v>
      </c>
      <c r="M138" s="162">
        <v>0</v>
      </c>
      <c r="N138" s="162">
        <v>0</v>
      </c>
      <c r="O138" s="162">
        <v>0</v>
      </c>
      <c r="P138" s="19">
        <f>SUM(D138:O138)</f>
        <v>0</v>
      </c>
    </row>
    <row r="139" spans="1:16" ht="26.25" x14ac:dyDescent="0.25">
      <c r="A139" s="607"/>
      <c r="B139" s="24" t="s">
        <v>81</v>
      </c>
      <c r="C139" s="12" t="s">
        <v>3</v>
      </c>
      <c r="D139" s="164">
        <f t="shared" ref="D139:G139" si="263">D135+D136-D137-D138</f>
        <v>0</v>
      </c>
      <c r="E139" s="164">
        <f t="shared" si="263"/>
        <v>0</v>
      </c>
      <c r="F139" s="164">
        <f t="shared" si="263"/>
        <v>0</v>
      </c>
      <c r="G139" s="164">
        <f t="shared" si="263"/>
        <v>0</v>
      </c>
      <c r="H139" s="164">
        <f t="shared" ref="H139:I139" si="264">H135+H136-H137-H138</f>
        <v>0</v>
      </c>
      <c r="I139" s="164">
        <f t="shared" si="264"/>
        <v>0</v>
      </c>
      <c r="J139" s="164">
        <f t="shared" ref="J139" si="265">J135+J136-J137-J138</f>
        <v>0</v>
      </c>
      <c r="K139" s="164">
        <f t="shared" ref="K139:L139" si="266">K135+K136-K137-K138</f>
        <v>0</v>
      </c>
      <c r="L139" s="164">
        <f t="shared" si="266"/>
        <v>0</v>
      </c>
      <c r="M139" s="164">
        <f t="shared" ref="M139:N139" si="267">M135+M136-M137-M138</f>
        <v>0</v>
      </c>
      <c r="N139" s="164">
        <f t="shared" si="267"/>
        <v>0</v>
      </c>
      <c r="O139" s="164">
        <f t="shared" ref="O139" si="268">O135+O136-O137-O138</f>
        <v>0</v>
      </c>
      <c r="P139" s="25">
        <f>P135+P136-P137-P138</f>
        <v>0</v>
      </c>
    </row>
    <row r="140" spans="1:16" ht="26.25" x14ac:dyDescent="0.25">
      <c r="A140" s="605" t="s">
        <v>87</v>
      </c>
      <c r="B140" s="24" t="s">
        <v>85</v>
      </c>
      <c r="C140" s="12" t="s">
        <v>3</v>
      </c>
      <c r="D140" s="164">
        <v>0</v>
      </c>
      <c r="E140" s="164">
        <v>4</v>
      </c>
      <c r="F140" s="164">
        <v>0</v>
      </c>
      <c r="G140" s="164">
        <v>0</v>
      </c>
      <c r="H140" s="164">
        <v>0</v>
      </c>
      <c r="I140" s="164">
        <v>0</v>
      </c>
      <c r="J140" s="164">
        <v>0</v>
      </c>
      <c r="K140" s="164">
        <v>0</v>
      </c>
      <c r="L140" s="164">
        <v>0</v>
      </c>
      <c r="M140" s="164">
        <v>0</v>
      </c>
      <c r="N140" s="164">
        <v>0</v>
      </c>
      <c r="O140" s="164">
        <v>0</v>
      </c>
      <c r="P140" s="25">
        <f>D140</f>
        <v>0</v>
      </c>
    </row>
    <row r="141" spans="1:16" ht="15.75" x14ac:dyDescent="0.25">
      <c r="A141" s="606"/>
      <c r="B141" s="24" t="s">
        <v>84</v>
      </c>
      <c r="C141" s="12" t="s">
        <v>3</v>
      </c>
      <c r="D141" s="162">
        <v>4</v>
      </c>
      <c r="E141" s="162">
        <v>0</v>
      </c>
      <c r="F141" s="162">
        <v>0</v>
      </c>
      <c r="G141" s="162">
        <v>0</v>
      </c>
      <c r="H141" s="162">
        <v>7</v>
      </c>
      <c r="I141" s="162">
        <v>0</v>
      </c>
      <c r="J141" s="162">
        <v>0</v>
      </c>
      <c r="K141" s="162">
        <v>0</v>
      </c>
      <c r="L141" s="162">
        <v>0</v>
      </c>
      <c r="M141" s="162">
        <v>0</v>
      </c>
      <c r="N141" s="162">
        <v>0</v>
      </c>
      <c r="O141" s="162">
        <v>0</v>
      </c>
      <c r="P141" s="19">
        <f>SUM(D141:O141)</f>
        <v>11</v>
      </c>
    </row>
    <row r="142" spans="1:16" ht="15.75" x14ac:dyDescent="0.25">
      <c r="A142" s="606"/>
      <c r="B142" s="24" t="s">
        <v>83</v>
      </c>
      <c r="C142" s="12" t="s">
        <v>3</v>
      </c>
      <c r="D142" s="162">
        <v>0</v>
      </c>
      <c r="E142" s="162">
        <v>4</v>
      </c>
      <c r="F142" s="162">
        <v>0</v>
      </c>
      <c r="G142" s="162">
        <v>0</v>
      </c>
      <c r="H142" s="162">
        <v>7</v>
      </c>
      <c r="I142" s="162">
        <v>0</v>
      </c>
      <c r="J142" s="162">
        <v>0</v>
      </c>
      <c r="K142" s="162">
        <v>0</v>
      </c>
      <c r="L142" s="162">
        <v>0</v>
      </c>
      <c r="M142" s="162">
        <v>0</v>
      </c>
      <c r="N142" s="162">
        <v>0</v>
      </c>
      <c r="O142" s="162">
        <v>0</v>
      </c>
      <c r="P142" s="19">
        <f>SUM(D142:O142)</f>
        <v>11</v>
      </c>
    </row>
    <row r="143" spans="1:16" ht="15.75" x14ac:dyDescent="0.25">
      <c r="A143" s="606"/>
      <c r="B143" s="24" t="s">
        <v>82</v>
      </c>
      <c r="C143" s="12" t="s">
        <v>3</v>
      </c>
      <c r="D143" s="162">
        <v>0</v>
      </c>
      <c r="E143" s="162">
        <v>0</v>
      </c>
      <c r="F143" s="162">
        <v>0</v>
      </c>
      <c r="G143" s="162">
        <v>0</v>
      </c>
      <c r="H143" s="162">
        <v>0</v>
      </c>
      <c r="I143" s="162">
        <v>0</v>
      </c>
      <c r="J143" s="162">
        <v>0</v>
      </c>
      <c r="K143" s="162">
        <v>0</v>
      </c>
      <c r="L143" s="162">
        <v>0</v>
      </c>
      <c r="M143" s="162">
        <v>0</v>
      </c>
      <c r="N143" s="162">
        <v>0</v>
      </c>
      <c r="O143" s="162">
        <v>0</v>
      </c>
      <c r="P143" s="19">
        <f>SUM(D143:O143)</f>
        <v>0</v>
      </c>
    </row>
    <row r="144" spans="1:16" ht="26.25" x14ac:dyDescent="0.25">
      <c r="A144" s="607"/>
      <c r="B144" s="24" t="s">
        <v>81</v>
      </c>
      <c r="C144" s="12" t="s">
        <v>3</v>
      </c>
      <c r="D144" s="164">
        <f t="shared" ref="D144" si="269">D140+D141-D142-D143</f>
        <v>4</v>
      </c>
      <c r="E144" s="164">
        <f>E140+E141-E142-E143</f>
        <v>0</v>
      </c>
      <c r="F144" s="164">
        <f t="shared" ref="F144:G144" si="270">F140+F141-F142-F143</f>
        <v>0</v>
      </c>
      <c r="G144" s="164">
        <f t="shared" si="270"/>
        <v>0</v>
      </c>
      <c r="H144" s="164">
        <f t="shared" ref="H144:I144" si="271">H140+H141-H142-H143</f>
        <v>0</v>
      </c>
      <c r="I144" s="164">
        <f t="shared" si="271"/>
        <v>0</v>
      </c>
      <c r="J144" s="164">
        <f t="shared" ref="J144" si="272">J140+J141-J142-J143</f>
        <v>0</v>
      </c>
      <c r="K144" s="164">
        <f t="shared" ref="K144:L144" si="273">K140+K141-K142-K143</f>
        <v>0</v>
      </c>
      <c r="L144" s="164">
        <f t="shared" si="273"/>
        <v>0</v>
      </c>
      <c r="M144" s="164">
        <f t="shared" ref="M144:N144" si="274">M140+M141-M142-M143</f>
        <v>0</v>
      </c>
      <c r="N144" s="164">
        <f t="shared" si="274"/>
        <v>0</v>
      </c>
      <c r="O144" s="164">
        <f t="shared" ref="O144" si="275">O140+O141-O142-O143</f>
        <v>0</v>
      </c>
      <c r="P144" s="25">
        <f>P140+P141-P142-P143</f>
        <v>0</v>
      </c>
    </row>
    <row r="145" spans="1:16" s="3" customFormat="1" ht="26.25" x14ac:dyDescent="0.25">
      <c r="A145" s="605" t="s">
        <v>86</v>
      </c>
      <c r="B145" s="24" t="s">
        <v>85</v>
      </c>
      <c r="C145" s="12" t="s">
        <v>3</v>
      </c>
      <c r="D145" s="165">
        <f t="shared" ref="D145:G148" si="276">D125+D130+D135+D140</f>
        <v>0</v>
      </c>
      <c r="E145" s="165">
        <f t="shared" si="276"/>
        <v>4</v>
      </c>
      <c r="F145" s="165">
        <f t="shared" si="276"/>
        <v>0</v>
      </c>
      <c r="G145" s="165">
        <f t="shared" si="276"/>
        <v>0</v>
      </c>
      <c r="H145" s="165">
        <f t="shared" ref="H145:I145" si="277">H125+H130+H135+H140</f>
        <v>0</v>
      </c>
      <c r="I145" s="165">
        <f t="shared" si="277"/>
        <v>0</v>
      </c>
      <c r="J145" s="165">
        <f t="shared" ref="J145" si="278">J125+J130+J135+J140</f>
        <v>0</v>
      </c>
      <c r="K145" s="165">
        <f t="shared" ref="K145:L145" si="279">K125+K130+K135+K140</f>
        <v>0</v>
      </c>
      <c r="L145" s="165">
        <f t="shared" si="279"/>
        <v>0</v>
      </c>
      <c r="M145" s="165">
        <f t="shared" ref="M145:N145" si="280">M125+M130+M135+M140</f>
        <v>0</v>
      </c>
      <c r="N145" s="165">
        <f t="shared" si="280"/>
        <v>0</v>
      </c>
      <c r="O145" s="165">
        <f t="shared" ref="O145" si="281">O125+O130+O135+O140</f>
        <v>0</v>
      </c>
      <c r="P145" s="97">
        <f t="shared" ref="P145:P149" si="282">P125+P130+P135+P140</f>
        <v>0</v>
      </c>
    </row>
    <row r="146" spans="1:16" ht="15.75" x14ac:dyDescent="0.25">
      <c r="A146" s="606"/>
      <c r="B146" s="24" t="s">
        <v>84</v>
      </c>
      <c r="C146" s="12" t="s">
        <v>3</v>
      </c>
      <c r="D146" s="165">
        <f t="shared" si="276"/>
        <v>4</v>
      </c>
      <c r="E146" s="165">
        <f t="shared" si="276"/>
        <v>0</v>
      </c>
      <c r="F146" s="165">
        <f t="shared" si="276"/>
        <v>0</v>
      </c>
      <c r="G146" s="165">
        <f t="shared" si="276"/>
        <v>0</v>
      </c>
      <c r="H146" s="165">
        <f t="shared" ref="H146:I146" si="283">H126+H131+H136+H141</f>
        <v>7</v>
      </c>
      <c r="I146" s="165">
        <f t="shared" si="283"/>
        <v>0</v>
      </c>
      <c r="J146" s="165">
        <f t="shared" ref="J146" si="284">J126+J131+J136+J141</f>
        <v>0</v>
      </c>
      <c r="K146" s="165">
        <f t="shared" ref="K146:L146" si="285">K126+K131+K136+K141</f>
        <v>0</v>
      </c>
      <c r="L146" s="165">
        <f t="shared" si="285"/>
        <v>0</v>
      </c>
      <c r="M146" s="165">
        <f t="shared" ref="M146:N146" si="286">M126+M131+M136+M141</f>
        <v>0</v>
      </c>
      <c r="N146" s="165">
        <f t="shared" si="286"/>
        <v>0</v>
      </c>
      <c r="O146" s="165">
        <f t="shared" ref="O146" si="287">O126+O131+O136+O141</f>
        <v>0</v>
      </c>
      <c r="P146" s="97">
        <f t="shared" si="282"/>
        <v>11</v>
      </c>
    </row>
    <row r="147" spans="1:16" ht="15.75" x14ac:dyDescent="0.25">
      <c r="A147" s="606"/>
      <c r="B147" s="24" t="s">
        <v>83</v>
      </c>
      <c r="C147" s="12" t="s">
        <v>3</v>
      </c>
      <c r="D147" s="165">
        <f t="shared" si="276"/>
        <v>0</v>
      </c>
      <c r="E147" s="165">
        <f t="shared" si="276"/>
        <v>4</v>
      </c>
      <c r="F147" s="165">
        <f t="shared" si="276"/>
        <v>0</v>
      </c>
      <c r="G147" s="165">
        <f t="shared" si="276"/>
        <v>0</v>
      </c>
      <c r="H147" s="165">
        <f t="shared" ref="H147:I147" si="288">H127+H132+H137+H142</f>
        <v>7</v>
      </c>
      <c r="I147" s="165">
        <f t="shared" si="288"/>
        <v>0</v>
      </c>
      <c r="J147" s="165">
        <f t="shared" ref="J147" si="289">J127+J132+J137+J142</f>
        <v>0</v>
      </c>
      <c r="K147" s="165">
        <f t="shared" ref="K147:L147" si="290">K127+K132+K137+K142</f>
        <v>0</v>
      </c>
      <c r="L147" s="165">
        <f t="shared" si="290"/>
        <v>0</v>
      </c>
      <c r="M147" s="165">
        <f t="shared" ref="M147:N147" si="291">M127+M132+M137+M142</f>
        <v>0</v>
      </c>
      <c r="N147" s="165">
        <f t="shared" si="291"/>
        <v>0</v>
      </c>
      <c r="O147" s="165">
        <f t="shared" ref="O147" si="292">O127+O132+O137+O142</f>
        <v>0</v>
      </c>
      <c r="P147" s="97">
        <f t="shared" si="282"/>
        <v>11</v>
      </c>
    </row>
    <row r="148" spans="1:16" ht="15.75" x14ac:dyDescent="0.25">
      <c r="A148" s="606"/>
      <c r="B148" s="24" t="s">
        <v>82</v>
      </c>
      <c r="C148" s="12" t="s">
        <v>3</v>
      </c>
      <c r="D148" s="165">
        <f t="shared" si="276"/>
        <v>0</v>
      </c>
      <c r="E148" s="165">
        <f t="shared" si="276"/>
        <v>0</v>
      </c>
      <c r="F148" s="165">
        <f t="shared" si="276"/>
        <v>0</v>
      </c>
      <c r="G148" s="165">
        <f t="shared" si="276"/>
        <v>0</v>
      </c>
      <c r="H148" s="165">
        <f t="shared" ref="H148:I148" si="293">H128+H133+H138+H143</f>
        <v>0</v>
      </c>
      <c r="I148" s="165">
        <f t="shared" si="293"/>
        <v>0</v>
      </c>
      <c r="J148" s="165">
        <f t="shared" ref="J148" si="294">J128+J133+J138+J143</f>
        <v>0</v>
      </c>
      <c r="K148" s="165">
        <f t="shared" ref="K148:L148" si="295">K128+K133+K138+K143</f>
        <v>0</v>
      </c>
      <c r="L148" s="165">
        <f t="shared" si="295"/>
        <v>0</v>
      </c>
      <c r="M148" s="165">
        <f t="shared" ref="M148:N148" si="296">M128+M133+M138+M143</f>
        <v>0</v>
      </c>
      <c r="N148" s="165">
        <f t="shared" si="296"/>
        <v>0</v>
      </c>
      <c r="O148" s="165">
        <f t="shared" ref="O148" si="297">O128+O133+O138+O143</f>
        <v>0</v>
      </c>
      <c r="P148" s="97">
        <f t="shared" si="282"/>
        <v>0</v>
      </c>
    </row>
    <row r="149" spans="1:16" ht="26.25" x14ac:dyDescent="0.25">
      <c r="A149" s="607"/>
      <c r="B149" s="24" t="s">
        <v>81</v>
      </c>
      <c r="C149" s="12" t="s">
        <v>3</v>
      </c>
      <c r="D149" s="164">
        <f t="shared" ref="D149:G149" si="298">D145+D146-D147-D148</f>
        <v>4</v>
      </c>
      <c r="E149" s="164">
        <f t="shared" si="298"/>
        <v>0</v>
      </c>
      <c r="F149" s="164">
        <f t="shared" si="298"/>
        <v>0</v>
      </c>
      <c r="G149" s="164">
        <f t="shared" si="298"/>
        <v>0</v>
      </c>
      <c r="H149" s="164">
        <f t="shared" ref="H149:I149" si="299">H145+H146-H147-H148</f>
        <v>0</v>
      </c>
      <c r="I149" s="164">
        <f t="shared" si="299"/>
        <v>0</v>
      </c>
      <c r="J149" s="164">
        <f t="shared" ref="J149" si="300">J145+J146-J147-J148</f>
        <v>0</v>
      </c>
      <c r="K149" s="164">
        <f t="shared" ref="K149:L149" si="301">K145+K146-K147-K148</f>
        <v>0</v>
      </c>
      <c r="L149" s="164">
        <f t="shared" si="301"/>
        <v>0</v>
      </c>
      <c r="M149" s="164">
        <f t="shared" ref="M149:N149" si="302">M145+M146-M147-M148</f>
        <v>0</v>
      </c>
      <c r="N149" s="164">
        <f t="shared" si="302"/>
        <v>0</v>
      </c>
      <c r="O149" s="164">
        <f t="shared" ref="O149" si="303">O145+O146-O147-O148</f>
        <v>0</v>
      </c>
      <c r="P149" s="97">
        <f t="shared" si="282"/>
        <v>0</v>
      </c>
    </row>
    <row r="150" spans="1:16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4"/>
      <c r="O150" s="594"/>
      <c r="P150" s="595"/>
    </row>
    <row r="151" spans="1:16" ht="15.75" x14ac:dyDescent="0.25">
      <c r="A151" s="596" t="s">
        <v>79</v>
      </c>
      <c r="B151" s="597"/>
      <c r="C151" s="12"/>
      <c r="D151" s="16"/>
      <c r="E151" s="16"/>
      <c r="F151" s="16"/>
      <c r="G151" s="16"/>
      <c r="H151" s="16"/>
      <c r="I151" s="16"/>
      <c r="J151" s="16"/>
      <c r="K151" s="16"/>
      <c r="L151" s="23"/>
      <c r="M151" s="23"/>
      <c r="N151" s="23"/>
      <c r="O151" s="23"/>
      <c r="P151" s="10"/>
    </row>
    <row r="152" spans="1:16" ht="15.75" x14ac:dyDescent="0.25">
      <c r="A152" s="628" t="s">
        <v>78</v>
      </c>
      <c r="B152" s="88" t="s">
        <v>63</v>
      </c>
      <c r="C152" s="12"/>
      <c r="D152" s="16"/>
      <c r="E152" s="16"/>
      <c r="F152" s="16"/>
      <c r="G152" s="16"/>
      <c r="H152" s="16"/>
      <c r="I152" s="16"/>
      <c r="J152" s="16"/>
      <c r="K152" s="16"/>
      <c r="L152" s="23"/>
      <c r="M152" s="23"/>
      <c r="N152" s="23"/>
      <c r="O152" s="23"/>
      <c r="P152" s="10"/>
    </row>
    <row r="153" spans="1:16" ht="15.75" x14ac:dyDescent="0.25">
      <c r="A153" s="629"/>
      <c r="B153" s="20" t="s">
        <v>73</v>
      </c>
      <c r="C153" s="12" t="s">
        <v>57</v>
      </c>
      <c r="D153" s="5">
        <v>12</v>
      </c>
      <c r="E153" s="5">
        <v>6</v>
      </c>
      <c r="F153" s="5">
        <v>7</v>
      </c>
      <c r="G153" s="5">
        <v>6</v>
      </c>
      <c r="H153" s="5">
        <v>4</v>
      </c>
      <c r="I153" s="5">
        <v>7</v>
      </c>
      <c r="J153" s="5">
        <v>2</v>
      </c>
      <c r="K153" s="5">
        <v>3</v>
      </c>
      <c r="L153" s="5">
        <v>7</v>
      </c>
      <c r="M153" s="5">
        <v>6</v>
      </c>
      <c r="N153" s="5">
        <v>5</v>
      </c>
      <c r="O153" s="5">
        <v>5</v>
      </c>
      <c r="P153" s="19">
        <f t="shared" ref="P153:P165" si="304">SUM(D153:O153)</f>
        <v>70</v>
      </c>
    </row>
    <row r="154" spans="1:16" ht="15.75" x14ac:dyDescent="0.25">
      <c r="A154" s="629"/>
      <c r="B154" s="20" t="s">
        <v>72</v>
      </c>
      <c r="C154" s="12" t="s">
        <v>57</v>
      </c>
      <c r="D154" s="5">
        <v>5</v>
      </c>
      <c r="E154" s="5">
        <v>3</v>
      </c>
      <c r="F154" s="5">
        <v>3</v>
      </c>
      <c r="G154" s="5">
        <v>2</v>
      </c>
      <c r="H154" s="5">
        <v>3</v>
      </c>
      <c r="I154" s="5">
        <v>3</v>
      </c>
      <c r="J154" s="5">
        <v>2</v>
      </c>
      <c r="K154" s="5">
        <v>3</v>
      </c>
      <c r="L154" s="5">
        <v>3</v>
      </c>
      <c r="M154" s="5">
        <v>4</v>
      </c>
      <c r="N154" s="5">
        <v>2</v>
      </c>
      <c r="O154" s="5">
        <v>2</v>
      </c>
      <c r="P154" s="19">
        <f t="shared" si="304"/>
        <v>35</v>
      </c>
    </row>
    <row r="155" spans="1:16" ht="15.75" x14ac:dyDescent="0.25">
      <c r="A155" s="629"/>
      <c r="B155" s="20" t="s">
        <v>53</v>
      </c>
      <c r="C155" s="12" t="s">
        <v>57</v>
      </c>
      <c r="D155" s="5">
        <v>7</v>
      </c>
      <c r="E155" s="5">
        <v>3</v>
      </c>
      <c r="F155" s="5">
        <v>2</v>
      </c>
      <c r="G155" s="5">
        <v>2</v>
      </c>
      <c r="H155" s="5">
        <v>3</v>
      </c>
      <c r="I155" s="5">
        <v>3</v>
      </c>
      <c r="J155" s="5">
        <v>1</v>
      </c>
      <c r="K155" s="5">
        <v>2</v>
      </c>
      <c r="L155" s="5">
        <v>2</v>
      </c>
      <c r="M155" s="5">
        <v>4</v>
      </c>
      <c r="N155" s="5">
        <v>3</v>
      </c>
      <c r="O155" s="5">
        <v>3</v>
      </c>
      <c r="P155" s="19">
        <f t="shared" si="304"/>
        <v>35</v>
      </c>
    </row>
    <row r="156" spans="1:16" ht="15.75" x14ac:dyDescent="0.25">
      <c r="A156" s="629"/>
      <c r="B156" s="20" t="s">
        <v>71</v>
      </c>
      <c r="C156" s="12" t="s">
        <v>57</v>
      </c>
      <c r="D156" s="5">
        <v>0</v>
      </c>
      <c r="E156" s="5">
        <v>4</v>
      </c>
      <c r="F156" s="5">
        <v>1</v>
      </c>
      <c r="G156" s="5">
        <v>1</v>
      </c>
      <c r="H156" s="5">
        <v>1</v>
      </c>
      <c r="I156" s="5">
        <v>0</v>
      </c>
      <c r="J156" s="5">
        <v>0</v>
      </c>
      <c r="K156" s="5">
        <v>0</v>
      </c>
      <c r="L156" s="5">
        <v>2</v>
      </c>
      <c r="M156" s="5">
        <v>2</v>
      </c>
      <c r="N156" s="5">
        <v>0</v>
      </c>
      <c r="O156" s="5">
        <v>0</v>
      </c>
      <c r="P156" s="19">
        <f t="shared" si="304"/>
        <v>11</v>
      </c>
    </row>
    <row r="157" spans="1:16" ht="15.75" x14ac:dyDescent="0.25">
      <c r="A157" s="629"/>
      <c r="B157" s="20" t="s">
        <v>52</v>
      </c>
      <c r="C157" s="12" t="s">
        <v>57</v>
      </c>
      <c r="D157" s="5">
        <v>2</v>
      </c>
      <c r="E157" s="5">
        <v>3</v>
      </c>
      <c r="F157" s="5">
        <v>3</v>
      </c>
      <c r="G157" s="5">
        <v>3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1</v>
      </c>
      <c r="N157" s="5">
        <v>0</v>
      </c>
      <c r="O157" s="5">
        <v>1</v>
      </c>
      <c r="P157" s="19">
        <f t="shared" si="304"/>
        <v>13</v>
      </c>
    </row>
    <row r="158" spans="1:16" ht="15.75" x14ac:dyDescent="0.25">
      <c r="A158" s="629"/>
      <c r="B158" s="20" t="s">
        <v>51</v>
      </c>
      <c r="C158" s="12" t="s">
        <v>57</v>
      </c>
      <c r="D158" s="5">
        <v>0</v>
      </c>
      <c r="E158" s="5">
        <v>2</v>
      </c>
      <c r="F158" s="5">
        <v>2</v>
      </c>
      <c r="G158" s="5">
        <v>1</v>
      </c>
      <c r="H158" s="5">
        <v>0</v>
      </c>
      <c r="I158" s="5">
        <v>1</v>
      </c>
      <c r="J158" s="5">
        <v>2</v>
      </c>
      <c r="K158" s="5">
        <v>1</v>
      </c>
      <c r="L158" s="5">
        <v>0</v>
      </c>
      <c r="M158" s="5">
        <v>1</v>
      </c>
      <c r="N158" s="5">
        <v>2</v>
      </c>
      <c r="O158" s="5">
        <v>0</v>
      </c>
      <c r="P158" s="19">
        <f t="shared" si="304"/>
        <v>12</v>
      </c>
    </row>
    <row r="159" spans="1:16" ht="15.75" x14ac:dyDescent="0.25">
      <c r="A159" s="629"/>
      <c r="B159" s="20" t="s">
        <v>62</v>
      </c>
      <c r="C159" s="12" t="s">
        <v>57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19">
        <f t="shared" si="304"/>
        <v>0</v>
      </c>
    </row>
    <row r="160" spans="1:16" ht="15.75" x14ac:dyDescent="0.25">
      <c r="A160" s="629"/>
      <c r="B160" s="20" t="s">
        <v>50</v>
      </c>
      <c r="C160" s="12" t="s">
        <v>57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19">
        <f t="shared" si="304"/>
        <v>0</v>
      </c>
    </row>
    <row r="161" spans="1:16" ht="15.75" x14ac:dyDescent="0.25">
      <c r="A161" s="629"/>
      <c r="B161" s="20" t="s">
        <v>49</v>
      </c>
      <c r="C161" s="12" t="s">
        <v>57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1</v>
      </c>
      <c r="L161" s="5">
        <v>0</v>
      </c>
      <c r="M161" s="5">
        <v>0</v>
      </c>
      <c r="N161" s="5">
        <v>0</v>
      </c>
      <c r="O161" s="5">
        <v>0</v>
      </c>
      <c r="P161" s="19">
        <f t="shared" si="304"/>
        <v>1</v>
      </c>
    </row>
    <row r="162" spans="1:16" ht="15.75" x14ac:dyDescent="0.25">
      <c r="A162" s="629"/>
      <c r="B162" s="20" t="s">
        <v>77</v>
      </c>
      <c r="C162" s="12" t="s">
        <v>57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5</v>
      </c>
      <c r="K162" s="5">
        <v>2</v>
      </c>
      <c r="L162" s="5">
        <v>0</v>
      </c>
      <c r="M162" s="5">
        <v>0</v>
      </c>
      <c r="N162" s="5">
        <v>0</v>
      </c>
      <c r="O162" s="5">
        <v>0</v>
      </c>
      <c r="P162" s="19">
        <f t="shared" si="304"/>
        <v>7</v>
      </c>
    </row>
    <row r="163" spans="1:16" ht="15.75" x14ac:dyDescent="0.25">
      <c r="A163" s="629"/>
      <c r="B163" s="20" t="s">
        <v>69</v>
      </c>
      <c r="C163" s="12" t="s">
        <v>57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19">
        <f t="shared" si="304"/>
        <v>0</v>
      </c>
    </row>
    <row r="164" spans="1:16" ht="15.75" x14ac:dyDescent="0.25">
      <c r="A164" s="629"/>
      <c r="B164" s="20" t="s">
        <v>68</v>
      </c>
      <c r="C164" s="12" t="s">
        <v>57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19">
        <f t="shared" si="304"/>
        <v>0</v>
      </c>
    </row>
    <row r="165" spans="1:16" ht="15.75" x14ac:dyDescent="0.25">
      <c r="A165" s="630"/>
      <c r="B165" s="20" t="s">
        <v>76</v>
      </c>
      <c r="C165" s="12" t="s">
        <v>57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19">
        <f t="shared" si="304"/>
        <v>0</v>
      </c>
    </row>
    <row r="166" spans="1:16" ht="15.75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19"/>
    </row>
    <row r="167" spans="1:16" ht="15.75" x14ac:dyDescent="0.25">
      <c r="A167" s="629"/>
      <c r="B167" s="20" t="s">
        <v>74</v>
      </c>
      <c r="C167" s="12" t="s">
        <v>57</v>
      </c>
      <c r="D167" s="5">
        <v>0</v>
      </c>
      <c r="E167" s="5">
        <v>0</v>
      </c>
      <c r="F167" s="5">
        <v>0</v>
      </c>
      <c r="G167" s="5">
        <v>0</v>
      </c>
      <c r="H167" s="162">
        <v>0</v>
      </c>
      <c r="I167" s="162">
        <v>1</v>
      </c>
      <c r="J167" s="162">
        <v>0</v>
      </c>
      <c r="K167" s="162">
        <v>0</v>
      </c>
      <c r="L167" s="162">
        <v>0</v>
      </c>
      <c r="M167" s="162">
        <v>0</v>
      </c>
      <c r="N167" s="162">
        <v>1</v>
      </c>
      <c r="O167" s="162">
        <v>0</v>
      </c>
      <c r="P167" s="19">
        <f t="shared" ref="P167:P175" si="305">SUM(D167:O167)</f>
        <v>2</v>
      </c>
    </row>
    <row r="168" spans="1:16" ht="15.75" x14ac:dyDescent="0.25">
      <c r="A168" s="629"/>
      <c r="B168" s="20" t="s">
        <v>73</v>
      </c>
      <c r="C168" s="12" t="s">
        <v>57</v>
      </c>
      <c r="D168" s="5">
        <v>0</v>
      </c>
      <c r="E168" s="5">
        <v>0</v>
      </c>
      <c r="F168" s="5">
        <v>0</v>
      </c>
      <c r="G168" s="5">
        <v>0</v>
      </c>
      <c r="H168" s="162">
        <v>0</v>
      </c>
      <c r="I168" s="162">
        <v>0</v>
      </c>
      <c r="J168" s="162">
        <v>1</v>
      </c>
      <c r="K168" s="162">
        <v>0</v>
      </c>
      <c r="L168" s="162">
        <v>0</v>
      </c>
      <c r="M168" s="162">
        <v>0</v>
      </c>
      <c r="N168" s="162">
        <v>1</v>
      </c>
      <c r="O168" s="162">
        <v>0</v>
      </c>
      <c r="P168" s="19">
        <f t="shared" si="305"/>
        <v>2</v>
      </c>
    </row>
    <row r="169" spans="1:16" ht="15.75" x14ac:dyDescent="0.25">
      <c r="A169" s="629"/>
      <c r="B169" s="20" t="s">
        <v>72</v>
      </c>
      <c r="C169" s="12" t="s">
        <v>57</v>
      </c>
      <c r="D169" s="5">
        <v>0</v>
      </c>
      <c r="E169" s="5">
        <v>0</v>
      </c>
      <c r="F169" s="5">
        <v>0</v>
      </c>
      <c r="G169" s="5">
        <v>0</v>
      </c>
      <c r="H169" s="162">
        <v>0</v>
      </c>
      <c r="I169" s="162">
        <v>0</v>
      </c>
      <c r="J169" s="162">
        <v>0</v>
      </c>
      <c r="K169" s="162">
        <v>0</v>
      </c>
      <c r="L169" s="162">
        <v>0</v>
      </c>
      <c r="M169" s="162">
        <v>0</v>
      </c>
      <c r="N169" s="162">
        <v>0</v>
      </c>
      <c r="O169" s="162">
        <v>0</v>
      </c>
      <c r="P169" s="19">
        <f t="shared" si="305"/>
        <v>0</v>
      </c>
    </row>
    <row r="170" spans="1:16" ht="15.75" x14ac:dyDescent="0.25">
      <c r="A170" s="629"/>
      <c r="B170" s="20" t="s">
        <v>71</v>
      </c>
      <c r="C170" s="12" t="s">
        <v>57</v>
      </c>
      <c r="D170" s="5">
        <v>0</v>
      </c>
      <c r="E170" s="5">
        <v>0</v>
      </c>
      <c r="F170" s="5">
        <v>0</v>
      </c>
      <c r="G170" s="5">
        <v>0</v>
      </c>
      <c r="H170" s="162">
        <v>0</v>
      </c>
      <c r="I170" s="162">
        <v>0</v>
      </c>
      <c r="J170" s="162">
        <v>0</v>
      </c>
      <c r="K170" s="162">
        <v>0</v>
      </c>
      <c r="L170" s="162">
        <v>0</v>
      </c>
      <c r="M170" s="162">
        <v>0</v>
      </c>
      <c r="N170" s="162">
        <v>0</v>
      </c>
      <c r="O170" s="162">
        <v>0</v>
      </c>
      <c r="P170" s="19">
        <f t="shared" si="305"/>
        <v>0</v>
      </c>
    </row>
    <row r="171" spans="1:16" ht="15.75" x14ac:dyDescent="0.25">
      <c r="A171" s="629"/>
      <c r="B171" s="20" t="s">
        <v>52</v>
      </c>
      <c r="C171" s="12" t="s">
        <v>57</v>
      </c>
      <c r="D171" s="5">
        <v>0</v>
      </c>
      <c r="E171" s="5">
        <v>0</v>
      </c>
      <c r="F171" s="5">
        <v>0</v>
      </c>
      <c r="G171" s="5">
        <v>0</v>
      </c>
      <c r="H171" s="162">
        <v>0</v>
      </c>
      <c r="I171" s="162">
        <v>0</v>
      </c>
      <c r="J171" s="162">
        <v>0</v>
      </c>
      <c r="K171" s="162">
        <v>0</v>
      </c>
      <c r="L171" s="162">
        <v>0</v>
      </c>
      <c r="M171" s="162">
        <v>0</v>
      </c>
      <c r="N171" s="162">
        <v>0</v>
      </c>
      <c r="O171" s="162">
        <v>0</v>
      </c>
      <c r="P171" s="19">
        <f t="shared" si="305"/>
        <v>0</v>
      </c>
    </row>
    <row r="172" spans="1:16" ht="15.75" x14ac:dyDescent="0.25">
      <c r="A172" s="629"/>
      <c r="B172" s="20" t="s">
        <v>62</v>
      </c>
      <c r="C172" s="12" t="s">
        <v>57</v>
      </c>
      <c r="D172" s="5">
        <v>0</v>
      </c>
      <c r="E172" s="5">
        <v>0</v>
      </c>
      <c r="F172" s="5">
        <v>0</v>
      </c>
      <c r="G172" s="5">
        <v>0</v>
      </c>
      <c r="H172" s="162">
        <v>0</v>
      </c>
      <c r="I172" s="162">
        <v>0</v>
      </c>
      <c r="J172" s="162">
        <v>0</v>
      </c>
      <c r="K172" s="162">
        <v>0</v>
      </c>
      <c r="L172" s="162">
        <v>0</v>
      </c>
      <c r="M172" s="162">
        <v>0</v>
      </c>
      <c r="N172" s="162">
        <v>0</v>
      </c>
      <c r="O172" s="162">
        <v>0</v>
      </c>
      <c r="P172" s="19">
        <f t="shared" si="305"/>
        <v>0</v>
      </c>
    </row>
    <row r="173" spans="1:16" ht="15.75" x14ac:dyDescent="0.25">
      <c r="A173" s="629"/>
      <c r="B173" s="20" t="s">
        <v>61</v>
      </c>
      <c r="C173" s="12" t="s">
        <v>57</v>
      </c>
      <c r="D173" s="5">
        <v>0</v>
      </c>
      <c r="E173" s="5">
        <v>0</v>
      </c>
      <c r="F173" s="5">
        <v>0</v>
      </c>
      <c r="G173" s="5">
        <v>0</v>
      </c>
      <c r="H173" s="162">
        <v>0</v>
      </c>
      <c r="I173" s="162">
        <v>0</v>
      </c>
      <c r="J173" s="162">
        <v>0</v>
      </c>
      <c r="K173" s="162">
        <v>0</v>
      </c>
      <c r="L173" s="162">
        <v>0</v>
      </c>
      <c r="M173" s="162">
        <v>0</v>
      </c>
      <c r="N173" s="162">
        <v>0</v>
      </c>
      <c r="O173" s="162">
        <v>0</v>
      </c>
      <c r="P173" s="19">
        <f t="shared" si="305"/>
        <v>0</v>
      </c>
    </row>
    <row r="174" spans="1:16" ht="15.75" x14ac:dyDescent="0.25">
      <c r="A174" s="629"/>
      <c r="B174" s="20" t="s">
        <v>60</v>
      </c>
      <c r="C174" s="12" t="s">
        <v>57</v>
      </c>
      <c r="D174" s="5">
        <v>0</v>
      </c>
      <c r="E174" s="5">
        <v>0</v>
      </c>
      <c r="F174" s="5">
        <v>0</v>
      </c>
      <c r="G174" s="5">
        <v>0</v>
      </c>
      <c r="H174" s="162">
        <v>0</v>
      </c>
      <c r="I174" s="162">
        <v>0</v>
      </c>
      <c r="J174" s="162">
        <v>1</v>
      </c>
      <c r="K174" s="162">
        <v>0</v>
      </c>
      <c r="L174" s="162">
        <v>0</v>
      </c>
      <c r="M174" s="162">
        <v>0</v>
      </c>
      <c r="N174" s="162">
        <v>0</v>
      </c>
      <c r="O174" s="162">
        <v>0</v>
      </c>
      <c r="P174" s="19">
        <f t="shared" si="305"/>
        <v>1</v>
      </c>
    </row>
    <row r="175" spans="1:16" ht="15.75" x14ac:dyDescent="0.25">
      <c r="A175" s="630"/>
      <c r="B175" s="20" t="s">
        <v>69</v>
      </c>
      <c r="C175" s="12" t="s">
        <v>57</v>
      </c>
      <c r="D175" s="5">
        <v>0</v>
      </c>
      <c r="E175" s="5">
        <v>0</v>
      </c>
      <c r="F175" s="5">
        <v>0</v>
      </c>
      <c r="G175" s="5">
        <v>0</v>
      </c>
      <c r="H175" s="162">
        <v>0</v>
      </c>
      <c r="I175" s="162">
        <v>0</v>
      </c>
      <c r="J175" s="162">
        <v>0</v>
      </c>
      <c r="K175" s="162">
        <v>0</v>
      </c>
      <c r="L175" s="162">
        <v>0</v>
      </c>
      <c r="M175" s="162">
        <v>0</v>
      </c>
      <c r="N175" s="162">
        <v>0</v>
      </c>
      <c r="O175" s="162">
        <v>0</v>
      </c>
      <c r="P175" s="19">
        <f t="shared" si="305"/>
        <v>0</v>
      </c>
    </row>
    <row r="176" spans="1:16" ht="15.75" x14ac:dyDescent="0.25">
      <c r="A176" s="628" t="s">
        <v>70</v>
      </c>
      <c r="B176" s="22" t="s">
        <v>63</v>
      </c>
      <c r="C176" s="12"/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19"/>
    </row>
    <row r="177" spans="1:16" ht="15.75" x14ac:dyDescent="0.25">
      <c r="A177" s="629"/>
      <c r="B177" s="20" t="s">
        <v>60</v>
      </c>
      <c r="C177" s="12" t="s">
        <v>57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19">
        <f t="shared" ref="P177:P182" si="306">SUM(D177:O177)</f>
        <v>0</v>
      </c>
    </row>
    <row r="178" spans="1:16" ht="15.75" x14ac:dyDescent="0.25">
      <c r="A178" s="629"/>
      <c r="B178" s="20" t="s">
        <v>69</v>
      </c>
      <c r="C178" s="12" t="s">
        <v>57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19">
        <f t="shared" si="306"/>
        <v>0</v>
      </c>
    </row>
    <row r="179" spans="1:16" ht="15.75" x14ac:dyDescent="0.25">
      <c r="A179" s="629"/>
      <c r="B179" s="20" t="s">
        <v>68</v>
      </c>
      <c r="C179" s="12" t="s">
        <v>57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19">
        <f t="shared" si="306"/>
        <v>0</v>
      </c>
    </row>
    <row r="180" spans="1:16" ht="15.75" x14ac:dyDescent="0.25">
      <c r="A180" s="629"/>
      <c r="B180" s="20" t="s">
        <v>67</v>
      </c>
      <c r="C180" s="12" t="s">
        <v>57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19">
        <f t="shared" si="306"/>
        <v>0</v>
      </c>
    </row>
    <row r="181" spans="1:16" ht="15.75" x14ac:dyDescent="0.25">
      <c r="A181" s="629"/>
      <c r="B181" s="20" t="s">
        <v>66</v>
      </c>
      <c r="C181" s="12" t="s">
        <v>57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19">
        <f t="shared" si="306"/>
        <v>0</v>
      </c>
    </row>
    <row r="182" spans="1:16" ht="15.75" x14ac:dyDescent="0.25">
      <c r="A182" s="630"/>
      <c r="B182" s="20" t="s">
        <v>65</v>
      </c>
      <c r="C182" s="12" t="s">
        <v>57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19">
        <f t="shared" si="306"/>
        <v>0</v>
      </c>
    </row>
    <row r="183" spans="1:16" ht="15.75" x14ac:dyDescent="0.25">
      <c r="A183" s="628" t="s">
        <v>211</v>
      </c>
      <c r="B183" s="22" t="s">
        <v>63</v>
      </c>
      <c r="C183" s="12"/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19"/>
    </row>
    <row r="184" spans="1:16" ht="15.75" x14ac:dyDescent="0.25">
      <c r="A184" s="629"/>
      <c r="B184" s="20" t="s">
        <v>73</v>
      </c>
      <c r="C184" s="12"/>
      <c r="D184" s="5">
        <v>0</v>
      </c>
      <c r="E184" s="5">
        <v>0</v>
      </c>
      <c r="F184" s="5">
        <v>0</v>
      </c>
      <c r="G184" s="5">
        <v>0</v>
      </c>
      <c r="H184" s="162">
        <v>0</v>
      </c>
      <c r="I184" s="162">
        <v>0</v>
      </c>
      <c r="J184" s="162">
        <v>0</v>
      </c>
      <c r="K184" s="162">
        <v>0</v>
      </c>
      <c r="L184" s="162">
        <v>0</v>
      </c>
      <c r="M184" s="162">
        <v>0</v>
      </c>
      <c r="N184" s="162">
        <v>0</v>
      </c>
      <c r="O184" s="162">
        <v>0</v>
      </c>
      <c r="P184" s="19">
        <f>SUM(D184:O184)</f>
        <v>0</v>
      </c>
    </row>
    <row r="185" spans="1:16" ht="15.75" x14ac:dyDescent="0.25">
      <c r="A185" s="629"/>
      <c r="B185" s="20" t="s">
        <v>72</v>
      </c>
      <c r="C185" s="12"/>
      <c r="D185" s="5">
        <v>0</v>
      </c>
      <c r="E185" s="5">
        <v>0</v>
      </c>
      <c r="F185" s="5">
        <v>0</v>
      </c>
      <c r="G185" s="5">
        <v>0</v>
      </c>
      <c r="H185" s="162">
        <v>0</v>
      </c>
      <c r="I185" s="162">
        <v>0</v>
      </c>
      <c r="J185" s="162">
        <v>0</v>
      </c>
      <c r="K185" s="162">
        <v>0</v>
      </c>
      <c r="L185" s="162">
        <v>0</v>
      </c>
      <c r="M185" s="162">
        <v>0</v>
      </c>
      <c r="N185" s="162">
        <v>0</v>
      </c>
      <c r="O185" s="162">
        <v>0</v>
      </c>
      <c r="P185" s="19">
        <f>SUM(D185:O185)</f>
        <v>0</v>
      </c>
    </row>
    <row r="186" spans="1:16" ht="15.75" x14ac:dyDescent="0.25">
      <c r="A186" s="629"/>
      <c r="B186" s="20" t="s">
        <v>53</v>
      </c>
      <c r="C186" s="12"/>
      <c r="D186" s="5">
        <v>0</v>
      </c>
      <c r="E186" s="5">
        <v>0</v>
      </c>
      <c r="F186" s="5">
        <v>0</v>
      </c>
      <c r="G186" s="5">
        <v>0</v>
      </c>
      <c r="H186" s="162">
        <v>0</v>
      </c>
      <c r="I186" s="162">
        <v>0</v>
      </c>
      <c r="J186" s="162">
        <v>0</v>
      </c>
      <c r="K186" s="162">
        <v>0</v>
      </c>
      <c r="L186" s="162">
        <v>0</v>
      </c>
      <c r="M186" s="162">
        <v>0</v>
      </c>
      <c r="N186" s="162">
        <v>0</v>
      </c>
      <c r="O186" s="162">
        <v>0</v>
      </c>
      <c r="P186" s="19">
        <f>SUM(D186:O186)</f>
        <v>0</v>
      </c>
    </row>
    <row r="187" spans="1:16" ht="15.75" x14ac:dyDescent="0.25">
      <c r="A187" s="630"/>
      <c r="B187" s="20" t="s">
        <v>52</v>
      </c>
      <c r="C187" s="12"/>
      <c r="D187" s="5">
        <v>0</v>
      </c>
      <c r="E187" s="5">
        <v>0</v>
      </c>
      <c r="F187" s="5">
        <v>0</v>
      </c>
      <c r="G187" s="5">
        <v>0</v>
      </c>
      <c r="H187" s="162">
        <v>0</v>
      </c>
      <c r="I187" s="162">
        <v>0</v>
      </c>
      <c r="J187" s="162">
        <v>0</v>
      </c>
      <c r="K187" s="162">
        <v>0</v>
      </c>
      <c r="L187" s="162">
        <v>0</v>
      </c>
      <c r="M187" s="162">
        <v>0</v>
      </c>
      <c r="N187" s="162">
        <v>0</v>
      </c>
      <c r="O187" s="162">
        <v>0</v>
      </c>
      <c r="P187" s="19">
        <f>SUM(D187:O187)</f>
        <v>0</v>
      </c>
    </row>
    <row r="188" spans="1:16" ht="15.75" x14ac:dyDescent="0.25">
      <c r="A188" s="628" t="s">
        <v>64</v>
      </c>
      <c r="B188" s="22" t="s">
        <v>63</v>
      </c>
      <c r="C188" s="12"/>
      <c r="D188" s="5">
        <v>0</v>
      </c>
      <c r="E188" s="5">
        <v>0</v>
      </c>
      <c r="F188" s="5">
        <v>0</v>
      </c>
      <c r="G188" s="5">
        <v>0</v>
      </c>
      <c r="H188" s="162">
        <v>0</v>
      </c>
      <c r="I188" s="162">
        <v>0</v>
      </c>
      <c r="J188" s="162">
        <v>0</v>
      </c>
      <c r="K188" s="162">
        <v>0</v>
      </c>
      <c r="L188" s="162">
        <v>0</v>
      </c>
      <c r="M188" s="162">
        <v>0</v>
      </c>
      <c r="N188" s="162">
        <v>0</v>
      </c>
      <c r="O188" s="162">
        <v>0</v>
      </c>
      <c r="P188" s="19"/>
    </row>
    <row r="189" spans="1:16" ht="15.75" x14ac:dyDescent="0.25">
      <c r="A189" s="629"/>
      <c r="B189" s="21" t="s">
        <v>52</v>
      </c>
      <c r="C189" s="12" t="s">
        <v>57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19">
        <f>SUM(D189:O189)</f>
        <v>0</v>
      </c>
    </row>
    <row r="190" spans="1:16" ht="15.75" x14ac:dyDescent="0.25">
      <c r="A190" s="629"/>
      <c r="B190" s="20" t="s">
        <v>62</v>
      </c>
      <c r="C190" s="12" t="s">
        <v>57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19">
        <f>SUM(D190:O190)</f>
        <v>0</v>
      </c>
    </row>
    <row r="191" spans="1:16" ht="15.75" x14ac:dyDescent="0.25">
      <c r="A191" s="629"/>
      <c r="B191" s="20" t="s">
        <v>61</v>
      </c>
      <c r="C191" s="12" t="s">
        <v>57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19">
        <f>SUM(D191:O191)</f>
        <v>0</v>
      </c>
    </row>
    <row r="192" spans="1:16" ht="15.75" x14ac:dyDescent="0.25">
      <c r="A192" s="630"/>
      <c r="B192" s="20" t="s">
        <v>60</v>
      </c>
      <c r="C192" s="12" t="s">
        <v>57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19">
        <f>SUM(D192:O192)</f>
        <v>0</v>
      </c>
    </row>
    <row r="193" spans="1:16" ht="15.75" x14ac:dyDescent="0.25">
      <c r="A193" s="81" t="s">
        <v>59</v>
      </c>
      <c r="B193" s="18"/>
      <c r="C193" s="12"/>
      <c r="D193" s="315">
        <f>SUM(D153:D192)</f>
        <v>26</v>
      </c>
      <c r="E193" s="315">
        <f t="shared" ref="E193:G193" si="307">SUM(E153:E192)</f>
        <v>21</v>
      </c>
      <c r="F193" s="315">
        <f t="shared" si="307"/>
        <v>18</v>
      </c>
      <c r="G193" s="315">
        <f t="shared" si="307"/>
        <v>15</v>
      </c>
      <c r="H193" s="315">
        <f t="shared" ref="H193:I193" si="308">SUM(H153:H192)</f>
        <v>11</v>
      </c>
      <c r="I193" s="315">
        <f t="shared" si="308"/>
        <v>15</v>
      </c>
      <c r="J193" s="315">
        <f t="shared" ref="J193" si="309">SUM(J153:J192)</f>
        <v>14</v>
      </c>
      <c r="K193" s="315">
        <f t="shared" ref="K193:L193" si="310">SUM(K153:K192)</f>
        <v>12</v>
      </c>
      <c r="L193" s="315">
        <f t="shared" si="310"/>
        <v>14</v>
      </c>
      <c r="M193" s="315">
        <f t="shared" ref="M193:N193" si="311">SUM(M153:M192)</f>
        <v>18</v>
      </c>
      <c r="N193" s="315">
        <f t="shared" si="311"/>
        <v>14</v>
      </c>
      <c r="O193" s="315">
        <f t="shared" ref="O193" si="312">SUM(O153:O192)</f>
        <v>11</v>
      </c>
      <c r="P193" s="40">
        <f t="shared" ref="P193" si="313">SUM(P153:P192)</f>
        <v>189</v>
      </c>
    </row>
    <row r="194" spans="1:16" ht="15.75" x14ac:dyDescent="0.25">
      <c r="A194" s="600" t="s">
        <v>58</v>
      </c>
      <c r="B194" s="631"/>
      <c r="C194" s="12" t="s">
        <v>57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0</v>
      </c>
    </row>
    <row r="195" spans="1:16" ht="15.75" x14ac:dyDescent="0.25">
      <c r="A195" s="602"/>
      <c r="B195" s="632"/>
      <c r="C195" s="17" t="s">
        <v>55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0</v>
      </c>
    </row>
    <row r="196" spans="1:16" ht="15.75" x14ac:dyDescent="0.25">
      <c r="A196" s="324" t="s">
        <v>204</v>
      </c>
      <c r="B196" s="328"/>
      <c r="C196" s="17" t="s">
        <v>55</v>
      </c>
      <c r="D196" s="5">
        <v>15</v>
      </c>
      <c r="E196" s="5">
        <v>14</v>
      </c>
      <c r="F196" s="5">
        <v>13</v>
      </c>
      <c r="G196" s="5">
        <v>10</v>
      </c>
      <c r="H196" s="5">
        <v>8</v>
      </c>
      <c r="I196" s="5">
        <v>5</v>
      </c>
      <c r="J196" s="5">
        <v>3</v>
      </c>
      <c r="K196" s="5">
        <v>2</v>
      </c>
      <c r="L196" s="5">
        <v>3</v>
      </c>
      <c r="M196" s="5">
        <v>0</v>
      </c>
      <c r="N196" s="5">
        <v>8</v>
      </c>
      <c r="O196" s="5">
        <v>10</v>
      </c>
      <c r="P196" s="10">
        <f>SUM(D196:O196)/12</f>
        <v>7.583333333333333</v>
      </c>
    </row>
    <row r="197" spans="1:16" ht="15.75" x14ac:dyDescent="0.25">
      <c r="A197" s="596" t="s">
        <v>56</v>
      </c>
      <c r="B197" s="597"/>
      <c r="C197" s="17" t="s">
        <v>55</v>
      </c>
      <c r="D197" s="5">
        <v>4.2</v>
      </c>
      <c r="E197" s="5">
        <v>3.2</v>
      </c>
      <c r="F197" s="5">
        <v>3.4</v>
      </c>
      <c r="G197" s="5">
        <v>12</v>
      </c>
      <c r="H197" s="5">
        <v>17</v>
      </c>
      <c r="I197" s="5">
        <v>36</v>
      </c>
      <c r="J197" s="5">
        <v>15.5</v>
      </c>
      <c r="K197" s="5">
        <v>4.8</v>
      </c>
      <c r="L197" s="5">
        <v>12.8</v>
      </c>
      <c r="M197" s="5">
        <v>14.5</v>
      </c>
      <c r="N197" s="5">
        <v>21</v>
      </c>
      <c r="O197" s="5">
        <v>4.2</v>
      </c>
      <c r="P197" s="10">
        <f>SUM(D197:O197)</f>
        <v>148.59999999999997</v>
      </c>
    </row>
    <row r="198" spans="1:16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4"/>
      <c r="O198" s="594"/>
      <c r="P198" s="595"/>
    </row>
    <row r="199" spans="1:16" ht="15.75" x14ac:dyDescent="0.25">
      <c r="A199" s="600" t="s">
        <v>54</v>
      </c>
      <c r="B199" s="321" t="s">
        <v>53</v>
      </c>
      <c r="C199" s="12" t="s">
        <v>47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314">SUM(D199:O199)</f>
        <v>0</v>
      </c>
    </row>
    <row r="200" spans="1:16" ht="15.75" x14ac:dyDescent="0.25">
      <c r="A200" s="601"/>
      <c r="B200" s="321" t="s">
        <v>52</v>
      </c>
      <c r="C200" s="12" t="s">
        <v>47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314"/>
        <v>0</v>
      </c>
    </row>
    <row r="201" spans="1:16" ht="15.75" x14ac:dyDescent="0.25">
      <c r="A201" s="601"/>
      <c r="B201" s="321" t="s">
        <v>51</v>
      </c>
      <c r="C201" s="12" t="s">
        <v>47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314"/>
        <v>0</v>
      </c>
    </row>
    <row r="202" spans="1:16" ht="15.75" x14ac:dyDescent="0.25">
      <c r="A202" s="601"/>
      <c r="B202" s="321" t="s">
        <v>50</v>
      </c>
      <c r="C202" s="12" t="s">
        <v>47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314"/>
        <v>0</v>
      </c>
    </row>
    <row r="203" spans="1:16" ht="15.75" x14ac:dyDescent="0.25">
      <c r="A203" s="602"/>
      <c r="B203" s="321" t="s">
        <v>49</v>
      </c>
      <c r="C203" s="12" t="s">
        <v>47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314"/>
        <v>0</v>
      </c>
    </row>
    <row r="204" spans="1:16" ht="15.75" x14ac:dyDescent="0.25">
      <c r="A204" s="80" t="s">
        <v>48</v>
      </c>
      <c r="B204" s="321"/>
      <c r="C204" s="12" t="s">
        <v>47</v>
      </c>
      <c r="D204" s="315">
        <f>SUM(D199:D203)</f>
        <v>0</v>
      </c>
      <c r="E204" s="16">
        <f t="shared" ref="E204:G204" si="315">SUM(E199:E203)</f>
        <v>0</v>
      </c>
      <c r="F204" s="16">
        <f t="shared" si="315"/>
        <v>0</v>
      </c>
      <c r="G204" s="16">
        <f t="shared" si="315"/>
        <v>0</v>
      </c>
      <c r="H204" s="16">
        <f t="shared" ref="H204:I204" si="316">SUM(H199:H203)</f>
        <v>0</v>
      </c>
      <c r="I204" s="16">
        <f t="shared" si="316"/>
        <v>0</v>
      </c>
      <c r="J204" s="16">
        <f t="shared" ref="J204" si="317">SUM(J199:J203)</f>
        <v>0</v>
      </c>
      <c r="K204" s="16">
        <f t="shared" ref="K204:L204" si="318">SUM(K199:K203)</f>
        <v>0</v>
      </c>
      <c r="L204" s="16">
        <f t="shared" si="318"/>
        <v>0</v>
      </c>
      <c r="M204" s="16">
        <f t="shared" ref="M204:N204" si="319">SUM(M199:M203)</f>
        <v>0</v>
      </c>
      <c r="N204" s="16">
        <f t="shared" si="319"/>
        <v>0</v>
      </c>
      <c r="O204" s="16">
        <f t="shared" ref="O204" si="320">SUM(O199:O203)</f>
        <v>0</v>
      </c>
      <c r="P204" s="98">
        <f t="shared" si="314"/>
        <v>0</v>
      </c>
    </row>
    <row r="205" spans="1:16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4"/>
      <c r="O205" s="594"/>
      <c r="P205" s="595"/>
    </row>
    <row r="206" spans="1:16" ht="15.75" x14ac:dyDescent="0.25">
      <c r="A206" s="596" t="s">
        <v>43</v>
      </c>
      <c r="B206" s="597"/>
      <c r="C206" s="12" t="s">
        <v>31</v>
      </c>
      <c r="D206" s="14">
        <v>1322397.02</v>
      </c>
      <c r="E206" s="14">
        <v>1460722</v>
      </c>
      <c r="F206" s="14">
        <v>699556.98</v>
      </c>
      <c r="G206" s="14">
        <v>693235</v>
      </c>
      <c r="H206" s="14">
        <v>1083563.1599999999</v>
      </c>
      <c r="I206" s="14">
        <v>1051928.1400000001</v>
      </c>
      <c r="J206" s="14">
        <v>1132241.17</v>
      </c>
      <c r="K206" s="14">
        <v>1419105.55</v>
      </c>
      <c r="L206" s="14">
        <v>1200165.7999999998</v>
      </c>
      <c r="M206" s="14">
        <v>1562700.43</v>
      </c>
      <c r="N206" s="14">
        <v>686974.29</v>
      </c>
      <c r="O206" s="14">
        <v>234309.41</v>
      </c>
      <c r="P206" s="10">
        <f>SUM(D206:O206)</f>
        <v>12546898.949999999</v>
      </c>
    </row>
    <row r="207" spans="1:16" ht="15.75" x14ac:dyDescent="0.25">
      <c r="A207" s="596" t="s">
        <v>42</v>
      </c>
      <c r="B207" s="597"/>
      <c r="C207" s="12" t="s">
        <v>31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0">
        <f>SUM(D207:O207)</f>
        <v>0</v>
      </c>
    </row>
    <row r="208" spans="1:16" ht="15.75" x14ac:dyDescent="0.25">
      <c r="A208" s="603" t="s">
        <v>41</v>
      </c>
      <c r="B208" s="604"/>
      <c r="C208" s="12" t="s">
        <v>31</v>
      </c>
      <c r="D208" s="14">
        <v>1301883.98</v>
      </c>
      <c r="E208" s="14">
        <v>60250</v>
      </c>
      <c r="F208" s="14">
        <v>101200</v>
      </c>
      <c r="G208" s="14">
        <v>103000</v>
      </c>
      <c r="H208" s="14">
        <v>173808.57</v>
      </c>
      <c r="I208" s="14">
        <v>0</v>
      </c>
      <c r="J208" s="14">
        <v>135300</v>
      </c>
      <c r="K208" s="14">
        <v>44000</v>
      </c>
      <c r="L208" s="14">
        <v>40000</v>
      </c>
      <c r="M208" s="14">
        <v>686736.33</v>
      </c>
      <c r="N208" s="14">
        <v>0</v>
      </c>
      <c r="O208" s="14">
        <v>0</v>
      </c>
      <c r="P208" s="10">
        <f>SUM(D208:O208)</f>
        <v>2646178.88</v>
      </c>
    </row>
    <row r="209" spans="1:16" ht="15.75" x14ac:dyDescent="0.25">
      <c r="A209" s="596" t="s">
        <v>40</v>
      </c>
      <c r="B209" s="597"/>
      <c r="C209" s="12" t="s">
        <v>31</v>
      </c>
      <c r="D209" s="14">
        <v>185265.03</v>
      </c>
      <c r="E209" s="14">
        <v>1600</v>
      </c>
      <c r="F209" s="14">
        <v>0</v>
      </c>
      <c r="G209" s="14">
        <v>0</v>
      </c>
      <c r="H209" s="14">
        <v>136242.73000000001</v>
      </c>
      <c r="I209" s="14">
        <v>10000</v>
      </c>
      <c r="J209" s="14">
        <v>40000</v>
      </c>
      <c r="K209" s="14">
        <v>156380</v>
      </c>
      <c r="L209" s="14">
        <v>10000</v>
      </c>
      <c r="M209" s="14">
        <v>40000</v>
      </c>
      <c r="N209" s="14">
        <v>0</v>
      </c>
      <c r="O209" s="14">
        <v>0</v>
      </c>
      <c r="P209" s="10">
        <f>SUM(D209:O209)</f>
        <v>579487.76</v>
      </c>
    </row>
    <row r="210" spans="1:16" ht="15.75" x14ac:dyDescent="0.25">
      <c r="A210" s="598" t="s">
        <v>45</v>
      </c>
      <c r="B210" s="599"/>
      <c r="C210" s="12" t="s">
        <v>31</v>
      </c>
      <c r="D210" s="315">
        <f t="shared" ref="D210:G210" si="321">SUM(D206:D209)</f>
        <v>2809546.03</v>
      </c>
      <c r="E210" s="315">
        <f t="shared" si="321"/>
        <v>1522572</v>
      </c>
      <c r="F210" s="315">
        <f t="shared" si="321"/>
        <v>800756.98</v>
      </c>
      <c r="G210" s="315">
        <f t="shared" si="321"/>
        <v>796235</v>
      </c>
      <c r="H210" s="315">
        <f t="shared" ref="H210:I210" si="322">SUM(H206:H209)</f>
        <v>1393614.46</v>
      </c>
      <c r="I210" s="315">
        <f t="shared" si="322"/>
        <v>1061928.1400000001</v>
      </c>
      <c r="J210" s="315">
        <f t="shared" ref="J210" si="323">SUM(J206:J209)</f>
        <v>1307541.17</v>
      </c>
      <c r="K210" s="315">
        <f t="shared" ref="K210:L210" si="324">SUM(K206:K209)</f>
        <v>1619485.55</v>
      </c>
      <c r="L210" s="315">
        <f t="shared" si="324"/>
        <v>1250165.7999999998</v>
      </c>
      <c r="M210" s="315">
        <f t="shared" ref="M210:N210" si="325">SUM(M206:M209)</f>
        <v>2289436.7599999998</v>
      </c>
      <c r="N210" s="315">
        <f t="shared" si="325"/>
        <v>686974.29</v>
      </c>
      <c r="O210" s="315">
        <f t="shared" ref="O210" si="326">SUM(O206:O209)</f>
        <v>234309.41</v>
      </c>
      <c r="P210" s="10">
        <f>SUM(D210:O210)</f>
        <v>15772565.59</v>
      </c>
    </row>
    <row r="211" spans="1:16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4"/>
      <c r="O211" s="594"/>
      <c r="P211" s="595"/>
    </row>
    <row r="212" spans="1:16" ht="15.75" x14ac:dyDescent="0.25">
      <c r="A212" s="596" t="s">
        <v>43</v>
      </c>
      <c r="B212" s="597"/>
      <c r="C212" s="12" t="s">
        <v>31</v>
      </c>
      <c r="D212" s="14">
        <v>567150</v>
      </c>
      <c r="E212" s="14">
        <v>578000</v>
      </c>
      <c r="F212" s="14">
        <v>5045700</v>
      </c>
      <c r="G212" s="14">
        <v>514500</v>
      </c>
      <c r="H212" s="14">
        <v>552100</v>
      </c>
      <c r="I212" s="14">
        <v>727970</v>
      </c>
      <c r="J212" s="14">
        <v>592780</v>
      </c>
      <c r="K212" s="14">
        <v>390000</v>
      </c>
      <c r="L212" s="14">
        <v>450050</v>
      </c>
      <c r="M212" s="14">
        <v>2009600</v>
      </c>
      <c r="N212" s="14">
        <v>898043.44000000053</v>
      </c>
      <c r="O212" s="14">
        <v>2616218.14</v>
      </c>
      <c r="P212" s="10">
        <f>SUM(D212:O212)</f>
        <v>14942111.580000002</v>
      </c>
    </row>
    <row r="213" spans="1:16" ht="15.75" x14ac:dyDescent="0.25">
      <c r="A213" s="596" t="s">
        <v>42</v>
      </c>
      <c r="B213" s="597"/>
      <c r="C213" s="12" t="s">
        <v>31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0">
        <f>SUM(D213:O213)</f>
        <v>0</v>
      </c>
    </row>
    <row r="214" spans="1:16" ht="15.75" x14ac:dyDescent="0.25">
      <c r="A214" s="603" t="s">
        <v>41</v>
      </c>
      <c r="B214" s="604"/>
      <c r="C214" s="12" t="s">
        <v>31</v>
      </c>
      <c r="D214" s="14">
        <v>30000</v>
      </c>
      <c r="E214" s="14">
        <v>40000</v>
      </c>
      <c r="F214" s="14">
        <v>40000</v>
      </c>
      <c r="G214" s="14">
        <v>50000</v>
      </c>
      <c r="H214" s="14">
        <v>0</v>
      </c>
      <c r="I214" s="14">
        <v>0</v>
      </c>
      <c r="J214" s="14">
        <v>30000</v>
      </c>
      <c r="K214" s="14">
        <v>0</v>
      </c>
      <c r="L214" s="14">
        <v>40000</v>
      </c>
      <c r="M214" s="14">
        <v>0</v>
      </c>
      <c r="N214" s="14">
        <v>128912.4</v>
      </c>
      <c r="O214" s="14">
        <v>119800</v>
      </c>
      <c r="P214" s="10">
        <f>SUM(D214:O214)</f>
        <v>478712.4</v>
      </c>
    </row>
    <row r="215" spans="1:16" ht="15.75" x14ac:dyDescent="0.25">
      <c r="A215" s="596" t="s">
        <v>40</v>
      </c>
      <c r="B215" s="597"/>
      <c r="C215" s="12" t="s">
        <v>31</v>
      </c>
      <c r="D215" s="14">
        <v>380100</v>
      </c>
      <c r="E215" s="14">
        <v>364800</v>
      </c>
      <c r="F215" s="14">
        <v>2067200</v>
      </c>
      <c r="G215" s="14">
        <v>426000</v>
      </c>
      <c r="H215" s="14">
        <v>772500</v>
      </c>
      <c r="I215" s="14">
        <v>291300</v>
      </c>
      <c r="J215" s="14">
        <v>475700</v>
      </c>
      <c r="K215" s="14">
        <v>200000</v>
      </c>
      <c r="L215" s="14">
        <v>230000</v>
      </c>
      <c r="M215" s="14">
        <v>746000</v>
      </c>
      <c r="N215" s="14">
        <v>360637.89999999997</v>
      </c>
      <c r="O215" s="14">
        <v>648600</v>
      </c>
      <c r="P215" s="10">
        <f>SUM(D215:O215)</f>
        <v>6962837.9000000004</v>
      </c>
    </row>
    <row r="216" spans="1:16" ht="15.75" x14ac:dyDescent="0.25">
      <c r="A216" s="598" t="s">
        <v>39</v>
      </c>
      <c r="B216" s="599"/>
      <c r="C216" s="12" t="s">
        <v>31</v>
      </c>
      <c r="D216" s="315">
        <f t="shared" ref="D216:G216" si="327">SUM(D212:D215)</f>
        <v>977250</v>
      </c>
      <c r="E216" s="315">
        <f t="shared" si="327"/>
        <v>982800</v>
      </c>
      <c r="F216" s="315">
        <f t="shared" si="327"/>
        <v>7152900</v>
      </c>
      <c r="G216" s="315">
        <f t="shared" si="327"/>
        <v>990500</v>
      </c>
      <c r="H216" s="315">
        <f t="shared" ref="H216:I216" si="328">SUM(H212:H215)</f>
        <v>1324600</v>
      </c>
      <c r="I216" s="315">
        <f t="shared" si="328"/>
        <v>1019270</v>
      </c>
      <c r="J216" s="315">
        <f t="shared" ref="J216" si="329">SUM(J212:J215)</f>
        <v>1098480</v>
      </c>
      <c r="K216" s="315">
        <f t="shared" ref="K216:L216" si="330">SUM(K212:K215)</f>
        <v>590000</v>
      </c>
      <c r="L216" s="315">
        <f t="shared" si="330"/>
        <v>720050</v>
      </c>
      <c r="M216" s="315">
        <f t="shared" ref="M216:N216" si="331">SUM(M212:M215)</f>
        <v>2755600</v>
      </c>
      <c r="N216" s="315">
        <f t="shared" si="331"/>
        <v>1387593.7400000005</v>
      </c>
      <c r="O216" s="315">
        <f t="shared" ref="O216" si="332">SUM(O212:O215)</f>
        <v>3384618.14</v>
      </c>
      <c r="P216" s="10">
        <f>SUM(D216:O216)</f>
        <v>22383661.880000003</v>
      </c>
    </row>
    <row r="217" spans="1:16" s="3" customFormat="1" ht="15.75" x14ac:dyDescent="0.25">
      <c r="A217" s="322" t="s">
        <v>38</v>
      </c>
      <c r="B217" s="323"/>
      <c r="C217" s="12" t="s">
        <v>31</v>
      </c>
      <c r="D217" s="315">
        <f>D210+D216</f>
        <v>3786796.03</v>
      </c>
      <c r="E217" s="315">
        <f t="shared" ref="E217:G217" si="333">E210+E216</f>
        <v>2505372</v>
      </c>
      <c r="F217" s="315">
        <f t="shared" si="333"/>
        <v>7953656.9800000004</v>
      </c>
      <c r="G217" s="315">
        <f t="shared" si="333"/>
        <v>1786735</v>
      </c>
      <c r="H217" s="315">
        <f t="shared" ref="H217:I217" si="334">H210+H216</f>
        <v>2718214.46</v>
      </c>
      <c r="I217" s="315">
        <f t="shared" si="334"/>
        <v>2081198.1400000001</v>
      </c>
      <c r="J217" s="315">
        <f t="shared" ref="J217" si="335">J210+J216</f>
        <v>2406021.17</v>
      </c>
      <c r="K217" s="315">
        <f t="shared" ref="K217:L217" si="336">K210+K216</f>
        <v>2209485.5499999998</v>
      </c>
      <c r="L217" s="315">
        <f t="shared" si="336"/>
        <v>1970215.7999999998</v>
      </c>
      <c r="M217" s="315">
        <f t="shared" ref="M217:N217" si="337">M210+M216</f>
        <v>5045036.76</v>
      </c>
      <c r="N217" s="315">
        <f t="shared" si="337"/>
        <v>2074568.0300000005</v>
      </c>
      <c r="O217" s="315">
        <f t="shared" ref="O217" si="338">O210+O216</f>
        <v>3618927.5500000003</v>
      </c>
      <c r="P217" s="40">
        <f t="shared" ref="P217" si="339">P210+P216</f>
        <v>38156227.469999999</v>
      </c>
    </row>
    <row r="218" spans="1:16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4"/>
      <c r="O218" s="594"/>
      <c r="P218" s="595"/>
    </row>
    <row r="219" spans="1:16" ht="15.75" x14ac:dyDescent="0.25">
      <c r="A219" s="596" t="s">
        <v>35</v>
      </c>
      <c r="B219" s="597"/>
      <c r="C219" s="12" t="s">
        <v>31</v>
      </c>
      <c r="D219" s="14">
        <v>960377.09000000008</v>
      </c>
      <c r="E219" s="14">
        <v>1016778</v>
      </c>
      <c r="F219" s="14">
        <v>1078281.08</v>
      </c>
      <c r="G219" s="14">
        <v>899714.47000000009</v>
      </c>
      <c r="H219" s="14">
        <v>951584.89</v>
      </c>
      <c r="I219" s="14">
        <v>971276.44</v>
      </c>
      <c r="J219" s="14">
        <v>889880.16</v>
      </c>
      <c r="K219" s="14">
        <v>781251.61</v>
      </c>
      <c r="L219" s="14">
        <v>798563.98</v>
      </c>
      <c r="M219" s="14">
        <v>767895.9</v>
      </c>
      <c r="N219" s="14">
        <v>1151383.08</v>
      </c>
      <c r="O219" s="14">
        <v>342072.05000000016</v>
      </c>
      <c r="P219" s="10">
        <f>SUM(D219:O219)</f>
        <v>10609058.750000002</v>
      </c>
    </row>
    <row r="220" spans="1:16" ht="15.75" x14ac:dyDescent="0.25">
      <c r="A220" s="596" t="s">
        <v>34</v>
      </c>
      <c r="B220" s="597"/>
      <c r="C220" s="12" t="s">
        <v>31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0">
        <f>SUM(D220:O220)</f>
        <v>0</v>
      </c>
    </row>
    <row r="221" spans="1:16" ht="15.75" x14ac:dyDescent="0.25">
      <c r="A221" s="596" t="s">
        <v>33</v>
      </c>
      <c r="B221" s="597"/>
      <c r="C221" s="12" t="s">
        <v>31</v>
      </c>
      <c r="D221" s="14">
        <v>20133.02</v>
      </c>
      <c r="E221" s="14">
        <v>35425.74</v>
      </c>
      <c r="F221" s="14">
        <v>30585.439999999999</v>
      </c>
      <c r="G221" s="14">
        <v>197159.31</v>
      </c>
      <c r="H221" s="14">
        <v>33643.96</v>
      </c>
      <c r="I221" s="14">
        <v>60690.07</v>
      </c>
      <c r="J221" s="14">
        <v>58027.91</v>
      </c>
      <c r="K221" s="14">
        <v>47379.27</v>
      </c>
      <c r="L221" s="14">
        <v>44717.11</v>
      </c>
      <c r="M221" s="14">
        <v>44717.11</v>
      </c>
      <c r="N221" s="14">
        <v>33643.96</v>
      </c>
      <c r="O221" s="14">
        <v>19484.14</v>
      </c>
      <c r="P221" s="10">
        <f>SUM(D221:O221)</f>
        <v>625607.04</v>
      </c>
    </row>
    <row r="222" spans="1:16" ht="15.75" x14ac:dyDescent="0.25">
      <c r="A222" s="596" t="s">
        <v>32</v>
      </c>
      <c r="B222" s="597"/>
      <c r="C222" s="12" t="s">
        <v>31</v>
      </c>
      <c r="D222" s="14">
        <v>96003.32</v>
      </c>
      <c r="E222" s="14">
        <v>82372.73</v>
      </c>
      <c r="F222" s="14">
        <v>105090.38</v>
      </c>
      <c r="G222" s="14">
        <v>168699.8</v>
      </c>
      <c r="H222" s="14">
        <v>260176.36</v>
      </c>
      <c r="I222" s="14">
        <v>66247.66</v>
      </c>
      <c r="J222" s="14">
        <v>55597.51</v>
      </c>
      <c r="K222" s="14">
        <v>42054.95</v>
      </c>
      <c r="L222" s="14">
        <v>48826.23</v>
      </c>
      <c r="M222" s="14">
        <v>42054.95</v>
      </c>
      <c r="N222" s="14">
        <v>114612.57</v>
      </c>
      <c r="O222" s="14">
        <v>26978.9</v>
      </c>
      <c r="P222" s="10">
        <f>SUM(D222:O222)</f>
        <v>1108715.3599999999</v>
      </c>
    </row>
    <row r="223" spans="1:16" ht="15.75" x14ac:dyDescent="0.25">
      <c r="A223" s="598" t="s">
        <v>36</v>
      </c>
      <c r="B223" s="599"/>
      <c r="C223" s="12" t="s">
        <v>31</v>
      </c>
      <c r="D223" s="13">
        <f>SUM(D219:D222)</f>
        <v>1076513.4300000002</v>
      </c>
      <c r="E223" s="315">
        <f>SUM(E219:E222)</f>
        <v>1134576.47</v>
      </c>
      <c r="F223" s="315">
        <f t="shared" ref="F223:G223" si="340">SUM(F219:F222)</f>
        <v>1213956.8999999999</v>
      </c>
      <c r="G223" s="315">
        <f t="shared" si="340"/>
        <v>1265573.58</v>
      </c>
      <c r="H223" s="315">
        <f t="shared" ref="H223:I223" si="341">SUM(H219:H222)</f>
        <v>1245405.21</v>
      </c>
      <c r="I223" s="315">
        <f t="shared" si="341"/>
        <v>1098214.17</v>
      </c>
      <c r="J223" s="315">
        <f t="shared" ref="J223" si="342">SUM(J219:J222)</f>
        <v>1003505.5800000001</v>
      </c>
      <c r="K223" s="315">
        <f t="shared" ref="K223:L223" si="343">SUM(K219:K222)</f>
        <v>870685.83</v>
      </c>
      <c r="L223" s="15">
        <f t="shared" si="343"/>
        <v>892107.32</v>
      </c>
      <c r="M223" s="15">
        <f t="shared" ref="M223:N223" si="344">SUM(M219:M222)</f>
        <v>854667.96</v>
      </c>
      <c r="N223" s="15">
        <f t="shared" si="344"/>
        <v>1299639.6100000001</v>
      </c>
      <c r="O223" s="15">
        <f t="shared" ref="O223" si="345">SUM(O219:O222)</f>
        <v>388535.0900000002</v>
      </c>
      <c r="P223" s="10">
        <f>SUM(D223:O223)</f>
        <v>12343381.149999999</v>
      </c>
    </row>
    <row r="224" spans="1:16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4"/>
      <c r="O224" s="594"/>
      <c r="P224" s="595"/>
    </row>
    <row r="225" spans="1:16" ht="15.75" x14ac:dyDescent="0.25">
      <c r="A225" s="596" t="s">
        <v>35</v>
      </c>
      <c r="B225" s="597"/>
      <c r="C225" s="12" t="s">
        <v>31</v>
      </c>
      <c r="D225" s="14">
        <v>561496.49</v>
      </c>
      <c r="E225" s="14">
        <v>575000</v>
      </c>
      <c r="F225" s="14">
        <v>5043300</v>
      </c>
      <c r="G225" s="14">
        <v>511200</v>
      </c>
      <c r="H225" s="14">
        <v>356637.43</v>
      </c>
      <c r="I225" s="14">
        <v>460578.24000000005</v>
      </c>
      <c r="J225" s="14">
        <v>403954.91</v>
      </c>
      <c r="K225" s="14">
        <v>302697.05000000005</v>
      </c>
      <c r="L225" s="14">
        <v>317700.01</v>
      </c>
      <c r="M225" s="14">
        <v>1942520.29</v>
      </c>
      <c r="N225" s="14">
        <v>790261.1</v>
      </c>
      <c r="O225" s="14">
        <v>2496317.6100000003</v>
      </c>
      <c r="P225" s="10">
        <f t="shared" ref="P225:P230" si="346">SUM(D225:O225)</f>
        <v>13761663.130000003</v>
      </c>
    </row>
    <row r="226" spans="1:16" ht="15.75" x14ac:dyDescent="0.25">
      <c r="A226" s="596" t="s">
        <v>34</v>
      </c>
      <c r="B226" s="597"/>
      <c r="C226" s="12" t="s">
        <v>31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0">
        <f t="shared" si="346"/>
        <v>0</v>
      </c>
    </row>
    <row r="227" spans="1:16" ht="15.75" x14ac:dyDescent="0.25">
      <c r="A227" s="596" t="s">
        <v>33</v>
      </c>
      <c r="B227" s="597"/>
      <c r="C227" s="12" t="s">
        <v>31</v>
      </c>
      <c r="D227" s="14">
        <v>380100</v>
      </c>
      <c r="E227" s="14">
        <v>364800</v>
      </c>
      <c r="F227" s="14">
        <v>2067200</v>
      </c>
      <c r="G227" s="14">
        <v>426000</v>
      </c>
      <c r="H227" s="14">
        <v>736075.67999999993</v>
      </c>
      <c r="I227" s="14">
        <v>269100</v>
      </c>
      <c r="J227" s="14">
        <v>457700</v>
      </c>
      <c r="K227" s="14">
        <v>143000</v>
      </c>
      <c r="L227" s="14">
        <v>213200</v>
      </c>
      <c r="M227" s="14">
        <v>638000</v>
      </c>
      <c r="N227" s="14">
        <v>339637.89999999997</v>
      </c>
      <c r="O227" s="14">
        <v>585600</v>
      </c>
      <c r="P227" s="10">
        <f t="shared" si="346"/>
        <v>6620413.5800000001</v>
      </c>
    </row>
    <row r="228" spans="1:16" ht="15.75" x14ac:dyDescent="0.25">
      <c r="A228" s="596" t="s">
        <v>32</v>
      </c>
      <c r="B228" s="597"/>
      <c r="C228" s="12" t="s">
        <v>31</v>
      </c>
      <c r="D228" s="14">
        <v>30000</v>
      </c>
      <c r="E228" s="14">
        <v>40000</v>
      </c>
      <c r="F228" s="14">
        <v>40000</v>
      </c>
      <c r="G228" s="14">
        <v>50000</v>
      </c>
      <c r="H228" s="14">
        <v>0</v>
      </c>
      <c r="I228" s="14">
        <v>0</v>
      </c>
      <c r="J228" s="14">
        <v>30000</v>
      </c>
      <c r="K228" s="14">
        <v>0</v>
      </c>
      <c r="L228" s="14">
        <v>40000</v>
      </c>
      <c r="M228" s="14">
        <v>0</v>
      </c>
      <c r="N228" s="14">
        <v>128912.32000000001</v>
      </c>
      <c r="O228" s="14">
        <v>119800</v>
      </c>
      <c r="P228" s="10">
        <f t="shared" si="346"/>
        <v>478712.32000000001</v>
      </c>
    </row>
    <row r="229" spans="1:16" ht="15.75" x14ac:dyDescent="0.25">
      <c r="A229" s="598" t="s">
        <v>216</v>
      </c>
      <c r="B229" s="599"/>
      <c r="C229" s="12" t="s">
        <v>31</v>
      </c>
      <c r="D229" s="13">
        <f t="shared" ref="D229:G229" si="347">SUM(D225:D228)</f>
        <v>971596.49</v>
      </c>
      <c r="E229" s="315">
        <f t="shared" si="347"/>
        <v>979800</v>
      </c>
      <c r="F229" s="315">
        <f t="shared" si="347"/>
        <v>7150500</v>
      </c>
      <c r="G229" s="315">
        <f t="shared" si="347"/>
        <v>987200</v>
      </c>
      <c r="H229" s="315">
        <f t="shared" ref="H229:I229" si="348">SUM(H225:H228)</f>
        <v>1092713.1099999999</v>
      </c>
      <c r="I229" s="315">
        <f t="shared" si="348"/>
        <v>729678.24</v>
      </c>
      <c r="J229" s="315">
        <f t="shared" ref="J229" si="349">SUM(J225:J228)</f>
        <v>891654.90999999992</v>
      </c>
      <c r="K229" s="315">
        <f t="shared" ref="K229:L229" si="350">SUM(K225:K228)</f>
        <v>445697.05000000005</v>
      </c>
      <c r="L229" s="15">
        <f t="shared" si="350"/>
        <v>570900.01</v>
      </c>
      <c r="M229" s="15">
        <f t="shared" ref="M229:N229" si="351">SUM(M225:M228)</f>
        <v>2580520.29</v>
      </c>
      <c r="N229" s="15">
        <f t="shared" si="351"/>
        <v>1258811.32</v>
      </c>
      <c r="O229" s="15">
        <f t="shared" ref="O229" si="352">SUM(O225:O228)</f>
        <v>3201717.6100000003</v>
      </c>
      <c r="P229" s="10">
        <f t="shared" si="346"/>
        <v>20860789.030000001</v>
      </c>
    </row>
    <row r="230" spans="1:16" ht="15.75" x14ac:dyDescent="0.25">
      <c r="A230" s="322" t="s">
        <v>217</v>
      </c>
      <c r="B230" s="103"/>
      <c r="C230" s="12" t="s">
        <v>31</v>
      </c>
      <c r="D230" s="13">
        <f>D223+D229</f>
        <v>2048109.9200000002</v>
      </c>
      <c r="E230" s="13">
        <f t="shared" ref="E230:G230" si="353">E223+E229</f>
        <v>2114376.4699999997</v>
      </c>
      <c r="F230" s="13">
        <f t="shared" si="353"/>
        <v>8364456.9000000004</v>
      </c>
      <c r="G230" s="13">
        <f t="shared" si="353"/>
        <v>2252773.58</v>
      </c>
      <c r="H230" s="13">
        <f t="shared" ref="H230:I230" si="354">H223+H229</f>
        <v>2338118.3199999998</v>
      </c>
      <c r="I230" s="13">
        <f t="shared" si="354"/>
        <v>1827892.41</v>
      </c>
      <c r="J230" s="13">
        <f t="shared" ref="J230" si="355">J223+J229</f>
        <v>1895160.49</v>
      </c>
      <c r="K230" s="13">
        <f t="shared" ref="K230:L230" si="356">K223+K229</f>
        <v>1316382.8799999999</v>
      </c>
      <c r="L230" s="13">
        <f t="shared" si="356"/>
        <v>1463007.33</v>
      </c>
      <c r="M230" s="13">
        <f t="shared" ref="M230:N230" si="357">M223+M229</f>
        <v>3435188.25</v>
      </c>
      <c r="N230" s="13">
        <f t="shared" si="357"/>
        <v>2558450.9300000002</v>
      </c>
      <c r="O230" s="13">
        <f t="shared" ref="O230" si="358">O223+O229</f>
        <v>3590252.7000000007</v>
      </c>
      <c r="P230" s="10">
        <f t="shared" si="346"/>
        <v>33204170.179999996</v>
      </c>
    </row>
    <row r="231" spans="1:16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4"/>
      <c r="O231" s="594"/>
      <c r="P231" s="595"/>
    </row>
    <row r="232" spans="1:16" ht="15.75" x14ac:dyDescent="0.25">
      <c r="A232" s="596" t="s">
        <v>29</v>
      </c>
      <c r="B232" s="597"/>
      <c r="C232" s="12" t="s">
        <v>18</v>
      </c>
      <c r="D232" s="14">
        <v>89066.7</v>
      </c>
      <c r="E232" s="14">
        <v>93525.21</v>
      </c>
      <c r="F232" s="14">
        <v>93029.82</v>
      </c>
      <c r="G232" s="14">
        <v>95506.77</v>
      </c>
      <c r="H232" s="14">
        <v>108327.13</v>
      </c>
      <c r="I232" s="14">
        <v>110506.85</v>
      </c>
      <c r="J232" s="14">
        <v>110506.85</v>
      </c>
      <c r="K232" s="14">
        <v>110506.85</v>
      </c>
      <c r="L232" s="14">
        <v>108490.98</v>
      </c>
      <c r="M232" s="14">
        <v>105385.25</v>
      </c>
      <c r="N232" s="14">
        <v>104234.38</v>
      </c>
      <c r="O232" s="14">
        <v>35317.610000000015</v>
      </c>
      <c r="P232" s="10">
        <f>SUM(D232:O232)</f>
        <v>1164404.4000000001</v>
      </c>
    </row>
    <row r="233" spans="1:16" ht="15.75" x14ac:dyDescent="0.25">
      <c r="A233" s="596" t="s">
        <v>28</v>
      </c>
      <c r="B233" s="597"/>
      <c r="C233" s="12" t="s">
        <v>18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0">
        <f>SUM(D233:O233)</f>
        <v>0</v>
      </c>
    </row>
    <row r="234" spans="1:16" ht="15.75" x14ac:dyDescent="0.25">
      <c r="A234" s="596" t="s">
        <v>27</v>
      </c>
      <c r="B234" s="597"/>
      <c r="C234" s="12" t="s">
        <v>18</v>
      </c>
      <c r="D234" s="14">
        <v>6170.26</v>
      </c>
      <c r="E234" s="14">
        <v>12340.52</v>
      </c>
      <c r="F234" s="14">
        <v>12340.52</v>
      </c>
      <c r="G234" s="14">
        <v>12340.52</v>
      </c>
      <c r="H234" s="14">
        <v>13574.56</v>
      </c>
      <c r="I234" s="14">
        <v>16968.2</v>
      </c>
      <c r="J234" s="14">
        <v>16968.2</v>
      </c>
      <c r="K234" s="14">
        <v>16968.2</v>
      </c>
      <c r="L234" s="14">
        <v>16968.2</v>
      </c>
      <c r="M234" s="14">
        <v>16968.2</v>
      </c>
      <c r="N234" s="14">
        <v>13574.56</v>
      </c>
      <c r="O234" s="14">
        <v>6787.28</v>
      </c>
      <c r="P234" s="10">
        <f>SUM(D234:O234)</f>
        <v>161969.22</v>
      </c>
    </row>
    <row r="235" spans="1:16" ht="15.75" x14ac:dyDescent="0.25">
      <c r="A235" s="596" t="s">
        <v>26</v>
      </c>
      <c r="B235" s="597"/>
      <c r="C235" s="12" t="s">
        <v>18</v>
      </c>
      <c r="D235" s="14">
        <v>4215.7700000000004</v>
      </c>
      <c r="E235" s="14">
        <v>4215.7700000000004</v>
      </c>
      <c r="F235" s="14">
        <v>4215.7700000000004</v>
      </c>
      <c r="G235" s="14">
        <v>4215.7700000000004</v>
      </c>
      <c r="H235" s="14">
        <v>18549.36</v>
      </c>
      <c r="I235" s="14">
        <v>18549.36</v>
      </c>
      <c r="J235" s="14">
        <v>23186.7</v>
      </c>
      <c r="K235" s="14">
        <v>23186.7</v>
      </c>
      <c r="L235" s="14">
        <v>23186.7</v>
      </c>
      <c r="M235" s="14">
        <v>23186.7</v>
      </c>
      <c r="N235" s="14">
        <v>23186.7</v>
      </c>
      <c r="O235" s="14">
        <v>9274.68</v>
      </c>
      <c r="P235" s="10">
        <f>SUM(D235:O235)</f>
        <v>179169.98</v>
      </c>
    </row>
    <row r="236" spans="1:16" ht="15.75" x14ac:dyDescent="0.25">
      <c r="A236" s="598" t="s">
        <v>25</v>
      </c>
      <c r="B236" s="599"/>
      <c r="C236" s="12" t="s">
        <v>18</v>
      </c>
      <c r="D236" s="13">
        <f>SUM(D232:D235)</f>
        <v>99452.73</v>
      </c>
      <c r="E236" s="13">
        <f t="shared" ref="E236:G236" si="359">SUM(E232:E235)</f>
        <v>110081.50000000001</v>
      </c>
      <c r="F236" s="13">
        <f t="shared" si="359"/>
        <v>109586.11000000002</v>
      </c>
      <c r="G236" s="13">
        <f t="shared" si="359"/>
        <v>112063.06000000001</v>
      </c>
      <c r="H236" s="13">
        <f t="shared" ref="H236:I236" si="360">SUM(H232:H235)</f>
        <v>140451.04999999999</v>
      </c>
      <c r="I236" s="13">
        <f t="shared" si="360"/>
        <v>146024.41</v>
      </c>
      <c r="J236" s="13">
        <f t="shared" ref="J236" si="361">SUM(J232:J235)</f>
        <v>150661.75</v>
      </c>
      <c r="K236" s="13">
        <f t="shared" ref="K236:L236" si="362">SUM(K232:K235)</f>
        <v>150661.75</v>
      </c>
      <c r="L236" s="13">
        <f t="shared" si="362"/>
        <v>148645.88</v>
      </c>
      <c r="M236" s="13">
        <f t="shared" ref="M236:N236" si="363">SUM(M232:M235)</f>
        <v>145540.15</v>
      </c>
      <c r="N236" s="13">
        <f t="shared" si="363"/>
        <v>140995.64000000001</v>
      </c>
      <c r="O236" s="13">
        <f t="shared" ref="O236" si="364">SUM(O232:O235)</f>
        <v>51379.570000000014</v>
      </c>
      <c r="P236" s="40">
        <f t="shared" ref="P236" si="365">SUM(P232:P235)</f>
        <v>1505543.6</v>
      </c>
    </row>
    <row r="237" spans="1:16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4"/>
      <c r="O237" s="594"/>
      <c r="P237" s="595"/>
    </row>
    <row r="238" spans="1:16" ht="15.75" x14ac:dyDescent="0.25">
      <c r="A238" s="596" t="s">
        <v>23</v>
      </c>
      <c r="B238" s="597"/>
      <c r="C238" s="12" t="s">
        <v>18</v>
      </c>
      <c r="D238" s="14">
        <v>161633</v>
      </c>
      <c r="E238" s="14">
        <v>169670</v>
      </c>
      <c r="F238" s="14">
        <v>168777</v>
      </c>
      <c r="G238" s="14">
        <v>173242</v>
      </c>
      <c r="H238" s="14">
        <v>178600</v>
      </c>
      <c r="I238" s="14">
        <v>182172</v>
      </c>
      <c r="J238" s="14">
        <v>182172</v>
      </c>
      <c r="K238" s="14">
        <v>182172</v>
      </c>
      <c r="L238" s="14">
        <v>178600</v>
      </c>
      <c r="M238" s="14">
        <v>173242</v>
      </c>
      <c r="N238" s="14">
        <v>171456</v>
      </c>
      <c r="O238" s="14">
        <v>58045</v>
      </c>
      <c r="P238" s="10">
        <f>SUM(D238:O238)</f>
        <v>1979781</v>
      </c>
    </row>
    <row r="239" spans="1:16" ht="15.75" x14ac:dyDescent="0.25">
      <c r="A239" s="596" t="s">
        <v>22</v>
      </c>
      <c r="B239" s="597"/>
      <c r="C239" s="12" t="s">
        <v>18</v>
      </c>
      <c r="D239" s="14">
        <v>0</v>
      </c>
      <c r="E239" s="14">
        <v>0</v>
      </c>
      <c r="F239" s="14">
        <v>0</v>
      </c>
      <c r="G239" s="14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0">
        <f>SUM(D239:O239)</f>
        <v>0</v>
      </c>
    </row>
    <row r="240" spans="1:16" ht="15.75" x14ac:dyDescent="0.25">
      <c r="A240" s="596" t="s">
        <v>21</v>
      </c>
      <c r="B240" s="597"/>
      <c r="C240" s="12" t="s">
        <v>18</v>
      </c>
      <c r="D240" s="14">
        <v>1786</v>
      </c>
      <c r="E240" s="14">
        <v>3572</v>
      </c>
      <c r="F240" s="14">
        <v>3572</v>
      </c>
      <c r="G240" s="14">
        <v>3572</v>
      </c>
      <c r="H240" s="16">
        <v>3572</v>
      </c>
      <c r="I240" s="16">
        <v>4465</v>
      </c>
      <c r="J240" s="16">
        <v>4465</v>
      </c>
      <c r="K240" s="16">
        <v>4465</v>
      </c>
      <c r="L240" s="16">
        <v>4465</v>
      </c>
      <c r="M240" s="16">
        <v>4465</v>
      </c>
      <c r="N240" s="16">
        <v>3572</v>
      </c>
      <c r="O240" s="16">
        <v>1786</v>
      </c>
      <c r="P240" s="10">
        <f>SUM(D240:O240)</f>
        <v>43757</v>
      </c>
    </row>
    <row r="241" spans="1:16" ht="15.75" x14ac:dyDescent="0.25">
      <c r="A241" s="596" t="s">
        <v>20</v>
      </c>
      <c r="B241" s="597"/>
      <c r="C241" s="12" t="s">
        <v>18</v>
      </c>
      <c r="D241" s="14">
        <v>893</v>
      </c>
      <c r="E241" s="14">
        <v>893</v>
      </c>
      <c r="F241" s="14">
        <v>893</v>
      </c>
      <c r="G241" s="14">
        <v>893</v>
      </c>
      <c r="H241" s="16">
        <v>3572</v>
      </c>
      <c r="I241" s="16">
        <v>3572</v>
      </c>
      <c r="J241" s="16">
        <v>4465</v>
      </c>
      <c r="K241" s="16">
        <v>4465</v>
      </c>
      <c r="L241" s="16">
        <v>4465</v>
      </c>
      <c r="M241" s="16">
        <v>4465</v>
      </c>
      <c r="N241" s="16">
        <v>4465</v>
      </c>
      <c r="O241" s="16">
        <v>1786</v>
      </c>
      <c r="P241" s="10">
        <f>SUM(D241:O241)</f>
        <v>34827</v>
      </c>
    </row>
    <row r="242" spans="1:16" ht="15.75" x14ac:dyDescent="0.25">
      <c r="A242" s="598" t="s">
        <v>19</v>
      </c>
      <c r="B242" s="599"/>
      <c r="C242" s="12" t="s">
        <v>18</v>
      </c>
      <c r="D242" s="13">
        <f>SUM(D238:D241)</f>
        <v>164312</v>
      </c>
      <c r="E242" s="13">
        <f t="shared" ref="E242:G242" si="366">SUM(E238:E241)</f>
        <v>174135</v>
      </c>
      <c r="F242" s="13">
        <f t="shared" si="366"/>
        <v>173242</v>
      </c>
      <c r="G242" s="13">
        <f t="shared" si="366"/>
        <v>177707</v>
      </c>
      <c r="H242" s="13">
        <f t="shared" ref="H242:I242" si="367">SUM(H238:H241)</f>
        <v>185744</v>
      </c>
      <c r="I242" s="13">
        <f t="shared" si="367"/>
        <v>190209</v>
      </c>
      <c r="J242" s="13">
        <f t="shared" ref="J242" si="368">SUM(J238:J241)</f>
        <v>191102</v>
      </c>
      <c r="K242" s="13">
        <f t="shared" ref="K242:L242" si="369">SUM(K238:K241)</f>
        <v>191102</v>
      </c>
      <c r="L242" s="13">
        <f t="shared" si="369"/>
        <v>187530</v>
      </c>
      <c r="M242" s="13">
        <f t="shared" ref="M242:N242" si="370">SUM(M238:M241)</f>
        <v>182172</v>
      </c>
      <c r="N242" s="13">
        <f t="shared" si="370"/>
        <v>179493</v>
      </c>
      <c r="O242" s="13">
        <f t="shared" ref="O242" si="371">SUM(O238:O241)</f>
        <v>61617</v>
      </c>
      <c r="P242" s="40">
        <f t="shared" ref="P242" si="372">SUM(P238:P241)</f>
        <v>2058365</v>
      </c>
    </row>
    <row r="243" spans="1:16" ht="15.75" x14ac:dyDescent="0.25">
      <c r="A243" s="598" t="s">
        <v>218</v>
      </c>
      <c r="B243" s="599"/>
      <c r="C243" s="12" t="s">
        <v>18</v>
      </c>
      <c r="D243" s="315">
        <f>D230+D236+D242</f>
        <v>2311874.6500000004</v>
      </c>
      <c r="E243" s="315">
        <f t="shared" ref="E243:G243" si="373">E230+E236+E242</f>
        <v>2398592.9699999997</v>
      </c>
      <c r="F243" s="315">
        <f t="shared" si="373"/>
        <v>8647285.0099999998</v>
      </c>
      <c r="G243" s="315">
        <f t="shared" si="373"/>
        <v>2542543.64</v>
      </c>
      <c r="H243" s="315">
        <f t="shared" ref="H243:I243" si="374">H230+H236+H242</f>
        <v>2664313.3699999996</v>
      </c>
      <c r="I243" s="315">
        <f t="shared" si="374"/>
        <v>2164125.8199999998</v>
      </c>
      <c r="J243" s="315">
        <f t="shared" ref="J243" si="375">J230+J236+J242</f>
        <v>2236924.2400000002</v>
      </c>
      <c r="K243" s="315">
        <f t="shared" ref="K243:L243" si="376">K230+K236+K242</f>
        <v>1658146.63</v>
      </c>
      <c r="L243" s="315">
        <f t="shared" si="376"/>
        <v>1799183.21</v>
      </c>
      <c r="M243" s="315">
        <f t="shared" ref="M243:N243" si="377">M230+M236+M242</f>
        <v>3762900.4</v>
      </c>
      <c r="N243" s="315">
        <f t="shared" si="377"/>
        <v>2878939.5700000003</v>
      </c>
      <c r="O243" s="315">
        <f t="shared" ref="O243" si="378">O230+O236+O242</f>
        <v>3703249.2700000005</v>
      </c>
      <c r="P243" s="40">
        <f t="shared" ref="P243" si="379">P216+P223+P236+P242</f>
        <v>38290951.630000003</v>
      </c>
    </row>
    <row r="244" spans="1:16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4"/>
      <c r="O244" s="594"/>
      <c r="P244" s="595"/>
    </row>
    <row r="245" spans="1:16" ht="15.75" x14ac:dyDescent="0.25">
      <c r="A245" s="621" t="s">
        <v>207</v>
      </c>
      <c r="B245" s="622"/>
      <c r="C245" s="12" t="s">
        <v>18</v>
      </c>
      <c r="D245" s="161">
        <v>21208374.080000009</v>
      </c>
      <c r="E245" s="161">
        <v>20821219.140000015</v>
      </c>
      <c r="F245" s="161">
        <v>21517247.170000017</v>
      </c>
      <c r="G245" s="161">
        <v>20996774.09</v>
      </c>
      <c r="H245" s="161">
        <v>20952211.179999981</v>
      </c>
      <c r="I245" s="161">
        <v>21324730.619999982</v>
      </c>
      <c r="J245" s="161">
        <v>21211220.079999987</v>
      </c>
      <c r="K245" s="161">
        <v>13260548.169999985</v>
      </c>
      <c r="L245" s="161">
        <v>12244617.969999986</v>
      </c>
      <c r="M245" s="161">
        <v>10899583.809999982</v>
      </c>
      <c r="N245" s="161">
        <v>11832737.769999992</v>
      </c>
      <c r="O245" s="161">
        <v>0</v>
      </c>
      <c r="P245" s="184">
        <f>O245</f>
        <v>0</v>
      </c>
    </row>
    <row r="246" spans="1:16" ht="15.75" x14ac:dyDescent="0.25">
      <c r="A246" s="621" t="s">
        <v>208</v>
      </c>
      <c r="B246" s="622"/>
      <c r="C246" s="12" t="s">
        <v>18</v>
      </c>
      <c r="D246" s="161">
        <v>-111363.94999999995</v>
      </c>
      <c r="E246" s="161">
        <v>38046.729999999981</v>
      </c>
      <c r="F246" s="161">
        <v>38046.729999999981</v>
      </c>
      <c r="G246" s="161">
        <v>455530.57999999996</v>
      </c>
      <c r="H246" s="161">
        <v>455530.57999999996</v>
      </c>
      <c r="I246" s="161">
        <v>455530.57999999996</v>
      </c>
      <c r="J246" s="161">
        <v>455530.57999999996</v>
      </c>
      <c r="K246" s="161">
        <v>-1677599.1199999999</v>
      </c>
      <c r="L246" s="161">
        <v>-30403.8</v>
      </c>
      <c r="M246" s="161">
        <v>-30403.8</v>
      </c>
      <c r="N246" s="161">
        <v>-30403.8</v>
      </c>
      <c r="O246" s="161">
        <v>0</v>
      </c>
      <c r="P246" s="184">
        <f>O246</f>
        <v>0</v>
      </c>
    </row>
    <row r="247" spans="1:16" ht="15.75" x14ac:dyDescent="0.25">
      <c r="A247" s="619" t="s">
        <v>209</v>
      </c>
      <c r="B247" s="620"/>
      <c r="C247" s="12" t="s">
        <v>18</v>
      </c>
      <c r="D247" s="149">
        <f>D245+D246</f>
        <v>21097010.13000001</v>
      </c>
      <c r="E247" s="149">
        <f t="shared" ref="E247:G247" si="380">E245+E246</f>
        <v>20859265.870000016</v>
      </c>
      <c r="F247" s="149">
        <f t="shared" si="380"/>
        <v>21555293.900000017</v>
      </c>
      <c r="G247" s="149">
        <f t="shared" si="380"/>
        <v>21452304.669999998</v>
      </c>
      <c r="H247" s="149">
        <f t="shared" ref="H247:I247" si="381">H245+H246</f>
        <v>21407741.759999979</v>
      </c>
      <c r="I247" s="149">
        <f t="shared" si="381"/>
        <v>21780261.199999981</v>
      </c>
      <c r="J247" s="149">
        <f t="shared" ref="J247" si="382">J245+J246</f>
        <v>21666750.659999985</v>
      </c>
      <c r="K247" s="149">
        <f t="shared" ref="K247:L247" si="383">K245+K246</f>
        <v>11582949.049999986</v>
      </c>
      <c r="L247" s="149">
        <f t="shared" si="383"/>
        <v>12214214.169999985</v>
      </c>
      <c r="M247" s="149">
        <f t="shared" ref="M247:N247" si="384">M245+M246</f>
        <v>10869180.009999981</v>
      </c>
      <c r="N247" s="149">
        <f t="shared" si="384"/>
        <v>11802333.969999991</v>
      </c>
      <c r="O247" s="149">
        <f t="shared" ref="O247" si="385">O245+O246</f>
        <v>0</v>
      </c>
      <c r="P247" s="184">
        <f t="shared" ref="P247" si="386">P245+P246</f>
        <v>0</v>
      </c>
    </row>
    <row r="248" spans="1:16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4"/>
      <c r="O248" s="594"/>
      <c r="P248" s="595"/>
    </row>
    <row r="249" spans="1:16" ht="15.75" x14ac:dyDescent="0.25">
      <c r="A249" s="610" t="s">
        <v>16</v>
      </c>
      <c r="B249" s="611"/>
      <c r="C249" s="6" t="s">
        <v>6</v>
      </c>
      <c r="D249" s="9">
        <f>IFERROR(D58/D243%,0)</f>
        <v>4.8339991135548797</v>
      </c>
      <c r="E249" s="9">
        <f t="shared" ref="E249:G249" si="387">IFERROR(E58/E243%,0)</f>
        <v>4.2471000707135405</v>
      </c>
      <c r="F249" s="9">
        <f t="shared" si="387"/>
        <v>1.0157686798333019</v>
      </c>
      <c r="G249" s="9">
        <f t="shared" si="387"/>
        <v>3.5618097640597424</v>
      </c>
      <c r="H249" s="9">
        <f t="shared" ref="H249:I249" si="388">IFERROR(H58/H243%,0)</f>
        <v>2.7834686033948035</v>
      </c>
      <c r="I249" s="9">
        <f t="shared" si="388"/>
        <v>3.7777790474076971</v>
      </c>
      <c r="J249" s="9">
        <f t="shared" ref="J249" si="389">IFERROR(J58/J243%,0)</f>
        <v>3.621247295795766</v>
      </c>
      <c r="K249" s="9">
        <f t="shared" ref="K249:L249" si="390">IFERROR(K58/K243%,0)</f>
        <v>4.4341162261988858</v>
      </c>
      <c r="L249" s="9">
        <f t="shared" si="390"/>
        <v>3.5506884642114911</v>
      </c>
      <c r="M249" s="9">
        <f t="shared" ref="M249:N249" si="391">IFERROR(M58/M243%,0)</f>
        <v>2.4445703618676697</v>
      </c>
      <c r="N249" s="9">
        <f t="shared" si="391"/>
        <v>3.1615688228912697</v>
      </c>
      <c r="O249" s="9">
        <f t="shared" ref="O249" si="392">IFERROR(O58/O243%,0)</f>
        <v>2.3302650769171689</v>
      </c>
      <c r="P249" s="307">
        <f>IFERROR(P58/P243%,0)</f>
        <v>2.7046960818116395</v>
      </c>
    </row>
    <row r="250" spans="1:16" ht="15.75" x14ac:dyDescent="0.25">
      <c r="A250" s="610" t="s">
        <v>210</v>
      </c>
      <c r="B250" s="611"/>
      <c r="C250" s="6" t="s">
        <v>6</v>
      </c>
      <c r="D250" s="316">
        <f>IFERROR(D210/(D223+D245)%,0)</f>
        <v>12.607405035090521</v>
      </c>
      <c r="E250" s="316">
        <f t="shared" ref="E250:G250" si="393">IFERROR(E210/(E223+E245)%,0)</f>
        <v>6.9347156761949789</v>
      </c>
      <c r="F250" s="316">
        <f t="shared" si="393"/>
        <v>3.5227213549009302</v>
      </c>
      <c r="G250" s="316">
        <f t="shared" si="393"/>
        <v>3.5765994305846718</v>
      </c>
      <c r="H250" s="316">
        <f t="shared" ref="H250:I250" si="394">IFERROR(H210/(H223+H245)%,0)</f>
        <v>6.2782167036088738</v>
      </c>
      <c r="I250" s="316">
        <f t="shared" si="394"/>
        <v>4.735899543728042</v>
      </c>
      <c r="J250" s="316">
        <f t="shared" ref="J250" si="395">IFERROR(J210/(J223+J245)%,0)</f>
        <v>5.8859208527358451</v>
      </c>
      <c r="K250" s="316">
        <f t="shared" ref="K250:L250" si="396">IFERROR(K210/(K223+K245)%,0)</f>
        <v>11.460326465473587</v>
      </c>
      <c r="L250" s="316">
        <f t="shared" si="396"/>
        <v>9.516571081467756</v>
      </c>
      <c r="M250" s="316">
        <f t="shared" ref="M250:N250" si="397">IFERROR(M210/(M223+M245)%,0)</f>
        <v>19.477520175663241</v>
      </c>
      <c r="N250" s="316">
        <f t="shared" si="397"/>
        <v>5.2311494721910021</v>
      </c>
      <c r="O250" s="316">
        <f t="shared" ref="O250" si="398">IFERROR(O210/(O223+O245)%,0)</f>
        <v>60.305855514877656</v>
      </c>
      <c r="P250" s="298">
        <f>IFERROR(P210/(P223+P245)%,0)</f>
        <v>127.78156485915532</v>
      </c>
    </row>
    <row r="251" spans="1:16" ht="16.5" thickBot="1" x14ac:dyDescent="0.3">
      <c r="A251" s="623" t="s">
        <v>15</v>
      </c>
      <c r="B251" s="624"/>
      <c r="C251" s="6" t="s">
        <v>6</v>
      </c>
      <c r="D251" s="8">
        <f>IFERROR(D210/D223%,0)</f>
        <v>260.98569248690183</v>
      </c>
      <c r="E251" s="8">
        <f t="shared" ref="E251:G251" si="399">IFERROR(E210/E223%,0)</f>
        <v>134.19738909268938</v>
      </c>
      <c r="F251" s="8">
        <f t="shared" si="399"/>
        <v>65.96255435427733</v>
      </c>
      <c r="G251" s="8">
        <f t="shared" si="399"/>
        <v>62.914951179685652</v>
      </c>
      <c r="H251" s="8">
        <f t="shared" ref="H251:I251" si="400">IFERROR(H210/H223%,0)</f>
        <v>111.90048418056642</v>
      </c>
      <c r="I251" s="8">
        <f t="shared" si="400"/>
        <v>96.695905863243425</v>
      </c>
      <c r="J251" s="8">
        <f t="shared" ref="J251" si="401">IFERROR(J210/J223%,0)</f>
        <v>130.29734921852651</v>
      </c>
      <c r="K251" s="8">
        <f t="shared" ref="K251:L251" si="402">IFERROR(K210/K223%,0)</f>
        <v>186.00113774678061</v>
      </c>
      <c r="L251" s="8">
        <f t="shared" si="402"/>
        <v>140.13625625221863</v>
      </c>
      <c r="M251" s="8">
        <f t="shared" ref="M251:N251" si="403">IFERROR(M210/M223%,0)</f>
        <v>267.87441054886392</v>
      </c>
      <c r="N251" s="8">
        <f t="shared" si="403"/>
        <v>52.858829841297307</v>
      </c>
      <c r="O251" s="8">
        <f t="shared" ref="O251" si="404">IFERROR(O210/O223%,0)</f>
        <v>60.305855514877656</v>
      </c>
      <c r="P251" s="308">
        <f>IFERROR(P210/P223%,0)</f>
        <v>127.78156485915532</v>
      </c>
    </row>
    <row r="252" spans="1:16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6"/>
      <c r="O252" s="626"/>
      <c r="P252" s="627"/>
    </row>
    <row r="253" spans="1:16" s="3" customFormat="1" ht="15" customHeight="1" x14ac:dyDescent="0.25">
      <c r="A253" s="610" t="s">
        <v>13</v>
      </c>
      <c r="B253" s="611"/>
      <c r="C253" s="6" t="s">
        <v>3</v>
      </c>
      <c r="D253" s="5">
        <v>4</v>
      </c>
      <c r="E253" s="5">
        <v>2</v>
      </c>
      <c r="F253" s="5">
        <v>5</v>
      </c>
      <c r="G253" s="5">
        <v>1</v>
      </c>
      <c r="H253" s="5">
        <v>0</v>
      </c>
      <c r="I253" s="5">
        <v>0</v>
      </c>
      <c r="J253" s="5">
        <v>1</v>
      </c>
      <c r="K253" s="5">
        <v>0</v>
      </c>
      <c r="L253" s="5">
        <v>0</v>
      </c>
      <c r="M253" s="5">
        <v>1</v>
      </c>
      <c r="N253" s="5">
        <v>0</v>
      </c>
      <c r="O253" s="5">
        <v>1</v>
      </c>
      <c r="P253" s="302">
        <f>SUM(D253:O253)</f>
        <v>15</v>
      </c>
    </row>
    <row r="254" spans="1:16" s="3" customFormat="1" ht="15.75" x14ac:dyDescent="0.25">
      <c r="A254" s="610" t="s">
        <v>12</v>
      </c>
      <c r="B254" s="611"/>
      <c r="C254" s="6" t="s">
        <v>3</v>
      </c>
      <c r="D254" s="5">
        <v>1</v>
      </c>
      <c r="E254" s="5">
        <v>2</v>
      </c>
      <c r="F254" s="5">
        <v>1</v>
      </c>
      <c r="G254" s="5">
        <v>1</v>
      </c>
      <c r="H254" s="5">
        <v>0</v>
      </c>
      <c r="I254" s="5">
        <v>0</v>
      </c>
      <c r="J254" s="5">
        <v>1</v>
      </c>
      <c r="K254" s="5">
        <v>0</v>
      </c>
      <c r="L254" s="5">
        <v>0</v>
      </c>
      <c r="M254" s="5">
        <v>1</v>
      </c>
      <c r="N254" s="5">
        <v>0</v>
      </c>
      <c r="O254" s="5">
        <v>1</v>
      </c>
      <c r="P254" s="302">
        <f>SUM(D254:O254)</f>
        <v>8</v>
      </c>
    </row>
    <row r="255" spans="1:16" ht="15.75" customHeight="1" x14ac:dyDescent="0.25">
      <c r="A255" s="610" t="s">
        <v>11</v>
      </c>
      <c r="B255" s="611"/>
      <c r="C255" s="6" t="s">
        <v>3</v>
      </c>
      <c r="D255" s="5">
        <f t="shared" ref="D255:G255" si="405">D95</f>
        <v>0</v>
      </c>
      <c r="E255" s="5">
        <f t="shared" si="405"/>
        <v>2</v>
      </c>
      <c r="F255" s="5">
        <f t="shared" si="405"/>
        <v>6</v>
      </c>
      <c r="G255" s="5">
        <f t="shared" si="405"/>
        <v>6</v>
      </c>
      <c r="H255" s="5">
        <f t="shared" ref="H255:I255" si="406">H95</f>
        <v>3</v>
      </c>
      <c r="I255" s="5">
        <f t="shared" si="406"/>
        <v>3</v>
      </c>
      <c r="J255" s="5">
        <f t="shared" ref="J255" si="407">J95</f>
        <v>3</v>
      </c>
      <c r="K255" s="5">
        <f t="shared" ref="K255:L255" si="408">K95</f>
        <v>3</v>
      </c>
      <c r="L255" s="5">
        <f t="shared" si="408"/>
        <v>3</v>
      </c>
      <c r="M255" s="5">
        <f t="shared" ref="M255:N255" si="409">M95</f>
        <v>2</v>
      </c>
      <c r="N255" s="5">
        <f t="shared" si="409"/>
        <v>2</v>
      </c>
      <c r="O255" s="5">
        <f t="shared" ref="O255" si="410">O95</f>
        <v>12</v>
      </c>
      <c r="P255" s="302">
        <f>SUM(D255:O255)</f>
        <v>45</v>
      </c>
    </row>
    <row r="256" spans="1:16" ht="15.75" x14ac:dyDescent="0.25">
      <c r="A256" s="610" t="s">
        <v>10</v>
      </c>
      <c r="B256" s="611"/>
      <c r="C256" s="6" t="s">
        <v>3</v>
      </c>
      <c r="D256" s="5">
        <f t="shared" ref="D256:G256" si="411">D91</f>
        <v>3</v>
      </c>
      <c r="E256" s="5">
        <f t="shared" si="411"/>
        <v>2</v>
      </c>
      <c r="F256" s="5">
        <f t="shared" si="411"/>
        <v>5</v>
      </c>
      <c r="G256" s="5">
        <f t="shared" si="411"/>
        <v>0</v>
      </c>
      <c r="H256" s="5">
        <f t="shared" ref="H256:I256" si="412">H91</f>
        <v>3</v>
      </c>
      <c r="I256" s="5">
        <f t="shared" si="412"/>
        <v>0</v>
      </c>
      <c r="J256" s="5">
        <f t="shared" ref="J256" si="413">J91</f>
        <v>0</v>
      </c>
      <c r="K256" s="5">
        <f t="shared" ref="K256:L256" si="414">K91</f>
        <v>0</v>
      </c>
      <c r="L256" s="5">
        <f t="shared" si="414"/>
        <v>0</v>
      </c>
      <c r="M256" s="5">
        <f t="shared" ref="M256:N256" si="415">M91</f>
        <v>1</v>
      </c>
      <c r="N256" s="5">
        <f t="shared" si="415"/>
        <v>0</v>
      </c>
      <c r="O256" s="5">
        <f t="shared" ref="O256" si="416">O91</f>
        <v>10</v>
      </c>
      <c r="P256" s="302">
        <f>SUM(D256:O256)</f>
        <v>24</v>
      </c>
    </row>
    <row r="257" spans="1:16" ht="15.6" customHeight="1" x14ac:dyDescent="0.25">
      <c r="A257" s="610" t="s">
        <v>9</v>
      </c>
      <c r="B257" s="611"/>
      <c r="C257" s="6" t="s">
        <v>3</v>
      </c>
      <c r="D257" s="5">
        <v>7</v>
      </c>
      <c r="E257" s="5">
        <v>0</v>
      </c>
      <c r="F257" s="5">
        <v>3</v>
      </c>
      <c r="G257" s="5">
        <v>0</v>
      </c>
      <c r="H257" s="5">
        <v>7</v>
      </c>
      <c r="I257" s="5">
        <v>0</v>
      </c>
      <c r="J257" s="5">
        <v>0</v>
      </c>
      <c r="K257" s="5">
        <v>0</v>
      </c>
      <c r="L257" s="5">
        <v>0</v>
      </c>
      <c r="M257" s="5">
        <v>1</v>
      </c>
      <c r="N257" s="5">
        <v>0</v>
      </c>
      <c r="O257" s="5">
        <v>0</v>
      </c>
      <c r="P257" s="302">
        <f>SUM(D257:O257)</f>
        <v>18</v>
      </c>
    </row>
    <row r="258" spans="1:16" ht="15.75" x14ac:dyDescent="0.25">
      <c r="A258" s="598" t="s">
        <v>8</v>
      </c>
      <c r="B258" s="599"/>
      <c r="C258" s="6" t="s">
        <v>3</v>
      </c>
      <c r="D258" s="2">
        <f>IFERROR(D257/D256,0)</f>
        <v>2.3333333333333335</v>
      </c>
      <c r="E258" s="2">
        <f t="shared" ref="E258:G258" si="417">IFERROR(E257/E256,0)</f>
        <v>0</v>
      </c>
      <c r="F258" s="2">
        <f t="shared" si="417"/>
        <v>0.6</v>
      </c>
      <c r="G258" s="2">
        <f t="shared" si="417"/>
        <v>0</v>
      </c>
      <c r="H258" s="2">
        <f t="shared" ref="H258:I258" si="418">IFERROR(H257/H256,0)</f>
        <v>2.3333333333333335</v>
      </c>
      <c r="I258" s="2">
        <f t="shared" si="418"/>
        <v>0</v>
      </c>
      <c r="J258" s="2">
        <f t="shared" ref="J258" si="419">IFERROR(J257/J256,0)</f>
        <v>0</v>
      </c>
      <c r="K258" s="2">
        <f t="shared" ref="K258:L258" si="420">IFERROR(K257/K256,0)</f>
        <v>0</v>
      </c>
      <c r="L258" s="2">
        <f t="shared" si="420"/>
        <v>0</v>
      </c>
      <c r="M258" s="2">
        <f t="shared" ref="M258:N258" si="421">IFERROR(M257/M256,0)</f>
        <v>1</v>
      </c>
      <c r="N258" s="2">
        <f t="shared" si="421"/>
        <v>0</v>
      </c>
      <c r="O258" s="2">
        <f t="shared" ref="O258" si="422">IFERROR(O257/O256,0)</f>
        <v>0</v>
      </c>
      <c r="P258" s="302">
        <f>IFERROR(P257/P256,0)</f>
        <v>0.75</v>
      </c>
    </row>
    <row r="259" spans="1:16" ht="15.75" x14ac:dyDescent="0.25">
      <c r="A259" s="598" t="s">
        <v>7</v>
      </c>
      <c r="B259" s="599"/>
      <c r="C259" s="6" t="s">
        <v>6</v>
      </c>
      <c r="D259" s="514">
        <f>IFERROR(D92/D255*100,0)</f>
        <v>0</v>
      </c>
      <c r="E259" s="514">
        <f t="shared" ref="E259:G259" si="423">IFERROR(E92/E255*100,0)</f>
        <v>0</v>
      </c>
      <c r="F259" s="514">
        <f t="shared" si="423"/>
        <v>16.666666666666664</v>
      </c>
      <c r="G259" s="7">
        <f t="shared" si="423"/>
        <v>0</v>
      </c>
      <c r="H259" s="7">
        <f t="shared" ref="H259:I259" si="424">IFERROR(H92/H255*100,0)</f>
        <v>200</v>
      </c>
      <c r="I259" s="7">
        <f t="shared" si="424"/>
        <v>0</v>
      </c>
      <c r="J259" s="7">
        <f t="shared" ref="J259" si="425">IFERROR(J92/J255*100,0)</f>
        <v>0</v>
      </c>
      <c r="K259" s="7">
        <f t="shared" ref="K259:L259" si="426">IFERROR(K92/K255*100,0)</f>
        <v>0</v>
      </c>
      <c r="L259" s="7">
        <f t="shared" si="426"/>
        <v>0</v>
      </c>
      <c r="M259" s="7">
        <f t="shared" ref="M259:N259" si="427">IFERROR(M92/M255*100,0)</f>
        <v>100</v>
      </c>
      <c r="N259" s="7">
        <f t="shared" si="427"/>
        <v>0</v>
      </c>
      <c r="O259" s="7">
        <f t="shared" ref="O259" si="428">IFERROR(O92/O255*100,0)</f>
        <v>0</v>
      </c>
      <c r="P259" s="303">
        <f>IFERROR(P92/P255*100,0)</f>
        <v>28.888888888888886</v>
      </c>
    </row>
    <row r="260" spans="1:16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4"/>
      <c r="O260" s="594"/>
      <c r="P260" s="595"/>
    </row>
    <row r="261" spans="1:16" s="3" customFormat="1" ht="15" customHeight="1" x14ac:dyDescent="0.25">
      <c r="A261" s="610" t="s">
        <v>4</v>
      </c>
      <c r="B261" s="611"/>
      <c r="C261" s="6" t="s">
        <v>3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40">
        <f>SUM(D261:O261)</f>
        <v>0</v>
      </c>
    </row>
    <row r="262" spans="1:16" s="3" customFormat="1" ht="15.75" customHeight="1" x14ac:dyDescent="0.25">
      <c r="A262" s="610" t="s">
        <v>2</v>
      </c>
      <c r="B262" s="611"/>
      <c r="C262" s="6" t="s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40">
        <f>SUM(D262:O262)</f>
        <v>0</v>
      </c>
    </row>
    <row r="263" spans="1:16" ht="16.5" thickBot="1" x14ac:dyDescent="0.3">
      <c r="A263" s="608" t="s">
        <v>1</v>
      </c>
      <c r="B263" s="609"/>
      <c r="C263" s="99" t="s">
        <v>0</v>
      </c>
      <c r="D263" s="100" t="str">
        <f>IF(D262,D261/D262,"")</f>
        <v/>
      </c>
      <c r="E263" s="100" t="str">
        <f t="shared" ref="E263:G263" si="429">IF(E262,E261/E262,"")</f>
        <v/>
      </c>
      <c r="F263" s="100" t="str">
        <f t="shared" si="429"/>
        <v/>
      </c>
      <c r="G263" s="100" t="str">
        <f t="shared" si="429"/>
        <v/>
      </c>
      <c r="H263" s="100" t="str">
        <f t="shared" ref="H263:I263" si="430">IF(H262,H261/H262,"")</f>
        <v/>
      </c>
      <c r="I263" s="100" t="str">
        <f t="shared" si="430"/>
        <v/>
      </c>
      <c r="J263" s="100" t="str">
        <f t="shared" ref="J263" si="431">IF(J262,J261/J262,"")</f>
        <v/>
      </c>
      <c r="K263" s="100" t="str">
        <f t="shared" ref="K263:L263" si="432">IF(K262,K261/K262,"")</f>
        <v/>
      </c>
      <c r="L263" s="100" t="str">
        <f t="shared" si="432"/>
        <v/>
      </c>
      <c r="M263" s="100" t="str">
        <f t="shared" ref="M263:N263" si="433">IF(M262,M261/M262,"")</f>
        <v/>
      </c>
      <c r="N263" s="100" t="str">
        <f t="shared" si="433"/>
        <v/>
      </c>
      <c r="O263" s="100" t="str">
        <f t="shared" ref="O263" si="434">IF(O262,O261/O262,"")</f>
        <v/>
      </c>
      <c r="P263" s="235" t="str">
        <f>IF(P262,P261/P262,"")</f>
        <v/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P263"/>
  <sheetViews>
    <sheetView workbookViewId="0">
      <pane xSplit="2" ySplit="8" topLeftCell="L9" activePane="bottomRight" state="frozen"/>
      <selection pane="topRight" activeCell="C1" sqref="C1"/>
      <selection pane="bottomLeft" activeCell="A9" sqref="A9"/>
      <selection pane="bottomRight" activeCell="N29" sqref="N29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42578125" bestFit="1" customWidth="1"/>
    <col min="5" max="6" width="18.5703125" bestFit="1" customWidth="1"/>
    <col min="7" max="7" width="20.42578125" bestFit="1" customWidth="1"/>
    <col min="8" max="11" width="19.140625" customWidth="1"/>
    <col min="12" max="15" width="18.5703125" bestFit="1" customWidth="1"/>
    <col min="16" max="16" width="17.5703125" style="62" bestFit="1" customWidth="1"/>
  </cols>
  <sheetData>
    <row r="1" spans="1:16" ht="18.75" thickBot="1" x14ac:dyDescent="0.3">
      <c r="A1" s="590" t="s">
        <v>177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2"/>
    </row>
    <row r="2" spans="1:16" ht="18.75" thickBot="1" x14ac:dyDescent="0.3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7"/>
    </row>
    <row r="3" spans="1:16" ht="18.75" thickBot="1" x14ac:dyDescent="0.3">
      <c r="A3" s="678" t="s">
        <v>270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80"/>
    </row>
    <row r="4" spans="1:16" ht="18.75" thickBot="1" x14ac:dyDescent="0.3">
      <c r="A4" s="681" t="s">
        <v>212</v>
      </c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3"/>
    </row>
    <row r="5" spans="1:16" ht="14.45" customHeight="1" x14ac:dyDescent="0.25">
      <c r="A5" s="684" t="s">
        <v>225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 s="685"/>
      <c r="P5" s="686"/>
    </row>
    <row r="6" spans="1:16" ht="15" customHeight="1" thickBot="1" x14ac:dyDescent="0.3">
      <c r="A6" s="687"/>
      <c r="B6" s="688"/>
      <c r="C6" s="688"/>
      <c r="D6" s="688"/>
      <c r="E6" s="688"/>
      <c r="F6" s="688"/>
      <c r="G6" s="688"/>
      <c r="H6" s="688"/>
      <c r="I6" s="688"/>
      <c r="J6" s="688"/>
      <c r="K6" s="688"/>
      <c r="L6" s="688"/>
      <c r="M6" s="688"/>
      <c r="N6" s="688"/>
      <c r="O6" s="688"/>
      <c r="P6" s="689"/>
    </row>
    <row r="7" spans="1:16" ht="16.5" thickBot="1" x14ac:dyDescent="0.3">
      <c r="A7" s="690" t="s">
        <v>176</v>
      </c>
      <c r="B7" s="691"/>
      <c r="C7" s="60" t="s">
        <v>175</v>
      </c>
      <c r="D7" s="59" t="s">
        <v>165</v>
      </c>
      <c r="E7" s="59" t="s">
        <v>164</v>
      </c>
      <c r="F7" s="59" t="s">
        <v>163</v>
      </c>
      <c r="G7" s="59" t="s">
        <v>174</v>
      </c>
      <c r="H7" s="59" t="s">
        <v>173</v>
      </c>
      <c r="I7" s="59" t="s">
        <v>172</v>
      </c>
      <c r="J7" s="59" t="s">
        <v>171</v>
      </c>
      <c r="K7" s="59" t="s">
        <v>170</v>
      </c>
      <c r="L7" s="59" t="s">
        <v>169</v>
      </c>
      <c r="M7" s="59" t="s">
        <v>168</v>
      </c>
      <c r="N7" s="59" t="s">
        <v>167</v>
      </c>
      <c r="O7" s="59" t="s">
        <v>166</v>
      </c>
      <c r="P7" s="58" t="s">
        <v>162</v>
      </c>
    </row>
    <row r="8" spans="1:16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3"/>
      <c r="O8" s="693"/>
      <c r="P8" s="694"/>
    </row>
    <row r="9" spans="1:16" ht="15.75" x14ac:dyDescent="0.25">
      <c r="A9" s="695" t="s">
        <v>178</v>
      </c>
      <c r="B9" s="696"/>
      <c r="C9" s="57" t="s">
        <v>154</v>
      </c>
      <c r="D9" s="56">
        <v>2150</v>
      </c>
      <c r="E9" s="56">
        <v>3240</v>
      </c>
      <c r="F9" s="56">
        <v>2180</v>
      </c>
      <c r="G9" s="56">
        <v>2240</v>
      </c>
      <c r="H9" s="56">
        <v>3000</v>
      </c>
      <c r="I9" s="56">
        <v>2900</v>
      </c>
      <c r="J9" s="56">
        <v>2970</v>
      </c>
      <c r="K9" s="56">
        <v>2440</v>
      </c>
      <c r="L9" s="56">
        <v>4490</v>
      </c>
      <c r="M9" s="56">
        <v>5450</v>
      </c>
      <c r="N9" s="56">
        <v>5520</v>
      </c>
      <c r="O9" s="56">
        <v>5600</v>
      </c>
      <c r="P9" s="159">
        <f>SUM(D9:O9)</f>
        <v>42180</v>
      </c>
    </row>
    <row r="10" spans="1:16" x14ac:dyDescent="0.25">
      <c r="A10" s="593" t="s">
        <v>179</v>
      </c>
      <c r="B10" s="594"/>
      <c r="C10" s="594"/>
      <c r="D10" s="594"/>
      <c r="E10" s="594"/>
      <c r="F10" s="594"/>
      <c r="G10" s="594"/>
      <c r="H10" s="594"/>
      <c r="I10" s="594"/>
      <c r="J10" s="594"/>
      <c r="K10" s="594"/>
      <c r="L10" s="594"/>
      <c r="M10" s="594"/>
      <c r="N10" s="594"/>
      <c r="O10" s="594"/>
      <c r="P10" s="595"/>
    </row>
    <row r="11" spans="1:16" ht="15.75" x14ac:dyDescent="0.25">
      <c r="A11" s="603" t="s">
        <v>159</v>
      </c>
      <c r="B11" s="604"/>
      <c r="C11" s="12" t="s">
        <v>154</v>
      </c>
      <c r="D11" s="26">
        <v>1504</v>
      </c>
      <c r="E11" s="26">
        <v>2338</v>
      </c>
      <c r="F11" s="26">
        <v>1745</v>
      </c>
      <c r="G11" s="26">
        <v>1896</v>
      </c>
      <c r="H11" s="26">
        <v>1576</v>
      </c>
      <c r="I11" s="26">
        <v>1975</v>
      </c>
      <c r="J11" s="26">
        <v>1971</v>
      </c>
      <c r="K11" s="26">
        <v>1884</v>
      </c>
      <c r="L11" s="26">
        <v>2371</v>
      </c>
      <c r="M11" s="26">
        <v>1979</v>
      </c>
      <c r="N11" s="26">
        <v>1885</v>
      </c>
      <c r="O11" s="26">
        <v>2077</v>
      </c>
      <c r="P11" s="54">
        <f>SUM(D11:O11)</f>
        <v>23201</v>
      </c>
    </row>
    <row r="12" spans="1:16" ht="15.75" x14ac:dyDescent="0.25">
      <c r="A12" s="603" t="s">
        <v>158</v>
      </c>
      <c r="B12" s="604"/>
      <c r="C12" s="12" t="s">
        <v>154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54">
        <f>SUM(D12:O12)</f>
        <v>0</v>
      </c>
    </row>
    <row r="13" spans="1:16" ht="15.75" x14ac:dyDescent="0.25">
      <c r="A13" s="603" t="s">
        <v>157</v>
      </c>
      <c r="B13" s="604"/>
      <c r="C13" s="12" t="s">
        <v>154</v>
      </c>
      <c r="D13" s="26">
        <v>12</v>
      </c>
      <c r="E13" s="26">
        <v>8</v>
      </c>
      <c r="F13" s="26">
        <v>8</v>
      </c>
      <c r="G13" s="26">
        <v>8</v>
      </c>
      <c r="H13" s="26">
        <v>8</v>
      </c>
      <c r="I13" s="26">
        <v>22</v>
      </c>
      <c r="J13" s="26">
        <v>29</v>
      </c>
      <c r="K13" s="26">
        <v>28</v>
      </c>
      <c r="L13" s="26">
        <v>39</v>
      </c>
      <c r="M13" s="26">
        <v>34</v>
      </c>
      <c r="N13" s="26">
        <v>27</v>
      </c>
      <c r="O13" s="26">
        <v>27</v>
      </c>
      <c r="P13" s="54">
        <f>SUM(D13:O13)</f>
        <v>250</v>
      </c>
    </row>
    <row r="14" spans="1:16" ht="15.75" x14ac:dyDescent="0.25">
      <c r="A14" s="596" t="s">
        <v>156</v>
      </c>
      <c r="B14" s="597"/>
      <c r="C14" s="12" t="s">
        <v>154</v>
      </c>
      <c r="D14" s="26">
        <v>6</v>
      </c>
      <c r="E14" s="26">
        <v>8</v>
      </c>
      <c r="F14" s="26">
        <v>8</v>
      </c>
      <c r="G14" s="26">
        <v>4</v>
      </c>
      <c r="H14" s="26">
        <v>4</v>
      </c>
      <c r="I14" s="26">
        <v>4</v>
      </c>
      <c r="J14" s="26">
        <v>4</v>
      </c>
      <c r="K14" s="26">
        <v>4</v>
      </c>
      <c r="L14" s="26">
        <v>9</v>
      </c>
      <c r="M14" s="26">
        <v>4</v>
      </c>
      <c r="N14" s="26">
        <v>4</v>
      </c>
      <c r="O14" s="26">
        <v>4</v>
      </c>
      <c r="P14" s="54">
        <f>SUM(D14:O14)</f>
        <v>63</v>
      </c>
    </row>
    <row r="15" spans="1:16" s="62" customFormat="1" ht="15.75" x14ac:dyDescent="0.25">
      <c r="A15" s="617" t="s">
        <v>160</v>
      </c>
      <c r="B15" s="618"/>
      <c r="C15" s="61" t="s">
        <v>154</v>
      </c>
      <c r="D15" s="34">
        <f>SUM(D11:D14)</f>
        <v>1522</v>
      </c>
      <c r="E15" s="34">
        <f t="shared" ref="E15:F15" si="0">SUM(E11:E14)</f>
        <v>2354</v>
      </c>
      <c r="F15" s="34">
        <f t="shared" si="0"/>
        <v>1761</v>
      </c>
      <c r="G15" s="34">
        <f t="shared" ref="G15" si="1">SUM(G11:G14)</f>
        <v>1908</v>
      </c>
      <c r="H15" s="34">
        <f t="shared" ref="H15:I15" si="2">SUM(H11:H14)</f>
        <v>1588</v>
      </c>
      <c r="I15" s="34">
        <f t="shared" si="2"/>
        <v>2001</v>
      </c>
      <c r="J15" s="34">
        <f t="shared" ref="J15" si="3">SUM(J11:J14)</f>
        <v>2004</v>
      </c>
      <c r="K15" s="34">
        <f t="shared" ref="K15:L15" si="4">SUM(K11:K14)</f>
        <v>1916</v>
      </c>
      <c r="L15" s="34">
        <f t="shared" si="4"/>
        <v>2419</v>
      </c>
      <c r="M15" s="34">
        <f t="shared" ref="M15:N15" si="5">SUM(M11:M14)</f>
        <v>2017</v>
      </c>
      <c r="N15" s="34">
        <f t="shared" si="5"/>
        <v>1916</v>
      </c>
      <c r="O15" s="34">
        <f t="shared" ref="O15" si="6">SUM(O11:O14)</f>
        <v>2108</v>
      </c>
      <c r="P15" s="54">
        <f t="shared" ref="P15" si="7">SUM(P11:P14)</f>
        <v>23514</v>
      </c>
    </row>
    <row r="16" spans="1:16" s="3" customFormat="1" x14ac:dyDescent="0.25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4"/>
      <c r="O16" s="594"/>
      <c r="P16" s="595"/>
    </row>
    <row r="17" spans="1:16" s="3" customFormat="1" ht="15.75" x14ac:dyDescent="0.25">
      <c r="A17" s="603" t="s">
        <v>182</v>
      </c>
      <c r="B17" s="604"/>
      <c r="C17" s="12" t="s">
        <v>154</v>
      </c>
      <c r="D17" s="26">
        <v>55.5</v>
      </c>
      <c r="E17" s="26">
        <v>68.100000000000023</v>
      </c>
      <c r="F17" s="26">
        <v>136.69999999999999</v>
      </c>
      <c r="G17" s="26">
        <v>93.199999999999989</v>
      </c>
      <c r="H17" s="26">
        <v>41.5</v>
      </c>
      <c r="I17" s="26">
        <v>186.49999999999994</v>
      </c>
      <c r="J17" s="26">
        <v>163.89999999999992</v>
      </c>
      <c r="K17" s="26">
        <v>237.50000000000006</v>
      </c>
      <c r="L17" s="26">
        <v>192.8</v>
      </c>
      <c r="M17" s="26">
        <v>124.1</v>
      </c>
      <c r="N17" s="26">
        <v>86.199999999999989</v>
      </c>
      <c r="O17" s="26">
        <v>144.29999999999998</v>
      </c>
      <c r="P17" s="54">
        <f>SUM(D17:O17)</f>
        <v>1530.2999999999997</v>
      </c>
    </row>
    <row r="18" spans="1:16" s="3" customFormat="1" ht="15.75" x14ac:dyDescent="0.25">
      <c r="A18" s="603" t="s">
        <v>183</v>
      </c>
      <c r="B18" s="604"/>
      <c r="C18" s="12" t="s">
        <v>154</v>
      </c>
      <c r="D18" s="26">
        <v>8.8000000000000007</v>
      </c>
      <c r="E18" s="26">
        <v>8.8000000000000007</v>
      </c>
      <c r="F18" s="26">
        <v>0</v>
      </c>
      <c r="G18" s="26">
        <v>12.9</v>
      </c>
      <c r="H18" s="26">
        <v>0.5</v>
      </c>
      <c r="I18" s="26">
        <v>7.1</v>
      </c>
      <c r="J18" s="26">
        <v>38.6</v>
      </c>
      <c r="K18" s="26">
        <v>3.3</v>
      </c>
      <c r="L18" s="26">
        <v>47.1</v>
      </c>
      <c r="M18" s="26">
        <v>18.100000000000001</v>
      </c>
      <c r="N18" s="26">
        <v>0</v>
      </c>
      <c r="O18" s="26">
        <v>0</v>
      </c>
      <c r="P18" s="54">
        <f>SUM(D18:O18)</f>
        <v>145.19999999999999</v>
      </c>
    </row>
    <row r="19" spans="1:16" s="3" customFormat="1" ht="15.75" x14ac:dyDescent="0.25">
      <c r="A19" s="603" t="s">
        <v>184</v>
      </c>
      <c r="B19" s="604"/>
      <c r="C19" s="12" t="s">
        <v>154</v>
      </c>
      <c r="D19" s="26">
        <v>1.7000000000000002</v>
      </c>
      <c r="E19" s="26">
        <v>4.4000000000000004</v>
      </c>
      <c r="F19" s="26">
        <v>18.100000000000001</v>
      </c>
      <c r="G19" s="26">
        <v>1.3</v>
      </c>
      <c r="H19" s="26">
        <v>11.8</v>
      </c>
      <c r="I19" s="26">
        <v>13.2</v>
      </c>
      <c r="J19" s="26">
        <v>503.4</v>
      </c>
      <c r="K19" s="26">
        <v>11.5</v>
      </c>
      <c r="L19" s="26">
        <v>5.6</v>
      </c>
      <c r="M19" s="26">
        <v>343.8</v>
      </c>
      <c r="N19" s="26">
        <v>13.5</v>
      </c>
      <c r="O19" s="26">
        <v>206.3</v>
      </c>
      <c r="P19" s="54">
        <f>SUM(D19:O19)</f>
        <v>1134.5999999999999</v>
      </c>
    </row>
    <row r="20" spans="1:16" s="3" customFormat="1" ht="15.75" x14ac:dyDescent="0.25">
      <c r="A20" s="596" t="s">
        <v>185</v>
      </c>
      <c r="B20" s="597"/>
      <c r="C20" s="12" t="s">
        <v>154</v>
      </c>
      <c r="D20" s="26">
        <v>11.5</v>
      </c>
      <c r="E20" s="26">
        <v>23.4</v>
      </c>
      <c r="F20" s="26">
        <v>3.3</v>
      </c>
      <c r="G20" s="26">
        <v>9.3999999999999986</v>
      </c>
      <c r="H20" s="26">
        <v>24.200000000000003</v>
      </c>
      <c r="I20" s="26">
        <v>6.6</v>
      </c>
      <c r="J20" s="26">
        <v>11.799999999999999</v>
      </c>
      <c r="K20" s="26">
        <v>39.400000000000006</v>
      </c>
      <c r="L20" s="26">
        <v>22.300000000000004</v>
      </c>
      <c r="M20" s="26">
        <v>9.4</v>
      </c>
      <c r="N20" s="26">
        <v>11.899999999999999</v>
      </c>
      <c r="O20" s="26">
        <v>29.000000000000004</v>
      </c>
      <c r="P20" s="54">
        <f>SUM(D20:O20)</f>
        <v>202.20000000000002</v>
      </c>
    </row>
    <row r="21" spans="1:16" s="70" customFormat="1" ht="15.75" x14ac:dyDescent="0.25">
      <c r="A21" s="617" t="s">
        <v>186</v>
      </c>
      <c r="B21" s="618"/>
      <c r="C21" s="61" t="s">
        <v>154</v>
      </c>
      <c r="D21" s="34">
        <f>SUM(D17:D20)</f>
        <v>77.5</v>
      </c>
      <c r="E21" s="34">
        <f t="shared" ref="E21:F21" si="8">SUM(E17:E20)</f>
        <v>104.70000000000002</v>
      </c>
      <c r="F21" s="34">
        <f t="shared" si="8"/>
        <v>158.1</v>
      </c>
      <c r="G21" s="34">
        <f t="shared" ref="G21" si="9">SUM(G17:G20)</f>
        <v>116.79999999999998</v>
      </c>
      <c r="H21" s="34">
        <f t="shared" ref="H21:I21" si="10">SUM(H17:H20)</f>
        <v>78</v>
      </c>
      <c r="I21" s="34">
        <f t="shared" si="10"/>
        <v>213.39999999999992</v>
      </c>
      <c r="J21" s="34">
        <f t="shared" ref="J21" si="11">SUM(J17:J20)</f>
        <v>717.69999999999982</v>
      </c>
      <c r="K21" s="34">
        <f t="shared" ref="K21:L21" si="12">SUM(K17:K20)</f>
        <v>291.70000000000005</v>
      </c>
      <c r="L21" s="34">
        <f t="shared" si="12"/>
        <v>267.8</v>
      </c>
      <c r="M21" s="34">
        <f t="shared" ref="M21:N21" si="13">SUM(M17:M20)</f>
        <v>495.4</v>
      </c>
      <c r="N21" s="34">
        <f t="shared" si="13"/>
        <v>111.6</v>
      </c>
      <c r="O21" s="34">
        <f t="shared" ref="O21" si="14">SUM(O17:O20)</f>
        <v>379.6</v>
      </c>
      <c r="P21" s="54">
        <f t="shared" ref="P21" si="15">SUM(P17:P20)</f>
        <v>3012.2999999999993</v>
      </c>
    </row>
    <row r="22" spans="1:16" s="3" customFormat="1" ht="15.75" x14ac:dyDescent="0.25">
      <c r="A22" s="327" t="s">
        <v>187</v>
      </c>
      <c r="B22" s="321"/>
      <c r="C22" s="12" t="s">
        <v>154</v>
      </c>
      <c r="D22" s="34">
        <f>D21+D15</f>
        <v>1599.5</v>
      </c>
      <c r="E22" s="34">
        <f t="shared" ref="E22:G22" si="16">E21+E15</f>
        <v>2458.6999999999998</v>
      </c>
      <c r="F22" s="34">
        <f t="shared" si="16"/>
        <v>1919.1</v>
      </c>
      <c r="G22" s="34">
        <f t="shared" si="16"/>
        <v>2024.8</v>
      </c>
      <c r="H22" s="34">
        <f t="shared" ref="H22:I22" si="17">H21+H15</f>
        <v>1666</v>
      </c>
      <c r="I22" s="34">
        <f t="shared" si="17"/>
        <v>2214.4</v>
      </c>
      <c r="J22" s="34">
        <f t="shared" ref="J22" si="18">J21+J15</f>
        <v>2721.7</v>
      </c>
      <c r="K22" s="34">
        <f t="shared" ref="K22:L22" si="19">K21+K15</f>
        <v>2207.6999999999998</v>
      </c>
      <c r="L22" s="34">
        <f t="shared" si="19"/>
        <v>2686.8</v>
      </c>
      <c r="M22" s="34">
        <f t="shared" ref="M22:N22" si="20">M21+M15</f>
        <v>2512.4</v>
      </c>
      <c r="N22" s="34">
        <f t="shared" si="20"/>
        <v>2027.6</v>
      </c>
      <c r="O22" s="34">
        <f t="shared" ref="O22" si="21">O21+O15</f>
        <v>2487.6</v>
      </c>
      <c r="P22" s="54">
        <f>P21+P15</f>
        <v>26526.3</v>
      </c>
    </row>
    <row r="23" spans="1:16" x14ac:dyDescent="0.25">
      <c r="A23" s="662"/>
      <c r="B23" s="663"/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4"/>
    </row>
    <row r="24" spans="1:16" ht="15.75" x14ac:dyDescent="0.25">
      <c r="A24" s="665" t="s">
        <v>181</v>
      </c>
      <c r="B24" s="37" t="s">
        <v>155</v>
      </c>
      <c r="C24" s="6" t="s">
        <v>154</v>
      </c>
      <c r="D24" s="53">
        <f>D9-D22</f>
        <v>550.5</v>
      </c>
      <c r="E24" s="53">
        <f t="shared" ref="E24:G24" si="22">E9-E22</f>
        <v>781.30000000000018</v>
      </c>
      <c r="F24" s="53">
        <f t="shared" si="22"/>
        <v>260.90000000000009</v>
      </c>
      <c r="G24" s="53">
        <f t="shared" si="22"/>
        <v>215.20000000000005</v>
      </c>
      <c r="H24" s="53">
        <f t="shared" ref="H24:I24" si="23">H9-H22</f>
        <v>1334</v>
      </c>
      <c r="I24" s="53">
        <f t="shared" si="23"/>
        <v>685.59999999999991</v>
      </c>
      <c r="J24" s="53">
        <f t="shared" ref="J24" si="24">J9-J22</f>
        <v>248.30000000000018</v>
      </c>
      <c r="K24" s="53">
        <f t="shared" ref="K24:L24" si="25">K9-K22</f>
        <v>232.30000000000018</v>
      </c>
      <c r="L24" s="53">
        <f t="shared" si="25"/>
        <v>1803.1999999999998</v>
      </c>
      <c r="M24" s="53">
        <f t="shared" ref="M24:N24" si="26">M9-M22</f>
        <v>2937.6</v>
      </c>
      <c r="N24" s="53">
        <f t="shared" si="26"/>
        <v>3492.4</v>
      </c>
      <c r="O24" s="53">
        <f t="shared" ref="O24" si="27">O9-O22</f>
        <v>3112.4</v>
      </c>
      <c r="P24" s="183">
        <f t="shared" ref="P24" si="28">P9-P22</f>
        <v>15653.7</v>
      </c>
    </row>
    <row r="25" spans="1:16" ht="16.5" thickBot="1" x14ac:dyDescent="0.3">
      <c r="A25" s="666"/>
      <c r="B25" s="133" t="s">
        <v>153</v>
      </c>
      <c r="C25" s="134" t="s">
        <v>6</v>
      </c>
      <c r="D25" s="135">
        <f>IFERROR(D24/D9,0)</f>
        <v>0.25604651162790698</v>
      </c>
      <c r="E25" s="135">
        <f t="shared" ref="E25:F25" si="29">E24/E9</f>
        <v>0.24114197530864204</v>
      </c>
      <c r="F25" s="135">
        <f t="shared" si="29"/>
        <v>0.11967889908256885</v>
      </c>
      <c r="G25" s="135">
        <f t="shared" ref="G25" si="30">IFERROR(G24/G9,0)</f>
        <v>9.6071428571428585E-2</v>
      </c>
      <c r="H25" s="135">
        <f t="shared" ref="H25:I25" si="31">IFERROR(H24/H9,0)</f>
        <v>0.44466666666666665</v>
      </c>
      <c r="I25" s="135">
        <f t="shared" si="31"/>
        <v>0.23641379310344823</v>
      </c>
      <c r="J25" s="135">
        <f t="shared" ref="J25" si="32">IFERROR(J24/J9,0)</f>
        <v>8.3602693602693665E-2</v>
      </c>
      <c r="K25" s="135">
        <f t="shared" ref="K25:L25" si="33">IFERROR(K24/K9,0)</f>
        <v>9.5204918032786953E-2</v>
      </c>
      <c r="L25" s="135">
        <f t="shared" si="33"/>
        <v>0.40160356347438747</v>
      </c>
      <c r="M25" s="135">
        <f t="shared" ref="M25:N25" si="34">IFERROR(M24/M9,0)</f>
        <v>0.53900917431192663</v>
      </c>
      <c r="N25" s="135">
        <f t="shared" si="34"/>
        <v>0.63268115942028991</v>
      </c>
      <c r="O25" s="135">
        <f t="shared" ref="O25" si="35">IFERROR(O24/O9,0)</f>
        <v>0.55578571428571433</v>
      </c>
      <c r="P25" s="306">
        <f>IF(P9,P24/P9,"")</f>
        <v>0.37111664295874824</v>
      </c>
    </row>
    <row r="26" spans="1:16" x14ac:dyDescent="0.25">
      <c r="A26" s="667" t="s">
        <v>152</v>
      </c>
      <c r="B26" s="668"/>
      <c r="C26" s="668"/>
      <c r="D26" s="668"/>
      <c r="E26" s="668"/>
      <c r="F26" s="668"/>
      <c r="G26" s="668"/>
      <c r="H26" s="668"/>
      <c r="I26" s="668"/>
      <c r="J26" s="668"/>
      <c r="K26" s="668"/>
      <c r="L26" s="668"/>
      <c r="M26" s="668"/>
      <c r="N26" s="668"/>
      <c r="O26" s="668"/>
      <c r="P26" s="669"/>
    </row>
    <row r="27" spans="1:16" x14ac:dyDescent="0.25">
      <c r="A27" s="670" t="s">
        <v>151</v>
      </c>
      <c r="B27" s="671"/>
      <c r="C27" s="671"/>
      <c r="D27" s="671"/>
      <c r="E27" s="671"/>
      <c r="F27" s="671"/>
      <c r="G27" s="671"/>
      <c r="H27" s="671"/>
      <c r="I27" s="671"/>
      <c r="J27" s="671"/>
      <c r="K27" s="671"/>
      <c r="L27" s="671"/>
      <c r="M27" s="671"/>
      <c r="N27" s="671"/>
      <c r="O27" s="671"/>
      <c r="P27" s="672"/>
    </row>
    <row r="28" spans="1:16" ht="15.75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6"/>
      <c r="K28" s="46"/>
      <c r="L28" s="47"/>
      <c r="M28" s="47"/>
      <c r="N28" s="47"/>
      <c r="O28" s="47"/>
      <c r="P28" s="45"/>
    </row>
    <row r="29" spans="1:16" ht="15.75" x14ac:dyDescent="0.25">
      <c r="A29" s="673" t="s">
        <v>148</v>
      </c>
      <c r="B29" s="612">
        <v>7400</v>
      </c>
      <c r="C29" s="6" t="s">
        <v>142</v>
      </c>
      <c r="D29" s="43">
        <v>5.4</v>
      </c>
      <c r="E29" s="43">
        <v>4.3</v>
      </c>
      <c r="F29" s="43">
        <v>5</v>
      </c>
      <c r="G29" s="43">
        <v>5.6</v>
      </c>
      <c r="H29" s="43">
        <v>11</v>
      </c>
      <c r="I29" s="43">
        <v>6</v>
      </c>
      <c r="J29" s="43">
        <v>4</v>
      </c>
      <c r="K29" s="43">
        <v>7</v>
      </c>
      <c r="L29" s="43">
        <v>13.8</v>
      </c>
      <c r="M29" s="43">
        <v>11</v>
      </c>
      <c r="N29" s="43">
        <v>15</v>
      </c>
      <c r="O29" s="43">
        <v>14</v>
      </c>
      <c r="P29" s="44">
        <f>SUM(D29:O29)</f>
        <v>102.1</v>
      </c>
    </row>
    <row r="30" spans="1:16" ht="15.75" x14ac:dyDescent="0.25">
      <c r="A30" s="674"/>
      <c r="B30" s="613"/>
      <c r="C30" s="42" t="s">
        <v>141</v>
      </c>
      <c r="D30" s="16">
        <f>IFERROR(D29/(D9/1000),0)</f>
        <v>2.5116279069767447</v>
      </c>
      <c r="E30" s="16">
        <f t="shared" ref="E30:G30" si="36">IFERROR(E29/(E9/1000),0)</f>
        <v>1.3271604938271604</v>
      </c>
      <c r="F30" s="16">
        <f t="shared" si="36"/>
        <v>2.2935779816513762</v>
      </c>
      <c r="G30" s="16">
        <f t="shared" si="36"/>
        <v>2.4999999999999996</v>
      </c>
      <c r="H30" s="16">
        <f t="shared" ref="H30:I30" si="37">IFERROR(H29/(H9/1000),0)</f>
        <v>3.6666666666666665</v>
      </c>
      <c r="I30" s="16">
        <f t="shared" si="37"/>
        <v>2.0689655172413794</v>
      </c>
      <c r="J30" s="16">
        <f t="shared" ref="J30" si="38">IFERROR(J29/(J9/1000),0)</f>
        <v>1.3468013468013467</v>
      </c>
      <c r="K30" s="16">
        <f t="shared" ref="K30:L30" si="39">IFERROR(K29/(K9/1000),0)</f>
        <v>2.8688524590163933</v>
      </c>
      <c r="L30" s="16">
        <f t="shared" si="39"/>
        <v>3.0734966592427617</v>
      </c>
      <c r="M30" s="16">
        <f t="shared" ref="M30:N30" si="40">IFERROR(M29/(M9/1000),0)</f>
        <v>2.0183486238532109</v>
      </c>
      <c r="N30" s="16">
        <f t="shared" si="40"/>
        <v>2.7173913043478262</v>
      </c>
      <c r="O30" s="16">
        <f t="shared" ref="O30" si="41">IFERROR(O29/(O9/1000),0)</f>
        <v>2.5</v>
      </c>
      <c r="P30" s="40">
        <f>IFERROR(P29/(P9/1000),0)</f>
        <v>2.4205784732100519</v>
      </c>
    </row>
    <row r="31" spans="1:16" ht="15.75" x14ac:dyDescent="0.25">
      <c r="A31" s="605" t="s">
        <v>147</v>
      </c>
      <c r="B31" s="612">
        <v>1900</v>
      </c>
      <c r="C31" s="6" t="s">
        <v>142</v>
      </c>
      <c r="D31" s="43">
        <v>19.7</v>
      </c>
      <c r="E31" s="43">
        <v>9.5</v>
      </c>
      <c r="F31" s="43">
        <v>8.6</v>
      </c>
      <c r="G31" s="43">
        <v>8.3000000000000007</v>
      </c>
      <c r="H31" s="43">
        <v>19</v>
      </c>
      <c r="I31" s="43">
        <v>10</v>
      </c>
      <c r="J31" s="43">
        <v>11</v>
      </c>
      <c r="K31" s="43">
        <v>19</v>
      </c>
      <c r="L31" s="43">
        <v>58.1</v>
      </c>
      <c r="M31" s="43">
        <v>68</v>
      </c>
      <c r="N31" s="43">
        <v>69</v>
      </c>
      <c r="O31" s="43">
        <v>56</v>
      </c>
      <c r="P31" s="44">
        <f>SUM(D31:O31)</f>
        <v>356.2</v>
      </c>
    </row>
    <row r="32" spans="1:16" ht="15.75" x14ac:dyDescent="0.25">
      <c r="A32" s="607"/>
      <c r="B32" s="613"/>
      <c r="C32" s="42" t="s">
        <v>141</v>
      </c>
      <c r="D32" s="16">
        <f>IFERROR(D31/(D9/1000),0)</f>
        <v>9.1627906976744189</v>
      </c>
      <c r="E32" s="16">
        <f t="shared" ref="E32:G32" si="42">IFERROR(E31/(E9/1000),0)</f>
        <v>2.9320987654320985</v>
      </c>
      <c r="F32" s="16">
        <f t="shared" si="42"/>
        <v>3.9449541284403664</v>
      </c>
      <c r="G32" s="16">
        <f t="shared" si="42"/>
        <v>3.7053571428571428</v>
      </c>
      <c r="H32" s="16">
        <f t="shared" ref="H32:I32" si="43">IFERROR(H31/(H9/1000),0)</f>
        <v>6.333333333333333</v>
      </c>
      <c r="I32" s="16">
        <f t="shared" si="43"/>
        <v>3.4482758620689657</v>
      </c>
      <c r="J32" s="16">
        <f t="shared" ref="J32" si="44">IFERROR(J31/(J9/1000),0)</f>
        <v>3.7037037037037033</v>
      </c>
      <c r="K32" s="16">
        <f t="shared" ref="K32:L32" si="45">IFERROR(K31/(K9/1000),0)</f>
        <v>7.7868852459016393</v>
      </c>
      <c r="L32" s="16">
        <f t="shared" si="45"/>
        <v>12.939866369710467</v>
      </c>
      <c r="M32" s="16">
        <f t="shared" ref="M32:N32" si="46">IFERROR(M31/(M9/1000),0)</f>
        <v>12.477064220183486</v>
      </c>
      <c r="N32" s="16">
        <f t="shared" si="46"/>
        <v>12.500000000000002</v>
      </c>
      <c r="O32" s="16">
        <f t="shared" ref="O32" si="47">IFERROR(O31/(O9/1000),0)</f>
        <v>10</v>
      </c>
      <c r="P32" s="40">
        <f>IFERROR(P31/(P9/1000),0)</f>
        <v>8.4447605500237071</v>
      </c>
    </row>
    <row r="33" spans="1:16" ht="15.75" x14ac:dyDescent="0.25">
      <c r="A33" s="605" t="s">
        <v>146</v>
      </c>
      <c r="B33" s="612">
        <v>1900</v>
      </c>
      <c r="C33" s="6" t="s">
        <v>142</v>
      </c>
      <c r="D33" s="43">
        <v>6.9</v>
      </c>
      <c r="E33" s="43">
        <v>3.4</v>
      </c>
      <c r="F33" s="43">
        <v>4</v>
      </c>
      <c r="G33" s="43">
        <v>4.2</v>
      </c>
      <c r="H33" s="43">
        <v>12</v>
      </c>
      <c r="I33" s="43">
        <v>4</v>
      </c>
      <c r="J33" s="43">
        <v>3</v>
      </c>
      <c r="K33" s="43">
        <v>5</v>
      </c>
      <c r="L33" s="43">
        <v>21.158610255656455</v>
      </c>
      <c r="M33" s="43">
        <v>19</v>
      </c>
      <c r="N33" s="43">
        <v>17</v>
      </c>
      <c r="O33" s="43">
        <v>24</v>
      </c>
      <c r="P33" s="44">
        <f>SUM(D33:O33)</f>
        <v>123.65861025565646</v>
      </c>
    </row>
    <row r="34" spans="1:16" ht="15.75" x14ac:dyDescent="0.25">
      <c r="A34" s="607"/>
      <c r="B34" s="613"/>
      <c r="C34" s="42" t="s">
        <v>141</v>
      </c>
      <c r="D34" s="16">
        <f>IFERROR(D33/(D9/1000),0)</f>
        <v>3.2093023255813957</v>
      </c>
      <c r="E34" s="16">
        <f t="shared" ref="E34:G34" si="48">IFERROR(E33/(E9/1000),0)</f>
        <v>1.0493827160493827</v>
      </c>
      <c r="F34" s="16">
        <f t="shared" si="48"/>
        <v>1.8348623853211008</v>
      </c>
      <c r="G34" s="16">
        <f t="shared" si="48"/>
        <v>1.875</v>
      </c>
      <c r="H34" s="16">
        <f t="shared" ref="H34:I34" si="49">IFERROR(H33/(H9/1000),0)</f>
        <v>4</v>
      </c>
      <c r="I34" s="16">
        <f t="shared" si="49"/>
        <v>1.3793103448275863</v>
      </c>
      <c r="J34" s="16">
        <f t="shared" ref="J34" si="50">IFERROR(J33/(J9/1000),0)</f>
        <v>1.0101010101010099</v>
      </c>
      <c r="K34" s="16">
        <f t="shared" ref="K34:L34" si="51">IFERROR(K33/(K9/1000),0)</f>
        <v>2.0491803278688523</v>
      </c>
      <c r="L34" s="16">
        <f t="shared" si="51"/>
        <v>4.7123853576072285</v>
      </c>
      <c r="M34" s="16">
        <f t="shared" ref="M34:N34" si="52">IFERROR(M33/(M9/1000),0)</f>
        <v>3.4862385321100917</v>
      </c>
      <c r="N34" s="16">
        <f t="shared" si="52"/>
        <v>3.0797101449275366</v>
      </c>
      <c r="O34" s="16">
        <f t="shared" ref="O34" si="53">IFERROR(O33/(O9/1000),0)</f>
        <v>4.2857142857142856</v>
      </c>
      <c r="P34" s="40">
        <f>IFERROR(P33/(P9/1000),0)</f>
        <v>2.9316882469335339</v>
      </c>
    </row>
    <row r="35" spans="1:16" ht="15.75" x14ac:dyDescent="0.25">
      <c r="A35" s="605" t="s">
        <v>145</v>
      </c>
      <c r="B35" s="612">
        <f>745345.16/200</f>
        <v>3726.7258000000002</v>
      </c>
      <c r="C35" s="6" t="s">
        <v>128</v>
      </c>
      <c r="D35" s="43">
        <v>0</v>
      </c>
      <c r="E35" s="43">
        <v>0</v>
      </c>
      <c r="F35" s="43">
        <v>0</v>
      </c>
      <c r="G35" s="43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40"/>
    </row>
    <row r="36" spans="1:16" ht="15.75" x14ac:dyDescent="0.25">
      <c r="A36" s="607"/>
      <c r="B36" s="613"/>
      <c r="C36" s="6" t="s">
        <v>144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0"/>
    </row>
    <row r="37" spans="1:16" ht="15.75" x14ac:dyDescent="0.25">
      <c r="A37" s="605" t="s">
        <v>188</v>
      </c>
      <c r="B37" s="612">
        <f>790318.72/200</f>
        <v>3951.5935999999997</v>
      </c>
      <c r="C37" s="6" t="s">
        <v>128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4">
        <f>SUM(D37:O37)</f>
        <v>0</v>
      </c>
    </row>
    <row r="38" spans="1:16" ht="15.75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G38" si="54">IFERROR(E37/(E9/1000),0)</f>
        <v>0</v>
      </c>
      <c r="F38" s="16">
        <f t="shared" si="54"/>
        <v>0</v>
      </c>
      <c r="G38" s="16">
        <f t="shared" si="54"/>
        <v>0</v>
      </c>
      <c r="H38" s="16">
        <f t="shared" ref="H38:I38" si="55">IFERROR(H37/(H9/1000),0)</f>
        <v>0</v>
      </c>
      <c r="I38" s="16">
        <f t="shared" si="55"/>
        <v>0</v>
      </c>
      <c r="J38" s="16">
        <f t="shared" ref="J38" si="56">IFERROR(J37/(J9/1000),0)</f>
        <v>0</v>
      </c>
      <c r="K38" s="16">
        <f t="shared" ref="K38:L38" si="57">IFERROR(K37/(K9/1000),0)</f>
        <v>0</v>
      </c>
      <c r="L38" s="16">
        <f t="shared" si="57"/>
        <v>0</v>
      </c>
      <c r="M38" s="16">
        <f t="shared" ref="M38:N38" si="58">IFERROR(M37/(M9/1000),0)</f>
        <v>0</v>
      </c>
      <c r="N38" s="16">
        <f t="shared" si="58"/>
        <v>0</v>
      </c>
      <c r="O38" s="16">
        <f t="shared" ref="O38" si="59">IFERROR(O37/(O9/1000),0)</f>
        <v>0</v>
      </c>
      <c r="P38" s="40">
        <f>IFERROR(P37/(P9/1000),0)</f>
        <v>0</v>
      </c>
    </row>
    <row r="39" spans="1:16" ht="15.75" x14ac:dyDescent="0.25">
      <c r="A39" s="605" t="s">
        <v>143</v>
      </c>
      <c r="B39" s="612">
        <v>1950</v>
      </c>
      <c r="C39" s="6" t="s">
        <v>142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4">
        <f>SUM(D39:O39)</f>
        <v>0</v>
      </c>
    </row>
    <row r="40" spans="1:16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G40" si="60">IFERROR(E39/(E9/1000),0)</f>
        <v>0</v>
      </c>
      <c r="F40" s="16">
        <f t="shared" si="60"/>
        <v>0</v>
      </c>
      <c r="G40" s="16">
        <f t="shared" si="60"/>
        <v>0</v>
      </c>
      <c r="H40" s="16">
        <f t="shared" ref="H40:I40" si="61">IFERROR(H39/(H9/1000),0)</f>
        <v>0</v>
      </c>
      <c r="I40" s="16">
        <f t="shared" si="61"/>
        <v>0</v>
      </c>
      <c r="J40" s="16">
        <f t="shared" ref="J40" si="62">IFERROR(J39/(J9/1000),0)</f>
        <v>0</v>
      </c>
      <c r="K40" s="16">
        <f t="shared" ref="K40:L40" si="63">IFERROR(K39/(K9/1000),0)</f>
        <v>0</v>
      </c>
      <c r="L40" s="16">
        <f t="shared" si="63"/>
        <v>0</v>
      </c>
      <c r="M40" s="16">
        <f t="shared" ref="M40:N40" si="64">IFERROR(M39/(M9/1000),0)</f>
        <v>0</v>
      </c>
      <c r="N40" s="16">
        <f t="shared" si="64"/>
        <v>0</v>
      </c>
      <c r="O40" s="16">
        <f t="shared" ref="O40" si="65">IFERROR(O39/(O9/1000),0)</f>
        <v>0</v>
      </c>
      <c r="P40" s="40">
        <f>IFERROR(P39/(P9/1000),0)</f>
        <v>0</v>
      </c>
    </row>
    <row r="41" spans="1:16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90500</v>
      </c>
      <c r="E41" s="41">
        <f t="shared" ref="E41:G41" si="66">(E29*$B29)+(E31*$B31)+(E33*$B33)+(E35*$B35)+(E37*$B37)+(E39*$B39)</f>
        <v>56330</v>
      </c>
      <c r="F41" s="41">
        <f t="shared" si="66"/>
        <v>60940</v>
      </c>
      <c r="G41" s="41">
        <f t="shared" si="66"/>
        <v>65190</v>
      </c>
      <c r="H41" s="41">
        <f t="shared" ref="H41:I41" si="67">(H29*$B29)+(H31*$B31)+(H33*$B33)+(H35*$B35)+(H37*$B37)+(H39*$B39)</f>
        <v>140300</v>
      </c>
      <c r="I41" s="41">
        <f t="shared" si="67"/>
        <v>71000</v>
      </c>
      <c r="J41" s="41">
        <f t="shared" ref="J41" si="68">(J29*$B29)+(J31*$B31)+(J33*$B33)+(J35*$B35)+(J37*$B37)+(J39*$B39)</f>
        <v>56200</v>
      </c>
      <c r="K41" s="41">
        <f t="shared" ref="K41:L41" si="69">(K29*$B29)+(K31*$B31)+(K33*$B33)+(K35*$B35)+(K37*$B37)+(K39*$B39)</f>
        <v>97400</v>
      </c>
      <c r="L41" s="41">
        <f t="shared" si="69"/>
        <v>252711.35948574726</v>
      </c>
      <c r="M41" s="41">
        <f t="shared" ref="M41:N41" si="70">(M29*$B29)+(M31*$B31)+(M33*$B33)+(M35*$B35)+(M37*$B37)+(M39*$B39)</f>
        <v>246700</v>
      </c>
      <c r="N41" s="41">
        <f t="shared" si="70"/>
        <v>274400</v>
      </c>
      <c r="O41" s="41">
        <f t="shared" ref="O41" si="71">(O29*$B29)+(O31*$B31)+(O33*$B33)+(O35*$B35)+(O37*$B37)+(O39*$B39)</f>
        <v>255600</v>
      </c>
      <c r="P41" s="39">
        <f>SUM(D41:O41)</f>
        <v>1667271.3594857473</v>
      </c>
    </row>
    <row r="42" spans="1:16" ht="15.75" x14ac:dyDescent="0.25">
      <c r="A42" s="660" t="s">
        <v>139</v>
      </c>
      <c r="B42" s="661"/>
      <c r="C42" s="42" t="s">
        <v>117</v>
      </c>
      <c r="D42" s="16">
        <f>IFERROR(D41/D9,0)</f>
        <v>42.093023255813954</v>
      </c>
      <c r="E42" s="16">
        <f t="shared" ref="E42:G42" si="72">IFERROR(E41/E9,0)</f>
        <v>17.385802469135804</v>
      </c>
      <c r="F42" s="16">
        <f t="shared" si="72"/>
        <v>27.954128440366972</v>
      </c>
      <c r="G42" s="16">
        <f t="shared" si="72"/>
        <v>29.102678571428573</v>
      </c>
      <c r="H42" s="16">
        <f t="shared" ref="H42:I42" si="73">IFERROR(H41/H9,0)</f>
        <v>46.766666666666666</v>
      </c>
      <c r="I42" s="16">
        <f t="shared" si="73"/>
        <v>24.482758620689655</v>
      </c>
      <c r="J42" s="16">
        <f t="shared" ref="J42" si="74">IFERROR(J41/J9,0)</f>
        <v>18.922558922558924</v>
      </c>
      <c r="K42" s="16">
        <f t="shared" ref="K42:L42" si="75">IFERROR(K41/K9,0)</f>
        <v>39.918032786885249</v>
      </c>
      <c r="L42" s="16">
        <f t="shared" si="75"/>
        <v>56.283153560300057</v>
      </c>
      <c r="M42" s="16">
        <f t="shared" ref="M42:N42" si="76">IFERROR(M41/M9,0)</f>
        <v>45.26605504587156</v>
      </c>
      <c r="N42" s="16">
        <f t="shared" si="76"/>
        <v>49.710144927536234</v>
      </c>
      <c r="O42" s="16">
        <f t="shared" ref="O42" si="77">IFERROR(O41/O9,0)</f>
        <v>45.642857142857146</v>
      </c>
      <c r="P42" s="297">
        <f>IFERROR(P41/P9,0)</f>
        <v>39.527533415973146</v>
      </c>
    </row>
    <row r="43" spans="1:16" x14ac:dyDescent="0.25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7"/>
      <c r="P43" s="648"/>
    </row>
    <row r="44" spans="1:16" ht="15.75" x14ac:dyDescent="0.25">
      <c r="A44" s="596" t="s">
        <v>137</v>
      </c>
      <c r="B44" s="597"/>
      <c r="C44" s="12" t="s">
        <v>136</v>
      </c>
      <c r="D44" s="43">
        <v>108.8</v>
      </c>
      <c r="E44" s="43">
        <v>103.5</v>
      </c>
      <c r="F44" s="43">
        <v>123</v>
      </c>
      <c r="G44" s="43">
        <v>130.69999999999999</v>
      </c>
      <c r="H44" s="43">
        <v>271.26</v>
      </c>
      <c r="I44" s="43">
        <v>171.5</v>
      </c>
      <c r="J44" s="43">
        <v>111.21</v>
      </c>
      <c r="K44" s="43">
        <v>163.93</v>
      </c>
      <c r="L44" s="43">
        <v>384.3</v>
      </c>
      <c r="M44" s="43">
        <v>366.26</v>
      </c>
      <c r="N44" s="43">
        <v>391.5</v>
      </c>
      <c r="O44" s="43">
        <v>371.81</v>
      </c>
      <c r="P44" s="39">
        <f>SUM(D44:O44)</f>
        <v>2697.77</v>
      </c>
    </row>
    <row r="45" spans="1:16" ht="15.75" x14ac:dyDescent="0.25">
      <c r="A45" s="660" t="s">
        <v>135</v>
      </c>
      <c r="B45" s="661"/>
      <c r="C45" s="42" t="s">
        <v>134</v>
      </c>
      <c r="D45" s="16">
        <f>IFERROR(D44/D9,0)</f>
        <v>5.0604651162790698E-2</v>
      </c>
      <c r="E45" s="16">
        <f t="shared" ref="E45:G45" si="78">IFERROR(E44/E9,0)</f>
        <v>3.1944444444444442E-2</v>
      </c>
      <c r="F45" s="16">
        <f t="shared" si="78"/>
        <v>5.6422018348623856E-2</v>
      </c>
      <c r="G45" s="16">
        <f t="shared" si="78"/>
        <v>5.8348214285714281E-2</v>
      </c>
      <c r="H45" s="16">
        <f t="shared" ref="H45:I45" si="79">IFERROR(H44/H9,0)</f>
        <v>9.042E-2</v>
      </c>
      <c r="I45" s="16">
        <f t="shared" si="79"/>
        <v>5.9137931034482762E-2</v>
      </c>
      <c r="J45" s="16">
        <f t="shared" ref="J45" si="80">IFERROR(J44/J9,0)</f>
        <v>3.744444444444444E-2</v>
      </c>
      <c r="K45" s="16">
        <f t="shared" ref="K45:L45" si="81">IFERROR(K44/K9,0)</f>
        <v>6.7184426229508196E-2</v>
      </c>
      <c r="L45" s="16">
        <f t="shared" si="81"/>
        <v>8.5590200445434306E-2</v>
      </c>
      <c r="M45" s="16">
        <f t="shared" ref="M45:N45" si="82">IFERROR(M44/M9,0)</f>
        <v>6.720366972477064E-2</v>
      </c>
      <c r="N45" s="16">
        <f t="shared" si="82"/>
        <v>7.0923913043478268E-2</v>
      </c>
      <c r="O45" s="16">
        <f t="shared" ref="O45" si="83">IFERROR(O44/O9,0)</f>
        <v>6.639464285714286E-2</v>
      </c>
      <c r="P45" s="40">
        <f>IFERROR(P44/P9,0)</f>
        <v>6.3958511142721663E-2</v>
      </c>
    </row>
    <row r="46" spans="1:16" ht="15.75" x14ac:dyDescent="0.25">
      <c r="A46" s="610" t="s">
        <v>133</v>
      </c>
      <c r="B46" s="611"/>
      <c r="C46" s="6" t="s">
        <v>31</v>
      </c>
      <c r="D46" s="4">
        <f>IF(D44=0,0,IF(D44&gt;=0,0+(D44*202.25)+23390)*1.165)</f>
        <v>52884.942000000003</v>
      </c>
      <c r="E46" s="4">
        <f t="shared" ref="E46:G46" si="84">IF(E44=0,0,IF(E44&gt;=0,0+(E44*202.25)+23390)*1.165)</f>
        <v>51636.149375000001</v>
      </c>
      <c r="F46" s="4">
        <f t="shared" si="84"/>
        <v>56230.763749999998</v>
      </c>
      <c r="G46" s="4">
        <f t="shared" si="84"/>
        <v>58045.047375000002</v>
      </c>
      <c r="H46" s="4">
        <f t="shared" ref="H46:I46" si="85">IF(H44=0,0,IF(H44&gt;=0,0+(H44*202.25)+23390)*1.165)</f>
        <v>91163.970275</v>
      </c>
      <c r="I46" s="4">
        <f t="shared" si="85"/>
        <v>67658.394375000003</v>
      </c>
      <c r="J46" s="4">
        <f t="shared" ref="J46" si="86">IF(J44=0,0,IF(J44&gt;=0,0+(J44*202.25)+23390)*1.165)</f>
        <v>53452.789212500007</v>
      </c>
      <c r="K46" s="4">
        <f t="shared" ref="K46:L46" si="87">IF(K44=0,0,IF(K44&gt;=0,0+(K44*202.25)+23390)*1.165)</f>
        <v>65874.741512499997</v>
      </c>
      <c r="L46" s="4">
        <f t="shared" si="87"/>
        <v>117798.59637500001</v>
      </c>
      <c r="M46" s="4">
        <f t="shared" ref="M46:N46" si="88">IF(M44=0,0,IF(M44&gt;=0,0+(M44*202.25)+23390)*1.165)</f>
        <v>113547.98902499999</v>
      </c>
      <c r="N46" s="4">
        <f t="shared" si="88"/>
        <v>119495.06937500001</v>
      </c>
      <c r="O46" s="4">
        <f t="shared" ref="O46" si="89">IF(O44=0,0,IF(O44&gt;=0,0+(O44*202.25)+23390)*1.165)</f>
        <v>114855.6869625</v>
      </c>
      <c r="P46" s="39">
        <f>SUM(D46:O46)</f>
        <v>962644.13961249986</v>
      </c>
    </row>
    <row r="47" spans="1:16" s="3" customFormat="1" ht="15.75" x14ac:dyDescent="0.25">
      <c r="A47" s="596" t="s">
        <v>132</v>
      </c>
      <c r="B47" s="597"/>
      <c r="C47" s="12" t="s">
        <v>117</v>
      </c>
      <c r="D47" s="16">
        <f>IFERROR(D46/D9,0)</f>
        <v>24.597647441860467</v>
      </c>
      <c r="E47" s="16">
        <f t="shared" ref="E47:G47" si="90">IFERROR(E46/E9,0)</f>
        <v>15.937083140432099</v>
      </c>
      <c r="F47" s="16">
        <f t="shared" si="90"/>
        <v>25.793928325688071</v>
      </c>
      <c r="G47" s="16">
        <f t="shared" si="90"/>
        <v>25.912967578125002</v>
      </c>
      <c r="H47" s="16">
        <f t="shared" ref="H47:I47" si="91">IFERROR(H46/H9,0)</f>
        <v>30.387990091666666</v>
      </c>
      <c r="I47" s="16">
        <f t="shared" si="91"/>
        <v>23.330480818965519</v>
      </c>
      <c r="J47" s="16">
        <f t="shared" ref="J47" si="92">IFERROR(J46/J9,0)</f>
        <v>17.997572125420877</v>
      </c>
      <c r="K47" s="16">
        <f t="shared" ref="K47:L47" si="93">IFERROR(K46/K9,0)</f>
        <v>26.997844882172132</v>
      </c>
      <c r="L47" s="16">
        <f t="shared" si="93"/>
        <v>26.235767566815145</v>
      </c>
      <c r="M47" s="16">
        <f t="shared" ref="M47:N47" si="94">IFERROR(M46/M9,0)</f>
        <v>20.834493399082568</v>
      </c>
      <c r="N47" s="16">
        <f t="shared" si="94"/>
        <v>21.647657495471016</v>
      </c>
      <c r="O47" s="16">
        <f t="shared" ref="O47" si="95">IFERROR(O46/O9,0)</f>
        <v>20.509944100446429</v>
      </c>
      <c r="P47" s="40">
        <f>IFERROR(P46/P9,0)</f>
        <v>22.822288753259837</v>
      </c>
    </row>
    <row r="48" spans="1:16" x14ac:dyDescent="0.25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7"/>
      <c r="O48" s="647"/>
      <c r="P48" s="648"/>
    </row>
    <row r="49" spans="1:16" ht="15.75" x14ac:dyDescent="0.25">
      <c r="A49" s="596" t="s">
        <v>130</v>
      </c>
      <c r="B49" s="597"/>
      <c r="C49" s="6" t="s">
        <v>129</v>
      </c>
      <c r="D49" s="43">
        <v>0</v>
      </c>
      <c r="E49" s="43">
        <v>0</v>
      </c>
      <c r="F49" s="43">
        <v>0</v>
      </c>
      <c r="G49" s="43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39">
        <f>SUM(D49:O49)</f>
        <v>0</v>
      </c>
    </row>
    <row r="50" spans="1:16" ht="15.75" x14ac:dyDescent="0.25">
      <c r="A50" s="596" t="s">
        <v>189</v>
      </c>
      <c r="B50" s="597"/>
      <c r="C50" s="6" t="s">
        <v>128</v>
      </c>
      <c r="D50" s="43">
        <v>0</v>
      </c>
      <c r="E50" s="43">
        <v>0</v>
      </c>
      <c r="F50" s="43">
        <v>0</v>
      </c>
      <c r="G50" s="43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39">
        <f>SUM(D50:O50)</f>
        <v>0</v>
      </c>
    </row>
    <row r="51" spans="1:16" ht="15.75" x14ac:dyDescent="0.25">
      <c r="A51" s="610" t="s">
        <v>127</v>
      </c>
      <c r="B51" s="611"/>
      <c r="C51" s="6" t="s">
        <v>31</v>
      </c>
      <c r="D51" s="43">
        <v>0</v>
      </c>
      <c r="E51" s="43">
        <v>0</v>
      </c>
      <c r="F51" s="43">
        <v>0</v>
      </c>
      <c r="G51" s="43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40">
        <f>SUM(D51:O51)</f>
        <v>0</v>
      </c>
    </row>
    <row r="52" spans="1:16" ht="15.75" x14ac:dyDescent="0.25">
      <c r="A52" s="596" t="s">
        <v>126</v>
      </c>
      <c r="B52" s="597"/>
      <c r="C52" s="6" t="s">
        <v>31</v>
      </c>
      <c r="D52" s="43">
        <v>0</v>
      </c>
      <c r="E52" s="43">
        <v>0</v>
      </c>
      <c r="F52" s="43">
        <v>0</v>
      </c>
      <c r="G52" s="43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0">
        <f>SUM(D52:O52)</f>
        <v>0</v>
      </c>
    </row>
    <row r="53" spans="1:16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8"/>
    </row>
    <row r="54" spans="1:16" ht="15.75" x14ac:dyDescent="0.25">
      <c r="A54" s="596" t="s">
        <v>124</v>
      </c>
      <c r="B54" s="597"/>
      <c r="C54" s="12" t="s">
        <v>18</v>
      </c>
      <c r="D54" s="43">
        <v>0</v>
      </c>
      <c r="E54" s="43">
        <v>0</v>
      </c>
      <c r="F54" s="43">
        <v>0</v>
      </c>
      <c r="G54" s="43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39">
        <f>SUM(D54:O54)</f>
        <v>0</v>
      </c>
    </row>
    <row r="55" spans="1:16" ht="15.75" x14ac:dyDescent="0.25">
      <c r="A55" s="320" t="s">
        <v>123</v>
      </c>
      <c r="B55" s="321"/>
      <c r="C55" s="12" t="s">
        <v>18</v>
      </c>
      <c r="D55" s="43">
        <v>0</v>
      </c>
      <c r="E55" s="43">
        <v>0</v>
      </c>
      <c r="F55" s="43">
        <v>0</v>
      </c>
      <c r="G55" s="43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39">
        <f>SUM(D55:O55)</f>
        <v>0</v>
      </c>
    </row>
    <row r="56" spans="1:16" ht="15.75" x14ac:dyDescent="0.25">
      <c r="A56" s="596" t="s">
        <v>122</v>
      </c>
      <c r="B56" s="597"/>
      <c r="C56" s="6" t="s">
        <v>18</v>
      </c>
      <c r="D56" s="43">
        <v>0</v>
      </c>
      <c r="E56" s="43">
        <v>0</v>
      </c>
      <c r="F56" s="43">
        <v>0</v>
      </c>
      <c r="G56" s="43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39">
        <f>SUM(D56:O56)</f>
        <v>0</v>
      </c>
    </row>
    <row r="57" spans="1:16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8"/>
    </row>
    <row r="58" spans="1:16" ht="15.75" x14ac:dyDescent="0.25">
      <c r="A58" s="610" t="s">
        <v>120</v>
      </c>
      <c r="B58" s="611"/>
      <c r="C58" s="6" t="s">
        <v>18</v>
      </c>
      <c r="D58" s="14">
        <f>D41+D46+D51+D52+D54+D55+D56</f>
        <v>143384.94200000001</v>
      </c>
      <c r="E58" s="14">
        <f t="shared" ref="E58:G58" si="96">E41+E46+E51+E52+E54+E55+E56</f>
        <v>107966.14937500001</v>
      </c>
      <c r="F58" s="14">
        <f t="shared" si="96"/>
        <v>117170.76375</v>
      </c>
      <c r="G58" s="14">
        <f t="shared" si="96"/>
        <v>123235.04737499999</v>
      </c>
      <c r="H58" s="14">
        <f t="shared" ref="H58:I58" si="97">H41+H46+H51+H52+H54+H55+H56</f>
        <v>231463.970275</v>
      </c>
      <c r="I58" s="14">
        <f t="shared" si="97"/>
        <v>138658.394375</v>
      </c>
      <c r="J58" s="14">
        <f t="shared" ref="J58" si="98">J41+J46+J51+J52+J54+J55+J56</f>
        <v>109652.78921250001</v>
      </c>
      <c r="K58" s="14">
        <f t="shared" ref="K58:L58" si="99">K41+K46+K51+K52+K54+K55+K56</f>
        <v>163274.74151249998</v>
      </c>
      <c r="L58" s="14">
        <f t="shared" si="99"/>
        <v>370509.95586074726</v>
      </c>
      <c r="M58" s="14">
        <f t="shared" ref="M58:N58" si="100">M41+M46+M51+M52+M54+M55+M56</f>
        <v>360247.98902500002</v>
      </c>
      <c r="N58" s="14">
        <f t="shared" si="100"/>
        <v>393895.06937500002</v>
      </c>
      <c r="O58" s="14">
        <f t="shared" ref="O58" si="101">O41+O46+O51+O52+O54+O55+O56</f>
        <v>370455.68696249998</v>
      </c>
      <c r="P58" s="39">
        <f>SUM(D58:O58)</f>
        <v>2629915.4990982469</v>
      </c>
    </row>
    <row r="59" spans="1:16" ht="15.75" x14ac:dyDescent="0.25">
      <c r="A59" s="610" t="s">
        <v>119</v>
      </c>
      <c r="B59" s="611"/>
      <c r="C59" s="6" t="s">
        <v>117</v>
      </c>
      <c r="D59" s="16">
        <f>IFERROR(D58/D9,0)</f>
        <v>66.69067069767442</v>
      </c>
      <c r="E59" s="16">
        <f t="shared" ref="E59:G59" si="102">IFERROR(E58/E9,0)</f>
        <v>33.322885609567905</v>
      </c>
      <c r="F59" s="16">
        <f t="shared" si="102"/>
        <v>53.748056766055043</v>
      </c>
      <c r="G59" s="16">
        <f t="shared" si="102"/>
        <v>55.015646149553568</v>
      </c>
      <c r="H59" s="16">
        <f t="shared" ref="H59:I59" si="103">IFERROR(H58/H9,0)</f>
        <v>77.154656758333331</v>
      </c>
      <c r="I59" s="16">
        <f t="shared" si="103"/>
        <v>47.81323943965517</v>
      </c>
      <c r="J59" s="16">
        <f t="shared" ref="J59" si="104">IFERROR(J58/J9,0)</f>
        <v>36.920131047979801</v>
      </c>
      <c r="K59" s="16">
        <f t="shared" ref="K59:L59" si="105">IFERROR(K58/K9,0)</f>
        <v>66.915877669057366</v>
      </c>
      <c r="L59" s="16">
        <f t="shared" si="105"/>
        <v>82.518921127115206</v>
      </c>
      <c r="M59" s="16">
        <f t="shared" ref="M59:N59" si="106">IFERROR(M58/M9,0)</f>
        <v>66.100548444954129</v>
      </c>
      <c r="N59" s="16">
        <f t="shared" si="106"/>
        <v>71.357802423007257</v>
      </c>
      <c r="O59" s="16">
        <f t="shared" ref="O59" si="107">IFERROR(O58/O9,0)</f>
        <v>66.152801243303571</v>
      </c>
      <c r="P59" s="40">
        <f>IFERROR(P58/P9,0)</f>
        <v>62.349822169232979</v>
      </c>
    </row>
    <row r="60" spans="1:16" ht="15.75" x14ac:dyDescent="0.25">
      <c r="A60" s="610" t="s">
        <v>118</v>
      </c>
      <c r="B60" s="611"/>
      <c r="C60" s="6" t="s">
        <v>117</v>
      </c>
      <c r="D60" s="16">
        <f>IFERROR(D58/D22,0)</f>
        <v>89.643602375742432</v>
      </c>
      <c r="E60" s="16">
        <f t="shared" ref="E60:G60" si="108">IFERROR(E58/E22,0)</f>
        <v>43.911884074917644</v>
      </c>
      <c r="F60" s="16">
        <f t="shared" si="108"/>
        <v>61.055059012036892</v>
      </c>
      <c r="G60" s="16">
        <f t="shared" si="108"/>
        <v>60.86282466169498</v>
      </c>
      <c r="H60" s="16">
        <f t="shared" ref="H60:I60" si="109">IFERROR(H58/H22,0)</f>
        <v>138.93395574729891</v>
      </c>
      <c r="I60" s="16">
        <f t="shared" si="109"/>
        <v>62.61668821125361</v>
      </c>
      <c r="J60" s="16">
        <f t="shared" ref="J60" si="110">IFERROR(J58/J22,0)</f>
        <v>40.288345230003316</v>
      </c>
      <c r="K60" s="16">
        <f t="shared" ref="K60:L60" si="111">IFERROR(K58/K22,0)</f>
        <v>73.956942298545997</v>
      </c>
      <c r="L60" s="16">
        <f t="shared" si="111"/>
        <v>137.90008778500345</v>
      </c>
      <c r="M60" s="16">
        <f t="shared" ref="M60:N60" si="112">IFERROR(M58/M22,0)</f>
        <v>143.38799117377806</v>
      </c>
      <c r="N60" s="16">
        <f t="shared" si="112"/>
        <v>194.26665485056225</v>
      </c>
      <c r="O60" s="16">
        <f t="shared" ref="O60" si="113">IFERROR(O58/O22,0)</f>
        <v>148.92092256090208</v>
      </c>
      <c r="P60" s="155">
        <f>IFERROR(P58/P22,0)</f>
        <v>99.143698861064195</v>
      </c>
    </row>
    <row r="61" spans="1:16" ht="15.75" x14ac:dyDescent="0.25">
      <c r="A61" s="596" t="s">
        <v>116</v>
      </c>
      <c r="B61" s="597"/>
      <c r="C61" s="6" t="s">
        <v>3</v>
      </c>
      <c r="D61" s="43">
        <v>1</v>
      </c>
      <c r="E61" s="43">
        <v>1</v>
      </c>
      <c r="F61" s="43">
        <v>1</v>
      </c>
      <c r="G61" s="43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10">
        <f>O61</f>
        <v>1</v>
      </c>
    </row>
    <row r="62" spans="1:16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14.418604651162791</v>
      </c>
      <c r="E62" s="16">
        <f t="shared" ref="E62:G62" si="114">IFERROR((E61*1000*31)/E9,0)</f>
        <v>9.567901234567902</v>
      </c>
      <c r="F62" s="16">
        <f t="shared" si="114"/>
        <v>14.220183486238533</v>
      </c>
      <c r="G62" s="16">
        <f t="shared" si="114"/>
        <v>13.839285714285714</v>
      </c>
      <c r="H62" s="16">
        <f t="shared" ref="H62:I62" si="115">IFERROR((H61*1000*31)/H9,0)</f>
        <v>10.333333333333334</v>
      </c>
      <c r="I62" s="16">
        <f t="shared" si="115"/>
        <v>10.689655172413794</v>
      </c>
      <c r="J62" s="16">
        <f t="shared" ref="J62" si="116">IFERROR((J61*1000*31)/J9,0)</f>
        <v>10.437710437710438</v>
      </c>
      <c r="K62" s="16">
        <f t="shared" ref="K62:L62" si="117">IFERROR((K61*1000*31)/K9,0)</f>
        <v>12.704918032786885</v>
      </c>
      <c r="L62" s="16">
        <f t="shared" si="117"/>
        <v>6.9042316258351892</v>
      </c>
      <c r="M62" s="16">
        <f t="shared" ref="M62:N62" si="118">IFERROR((M61*1000*31)/M9,0)</f>
        <v>5.6880733944954125</v>
      </c>
      <c r="N62" s="16">
        <f t="shared" si="118"/>
        <v>5.6159420289855069</v>
      </c>
      <c r="O62" s="16">
        <f t="shared" ref="O62" si="119">IFERROR((O61*1000*31)/O9,0)</f>
        <v>5.5357142857142856</v>
      </c>
      <c r="P62" s="40">
        <f>IFERROR((P61*1000*31)/P9,0)</f>
        <v>0.73494547178757708</v>
      </c>
    </row>
    <row r="63" spans="1:16" ht="15.75" x14ac:dyDescent="0.25">
      <c r="A63" s="641" t="s">
        <v>113</v>
      </c>
      <c r="B63" s="642"/>
      <c r="C63" s="38" t="s">
        <v>3</v>
      </c>
      <c r="D63" s="43">
        <v>4</v>
      </c>
      <c r="E63" s="43">
        <v>4</v>
      </c>
      <c r="F63" s="43">
        <v>4</v>
      </c>
      <c r="G63" s="43">
        <v>4</v>
      </c>
      <c r="H63" s="5">
        <v>4</v>
      </c>
      <c r="I63" s="5">
        <v>4</v>
      </c>
      <c r="J63" s="5">
        <v>4</v>
      </c>
      <c r="K63" s="5">
        <v>4</v>
      </c>
      <c r="L63" s="5">
        <v>4</v>
      </c>
      <c r="M63" s="5">
        <v>4</v>
      </c>
      <c r="N63" s="5">
        <v>4</v>
      </c>
      <c r="O63" s="5">
        <v>4</v>
      </c>
      <c r="P63" s="10">
        <f>O63</f>
        <v>4</v>
      </c>
    </row>
    <row r="64" spans="1:16" x14ac:dyDescent="0.25">
      <c r="A64" s="643"/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5"/>
    </row>
    <row r="65" spans="1:16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7"/>
      <c r="O65" s="647"/>
      <c r="P65" s="648"/>
    </row>
    <row r="66" spans="1:16" ht="15.75" x14ac:dyDescent="0.25">
      <c r="A66" s="649" t="s">
        <v>111</v>
      </c>
      <c r="B66" s="37" t="s">
        <v>85</v>
      </c>
      <c r="C66" s="6" t="s">
        <v>3</v>
      </c>
      <c r="D66" s="43">
        <v>0</v>
      </c>
      <c r="E66" s="43">
        <v>0</v>
      </c>
      <c r="F66" s="43">
        <v>0</v>
      </c>
      <c r="G66" s="43">
        <v>0</v>
      </c>
      <c r="H66" s="164">
        <v>1</v>
      </c>
      <c r="I66" s="164">
        <v>0</v>
      </c>
      <c r="J66" s="164">
        <v>0</v>
      </c>
      <c r="K66" s="164">
        <v>0</v>
      </c>
      <c r="L66" s="164">
        <v>0</v>
      </c>
      <c r="M66" s="164">
        <v>2</v>
      </c>
      <c r="N66" s="164">
        <v>0</v>
      </c>
      <c r="O66" s="164">
        <v>1</v>
      </c>
      <c r="P66" s="317">
        <f>D66</f>
        <v>0</v>
      </c>
    </row>
    <row r="67" spans="1:16" ht="15.75" x14ac:dyDescent="0.25">
      <c r="A67" s="650"/>
      <c r="B67" s="24" t="s">
        <v>106</v>
      </c>
      <c r="C67" s="6" t="s">
        <v>3</v>
      </c>
      <c r="D67" s="162">
        <v>0</v>
      </c>
      <c r="E67" s="162">
        <v>11</v>
      </c>
      <c r="F67" s="162">
        <v>0</v>
      </c>
      <c r="G67" s="162">
        <v>4</v>
      </c>
      <c r="H67" s="162">
        <v>1</v>
      </c>
      <c r="I67" s="162">
        <v>2</v>
      </c>
      <c r="J67" s="162">
        <v>0</v>
      </c>
      <c r="K67" s="162">
        <v>7</v>
      </c>
      <c r="L67" s="162">
        <v>2</v>
      </c>
      <c r="M67" s="162">
        <v>3</v>
      </c>
      <c r="N67" s="162">
        <v>2</v>
      </c>
      <c r="O67" s="162">
        <v>3</v>
      </c>
      <c r="P67" s="317">
        <f>SUM(D67:O67)</f>
        <v>35</v>
      </c>
    </row>
    <row r="68" spans="1:16" ht="26.25" x14ac:dyDescent="0.25">
      <c r="A68" s="650"/>
      <c r="B68" s="24" t="s">
        <v>105</v>
      </c>
      <c r="C68" s="6" t="s">
        <v>3</v>
      </c>
      <c r="D68" s="162">
        <v>0</v>
      </c>
      <c r="E68" s="162">
        <v>11</v>
      </c>
      <c r="F68" s="162">
        <v>0</v>
      </c>
      <c r="G68" s="162">
        <v>3</v>
      </c>
      <c r="H68" s="162">
        <v>2</v>
      </c>
      <c r="I68" s="162">
        <v>2</v>
      </c>
      <c r="J68" s="162">
        <v>0</v>
      </c>
      <c r="K68" s="162">
        <v>7</v>
      </c>
      <c r="L68" s="162">
        <v>0</v>
      </c>
      <c r="M68" s="162">
        <v>5</v>
      </c>
      <c r="N68" s="162">
        <v>1</v>
      </c>
      <c r="O68" s="162">
        <v>2</v>
      </c>
      <c r="P68" s="317">
        <f>SUM(D68:O68)</f>
        <v>33</v>
      </c>
    </row>
    <row r="69" spans="1:16" s="3" customFormat="1" ht="26.25" x14ac:dyDescent="0.25">
      <c r="A69" s="650"/>
      <c r="B69" s="24" t="s">
        <v>104</v>
      </c>
      <c r="C69" s="12" t="s">
        <v>3</v>
      </c>
      <c r="D69" s="162">
        <v>0</v>
      </c>
      <c r="E69" s="162">
        <v>0</v>
      </c>
      <c r="F69" s="162">
        <v>0</v>
      </c>
      <c r="G69" s="162">
        <v>0</v>
      </c>
      <c r="H69" s="162">
        <v>0</v>
      </c>
      <c r="I69" s="162">
        <v>0</v>
      </c>
      <c r="J69" s="162">
        <v>0</v>
      </c>
      <c r="K69" s="162">
        <v>0</v>
      </c>
      <c r="L69" s="162">
        <v>0</v>
      </c>
      <c r="M69" s="162">
        <v>0</v>
      </c>
      <c r="N69" s="162">
        <v>0</v>
      </c>
      <c r="O69" s="162">
        <v>0</v>
      </c>
      <c r="P69" s="318">
        <f>SUM(D69:O69)</f>
        <v>0</v>
      </c>
    </row>
    <row r="70" spans="1:16" s="3" customFormat="1" ht="15.75" x14ac:dyDescent="0.25">
      <c r="A70" s="650"/>
      <c r="B70" s="24" t="s">
        <v>190</v>
      </c>
      <c r="C70" s="12" t="s">
        <v>3</v>
      </c>
      <c r="D70" s="162">
        <f>D68+D69</f>
        <v>0</v>
      </c>
      <c r="E70" s="162">
        <f>E68+E69</f>
        <v>11</v>
      </c>
      <c r="F70" s="162">
        <f t="shared" ref="F70:G70" si="120">F68+F69</f>
        <v>0</v>
      </c>
      <c r="G70" s="162">
        <f t="shared" si="120"/>
        <v>3</v>
      </c>
      <c r="H70" s="162">
        <f t="shared" ref="H70:I70" si="121">H68+H69</f>
        <v>2</v>
      </c>
      <c r="I70" s="162">
        <f t="shared" si="121"/>
        <v>2</v>
      </c>
      <c r="J70" s="162">
        <f t="shared" ref="J70" si="122">J68+J69</f>
        <v>0</v>
      </c>
      <c r="K70" s="162">
        <f t="shared" ref="K70:L70" si="123">K68+K69</f>
        <v>7</v>
      </c>
      <c r="L70" s="162">
        <f t="shared" si="123"/>
        <v>0</v>
      </c>
      <c r="M70" s="162">
        <f t="shared" ref="M70:N70" si="124">M68+M69</f>
        <v>5</v>
      </c>
      <c r="N70" s="162">
        <f t="shared" si="124"/>
        <v>1</v>
      </c>
      <c r="O70" s="162">
        <f t="shared" ref="O70" si="125">O68+O69</f>
        <v>2</v>
      </c>
      <c r="P70" s="240">
        <f>P68+P69</f>
        <v>33</v>
      </c>
    </row>
    <row r="71" spans="1:16" ht="15.75" x14ac:dyDescent="0.25">
      <c r="A71" s="651"/>
      <c r="B71" s="37" t="s">
        <v>81</v>
      </c>
      <c r="C71" s="6" t="s">
        <v>3</v>
      </c>
      <c r="D71" s="165">
        <f>D66+D67-D70</f>
        <v>0</v>
      </c>
      <c r="E71" s="165">
        <f>E66+E67-E70</f>
        <v>0</v>
      </c>
      <c r="F71" s="165">
        <f t="shared" ref="F71:G71" si="126">F66+F67-F70</f>
        <v>0</v>
      </c>
      <c r="G71" s="165">
        <f t="shared" si="126"/>
        <v>1</v>
      </c>
      <c r="H71" s="165">
        <f t="shared" ref="H71:I71" si="127">H66+H67-H70</f>
        <v>0</v>
      </c>
      <c r="I71" s="165">
        <f t="shared" si="127"/>
        <v>0</v>
      </c>
      <c r="J71" s="165">
        <f t="shared" ref="J71" si="128">J66+J67-J70</f>
        <v>0</v>
      </c>
      <c r="K71" s="165">
        <f t="shared" ref="K71:L71" si="129">K66+K67-K70</f>
        <v>0</v>
      </c>
      <c r="L71" s="165">
        <f t="shared" si="129"/>
        <v>2</v>
      </c>
      <c r="M71" s="165">
        <f t="shared" ref="M71:N71" si="130">M66+M67-M70</f>
        <v>0</v>
      </c>
      <c r="N71" s="165">
        <f t="shared" si="130"/>
        <v>1</v>
      </c>
      <c r="O71" s="165">
        <f t="shared" ref="O71" si="131">O66+O67-O70</f>
        <v>2</v>
      </c>
      <c r="P71" s="166">
        <f>P66+P67-P70</f>
        <v>2</v>
      </c>
    </row>
    <row r="72" spans="1:16" ht="15.75" x14ac:dyDescent="0.25">
      <c r="A72" s="649" t="s">
        <v>110</v>
      </c>
      <c r="B72" s="37" t="s">
        <v>85</v>
      </c>
      <c r="C72" s="6" t="s">
        <v>3</v>
      </c>
      <c r="D72" s="164">
        <v>0</v>
      </c>
      <c r="E72" s="164">
        <v>0</v>
      </c>
      <c r="F72" s="164">
        <v>0</v>
      </c>
      <c r="G72" s="164">
        <v>0</v>
      </c>
      <c r="H72" s="164">
        <v>0</v>
      </c>
      <c r="I72" s="164">
        <v>0</v>
      </c>
      <c r="J72" s="164">
        <v>0</v>
      </c>
      <c r="K72" s="164">
        <v>0</v>
      </c>
      <c r="L72" s="164">
        <v>0</v>
      </c>
      <c r="M72" s="164">
        <v>0</v>
      </c>
      <c r="N72" s="164">
        <v>0</v>
      </c>
      <c r="O72" s="164">
        <v>0</v>
      </c>
      <c r="P72" s="317">
        <f>D72</f>
        <v>0</v>
      </c>
    </row>
    <row r="73" spans="1:16" ht="15.75" x14ac:dyDescent="0.25">
      <c r="A73" s="650"/>
      <c r="B73" s="24" t="s">
        <v>106</v>
      </c>
      <c r="C73" s="6" t="s">
        <v>3</v>
      </c>
      <c r="D73" s="162">
        <v>0</v>
      </c>
      <c r="E73" s="162">
        <v>0</v>
      </c>
      <c r="F73" s="162">
        <v>0</v>
      </c>
      <c r="G73" s="162">
        <v>0</v>
      </c>
      <c r="H73" s="162">
        <v>0</v>
      </c>
      <c r="I73" s="162">
        <v>0</v>
      </c>
      <c r="J73" s="162">
        <v>0</v>
      </c>
      <c r="K73" s="162">
        <v>0</v>
      </c>
      <c r="L73" s="162">
        <v>0</v>
      </c>
      <c r="M73" s="162">
        <v>0</v>
      </c>
      <c r="N73" s="162">
        <v>0</v>
      </c>
      <c r="O73" s="162">
        <v>0</v>
      </c>
      <c r="P73" s="317">
        <f>SUM(D73:O73)</f>
        <v>0</v>
      </c>
    </row>
    <row r="74" spans="1:16" ht="26.25" x14ac:dyDescent="0.25">
      <c r="A74" s="650"/>
      <c r="B74" s="24" t="s">
        <v>105</v>
      </c>
      <c r="C74" s="6" t="s">
        <v>3</v>
      </c>
      <c r="D74" s="162">
        <v>0</v>
      </c>
      <c r="E74" s="162">
        <v>0</v>
      </c>
      <c r="F74" s="162">
        <v>0</v>
      </c>
      <c r="G74" s="162">
        <v>0</v>
      </c>
      <c r="H74" s="162">
        <v>0</v>
      </c>
      <c r="I74" s="162">
        <v>0</v>
      </c>
      <c r="J74" s="162">
        <v>0</v>
      </c>
      <c r="K74" s="162">
        <v>0</v>
      </c>
      <c r="L74" s="162">
        <v>0</v>
      </c>
      <c r="M74" s="162">
        <v>0</v>
      </c>
      <c r="N74" s="162">
        <v>0</v>
      </c>
      <c r="O74" s="162">
        <v>0</v>
      </c>
      <c r="P74" s="317">
        <f t="shared" ref="P74:P75" si="132">SUM(D74:O74)</f>
        <v>0</v>
      </c>
    </row>
    <row r="75" spans="1:16" s="3" customFormat="1" ht="26.25" x14ac:dyDescent="0.25">
      <c r="A75" s="650"/>
      <c r="B75" s="24" t="s">
        <v>104</v>
      </c>
      <c r="C75" s="12" t="s">
        <v>3</v>
      </c>
      <c r="D75" s="162">
        <v>0</v>
      </c>
      <c r="E75" s="162">
        <v>0</v>
      </c>
      <c r="F75" s="162">
        <v>0</v>
      </c>
      <c r="G75" s="162">
        <v>0</v>
      </c>
      <c r="H75" s="162">
        <v>0</v>
      </c>
      <c r="I75" s="162">
        <v>0</v>
      </c>
      <c r="J75" s="162">
        <v>0</v>
      </c>
      <c r="K75" s="162">
        <v>0</v>
      </c>
      <c r="L75" s="162">
        <v>0</v>
      </c>
      <c r="M75" s="162">
        <v>0</v>
      </c>
      <c r="N75" s="162">
        <v>0</v>
      </c>
      <c r="O75" s="162">
        <v>0</v>
      </c>
      <c r="P75" s="318">
        <f t="shared" si="132"/>
        <v>0</v>
      </c>
    </row>
    <row r="76" spans="1:16" s="3" customFormat="1" ht="15.75" x14ac:dyDescent="0.25">
      <c r="A76" s="650"/>
      <c r="B76" s="24" t="s">
        <v>190</v>
      </c>
      <c r="C76" s="12" t="s">
        <v>3</v>
      </c>
      <c r="D76" s="162">
        <f>D74+D75</f>
        <v>0</v>
      </c>
      <c r="E76" s="162">
        <f t="shared" ref="E76:G76" si="133">E74+E75</f>
        <v>0</v>
      </c>
      <c r="F76" s="162">
        <f t="shared" si="133"/>
        <v>0</v>
      </c>
      <c r="G76" s="162">
        <f t="shared" si="133"/>
        <v>0</v>
      </c>
      <c r="H76" s="162">
        <f t="shared" ref="H76:I76" si="134">H74+H75</f>
        <v>0</v>
      </c>
      <c r="I76" s="162">
        <f t="shared" si="134"/>
        <v>0</v>
      </c>
      <c r="J76" s="162">
        <f t="shared" ref="J76" si="135">J74+J75</f>
        <v>0</v>
      </c>
      <c r="K76" s="162">
        <f t="shared" ref="K76:L76" si="136">K74+K75</f>
        <v>0</v>
      </c>
      <c r="L76" s="162">
        <f t="shared" si="136"/>
        <v>0</v>
      </c>
      <c r="M76" s="162">
        <f t="shared" ref="M76:N76" si="137">M74+M75</f>
        <v>0</v>
      </c>
      <c r="N76" s="162">
        <f t="shared" si="137"/>
        <v>0</v>
      </c>
      <c r="O76" s="162">
        <f t="shared" ref="O76" si="138">O74+O75</f>
        <v>0</v>
      </c>
      <c r="P76" s="240">
        <f t="shared" ref="P76" si="139">P74+P75</f>
        <v>0</v>
      </c>
    </row>
    <row r="77" spans="1:16" ht="15.75" x14ac:dyDescent="0.25">
      <c r="A77" s="651"/>
      <c r="B77" s="37" t="s">
        <v>81</v>
      </c>
      <c r="C77" s="6" t="s">
        <v>3</v>
      </c>
      <c r="D77" s="165">
        <f>D72+D73-D76</f>
        <v>0</v>
      </c>
      <c r="E77" s="165">
        <f t="shared" ref="E77:G77" si="140">E72+E73-E76</f>
        <v>0</v>
      </c>
      <c r="F77" s="165">
        <f t="shared" si="140"/>
        <v>0</v>
      </c>
      <c r="G77" s="165">
        <f t="shared" si="140"/>
        <v>0</v>
      </c>
      <c r="H77" s="165">
        <f t="shared" ref="H77:I77" si="141">H72+H73-H76</f>
        <v>0</v>
      </c>
      <c r="I77" s="165">
        <f t="shared" si="141"/>
        <v>0</v>
      </c>
      <c r="J77" s="165">
        <f t="shared" ref="J77" si="142">J72+J73-J76</f>
        <v>0</v>
      </c>
      <c r="K77" s="165">
        <f t="shared" ref="K77:L77" si="143">K72+K73-K76</f>
        <v>0</v>
      </c>
      <c r="L77" s="165">
        <f t="shared" si="143"/>
        <v>0</v>
      </c>
      <c r="M77" s="165">
        <f t="shared" ref="M77:N77" si="144">M72+M73-M76</f>
        <v>0</v>
      </c>
      <c r="N77" s="165">
        <f t="shared" si="144"/>
        <v>0</v>
      </c>
      <c r="O77" s="165">
        <f t="shared" ref="O77" si="145">O72+O73-O76</f>
        <v>0</v>
      </c>
      <c r="P77" s="166">
        <f>P72+P73-P76</f>
        <v>0</v>
      </c>
    </row>
    <row r="78" spans="1:16" ht="15.6" customHeight="1" x14ac:dyDescent="0.25">
      <c r="A78" s="649" t="s">
        <v>109</v>
      </c>
      <c r="B78" s="37" t="s">
        <v>85</v>
      </c>
      <c r="C78" s="6" t="s">
        <v>3</v>
      </c>
      <c r="D78" s="164">
        <v>0</v>
      </c>
      <c r="E78" s="164">
        <v>0</v>
      </c>
      <c r="F78" s="164">
        <v>0</v>
      </c>
      <c r="G78" s="164">
        <v>0</v>
      </c>
      <c r="H78" s="164">
        <v>0</v>
      </c>
      <c r="I78" s="164">
        <v>0</v>
      </c>
      <c r="J78" s="164">
        <v>0</v>
      </c>
      <c r="K78" s="164">
        <v>0</v>
      </c>
      <c r="L78" s="164">
        <v>0</v>
      </c>
      <c r="M78" s="164">
        <v>0</v>
      </c>
      <c r="N78" s="164">
        <v>0</v>
      </c>
      <c r="O78" s="164">
        <v>0</v>
      </c>
      <c r="P78" s="317">
        <f>D78</f>
        <v>0</v>
      </c>
    </row>
    <row r="79" spans="1:16" ht="15.75" x14ac:dyDescent="0.25">
      <c r="A79" s="650"/>
      <c r="B79" s="24" t="s">
        <v>106</v>
      </c>
      <c r="C79" s="6" t="s">
        <v>3</v>
      </c>
      <c r="D79" s="162">
        <v>0</v>
      </c>
      <c r="E79" s="162">
        <v>0</v>
      </c>
      <c r="F79" s="162">
        <v>0</v>
      </c>
      <c r="G79" s="162">
        <v>0</v>
      </c>
      <c r="H79" s="162">
        <v>0</v>
      </c>
      <c r="I79" s="162">
        <v>0</v>
      </c>
      <c r="J79" s="162">
        <v>0</v>
      </c>
      <c r="K79" s="162">
        <v>0</v>
      </c>
      <c r="L79" s="162">
        <v>0</v>
      </c>
      <c r="M79" s="162">
        <v>0</v>
      </c>
      <c r="N79" s="162">
        <v>0</v>
      </c>
      <c r="O79" s="162">
        <v>0</v>
      </c>
      <c r="P79" s="317">
        <f>SUM(D79:O79)</f>
        <v>0</v>
      </c>
    </row>
    <row r="80" spans="1:16" ht="26.25" x14ac:dyDescent="0.25">
      <c r="A80" s="650"/>
      <c r="B80" s="24" t="s">
        <v>105</v>
      </c>
      <c r="C80" s="6" t="s">
        <v>3</v>
      </c>
      <c r="D80" s="162">
        <v>0</v>
      </c>
      <c r="E80" s="162">
        <v>0</v>
      </c>
      <c r="F80" s="162">
        <v>0</v>
      </c>
      <c r="G80" s="162">
        <v>0</v>
      </c>
      <c r="H80" s="162">
        <v>0</v>
      </c>
      <c r="I80" s="162">
        <v>0</v>
      </c>
      <c r="J80" s="162">
        <v>0</v>
      </c>
      <c r="K80" s="162">
        <v>0</v>
      </c>
      <c r="L80" s="162">
        <v>0</v>
      </c>
      <c r="M80" s="162">
        <v>0</v>
      </c>
      <c r="N80" s="162">
        <v>0</v>
      </c>
      <c r="O80" s="162">
        <v>0</v>
      </c>
      <c r="P80" s="317">
        <f>SUM(D80:O80)</f>
        <v>0</v>
      </c>
    </row>
    <row r="81" spans="1:16" s="3" customFormat="1" ht="26.25" x14ac:dyDescent="0.25">
      <c r="A81" s="650"/>
      <c r="B81" s="24" t="s">
        <v>104</v>
      </c>
      <c r="C81" s="12" t="s">
        <v>3</v>
      </c>
      <c r="D81" s="162">
        <v>0</v>
      </c>
      <c r="E81" s="162">
        <v>0</v>
      </c>
      <c r="F81" s="162">
        <v>0</v>
      </c>
      <c r="G81" s="162">
        <v>0</v>
      </c>
      <c r="H81" s="162">
        <v>0</v>
      </c>
      <c r="I81" s="162">
        <v>0</v>
      </c>
      <c r="J81" s="162">
        <v>0</v>
      </c>
      <c r="K81" s="162">
        <v>0</v>
      </c>
      <c r="L81" s="162">
        <v>0</v>
      </c>
      <c r="M81" s="162">
        <v>0</v>
      </c>
      <c r="N81" s="162">
        <v>0</v>
      </c>
      <c r="O81" s="162">
        <v>0</v>
      </c>
      <c r="P81" s="318">
        <f>SUM(D81:O81)</f>
        <v>0</v>
      </c>
    </row>
    <row r="82" spans="1:16" s="3" customFormat="1" ht="15.75" x14ac:dyDescent="0.25">
      <c r="A82" s="650"/>
      <c r="B82" s="24" t="s">
        <v>190</v>
      </c>
      <c r="C82" s="12" t="s">
        <v>3</v>
      </c>
      <c r="D82" s="162">
        <f>D80+D81</f>
        <v>0</v>
      </c>
      <c r="E82" s="162">
        <f t="shared" ref="E82:G82" si="146">E80+E81</f>
        <v>0</v>
      </c>
      <c r="F82" s="162">
        <f t="shared" si="146"/>
        <v>0</v>
      </c>
      <c r="G82" s="162">
        <f t="shared" si="146"/>
        <v>0</v>
      </c>
      <c r="H82" s="162">
        <f t="shared" ref="H82:I82" si="147">H80+H81</f>
        <v>0</v>
      </c>
      <c r="I82" s="162">
        <f t="shared" si="147"/>
        <v>0</v>
      </c>
      <c r="J82" s="162">
        <f t="shared" ref="J82" si="148">J80+J81</f>
        <v>0</v>
      </c>
      <c r="K82" s="162">
        <f t="shared" ref="K82:L82" si="149">K80+K81</f>
        <v>0</v>
      </c>
      <c r="L82" s="162">
        <f t="shared" si="149"/>
        <v>0</v>
      </c>
      <c r="M82" s="162">
        <f t="shared" ref="M82:N82" si="150">M80+M81</f>
        <v>0</v>
      </c>
      <c r="N82" s="162">
        <f t="shared" si="150"/>
        <v>0</v>
      </c>
      <c r="O82" s="162">
        <f t="shared" ref="O82" si="151">O80+O81</f>
        <v>0</v>
      </c>
      <c r="P82" s="240">
        <f t="shared" ref="P82" si="152">P81+P80</f>
        <v>0</v>
      </c>
    </row>
    <row r="83" spans="1:16" ht="15.75" x14ac:dyDescent="0.25">
      <c r="A83" s="651"/>
      <c r="B83" s="37" t="s">
        <v>81</v>
      </c>
      <c r="C83" s="6" t="s">
        <v>3</v>
      </c>
      <c r="D83" s="165">
        <f>D78+D79-D82</f>
        <v>0</v>
      </c>
      <c r="E83" s="165">
        <f t="shared" ref="E83:G83" si="153">E78+E79-E82</f>
        <v>0</v>
      </c>
      <c r="F83" s="165">
        <f t="shared" si="153"/>
        <v>0</v>
      </c>
      <c r="G83" s="165">
        <f t="shared" si="153"/>
        <v>0</v>
      </c>
      <c r="H83" s="165">
        <f t="shared" ref="H83:I83" si="154">H78+H79-H82</f>
        <v>0</v>
      </c>
      <c r="I83" s="165">
        <f t="shared" si="154"/>
        <v>0</v>
      </c>
      <c r="J83" s="165">
        <f t="shared" ref="J83" si="155">J78+J79-J82</f>
        <v>0</v>
      </c>
      <c r="K83" s="165">
        <f t="shared" ref="K83:L83" si="156">K78+K79-K82</f>
        <v>0</v>
      </c>
      <c r="L83" s="165">
        <f t="shared" si="156"/>
        <v>0</v>
      </c>
      <c r="M83" s="165">
        <f t="shared" ref="M83:N83" si="157">M78+M79-M82</f>
        <v>0</v>
      </c>
      <c r="N83" s="165">
        <f t="shared" si="157"/>
        <v>0</v>
      </c>
      <c r="O83" s="165">
        <f t="shared" ref="O83" si="158">O78+O79-O82</f>
        <v>0</v>
      </c>
      <c r="P83" s="166">
        <f t="shared" ref="P83" si="159">P78+P79-P82</f>
        <v>0</v>
      </c>
    </row>
    <row r="84" spans="1:16" ht="15.75" x14ac:dyDescent="0.25">
      <c r="A84" s="652" t="s">
        <v>108</v>
      </c>
      <c r="B84" s="37" t="s">
        <v>85</v>
      </c>
      <c r="C84" s="6" t="s">
        <v>3</v>
      </c>
      <c r="D84" s="164">
        <v>0</v>
      </c>
      <c r="E84" s="164">
        <v>0</v>
      </c>
      <c r="F84" s="164">
        <v>0</v>
      </c>
      <c r="G84" s="164">
        <v>0</v>
      </c>
      <c r="H84" s="164">
        <v>0</v>
      </c>
      <c r="I84" s="164">
        <v>0</v>
      </c>
      <c r="J84" s="164">
        <v>0</v>
      </c>
      <c r="K84" s="164">
        <v>0</v>
      </c>
      <c r="L84" s="164">
        <v>0</v>
      </c>
      <c r="M84" s="164">
        <v>0</v>
      </c>
      <c r="N84" s="164">
        <v>0</v>
      </c>
      <c r="O84" s="164">
        <v>0</v>
      </c>
      <c r="P84" s="317">
        <f>D84</f>
        <v>0</v>
      </c>
    </row>
    <row r="85" spans="1:16" ht="15.75" x14ac:dyDescent="0.25">
      <c r="A85" s="653"/>
      <c r="B85" s="37" t="s">
        <v>106</v>
      </c>
      <c r="C85" s="6" t="s">
        <v>3</v>
      </c>
      <c r="D85" s="162">
        <v>0</v>
      </c>
      <c r="E85" s="162">
        <v>0</v>
      </c>
      <c r="F85" s="162">
        <v>0</v>
      </c>
      <c r="G85" s="162">
        <v>0</v>
      </c>
      <c r="H85" s="162">
        <v>0</v>
      </c>
      <c r="I85" s="162">
        <v>0</v>
      </c>
      <c r="J85" s="162">
        <v>0</v>
      </c>
      <c r="K85" s="162">
        <v>0</v>
      </c>
      <c r="L85" s="162">
        <v>0</v>
      </c>
      <c r="M85" s="162">
        <v>0</v>
      </c>
      <c r="N85" s="162">
        <v>0</v>
      </c>
      <c r="O85" s="162">
        <v>0</v>
      </c>
      <c r="P85" s="317">
        <f>SUM(D85:O85)</f>
        <v>0</v>
      </c>
    </row>
    <row r="86" spans="1:16" ht="26.25" x14ac:dyDescent="0.25">
      <c r="A86" s="653"/>
      <c r="B86" s="37" t="s">
        <v>105</v>
      </c>
      <c r="C86" s="6" t="s">
        <v>3</v>
      </c>
      <c r="D86" s="162">
        <v>0</v>
      </c>
      <c r="E86" s="162">
        <v>0</v>
      </c>
      <c r="F86" s="162">
        <v>0</v>
      </c>
      <c r="G86" s="162">
        <v>0</v>
      </c>
      <c r="H86" s="162">
        <v>0</v>
      </c>
      <c r="I86" s="162">
        <v>0</v>
      </c>
      <c r="J86" s="162">
        <v>0</v>
      </c>
      <c r="K86" s="162">
        <v>0</v>
      </c>
      <c r="L86" s="162">
        <v>0</v>
      </c>
      <c r="M86" s="162">
        <v>0</v>
      </c>
      <c r="N86" s="162">
        <v>0</v>
      </c>
      <c r="O86" s="162">
        <v>0</v>
      </c>
      <c r="P86" s="317">
        <f t="shared" ref="P86:P88" si="160">SUM(D86:O86)</f>
        <v>0</v>
      </c>
    </row>
    <row r="87" spans="1:16" s="3" customFormat="1" ht="26.25" x14ac:dyDescent="0.25">
      <c r="A87" s="653"/>
      <c r="B87" s="24" t="s">
        <v>104</v>
      </c>
      <c r="C87" s="12" t="s">
        <v>3</v>
      </c>
      <c r="D87" s="162">
        <v>0</v>
      </c>
      <c r="E87" s="162">
        <v>0</v>
      </c>
      <c r="F87" s="162">
        <v>0</v>
      </c>
      <c r="G87" s="162">
        <v>0</v>
      </c>
      <c r="H87" s="162">
        <v>0</v>
      </c>
      <c r="I87" s="162">
        <v>0</v>
      </c>
      <c r="J87" s="162">
        <v>0</v>
      </c>
      <c r="K87" s="162">
        <v>0</v>
      </c>
      <c r="L87" s="162">
        <v>0</v>
      </c>
      <c r="M87" s="162">
        <v>0</v>
      </c>
      <c r="N87" s="162">
        <v>0</v>
      </c>
      <c r="O87" s="162">
        <v>0</v>
      </c>
      <c r="P87" s="317">
        <f t="shared" si="160"/>
        <v>0</v>
      </c>
    </row>
    <row r="88" spans="1:16" s="3" customFormat="1" ht="15.75" x14ac:dyDescent="0.25">
      <c r="A88" s="653"/>
      <c r="B88" s="24" t="s">
        <v>190</v>
      </c>
      <c r="C88" s="12" t="s">
        <v>3</v>
      </c>
      <c r="D88" s="162">
        <f>D86+D87</f>
        <v>0</v>
      </c>
      <c r="E88" s="162">
        <f t="shared" ref="E88:G88" si="161">E86+E87</f>
        <v>0</v>
      </c>
      <c r="F88" s="162">
        <f t="shared" si="161"/>
        <v>0</v>
      </c>
      <c r="G88" s="162">
        <f t="shared" si="161"/>
        <v>0</v>
      </c>
      <c r="H88" s="162">
        <f t="shared" ref="H88:I88" si="162">H86+H87</f>
        <v>0</v>
      </c>
      <c r="I88" s="162">
        <f t="shared" si="162"/>
        <v>0</v>
      </c>
      <c r="J88" s="162">
        <f t="shared" ref="J88" si="163">J86+J87</f>
        <v>0</v>
      </c>
      <c r="K88" s="162">
        <f t="shared" ref="K88:L88" si="164">K86+K87</f>
        <v>0</v>
      </c>
      <c r="L88" s="162">
        <f t="shared" si="164"/>
        <v>0</v>
      </c>
      <c r="M88" s="162">
        <f t="shared" ref="M88:N88" si="165">M86+M87</f>
        <v>0</v>
      </c>
      <c r="N88" s="162">
        <f t="shared" si="165"/>
        <v>0</v>
      </c>
      <c r="O88" s="162">
        <f t="shared" ref="O88" si="166">O86+O87</f>
        <v>0</v>
      </c>
      <c r="P88" s="317">
        <f t="shared" si="160"/>
        <v>0</v>
      </c>
    </row>
    <row r="89" spans="1:16" ht="15.75" x14ac:dyDescent="0.25">
      <c r="A89" s="654"/>
      <c r="B89" s="36" t="s">
        <v>81</v>
      </c>
      <c r="C89" s="6" t="s">
        <v>3</v>
      </c>
      <c r="D89" s="165">
        <f>D84+D85-D88</f>
        <v>0</v>
      </c>
      <c r="E89" s="165">
        <f t="shared" ref="E89:G89" si="167">E84+E85-E88</f>
        <v>0</v>
      </c>
      <c r="F89" s="165">
        <f t="shared" si="167"/>
        <v>0</v>
      </c>
      <c r="G89" s="165">
        <f t="shared" si="167"/>
        <v>0</v>
      </c>
      <c r="H89" s="165">
        <f t="shared" ref="H89:I89" si="168">H84+H85-H88</f>
        <v>0</v>
      </c>
      <c r="I89" s="165">
        <f t="shared" si="168"/>
        <v>0</v>
      </c>
      <c r="J89" s="165">
        <f t="shared" ref="J89" si="169">J84+J85-J88</f>
        <v>0</v>
      </c>
      <c r="K89" s="165">
        <f t="shared" ref="K89:L89" si="170">K84+K85-K88</f>
        <v>0</v>
      </c>
      <c r="L89" s="165">
        <f t="shared" si="170"/>
        <v>0</v>
      </c>
      <c r="M89" s="165">
        <f t="shared" ref="M89:N89" si="171">M84+M85-M88</f>
        <v>0</v>
      </c>
      <c r="N89" s="165">
        <f t="shared" si="171"/>
        <v>0</v>
      </c>
      <c r="O89" s="165">
        <f t="shared" ref="O89" si="172">O84+O85-O88</f>
        <v>0</v>
      </c>
      <c r="P89" s="166">
        <f t="shared" ref="P89" si="173">P84+P85-P86-P87</f>
        <v>0</v>
      </c>
    </row>
    <row r="90" spans="1:16" ht="15.75" x14ac:dyDescent="0.25">
      <c r="A90" s="655" t="s">
        <v>107</v>
      </c>
      <c r="B90" s="24" t="s">
        <v>85</v>
      </c>
      <c r="C90" s="12" t="s">
        <v>3</v>
      </c>
      <c r="D90" s="142">
        <f t="shared" ref="D90:G93" si="174">D66+D72+D78+D84</f>
        <v>0</v>
      </c>
      <c r="E90" s="142">
        <f t="shared" si="174"/>
        <v>0</v>
      </c>
      <c r="F90" s="142">
        <f t="shared" si="174"/>
        <v>0</v>
      </c>
      <c r="G90" s="142">
        <f t="shared" si="174"/>
        <v>0</v>
      </c>
      <c r="H90" s="142">
        <f t="shared" ref="H90:I90" si="175">H66+H72+H78+H84</f>
        <v>1</v>
      </c>
      <c r="I90" s="142">
        <f t="shared" si="175"/>
        <v>0</v>
      </c>
      <c r="J90" s="142">
        <f t="shared" ref="J90" si="176">J66+J72+J78+J84</f>
        <v>0</v>
      </c>
      <c r="K90" s="142">
        <f t="shared" ref="K90:L90" si="177">K66+K72+K78+K84</f>
        <v>0</v>
      </c>
      <c r="L90" s="142">
        <f t="shared" si="177"/>
        <v>0</v>
      </c>
      <c r="M90" s="142">
        <f t="shared" ref="M90:N90" si="178">M66+M72+M78+M84</f>
        <v>2</v>
      </c>
      <c r="N90" s="142">
        <f t="shared" si="178"/>
        <v>0</v>
      </c>
      <c r="O90" s="142">
        <f t="shared" ref="O90" si="179">O66+O72+O78+O84</f>
        <v>1</v>
      </c>
      <c r="P90" s="317">
        <f>D90</f>
        <v>0</v>
      </c>
    </row>
    <row r="91" spans="1:16" ht="15.75" x14ac:dyDescent="0.25">
      <c r="A91" s="656"/>
      <c r="B91" s="24" t="s">
        <v>106</v>
      </c>
      <c r="C91" s="12" t="s">
        <v>3</v>
      </c>
      <c r="D91" s="142">
        <f t="shared" si="174"/>
        <v>0</v>
      </c>
      <c r="E91" s="142">
        <f t="shared" si="174"/>
        <v>11</v>
      </c>
      <c r="F91" s="142">
        <f t="shared" si="174"/>
        <v>0</v>
      </c>
      <c r="G91" s="142">
        <f t="shared" si="174"/>
        <v>4</v>
      </c>
      <c r="H91" s="142">
        <f t="shared" ref="H91:I91" si="180">H67+H73+H79+H85</f>
        <v>1</v>
      </c>
      <c r="I91" s="142">
        <f t="shared" si="180"/>
        <v>2</v>
      </c>
      <c r="J91" s="142">
        <f t="shared" ref="J91" si="181">J67+J73+J79+J85</f>
        <v>0</v>
      </c>
      <c r="K91" s="142">
        <f t="shared" ref="K91:L91" si="182">K67+K73+K79+K85</f>
        <v>7</v>
      </c>
      <c r="L91" s="142">
        <f t="shared" si="182"/>
        <v>2</v>
      </c>
      <c r="M91" s="142">
        <f t="shared" ref="M91:N91" si="183">M67+M73+M79+M85</f>
        <v>3</v>
      </c>
      <c r="N91" s="142">
        <f t="shared" si="183"/>
        <v>2</v>
      </c>
      <c r="O91" s="142">
        <f t="shared" ref="O91" si="184">O67+O73+O79+O85</f>
        <v>3</v>
      </c>
      <c r="P91" s="317">
        <f>SUM(D91:O91)</f>
        <v>35</v>
      </c>
    </row>
    <row r="92" spans="1:16" ht="26.25" x14ac:dyDescent="0.25">
      <c r="A92" s="656"/>
      <c r="B92" s="24" t="s">
        <v>105</v>
      </c>
      <c r="C92" s="12" t="s">
        <v>3</v>
      </c>
      <c r="D92" s="142">
        <f t="shared" si="174"/>
        <v>0</v>
      </c>
      <c r="E92" s="142">
        <f t="shared" si="174"/>
        <v>11</v>
      </c>
      <c r="F92" s="142">
        <f t="shared" si="174"/>
        <v>0</v>
      </c>
      <c r="G92" s="142">
        <f t="shared" si="174"/>
        <v>3</v>
      </c>
      <c r="H92" s="142">
        <f t="shared" ref="H92:I92" si="185">H68+H74+H80+H86</f>
        <v>2</v>
      </c>
      <c r="I92" s="142">
        <f t="shared" si="185"/>
        <v>2</v>
      </c>
      <c r="J92" s="142">
        <f t="shared" ref="J92" si="186">J68+J74+J80+J86</f>
        <v>0</v>
      </c>
      <c r="K92" s="142">
        <f t="shared" ref="K92:L92" si="187">K68+K74+K80+K86</f>
        <v>7</v>
      </c>
      <c r="L92" s="142">
        <f t="shared" si="187"/>
        <v>0</v>
      </c>
      <c r="M92" s="142">
        <f t="shared" ref="M92:N92" si="188">M68+M74+M80+M86</f>
        <v>5</v>
      </c>
      <c r="N92" s="142">
        <f t="shared" si="188"/>
        <v>1</v>
      </c>
      <c r="O92" s="142">
        <f t="shared" ref="O92" si="189">O68+O74+O80+O86</f>
        <v>2</v>
      </c>
      <c r="P92" s="317">
        <f>SUM(D92:O92)</f>
        <v>33</v>
      </c>
    </row>
    <row r="93" spans="1:16" s="3" customFormat="1" ht="26.25" x14ac:dyDescent="0.25">
      <c r="A93" s="656"/>
      <c r="B93" s="24" t="s">
        <v>104</v>
      </c>
      <c r="C93" s="12"/>
      <c r="D93" s="142">
        <f t="shared" si="174"/>
        <v>0</v>
      </c>
      <c r="E93" s="142">
        <f t="shared" si="174"/>
        <v>0</v>
      </c>
      <c r="F93" s="142">
        <f t="shared" si="174"/>
        <v>0</v>
      </c>
      <c r="G93" s="142">
        <f t="shared" si="174"/>
        <v>0</v>
      </c>
      <c r="H93" s="142">
        <f t="shared" ref="H93:I93" si="190">H69+H75+H81+H87</f>
        <v>0</v>
      </c>
      <c r="I93" s="142">
        <f t="shared" si="190"/>
        <v>0</v>
      </c>
      <c r="J93" s="142">
        <f t="shared" ref="J93" si="191">J69+J75+J81+J87</f>
        <v>0</v>
      </c>
      <c r="K93" s="142">
        <f t="shared" ref="K93:L93" si="192">K69+K75+K81+K87</f>
        <v>0</v>
      </c>
      <c r="L93" s="142">
        <f t="shared" si="192"/>
        <v>0</v>
      </c>
      <c r="M93" s="142">
        <f t="shared" ref="M93:N93" si="193">M69+M75+M81+M87</f>
        <v>0</v>
      </c>
      <c r="N93" s="142">
        <f t="shared" si="193"/>
        <v>0</v>
      </c>
      <c r="O93" s="142">
        <f t="shared" ref="O93" si="194">O69+O75+O81+O87</f>
        <v>0</v>
      </c>
      <c r="P93" s="317">
        <f>SUM(D93:O93)</f>
        <v>0</v>
      </c>
    </row>
    <row r="94" spans="1:16" s="3" customFormat="1" ht="15.75" x14ac:dyDescent="0.25">
      <c r="A94" s="656"/>
      <c r="B94" s="24" t="s">
        <v>190</v>
      </c>
      <c r="C94" s="12" t="s">
        <v>3</v>
      </c>
      <c r="D94" s="143">
        <f>D93+D92</f>
        <v>0</v>
      </c>
      <c r="E94" s="143">
        <f t="shared" ref="E94:G94" si="195">E93+E92</f>
        <v>11</v>
      </c>
      <c r="F94" s="143">
        <f t="shared" si="195"/>
        <v>0</v>
      </c>
      <c r="G94" s="143">
        <f t="shared" si="195"/>
        <v>3</v>
      </c>
      <c r="H94" s="143">
        <f t="shared" ref="H94:I94" si="196">H93+H92</f>
        <v>2</v>
      </c>
      <c r="I94" s="143">
        <f t="shared" si="196"/>
        <v>2</v>
      </c>
      <c r="J94" s="143">
        <f t="shared" ref="J94" si="197">J93+J92</f>
        <v>0</v>
      </c>
      <c r="K94" s="143">
        <f t="shared" ref="K94:L94" si="198">K93+K92</f>
        <v>7</v>
      </c>
      <c r="L94" s="143">
        <f t="shared" si="198"/>
        <v>0</v>
      </c>
      <c r="M94" s="143">
        <f t="shared" ref="M94:N94" si="199">M93+M92</f>
        <v>5</v>
      </c>
      <c r="N94" s="143">
        <f t="shared" si="199"/>
        <v>1</v>
      </c>
      <c r="O94" s="143">
        <f t="shared" ref="O94" si="200">O93+O92</f>
        <v>2</v>
      </c>
      <c r="P94" s="150">
        <f t="shared" ref="P94" si="201">P93+P92</f>
        <v>33</v>
      </c>
    </row>
    <row r="95" spans="1:16" ht="16.5" thickBot="1" x14ac:dyDescent="0.3">
      <c r="A95" s="657"/>
      <c r="B95" s="24" t="s">
        <v>81</v>
      </c>
      <c r="C95" s="12" t="s">
        <v>3</v>
      </c>
      <c r="D95" s="144">
        <f>D90+D91-D94</f>
        <v>0</v>
      </c>
      <c r="E95" s="144">
        <f t="shared" ref="E95:G95" si="202">E90+E91-E94</f>
        <v>0</v>
      </c>
      <c r="F95" s="144">
        <f t="shared" si="202"/>
        <v>0</v>
      </c>
      <c r="G95" s="144">
        <f t="shared" si="202"/>
        <v>1</v>
      </c>
      <c r="H95" s="144">
        <f t="shared" ref="H95:I95" si="203">H90+H91-H94</f>
        <v>0</v>
      </c>
      <c r="I95" s="144">
        <f t="shared" si="203"/>
        <v>0</v>
      </c>
      <c r="J95" s="144">
        <f t="shared" ref="J95" si="204">J90+J91-J94</f>
        <v>0</v>
      </c>
      <c r="K95" s="144">
        <f t="shared" ref="K95:L95" si="205">K90+K91-K94</f>
        <v>0</v>
      </c>
      <c r="L95" s="144">
        <f t="shared" si="205"/>
        <v>2</v>
      </c>
      <c r="M95" s="144">
        <f t="shared" ref="M95:N95" si="206">M90+M91-M94</f>
        <v>0</v>
      </c>
      <c r="N95" s="144">
        <f t="shared" si="206"/>
        <v>1</v>
      </c>
      <c r="O95" s="144">
        <f t="shared" ref="O95" si="207">O90+O91-O94</f>
        <v>2</v>
      </c>
      <c r="P95" s="151">
        <f>P90+P91-P94</f>
        <v>2</v>
      </c>
    </row>
    <row r="96" spans="1:16" ht="16.5" thickBot="1" x14ac:dyDescent="0.3">
      <c r="A96" s="84"/>
      <c r="B96" s="65"/>
      <c r="C96" s="66"/>
      <c r="D96" s="63"/>
      <c r="E96" s="63"/>
      <c r="F96" s="63"/>
      <c r="G96" s="63"/>
      <c r="H96" s="63"/>
      <c r="I96" s="63"/>
      <c r="J96" s="63"/>
      <c r="K96" s="63"/>
      <c r="L96" s="64"/>
      <c r="M96" s="64"/>
      <c r="N96" s="64"/>
      <c r="O96" s="64"/>
      <c r="P96" s="150"/>
    </row>
    <row r="97" spans="1:16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5"/>
      <c r="O97" s="615"/>
      <c r="P97" s="616"/>
    </row>
    <row r="98" spans="1:16" ht="15.75" x14ac:dyDescent="0.25">
      <c r="A98" s="85" t="s">
        <v>192</v>
      </c>
      <c r="B98" s="67"/>
      <c r="C98" s="12" t="s">
        <v>3</v>
      </c>
      <c r="D98" s="162">
        <v>0</v>
      </c>
      <c r="E98" s="162">
        <v>0</v>
      </c>
      <c r="F98" s="162">
        <v>0</v>
      </c>
      <c r="G98" s="162">
        <v>0</v>
      </c>
      <c r="H98" s="68">
        <v>0</v>
      </c>
      <c r="I98" s="68">
        <v>0</v>
      </c>
      <c r="J98" s="68">
        <v>0</v>
      </c>
      <c r="K98" s="68">
        <v>0</v>
      </c>
      <c r="L98" s="69">
        <v>0</v>
      </c>
      <c r="M98" s="69">
        <v>0</v>
      </c>
      <c r="N98" s="69">
        <v>0</v>
      </c>
      <c r="O98" s="69">
        <v>0</v>
      </c>
      <c r="P98" s="189">
        <f>SUM(D98:O98)</f>
        <v>0</v>
      </c>
    </row>
    <row r="99" spans="1:16" ht="15.75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3"/>
      <c r="K99" s="63"/>
      <c r="L99" s="64"/>
      <c r="M99" s="64"/>
      <c r="N99" s="64"/>
      <c r="O99" s="64"/>
      <c r="P99" s="150"/>
    </row>
    <row r="100" spans="1:16" s="3" customFormat="1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40"/>
    </row>
    <row r="101" spans="1:16" ht="15.75" x14ac:dyDescent="0.25">
      <c r="A101" s="596" t="s">
        <v>102</v>
      </c>
      <c r="B101" s="597"/>
      <c r="C101" s="12" t="s">
        <v>3</v>
      </c>
      <c r="D101" s="162">
        <v>138</v>
      </c>
      <c r="E101" s="162">
        <v>135</v>
      </c>
      <c r="F101" s="162">
        <v>133</v>
      </c>
      <c r="G101" s="162">
        <v>133</v>
      </c>
      <c r="H101" s="5">
        <v>157</v>
      </c>
      <c r="I101" s="5">
        <v>160</v>
      </c>
      <c r="J101" s="5">
        <v>159</v>
      </c>
      <c r="K101" s="5">
        <v>159</v>
      </c>
      <c r="L101" s="5">
        <v>134</v>
      </c>
      <c r="M101" s="5">
        <v>156</v>
      </c>
      <c r="N101" s="5">
        <v>154</v>
      </c>
      <c r="O101" s="5">
        <v>149</v>
      </c>
      <c r="P101" s="32">
        <f t="shared" ref="P101:P116" si="208">O101</f>
        <v>149</v>
      </c>
    </row>
    <row r="102" spans="1:16" ht="15.75" x14ac:dyDescent="0.25">
      <c r="A102" s="596" t="s">
        <v>101</v>
      </c>
      <c r="B102" s="597"/>
      <c r="C102" s="12" t="s">
        <v>3</v>
      </c>
      <c r="D102" s="162">
        <v>7</v>
      </c>
      <c r="E102" s="162">
        <v>7</v>
      </c>
      <c r="F102" s="162">
        <v>4</v>
      </c>
      <c r="G102" s="162">
        <v>4</v>
      </c>
      <c r="H102" s="5">
        <v>4</v>
      </c>
      <c r="I102" s="5">
        <v>4</v>
      </c>
      <c r="J102" s="5">
        <v>4</v>
      </c>
      <c r="K102" s="5">
        <v>4</v>
      </c>
      <c r="L102" s="5">
        <v>4</v>
      </c>
      <c r="M102" s="5">
        <v>4</v>
      </c>
      <c r="N102" s="5">
        <v>4</v>
      </c>
      <c r="O102" s="5">
        <v>4</v>
      </c>
      <c r="P102" s="32">
        <f t="shared" si="208"/>
        <v>4</v>
      </c>
    </row>
    <row r="103" spans="1:16" ht="15.6" customHeight="1" x14ac:dyDescent="0.25">
      <c r="A103" s="603" t="s">
        <v>100</v>
      </c>
      <c r="B103" s="604"/>
      <c r="C103" s="12" t="s">
        <v>3</v>
      </c>
      <c r="D103" s="162">
        <v>9</v>
      </c>
      <c r="E103" s="162">
        <v>9</v>
      </c>
      <c r="F103" s="162">
        <v>4</v>
      </c>
      <c r="G103" s="162">
        <v>5</v>
      </c>
      <c r="H103" s="5">
        <v>5</v>
      </c>
      <c r="I103" s="5">
        <v>5</v>
      </c>
      <c r="J103" s="5">
        <v>5</v>
      </c>
      <c r="K103" s="5">
        <v>5</v>
      </c>
      <c r="L103" s="5">
        <v>0</v>
      </c>
      <c r="M103" s="5">
        <v>0</v>
      </c>
      <c r="N103" s="5">
        <v>0</v>
      </c>
      <c r="O103" s="5">
        <v>0</v>
      </c>
      <c r="P103" s="32">
        <f t="shared" si="208"/>
        <v>0</v>
      </c>
    </row>
    <row r="104" spans="1:16" ht="15.75" x14ac:dyDescent="0.25">
      <c r="A104" s="603" t="s">
        <v>99</v>
      </c>
      <c r="B104" s="604"/>
      <c r="C104" s="12" t="s">
        <v>3</v>
      </c>
      <c r="D104" s="162">
        <v>4</v>
      </c>
      <c r="E104" s="162">
        <v>4</v>
      </c>
      <c r="F104" s="162">
        <v>0</v>
      </c>
      <c r="G104" s="162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32">
        <f t="shared" si="208"/>
        <v>0</v>
      </c>
    </row>
    <row r="105" spans="1:16" ht="15.75" x14ac:dyDescent="0.25">
      <c r="A105" s="658" t="s">
        <v>98</v>
      </c>
      <c r="B105" s="659"/>
      <c r="C105" s="12" t="s">
        <v>3</v>
      </c>
      <c r="D105" s="33">
        <f>SUM(D101:D104)</f>
        <v>158</v>
      </c>
      <c r="E105" s="33">
        <f t="shared" ref="E105:F105" si="209">SUM(E101:E104)</f>
        <v>155</v>
      </c>
      <c r="F105" s="33">
        <f t="shared" si="209"/>
        <v>141</v>
      </c>
      <c r="G105" s="33">
        <f t="shared" ref="G105" si="210">SUM(G101:G104)</f>
        <v>142</v>
      </c>
      <c r="H105" s="33">
        <f t="shared" ref="H105:I105" si="211">SUM(H101:H104)</f>
        <v>166</v>
      </c>
      <c r="I105" s="33">
        <f t="shared" si="211"/>
        <v>169</v>
      </c>
      <c r="J105" s="33">
        <f t="shared" ref="J105" si="212">SUM(J101:J104)</f>
        <v>168</v>
      </c>
      <c r="K105" s="33">
        <f t="shared" ref="K105:L105" si="213">SUM(K101:K104)</f>
        <v>168</v>
      </c>
      <c r="L105" s="33">
        <f t="shared" si="213"/>
        <v>138</v>
      </c>
      <c r="M105" s="33">
        <f t="shared" ref="M105:N105" si="214">SUM(M101:M104)</f>
        <v>160</v>
      </c>
      <c r="N105" s="33">
        <f t="shared" si="214"/>
        <v>158</v>
      </c>
      <c r="O105" s="33">
        <f t="shared" ref="O105" si="215">SUM(O101:O104)</f>
        <v>153</v>
      </c>
      <c r="P105" s="32">
        <f t="shared" si="208"/>
        <v>153</v>
      </c>
    </row>
    <row r="106" spans="1:16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6"/>
      <c r="O106" s="636"/>
      <c r="P106" s="637"/>
    </row>
    <row r="107" spans="1:16" ht="15.75" x14ac:dyDescent="0.25">
      <c r="A107" s="596" t="s">
        <v>195</v>
      </c>
      <c r="B107" s="597"/>
      <c r="C107" s="12" t="s">
        <v>3</v>
      </c>
      <c r="D107" s="162">
        <v>349</v>
      </c>
      <c r="E107" s="162">
        <v>363</v>
      </c>
      <c r="F107" s="162">
        <v>356</v>
      </c>
      <c r="G107" s="162">
        <v>358</v>
      </c>
      <c r="H107" s="5">
        <v>336</v>
      </c>
      <c r="I107" s="5">
        <v>335</v>
      </c>
      <c r="J107" s="5">
        <v>336</v>
      </c>
      <c r="K107" s="5">
        <v>343</v>
      </c>
      <c r="L107" s="5">
        <v>356</v>
      </c>
      <c r="M107" s="5">
        <v>339</v>
      </c>
      <c r="N107" s="5">
        <v>342</v>
      </c>
      <c r="O107" s="5">
        <v>349</v>
      </c>
      <c r="P107" s="32">
        <f t="shared" si="208"/>
        <v>349</v>
      </c>
    </row>
    <row r="108" spans="1:16" ht="15.75" x14ac:dyDescent="0.25">
      <c r="A108" s="596" t="s">
        <v>196</v>
      </c>
      <c r="B108" s="597"/>
      <c r="C108" s="12" t="s">
        <v>3</v>
      </c>
      <c r="D108" s="162">
        <v>2</v>
      </c>
      <c r="E108" s="162">
        <v>2</v>
      </c>
      <c r="F108" s="162">
        <v>2</v>
      </c>
      <c r="G108" s="162">
        <v>2</v>
      </c>
      <c r="H108" s="5">
        <v>2</v>
      </c>
      <c r="I108" s="5">
        <v>2</v>
      </c>
      <c r="J108" s="5">
        <v>2</v>
      </c>
      <c r="K108" s="5">
        <v>2</v>
      </c>
      <c r="L108" s="5">
        <v>2</v>
      </c>
      <c r="M108" s="5">
        <v>2</v>
      </c>
      <c r="N108" s="5">
        <v>2</v>
      </c>
      <c r="O108" s="5">
        <v>2</v>
      </c>
      <c r="P108" s="32">
        <f t="shared" si="208"/>
        <v>2</v>
      </c>
    </row>
    <row r="109" spans="1:16" ht="15.75" x14ac:dyDescent="0.25">
      <c r="A109" s="596" t="s">
        <v>197</v>
      </c>
      <c r="B109" s="597"/>
      <c r="C109" s="12" t="s">
        <v>3</v>
      </c>
      <c r="D109" s="162">
        <v>2</v>
      </c>
      <c r="E109" s="162">
        <v>2</v>
      </c>
      <c r="F109" s="162">
        <v>2</v>
      </c>
      <c r="G109" s="162">
        <v>1</v>
      </c>
      <c r="H109" s="5">
        <v>1</v>
      </c>
      <c r="I109" s="5">
        <v>1</v>
      </c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32">
        <f t="shared" si="208"/>
        <v>1</v>
      </c>
    </row>
    <row r="110" spans="1:16" ht="15.75" x14ac:dyDescent="0.25">
      <c r="A110" s="596" t="s">
        <v>198</v>
      </c>
      <c r="B110" s="597"/>
      <c r="C110" s="12" t="s">
        <v>3</v>
      </c>
      <c r="D110" s="162">
        <v>0</v>
      </c>
      <c r="E110" s="162">
        <v>0</v>
      </c>
      <c r="F110" s="162">
        <v>0</v>
      </c>
      <c r="G110" s="162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32">
        <f t="shared" si="208"/>
        <v>0</v>
      </c>
    </row>
    <row r="111" spans="1:16" ht="15.75" x14ac:dyDescent="0.25">
      <c r="A111" s="617" t="s">
        <v>97</v>
      </c>
      <c r="B111" s="618"/>
      <c r="C111" s="12" t="s">
        <v>3</v>
      </c>
      <c r="D111" s="33">
        <f>SUM(D107:D110)</f>
        <v>353</v>
      </c>
      <c r="E111" s="33">
        <f t="shared" ref="E111:F111" si="216">SUM(E107:E110)</f>
        <v>367</v>
      </c>
      <c r="F111" s="33">
        <f t="shared" si="216"/>
        <v>360</v>
      </c>
      <c r="G111" s="33">
        <f t="shared" ref="G111" si="217">SUM(G107:G110)</f>
        <v>361</v>
      </c>
      <c r="H111" s="33">
        <f t="shared" ref="H111:I111" si="218">SUM(H107:H110)</f>
        <v>339</v>
      </c>
      <c r="I111" s="33">
        <f t="shared" si="218"/>
        <v>338</v>
      </c>
      <c r="J111" s="33">
        <f t="shared" ref="J111" si="219">SUM(J107:J110)</f>
        <v>339</v>
      </c>
      <c r="K111" s="33">
        <f t="shared" ref="K111:L111" si="220">SUM(K107:K110)</f>
        <v>346</v>
      </c>
      <c r="L111" s="33">
        <f t="shared" si="220"/>
        <v>359</v>
      </c>
      <c r="M111" s="33">
        <f t="shared" ref="M111:N111" si="221">SUM(M107:M110)</f>
        <v>342</v>
      </c>
      <c r="N111" s="33">
        <f t="shared" si="221"/>
        <v>345</v>
      </c>
      <c r="O111" s="33">
        <f t="shared" ref="O111" si="222">SUM(O107:O110)</f>
        <v>352</v>
      </c>
      <c r="P111" s="32">
        <f t="shared" si="208"/>
        <v>352</v>
      </c>
    </row>
    <row r="112" spans="1:16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39"/>
      <c r="O112" s="639"/>
      <c r="P112" s="640"/>
    </row>
    <row r="113" spans="1:16" ht="15.75" x14ac:dyDescent="0.25">
      <c r="A113" s="596" t="s">
        <v>199</v>
      </c>
      <c r="B113" s="597"/>
      <c r="C113" s="12" t="s">
        <v>3</v>
      </c>
      <c r="D113" s="162">
        <v>10</v>
      </c>
      <c r="E113" s="162">
        <v>10</v>
      </c>
      <c r="F113" s="162">
        <v>19</v>
      </c>
      <c r="G113" s="162">
        <v>20</v>
      </c>
      <c r="H113" s="136">
        <v>20</v>
      </c>
      <c r="I113" s="136">
        <v>20</v>
      </c>
      <c r="J113" s="136">
        <v>20</v>
      </c>
      <c r="K113" s="136">
        <v>20</v>
      </c>
      <c r="L113" s="136">
        <v>32</v>
      </c>
      <c r="M113" s="136">
        <v>32</v>
      </c>
      <c r="N113" s="136">
        <v>32</v>
      </c>
      <c r="O113" s="136">
        <v>32</v>
      </c>
      <c r="P113" s="32">
        <f t="shared" si="208"/>
        <v>32</v>
      </c>
    </row>
    <row r="114" spans="1:16" ht="15.75" x14ac:dyDescent="0.25">
      <c r="A114" s="596" t="s">
        <v>200</v>
      </c>
      <c r="B114" s="597"/>
      <c r="C114" s="12" t="s">
        <v>3</v>
      </c>
      <c r="D114" s="162">
        <v>0</v>
      </c>
      <c r="E114" s="162">
        <v>0</v>
      </c>
      <c r="F114" s="162">
        <v>3</v>
      </c>
      <c r="G114" s="162">
        <v>3</v>
      </c>
      <c r="H114" s="136">
        <v>3</v>
      </c>
      <c r="I114" s="136">
        <v>3</v>
      </c>
      <c r="J114" s="136">
        <v>3</v>
      </c>
      <c r="K114" s="136">
        <v>3</v>
      </c>
      <c r="L114" s="136">
        <v>3</v>
      </c>
      <c r="M114" s="136">
        <v>3</v>
      </c>
      <c r="N114" s="136">
        <v>3</v>
      </c>
      <c r="O114" s="136">
        <v>3</v>
      </c>
      <c r="P114" s="32">
        <f t="shared" si="208"/>
        <v>3</v>
      </c>
    </row>
    <row r="115" spans="1:16" ht="15.75" x14ac:dyDescent="0.25">
      <c r="A115" s="596" t="s">
        <v>201</v>
      </c>
      <c r="B115" s="597"/>
      <c r="C115" s="12" t="s">
        <v>3</v>
      </c>
      <c r="D115" s="162">
        <v>1</v>
      </c>
      <c r="E115" s="162">
        <v>1</v>
      </c>
      <c r="F115" s="162">
        <v>6</v>
      </c>
      <c r="G115" s="162">
        <v>6</v>
      </c>
      <c r="H115" s="136">
        <v>6</v>
      </c>
      <c r="I115" s="136">
        <v>6</v>
      </c>
      <c r="J115" s="136">
        <v>6</v>
      </c>
      <c r="K115" s="136">
        <v>6</v>
      </c>
      <c r="L115" s="136">
        <v>11</v>
      </c>
      <c r="M115" s="136">
        <v>11</v>
      </c>
      <c r="N115" s="136">
        <v>11</v>
      </c>
      <c r="O115" s="136">
        <v>11</v>
      </c>
      <c r="P115" s="32">
        <f t="shared" si="208"/>
        <v>11</v>
      </c>
    </row>
    <row r="116" spans="1:16" ht="15.75" x14ac:dyDescent="0.25">
      <c r="A116" s="596" t="s">
        <v>202</v>
      </c>
      <c r="B116" s="597"/>
      <c r="C116" s="12" t="s">
        <v>3</v>
      </c>
      <c r="D116" s="162">
        <v>0</v>
      </c>
      <c r="E116" s="162">
        <v>0</v>
      </c>
      <c r="F116" s="162">
        <v>4</v>
      </c>
      <c r="G116" s="162">
        <v>4</v>
      </c>
      <c r="H116" s="136">
        <v>4</v>
      </c>
      <c r="I116" s="136">
        <v>4</v>
      </c>
      <c r="J116" s="136">
        <v>4</v>
      </c>
      <c r="K116" s="136">
        <v>4</v>
      </c>
      <c r="L116" s="136">
        <v>4</v>
      </c>
      <c r="M116" s="136">
        <v>4</v>
      </c>
      <c r="N116" s="136">
        <v>4</v>
      </c>
      <c r="O116" s="136">
        <v>4</v>
      </c>
      <c r="P116" s="32">
        <f t="shared" si="208"/>
        <v>4</v>
      </c>
    </row>
    <row r="117" spans="1:16" ht="15.75" x14ac:dyDescent="0.25">
      <c r="A117" s="617" t="s">
        <v>96</v>
      </c>
      <c r="B117" s="618"/>
      <c r="C117" s="12" t="s">
        <v>3</v>
      </c>
      <c r="D117" s="33">
        <f>SUM(D113:D116)</f>
        <v>11</v>
      </c>
      <c r="E117" s="33">
        <f t="shared" ref="E117:F117" si="223">SUM(E113:E116)</f>
        <v>11</v>
      </c>
      <c r="F117" s="33">
        <f t="shared" si="223"/>
        <v>32</v>
      </c>
      <c r="G117" s="33">
        <f t="shared" ref="G117" si="224">SUM(G113:G116)</f>
        <v>33</v>
      </c>
      <c r="H117" s="33">
        <f t="shared" ref="H117:I117" si="225">SUM(H113:H116)</f>
        <v>33</v>
      </c>
      <c r="I117" s="33">
        <f t="shared" si="225"/>
        <v>33</v>
      </c>
      <c r="J117" s="33">
        <f t="shared" ref="J117" si="226">SUM(J113:J116)</f>
        <v>33</v>
      </c>
      <c r="K117" s="33">
        <f t="shared" ref="K117:L117" si="227">SUM(K113:K116)</f>
        <v>33</v>
      </c>
      <c r="L117" s="33">
        <f t="shared" si="227"/>
        <v>50</v>
      </c>
      <c r="M117" s="33">
        <f t="shared" ref="M117:N117" si="228">SUM(M113:M116)</f>
        <v>50</v>
      </c>
      <c r="N117" s="33">
        <f t="shared" si="228"/>
        <v>50</v>
      </c>
      <c r="O117" s="33">
        <f t="shared" ref="O117" si="229">SUM(O113:O116)</f>
        <v>50</v>
      </c>
      <c r="P117" s="54">
        <f t="shared" ref="P117" si="230">SUM(P113:P116)</f>
        <v>50</v>
      </c>
    </row>
    <row r="118" spans="1:16" s="3" customFormat="1" ht="15.75" x14ac:dyDescent="0.25">
      <c r="A118" s="325" t="s">
        <v>193</v>
      </c>
      <c r="B118" s="326"/>
      <c r="C118" s="12" t="s">
        <v>3</v>
      </c>
      <c r="D118" s="33">
        <f t="shared" ref="D118:G118" si="231">D111+D117</f>
        <v>364</v>
      </c>
      <c r="E118" s="33">
        <f t="shared" si="231"/>
        <v>378</v>
      </c>
      <c r="F118" s="33">
        <f t="shared" si="231"/>
        <v>392</v>
      </c>
      <c r="G118" s="33">
        <f t="shared" si="231"/>
        <v>394</v>
      </c>
      <c r="H118" s="33">
        <f t="shared" ref="H118:I118" si="232">H111+H117</f>
        <v>372</v>
      </c>
      <c r="I118" s="33">
        <f t="shared" si="232"/>
        <v>371</v>
      </c>
      <c r="J118" s="33">
        <f t="shared" ref="J118" si="233">J111+J117</f>
        <v>372</v>
      </c>
      <c r="K118" s="33">
        <f t="shared" ref="K118:L118" si="234">K111+K117</f>
        <v>379</v>
      </c>
      <c r="L118" s="33">
        <f t="shared" si="234"/>
        <v>409</v>
      </c>
      <c r="M118" s="33">
        <f t="shared" ref="M118:N118" si="235">M111+M117</f>
        <v>392</v>
      </c>
      <c r="N118" s="33">
        <f t="shared" si="235"/>
        <v>395</v>
      </c>
      <c r="O118" s="33">
        <f t="shared" ref="O118" si="236">O111+O117</f>
        <v>402</v>
      </c>
      <c r="P118" s="33">
        <f t="shared" ref="P118" si="237">P111+P117</f>
        <v>402</v>
      </c>
    </row>
    <row r="119" spans="1:16" ht="15.75" x14ac:dyDescent="0.25">
      <c r="A119" s="617" t="s">
        <v>194</v>
      </c>
      <c r="B119" s="618"/>
      <c r="C119" s="12" t="s">
        <v>3</v>
      </c>
      <c r="D119" s="33">
        <f t="shared" ref="D119:G119" si="238">D105+D118</f>
        <v>522</v>
      </c>
      <c r="E119" s="33">
        <f t="shared" si="238"/>
        <v>533</v>
      </c>
      <c r="F119" s="33">
        <f t="shared" si="238"/>
        <v>533</v>
      </c>
      <c r="G119" s="33">
        <f t="shared" si="238"/>
        <v>536</v>
      </c>
      <c r="H119" s="33">
        <f t="shared" ref="H119:I119" si="239">H105+H118</f>
        <v>538</v>
      </c>
      <c r="I119" s="33">
        <f t="shared" si="239"/>
        <v>540</v>
      </c>
      <c r="J119" s="33">
        <f t="shared" ref="J119" si="240">J105+J118</f>
        <v>540</v>
      </c>
      <c r="K119" s="33">
        <f t="shared" ref="K119:L119" si="241">K105+K118</f>
        <v>547</v>
      </c>
      <c r="L119" s="33">
        <f t="shared" si="241"/>
        <v>547</v>
      </c>
      <c r="M119" s="33">
        <f t="shared" ref="M119:N119" si="242">M105+M118</f>
        <v>552</v>
      </c>
      <c r="N119" s="33">
        <f t="shared" si="242"/>
        <v>553</v>
      </c>
      <c r="O119" s="33">
        <f t="shared" ref="O119" si="243">O105+O118</f>
        <v>555</v>
      </c>
      <c r="P119" s="33">
        <f t="shared" ref="P119" si="244">P105+P118</f>
        <v>555</v>
      </c>
    </row>
    <row r="120" spans="1:16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4"/>
      <c r="O120" s="594"/>
      <c r="P120" s="595"/>
    </row>
    <row r="121" spans="1:16" ht="15.75" x14ac:dyDescent="0.25">
      <c r="A121" s="596" t="s">
        <v>95</v>
      </c>
      <c r="B121" s="597"/>
      <c r="C121" s="6" t="s">
        <v>3</v>
      </c>
      <c r="D121" s="162">
        <v>3506</v>
      </c>
      <c r="E121" s="162">
        <v>3513</v>
      </c>
      <c r="F121" s="162">
        <v>3520</v>
      </c>
      <c r="G121" s="162">
        <v>3527</v>
      </c>
      <c r="H121" s="137">
        <v>3534</v>
      </c>
      <c r="I121" s="137">
        <v>3541</v>
      </c>
      <c r="J121" s="137">
        <v>3548</v>
      </c>
      <c r="K121" s="137">
        <v>3555</v>
      </c>
      <c r="L121" s="137">
        <v>3562</v>
      </c>
      <c r="M121" s="137">
        <v>3569</v>
      </c>
      <c r="N121" s="137">
        <v>3576</v>
      </c>
      <c r="O121" s="137">
        <v>3583</v>
      </c>
      <c r="P121" s="31">
        <f>O121</f>
        <v>3583</v>
      </c>
    </row>
    <row r="122" spans="1:16" ht="15.75" x14ac:dyDescent="0.25">
      <c r="A122" s="596" t="s">
        <v>94</v>
      </c>
      <c r="B122" s="597"/>
      <c r="C122" s="6" t="s">
        <v>3</v>
      </c>
      <c r="D122" s="162">
        <v>3231</v>
      </c>
      <c r="E122" s="162">
        <v>3278.3</v>
      </c>
      <c r="F122" s="162">
        <v>3278</v>
      </c>
      <c r="G122" s="162">
        <v>3290.9</v>
      </c>
      <c r="H122" s="137">
        <v>3299.6</v>
      </c>
      <c r="I122" s="137">
        <v>3308.6</v>
      </c>
      <c r="J122" s="137">
        <v>3309</v>
      </c>
      <c r="K122" s="137">
        <v>3339.1</v>
      </c>
      <c r="L122" s="137">
        <v>3339</v>
      </c>
      <c r="M122" s="137">
        <v>3360.5</v>
      </c>
      <c r="N122" s="137">
        <v>3365.3</v>
      </c>
      <c r="O122" s="137">
        <v>3373.6</v>
      </c>
      <c r="P122" s="31">
        <f>O122</f>
        <v>3373.6</v>
      </c>
    </row>
    <row r="123" spans="1:16" ht="15.75" x14ac:dyDescent="0.25">
      <c r="A123" s="633" t="s">
        <v>93</v>
      </c>
      <c r="B123" s="634"/>
      <c r="C123" s="30" t="s">
        <v>6</v>
      </c>
      <c r="D123" s="316">
        <f>IFERROR(D122/D121,0)</f>
        <v>0.92156303479749002</v>
      </c>
      <c r="E123" s="316">
        <f t="shared" ref="E123:G123" si="245">IFERROR(E122/E121,0)</f>
        <v>0.93319100483916884</v>
      </c>
      <c r="F123" s="316">
        <f t="shared" si="245"/>
        <v>0.93125000000000002</v>
      </c>
      <c r="G123" s="316">
        <f t="shared" si="245"/>
        <v>0.93305925715905869</v>
      </c>
      <c r="H123" s="316">
        <f t="shared" ref="H123:I123" si="246">IFERROR(H122/H121,0)</f>
        <v>0.93367289190718727</v>
      </c>
      <c r="I123" s="316">
        <f t="shared" si="246"/>
        <v>0.93436882236656305</v>
      </c>
      <c r="J123" s="316">
        <f t="shared" ref="J123" si="247">IFERROR(J122/J121,0)</f>
        <v>0.93263810597519725</v>
      </c>
      <c r="K123" s="316">
        <f t="shared" ref="K123:L123" si="248">IFERROR(K122/K121,0)</f>
        <v>0.93926863572433195</v>
      </c>
      <c r="L123" s="316">
        <f t="shared" si="248"/>
        <v>0.93739472206625496</v>
      </c>
      <c r="M123" s="316">
        <f t="shared" ref="M123:N123" si="249">IFERROR(M122/M121,0)</f>
        <v>0.941580274586719</v>
      </c>
      <c r="N123" s="316">
        <f t="shared" si="249"/>
        <v>0.94107941834451903</v>
      </c>
      <c r="O123" s="316">
        <f t="shared" ref="O123" si="250">IFERROR(O122/O121,0)</f>
        <v>0.9415573541724811</v>
      </c>
      <c r="P123" s="298">
        <f>IFERROR(P122/P121,0)</f>
        <v>0.9415573541724811</v>
      </c>
    </row>
    <row r="124" spans="1:16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6"/>
      <c r="O124" s="626"/>
      <c r="P124" s="627"/>
    </row>
    <row r="125" spans="1:16" ht="15.75" x14ac:dyDescent="0.25">
      <c r="A125" s="605" t="s">
        <v>91</v>
      </c>
      <c r="B125" s="24" t="s">
        <v>85</v>
      </c>
      <c r="C125" s="12" t="s">
        <v>3</v>
      </c>
      <c r="D125" s="164">
        <v>0</v>
      </c>
      <c r="E125" s="164">
        <v>0</v>
      </c>
      <c r="F125" s="164">
        <v>0</v>
      </c>
      <c r="G125" s="164">
        <v>0</v>
      </c>
      <c r="H125" s="164">
        <v>0</v>
      </c>
      <c r="I125" s="164">
        <v>0</v>
      </c>
      <c r="J125" s="164">
        <v>0</v>
      </c>
      <c r="K125" s="164">
        <v>0</v>
      </c>
      <c r="L125" s="164">
        <v>0</v>
      </c>
      <c r="M125" s="164">
        <v>0</v>
      </c>
      <c r="N125" s="164">
        <v>0</v>
      </c>
      <c r="O125" s="164">
        <v>0</v>
      </c>
      <c r="P125" s="25">
        <f>D125</f>
        <v>0</v>
      </c>
    </row>
    <row r="126" spans="1:16" ht="15.75" x14ac:dyDescent="0.25">
      <c r="A126" s="606"/>
      <c r="B126" s="24" t="s">
        <v>84</v>
      </c>
      <c r="C126" s="12" t="s">
        <v>3</v>
      </c>
      <c r="D126" s="162">
        <v>0</v>
      </c>
      <c r="E126" s="162">
        <v>0</v>
      </c>
      <c r="F126" s="162">
        <v>0</v>
      </c>
      <c r="G126" s="162">
        <v>0</v>
      </c>
      <c r="H126" s="162">
        <v>0</v>
      </c>
      <c r="I126" s="162">
        <v>0</v>
      </c>
      <c r="J126" s="162">
        <v>0</v>
      </c>
      <c r="K126" s="162">
        <v>0</v>
      </c>
      <c r="L126" s="162">
        <v>0</v>
      </c>
      <c r="M126" s="162">
        <v>0</v>
      </c>
      <c r="N126" s="162">
        <v>0</v>
      </c>
      <c r="O126" s="162">
        <v>0</v>
      </c>
      <c r="P126" s="19">
        <f>SUM(D126:O126)</f>
        <v>0</v>
      </c>
    </row>
    <row r="127" spans="1:16" ht="15.75" x14ac:dyDescent="0.25">
      <c r="A127" s="606"/>
      <c r="B127" s="79" t="s">
        <v>88</v>
      </c>
      <c r="C127" s="12" t="s">
        <v>3</v>
      </c>
      <c r="D127" s="162">
        <v>0</v>
      </c>
      <c r="E127" s="162">
        <v>0</v>
      </c>
      <c r="F127" s="162">
        <v>0</v>
      </c>
      <c r="G127" s="162">
        <v>0</v>
      </c>
      <c r="H127" s="162">
        <v>0</v>
      </c>
      <c r="I127" s="162">
        <v>0</v>
      </c>
      <c r="J127" s="162">
        <v>0</v>
      </c>
      <c r="K127" s="162">
        <v>0</v>
      </c>
      <c r="L127" s="162">
        <v>0</v>
      </c>
      <c r="M127" s="162">
        <v>0</v>
      </c>
      <c r="N127" s="162">
        <v>0</v>
      </c>
      <c r="O127" s="162">
        <v>0</v>
      </c>
      <c r="P127" s="19">
        <f>SUM(D127:O127)</f>
        <v>0</v>
      </c>
    </row>
    <row r="128" spans="1:16" ht="15.75" x14ac:dyDescent="0.25">
      <c r="A128" s="606"/>
      <c r="B128" s="24" t="s">
        <v>82</v>
      </c>
      <c r="C128" s="12" t="s">
        <v>3</v>
      </c>
      <c r="D128" s="162">
        <v>0</v>
      </c>
      <c r="E128" s="162">
        <v>0</v>
      </c>
      <c r="F128" s="162">
        <v>0</v>
      </c>
      <c r="G128" s="162">
        <v>0</v>
      </c>
      <c r="H128" s="162">
        <v>0</v>
      </c>
      <c r="I128" s="162">
        <v>0</v>
      </c>
      <c r="J128" s="162">
        <v>0</v>
      </c>
      <c r="K128" s="162">
        <v>0</v>
      </c>
      <c r="L128" s="162">
        <v>0</v>
      </c>
      <c r="M128" s="162">
        <v>0</v>
      </c>
      <c r="N128" s="162">
        <v>0</v>
      </c>
      <c r="O128" s="162">
        <v>0</v>
      </c>
      <c r="P128" s="19">
        <f>SUM(D128:O128)</f>
        <v>0</v>
      </c>
    </row>
    <row r="129" spans="1:16" ht="15.75" x14ac:dyDescent="0.25">
      <c r="A129" s="607"/>
      <c r="B129" s="24" t="s">
        <v>81</v>
      </c>
      <c r="C129" s="12" t="s">
        <v>3</v>
      </c>
      <c r="D129" s="164">
        <f>D125+D126-D127-D128</f>
        <v>0</v>
      </c>
      <c r="E129" s="164">
        <f t="shared" ref="E129:G129" si="251">E125+E126-E127-E128</f>
        <v>0</v>
      </c>
      <c r="F129" s="164">
        <f t="shared" si="251"/>
        <v>0</v>
      </c>
      <c r="G129" s="164">
        <f t="shared" si="251"/>
        <v>0</v>
      </c>
      <c r="H129" s="164">
        <f t="shared" ref="H129:I129" si="252">H125+H126-H127-H128</f>
        <v>0</v>
      </c>
      <c r="I129" s="164">
        <f t="shared" si="252"/>
        <v>0</v>
      </c>
      <c r="J129" s="164">
        <f t="shared" ref="J129" si="253">J125+J126-J127-J128</f>
        <v>0</v>
      </c>
      <c r="K129" s="164">
        <f t="shared" ref="K129:L129" si="254">K125+K126-K127-K128</f>
        <v>0</v>
      </c>
      <c r="L129" s="164">
        <f t="shared" si="254"/>
        <v>0</v>
      </c>
      <c r="M129" s="164">
        <f t="shared" ref="M129:N129" si="255">M125+M126-M127-M128</f>
        <v>0</v>
      </c>
      <c r="N129" s="164">
        <f t="shared" si="255"/>
        <v>0</v>
      </c>
      <c r="O129" s="164">
        <f t="shared" ref="O129" si="256">O125+O126-O127-O128</f>
        <v>0</v>
      </c>
      <c r="P129" s="25">
        <f>P125+P126-P127-P128</f>
        <v>0</v>
      </c>
    </row>
    <row r="130" spans="1:16" ht="15.75" x14ac:dyDescent="0.25">
      <c r="A130" s="605" t="s">
        <v>90</v>
      </c>
      <c r="B130" s="28" t="s">
        <v>85</v>
      </c>
      <c r="C130" s="27" t="s">
        <v>3</v>
      </c>
      <c r="D130" s="164">
        <v>0</v>
      </c>
      <c r="E130" s="164">
        <v>0</v>
      </c>
      <c r="F130" s="164">
        <v>0</v>
      </c>
      <c r="G130" s="164">
        <v>0</v>
      </c>
      <c r="H130" s="164">
        <v>0</v>
      </c>
      <c r="I130" s="164">
        <v>0</v>
      </c>
      <c r="J130" s="164">
        <v>0</v>
      </c>
      <c r="K130" s="164">
        <v>0</v>
      </c>
      <c r="L130" s="164">
        <v>0</v>
      </c>
      <c r="M130" s="164">
        <v>0</v>
      </c>
      <c r="N130" s="164">
        <v>0</v>
      </c>
      <c r="O130" s="164">
        <v>0</v>
      </c>
      <c r="P130" s="25">
        <f>D130</f>
        <v>0</v>
      </c>
    </row>
    <row r="131" spans="1:16" ht="15.75" x14ac:dyDescent="0.25">
      <c r="A131" s="606"/>
      <c r="B131" s="24" t="s">
        <v>84</v>
      </c>
      <c r="C131" s="12" t="s">
        <v>3</v>
      </c>
      <c r="D131" s="162">
        <v>0</v>
      </c>
      <c r="E131" s="162">
        <v>0</v>
      </c>
      <c r="F131" s="162">
        <v>0</v>
      </c>
      <c r="G131" s="162">
        <v>0</v>
      </c>
      <c r="H131" s="162">
        <v>0</v>
      </c>
      <c r="I131" s="162">
        <v>0</v>
      </c>
      <c r="J131" s="162">
        <v>0</v>
      </c>
      <c r="K131" s="162">
        <v>0</v>
      </c>
      <c r="L131" s="162">
        <v>0</v>
      </c>
      <c r="M131" s="162">
        <v>0</v>
      </c>
      <c r="N131" s="162">
        <v>0</v>
      </c>
      <c r="O131" s="162">
        <v>0</v>
      </c>
      <c r="P131" s="19">
        <f>SUM(D131:O131)</f>
        <v>0</v>
      </c>
    </row>
    <row r="132" spans="1:16" ht="15.75" x14ac:dyDescent="0.25">
      <c r="A132" s="606"/>
      <c r="B132" s="79" t="s">
        <v>88</v>
      </c>
      <c r="C132" s="12" t="s">
        <v>3</v>
      </c>
      <c r="D132" s="162">
        <v>0</v>
      </c>
      <c r="E132" s="162">
        <v>0</v>
      </c>
      <c r="F132" s="162">
        <v>0</v>
      </c>
      <c r="G132" s="162">
        <v>0</v>
      </c>
      <c r="H132" s="162">
        <v>0</v>
      </c>
      <c r="I132" s="162">
        <v>0</v>
      </c>
      <c r="J132" s="162">
        <v>0</v>
      </c>
      <c r="K132" s="162">
        <v>0</v>
      </c>
      <c r="L132" s="162">
        <v>0</v>
      </c>
      <c r="M132" s="162">
        <v>0</v>
      </c>
      <c r="N132" s="162">
        <v>0</v>
      </c>
      <c r="O132" s="162">
        <v>0</v>
      </c>
      <c r="P132" s="19">
        <f>SUM(D132:O132)</f>
        <v>0</v>
      </c>
    </row>
    <row r="133" spans="1:16" ht="15.75" x14ac:dyDescent="0.25">
      <c r="A133" s="606"/>
      <c r="B133" s="24" t="s">
        <v>82</v>
      </c>
      <c r="C133" s="12" t="s">
        <v>3</v>
      </c>
      <c r="D133" s="162">
        <v>0</v>
      </c>
      <c r="E133" s="162">
        <v>0</v>
      </c>
      <c r="F133" s="162">
        <v>0</v>
      </c>
      <c r="G133" s="162">
        <v>0</v>
      </c>
      <c r="H133" s="162">
        <v>0</v>
      </c>
      <c r="I133" s="162">
        <v>0</v>
      </c>
      <c r="J133" s="162">
        <v>0</v>
      </c>
      <c r="K133" s="162">
        <v>0</v>
      </c>
      <c r="L133" s="162">
        <v>0</v>
      </c>
      <c r="M133" s="162">
        <v>0</v>
      </c>
      <c r="N133" s="162">
        <v>0</v>
      </c>
      <c r="O133" s="162">
        <v>0</v>
      </c>
      <c r="P133" s="19">
        <f>SUM(D133:O133)</f>
        <v>0</v>
      </c>
    </row>
    <row r="134" spans="1:16" ht="15.75" x14ac:dyDescent="0.25">
      <c r="A134" s="607"/>
      <c r="B134" s="24" t="s">
        <v>81</v>
      </c>
      <c r="C134" s="12" t="s">
        <v>3</v>
      </c>
      <c r="D134" s="164">
        <f t="shared" ref="D134:G134" si="257">D130+D131-D132-D133</f>
        <v>0</v>
      </c>
      <c r="E134" s="164">
        <f t="shared" si="257"/>
        <v>0</v>
      </c>
      <c r="F134" s="164">
        <f t="shared" si="257"/>
        <v>0</v>
      </c>
      <c r="G134" s="164">
        <f t="shared" si="257"/>
        <v>0</v>
      </c>
      <c r="H134" s="164">
        <f t="shared" ref="H134:I134" si="258">H130+H131-H132-H133</f>
        <v>0</v>
      </c>
      <c r="I134" s="164">
        <f t="shared" si="258"/>
        <v>0</v>
      </c>
      <c r="J134" s="164">
        <f t="shared" ref="J134" si="259">J130+J131-J132-J133</f>
        <v>0</v>
      </c>
      <c r="K134" s="164">
        <f t="shared" ref="K134:L134" si="260">K130+K131-K132-K133</f>
        <v>0</v>
      </c>
      <c r="L134" s="164">
        <f t="shared" si="260"/>
        <v>0</v>
      </c>
      <c r="M134" s="164">
        <f t="shared" ref="M134:N134" si="261">M130+M131-M132-M133</f>
        <v>0</v>
      </c>
      <c r="N134" s="164">
        <f t="shared" si="261"/>
        <v>0</v>
      </c>
      <c r="O134" s="164">
        <f t="shared" ref="O134" si="262">O130+O131-O132-O133</f>
        <v>0</v>
      </c>
      <c r="P134" s="25">
        <f>P130+P131-P132-P133</f>
        <v>0</v>
      </c>
    </row>
    <row r="135" spans="1:16" ht="15.75" x14ac:dyDescent="0.25">
      <c r="A135" s="605" t="s">
        <v>89</v>
      </c>
      <c r="B135" s="24" t="s">
        <v>85</v>
      </c>
      <c r="C135" s="12" t="s">
        <v>3</v>
      </c>
      <c r="D135" s="164">
        <v>0</v>
      </c>
      <c r="E135" s="164">
        <v>0</v>
      </c>
      <c r="F135" s="164">
        <v>0</v>
      </c>
      <c r="G135" s="164">
        <v>0</v>
      </c>
      <c r="H135" s="164">
        <v>0</v>
      </c>
      <c r="I135" s="164">
        <v>0</v>
      </c>
      <c r="J135" s="164">
        <v>0</v>
      </c>
      <c r="K135" s="164">
        <v>0</v>
      </c>
      <c r="L135" s="164">
        <v>0</v>
      </c>
      <c r="M135" s="164">
        <v>0</v>
      </c>
      <c r="N135" s="164">
        <v>0</v>
      </c>
      <c r="O135" s="164">
        <v>0</v>
      </c>
      <c r="P135" s="25">
        <f>D135</f>
        <v>0</v>
      </c>
    </row>
    <row r="136" spans="1:16" ht="15.75" x14ac:dyDescent="0.25">
      <c r="A136" s="606"/>
      <c r="B136" s="24" t="s">
        <v>84</v>
      </c>
      <c r="C136" s="12" t="s">
        <v>3</v>
      </c>
      <c r="D136" s="162">
        <v>0</v>
      </c>
      <c r="E136" s="162">
        <v>0</v>
      </c>
      <c r="F136" s="162">
        <v>0</v>
      </c>
      <c r="G136" s="162">
        <v>0</v>
      </c>
      <c r="H136" s="162">
        <v>0</v>
      </c>
      <c r="I136" s="162">
        <v>0</v>
      </c>
      <c r="J136" s="162">
        <v>0</v>
      </c>
      <c r="K136" s="162">
        <v>0</v>
      </c>
      <c r="L136" s="162">
        <v>0</v>
      </c>
      <c r="M136" s="162">
        <v>0</v>
      </c>
      <c r="N136" s="162">
        <v>0</v>
      </c>
      <c r="O136" s="162">
        <v>0</v>
      </c>
      <c r="P136" s="19">
        <f>SUM(D136:O136)</f>
        <v>0</v>
      </c>
    </row>
    <row r="137" spans="1:16" ht="15.75" x14ac:dyDescent="0.25">
      <c r="A137" s="606"/>
      <c r="B137" s="79" t="s">
        <v>88</v>
      </c>
      <c r="C137" s="12" t="s">
        <v>3</v>
      </c>
      <c r="D137" s="162">
        <v>0</v>
      </c>
      <c r="E137" s="162">
        <v>0</v>
      </c>
      <c r="F137" s="162">
        <v>0</v>
      </c>
      <c r="G137" s="162">
        <v>0</v>
      </c>
      <c r="H137" s="162">
        <v>0</v>
      </c>
      <c r="I137" s="162">
        <v>0</v>
      </c>
      <c r="J137" s="162">
        <v>0</v>
      </c>
      <c r="K137" s="162">
        <v>0</v>
      </c>
      <c r="L137" s="162">
        <v>0</v>
      </c>
      <c r="M137" s="162">
        <v>0</v>
      </c>
      <c r="N137" s="162">
        <v>0</v>
      </c>
      <c r="O137" s="162">
        <v>0</v>
      </c>
      <c r="P137" s="19">
        <f>SUM(D137:O137)</f>
        <v>0</v>
      </c>
    </row>
    <row r="138" spans="1:16" ht="15.75" x14ac:dyDescent="0.25">
      <c r="A138" s="606"/>
      <c r="B138" s="24" t="s">
        <v>82</v>
      </c>
      <c r="C138" s="12" t="s">
        <v>3</v>
      </c>
      <c r="D138" s="162">
        <v>0</v>
      </c>
      <c r="E138" s="162">
        <v>0</v>
      </c>
      <c r="F138" s="162">
        <v>0</v>
      </c>
      <c r="G138" s="162">
        <v>0</v>
      </c>
      <c r="H138" s="162">
        <v>0</v>
      </c>
      <c r="I138" s="162">
        <v>0</v>
      </c>
      <c r="J138" s="162">
        <v>0</v>
      </c>
      <c r="K138" s="162">
        <v>0</v>
      </c>
      <c r="L138" s="162">
        <v>0</v>
      </c>
      <c r="M138" s="162">
        <v>0</v>
      </c>
      <c r="N138" s="162">
        <v>0</v>
      </c>
      <c r="O138" s="162">
        <v>0</v>
      </c>
      <c r="P138" s="19">
        <f>SUM(D138:O138)</f>
        <v>0</v>
      </c>
    </row>
    <row r="139" spans="1:16" ht="15.75" x14ac:dyDescent="0.25">
      <c r="A139" s="607"/>
      <c r="B139" s="24" t="s">
        <v>81</v>
      </c>
      <c r="C139" s="12" t="s">
        <v>3</v>
      </c>
      <c r="D139" s="164">
        <f t="shared" ref="D139:G139" si="263">D135+D136-D137-D138</f>
        <v>0</v>
      </c>
      <c r="E139" s="164">
        <f t="shared" si="263"/>
        <v>0</v>
      </c>
      <c r="F139" s="164">
        <f t="shared" si="263"/>
        <v>0</v>
      </c>
      <c r="G139" s="164">
        <f t="shared" si="263"/>
        <v>0</v>
      </c>
      <c r="H139" s="164">
        <f t="shared" ref="H139:I139" si="264">H135+H136-H137-H138</f>
        <v>0</v>
      </c>
      <c r="I139" s="164">
        <f t="shared" si="264"/>
        <v>0</v>
      </c>
      <c r="J139" s="164">
        <f t="shared" ref="J139" si="265">J135+J136-J137-J138</f>
        <v>0</v>
      </c>
      <c r="K139" s="164">
        <f t="shared" ref="K139:L139" si="266">K135+K136-K137-K138</f>
        <v>0</v>
      </c>
      <c r="L139" s="164">
        <f t="shared" si="266"/>
        <v>0</v>
      </c>
      <c r="M139" s="164">
        <f t="shared" ref="M139:N139" si="267">M135+M136-M137-M138</f>
        <v>0</v>
      </c>
      <c r="N139" s="164">
        <f t="shared" si="267"/>
        <v>0</v>
      </c>
      <c r="O139" s="164">
        <f t="shared" ref="O139" si="268">O135+O136-O137-O138</f>
        <v>0</v>
      </c>
      <c r="P139" s="25">
        <f>P135+P136-P137-P138</f>
        <v>0</v>
      </c>
    </row>
    <row r="140" spans="1:16" ht="15.75" x14ac:dyDescent="0.25">
      <c r="A140" s="605" t="s">
        <v>87</v>
      </c>
      <c r="B140" s="24" t="s">
        <v>85</v>
      </c>
      <c r="C140" s="12" t="s">
        <v>3</v>
      </c>
      <c r="D140" s="164">
        <v>2</v>
      </c>
      <c r="E140" s="164">
        <v>0</v>
      </c>
      <c r="F140" s="164">
        <v>0</v>
      </c>
      <c r="G140" s="164">
        <v>0</v>
      </c>
      <c r="H140" s="164">
        <v>0</v>
      </c>
      <c r="I140" s="164">
        <v>0</v>
      </c>
      <c r="J140" s="164">
        <v>0</v>
      </c>
      <c r="K140" s="164">
        <v>0</v>
      </c>
      <c r="L140" s="164">
        <v>0</v>
      </c>
      <c r="M140" s="164">
        <v>0</v>
      </c>
      <c r="N140" s="164">
        <v>0</v>
      </c>
      <c r="O140" s="164">
        <v>0</v>
      </c>
      <c r="P140" s="25">
        <f>D140</f>
        <v>2</v>
      </c>
    </row>
    <row r="141" spans="1:16" ht="15.75" x14ac:dyDescent="0.25">
      <c r="A141" s="606"/>
      <c r="B141" s="24" t="s">
        <v>84</v>
      </c>
      <c r="C141" s="12" t="s">
        <v>3</v>
      </c>
      <c r="D141" s="162">
        <v>0</v>
      </c>
      <c r="E141" s="162">
        <v>0</v>
      </c>
      <c r="F141" s="162">
        <v>0</v>
      </c>
      <c r="G141" s="162">
        <v>2</v>
      </c>
      <c r="H141" s="162">
        <v>0</v>
      </c>
      <c r="I141" s="162">
        <v>0</v>
      </c>
      <c r="J141" s="162">
        <v>0</v>
      </c>
      <c r="K141" s="162">
        <v>0</v>
      </c>
      <c r="L141" s="162">
        <v>0</v>
      </c>
      <c r="M141" s="162">
        <v>0</v>
      </c>
      <c r="N141" s="162">
        <v>0</v>
      </c>
      <c r="O141" s="162">
        <v>0</v>
      </c>
      <c r="P141" s="19">
        <f>SUM(D141:O141)</f>
        <v>2</v>
      </c>
    </row>
    <row r="142" spans="1:16" ht="15.75" x14ac:dyDescent="0.25">
      <c r="A142" s="606"/>
      <c r="B142" s="24" t="s">
        <v>83</v>
      </c>
      <c r="C142" s="12" t="s">
        <v>3</v>
      </c>
      <c r="D142" s="162">
        <v>2</v>
      </c>
      <c r="E142" s="162">
        <v>0</v>
      </c>
      <c r="F142" s="162">
        <v>0</v>
      </c>
      <c r="G142" s="162">
        <v>0</v>
      </c>
      <c r="H142" s="162">
        <v>0</v>
      </c>
      <c r="I142" s="162">
        <v>0</v>
      </c>
      <c r="J142" s="162">
        <v>0</v>
      </c>
      <c r="K142" s="162">
        <v>0</v>
      </c>
      <c r="L142" s="162">
        <v>0</v>
      </c>
      <c r="M142" s="162">
        <v>0</v>
      </c>
      <c r="N142" s="162">
        <v>0</v>
      </c>
      <c r="O142" s="162">
        <v>0</v>
      </c>
      <c r="P142" s="19">
        <f>SUM(D142:O142)</f>
        <v>2</v>
      </c>
    </row>
    <row r="143" spans="1:16" ht="15.75" x14ac:dyDescent="0.25">
      <c r="A143" s="606"/>
      <c r="B143" s="24" t="s">
        <v>82</v>
      </c>
      <c r="C143" s="12" t="s">
        <v>3</v>
      </c>
      <c r="D143" s="162">
        <v>0</v>
      </c>
      <c r="E143" s="162">
        <v>0</v>
      </c>
      <c r="F143" s="162">
        <v>0</v>
      </c>
      <c r="G143" s="162">
        <v>2</v>
      </c>
      <c r="H143" s="162">
        <v>0</v>
      </c>
      <c r="I143" s="162">
        <v>0</v>
      </c>
      <c r="J143" s="162">
        <v>0</v>
      </c>
      <c r="K143" s="162">
        <v>0</v>
      </c>
      <c r="L143" s="162">
        <v>0</v>
      </c>
      <c r="M143" s="162">
        <v>0</v>
      </c>
      <c r="N143" s="162">
        <v>0</v>
      </c>
      <c r="O143" s="162">
        <v>0</v>
      </c>
      <c r="P143" s="19">
        <f>SUM(D143:O143)</f>
        <v>2</v>
      </c>
    </row>
    <row r="144" spans="1:16" ht="15.75" x14ac:dyDescent="0.25">
      <c r="A144" s="607"/>
      <c r="B144" s="24" t="s">
        <v>81</v>
      </c>
      <c r="C144" s="12" t="s">
        <v>3</v>
      </c>
      <c r="D144" s="164">
        <f t="shared" ref="D144" si="269">D140+D141-D142-D143</f>
        <v>0</v>
      </c>
      <c r="E144" s="164">
        <f>E140+E141-E142-E143</f>
        <v>0</v>
      </c>
      <c r="F144" s="164">
        <f t="shared" ref="F144:G144" si="270">F140+F141-F142-F143</f>
        <v>0</v>
      </c>
      <c r="G144" s="164">
        <f t="shared" si="270"/>
        <v>0</v>
      </c>
      <c r="H144" s="164">
        <f t="shared" ref="H144:I144" si="271">H140+H141-H142-H143</f>
        <v>0</v>
      </c>
      <c r="I144" s="164">
        <f t="shared" si="271"/>
        <v>0</v>
      </c>
      <c r="J144" s="164">
        <f t="shared" ref="J144" si="272">J140+J141-J142-J143</f>
        <v>0</v>
      </c>
      <c r="K144" s="164">
        <f t="shared" ref="K144:L144" si="273">K140+K141-K142-K143</f>
        <v>0</v>
      </c>
      <c r="L144" s="164">
        <f t="shared" si="273"/>
        <v>0</v>
      </c>
      <c r="M144" s="164">
        <f t="shared" ref="M144:N144" si="274">M140+M141-M142-M143</f>
        <v>0</v>
      </c>
      <c r="N144" s="164">
        <f t="shared" si="274"/>
        <v>0</v>
      </c>
      <c r="O144" s="164">
        <f t="shared" ref="O144" si="275">O140+O141-O142-O143</f>
        <v>0</v>
      </c>
      <c r="P144" s="25">
        <f>P140+P141-P142-P143</f>
        <v>0</v>
      </c>
    </row>
    <row r="145" spans="1:16" s="3" customFormat="1" ht="15.75" x14ac:dyDescent="0.25">
      <c r="A145" s="605" t="s">
        <v>86</v>
      </c>
      <c r="B145" s="24" t="s">
        <v>85</v>
      </c>
      <c r="C145" s="12" t="s">
        <v>3</v>
      </c>
      <c r="D145" s="165">
        <f t="shared" ref="D145:G148" si="276">D125+D130+D135+D140</f>
        <v>2</v>
      </c>
      <c r="E145" s="165">
        <f t="shared" si="276"/>
        <v>0</v>
      </c>
      <c r="F145" s="165">
        <f t="shared" si="276"/>
        <v>0</v>
      </c>
      <c r="G145" s="165">
        <f t="shared" si="276"/>
        <v>0</v>
      </c>
      <c r="H145" s="165">
        <f t="shared" ref="H145:I145" si="277">H125+H130+H135+H140</f>
        <v>0</v>
      </c>
      <c r="I145" s="165">
        <f t="shared" si="277"/>
        <v>0</v>
      </c>
      <c r="J145" s="165">
        <f t="shared" ref="J145" si="278">J125+J130+J135+J140</f>
        <v>0</v>
      </c>
      <c r="K145" s="165">
        <f t="shared" ref="K145:L145" si="279">K125+K130+K135+K140</f>
        <v>0</v>
      </c>
      <c r="L145" s="165">
        <f t="shared" si="279"/>
        <v>0</v>
      </c>
      <c r="M145" s="165">
        <f t="shared" ref="M145:N145" si="280">M125+M130+M135+M140</f>
        <v>0</v>
      </c>
      <c r="N145" s="165">
        <f t="shared" si="280"/>
        <v>0</v>
      </c>
      <c r="O145" s="165">
        <f t="shared" ref="O145" si="281">O125+O130+O135+O140</f>
        <v>0</v>
      </c>
      <c r="P145" s="97">
        <f t="shared" ref="P145:P149" si="282">P125+P130+P135+P140</f>
        <v>2</v>
      </c>
    </row>
    <row r="146" spans="1:16" ht="15.75" x14ac:dyDescent="0.25">
      <c r="A146" s="606"/>
      <c r="B146" s="24" t="s">
        <v>84</v>
      </c>
      <c r="C146" s="12" t="s">
        <v>3</v>
      </c>
      <c r="D146" s="165">
        <f t="shared" si="276"/>
        <v>0</v>
      </c>
      <c r="E146" s="165">
        <f t="shared" si="276"/>
        <v>0</v>
      </c>
      <c r="F146" s="165">
        <f t="shared" si="276"/>
        <v>0</v>
      </c>
      <c r="G146" s="165">
        <f t="shared" si="276"/>
        <v>2</v>
      </c>
      <c r="H146" s="165">
        <f t="shared" ref="H146:I146" si="283">H126+H131+H136+H141</f>
        <v>0</v>
      </c>
      <c r="I146" s="165">
        <f t="shared" si="283"/>
        <v>0</v>
      </c>
      <c r="J146" s="165">
        <f t="shared" ref="J146" si="284">J126+J131+J136+J141</f>
        <v>0</v>
      </c>
      <c r="K146" s="165">
        <f t="shared" ref="K146:L146" si="285">K126+K131+K136+K141</f>
        <v>0</v>
      </c>
      <c r="L146" s="165">
        <f t="shared" si="285"/>
        <v>0</v>
      </c>
      <c r="M146" s="165">
        <f t="shared" ref="M146:N146" si="286">M126+M131+M136+M141</f>
        <v>0</v>
      </c>
      <c r="N146" s="165">
        <f t="shared" si="286"/>
        <v>0</v>
      </c>
      <c r="O146" s="165">
        <f t="shared" ref="O146" si="287">O126+O131+O136+O141</f>
        <v>0</v>
      </c>
      <c r="P146" s="97">
        <f t="shared" si="282"/>
        <v>2</v>
      </c>
    </row>
    <row r="147" spans="1:16" ht="15.75" x14ac:dyDescent="0.25">
      <c r="A147" s="606"/>
      <c r="B147" s="24" t="s">
        <v>83</v>
      </c>
      <c r="C147" s="12" t="s">
        <v>3</v>
      </c>
      <c r="D147" s="165">
        <f t="shared" si="276"/>
        <v>2</v>
      </c>
      <c r="E147" s="165">
        <f t="shared" si="276"/>
        <v>0</v>
      </c>
      <c r="F147" s="165">
        <f t="shared" si="276"/>
        <v>0</v>
      </c>
      <c r="G147" s="165">
        <f t="shared" si="276"/>
        <v>0</v>
      </c>
      <c r="H147" s="165">
        <f t="shared" ref="H147:I147" si="288">H127+H132+H137+H142</f>
        <v>0</v>
      </c>
      <c r="I147" s="165">
        <f t="shared" si="288"/>
        <v>0</v>
      </c>
      <c r="J147" s="165">
        <f t="shared" ref="J147" si="289">J127+J132+J137+J142</f>
        <v>0</v>
      </c>
      <c r="K147" s="165">
        <f t="shared" ref="K147:L147" si="290">K127+K132+K137+K142</f>
        <v>0</v>
      </c>
      <c r="L147" s="165">
        <f t="shared" si="290"/>
        <v>0</v>
      </c>
      <c r="M147" s="165">
        <f t="shared" ref="M147:N147" si="291">M127+M132+M137+M142</f>
        <v>0</v>
      </c>
      <c r="N147" s="165">
        <f t="shared" si="291"/>
        <v>0</v>
      </c>
      <c r="O147" s="165">
        <f t="shared" ref="O147" si="292">O127+O132+O137+O142</f>
        <v>0</v>
      </c>
      <c r="P147" s="97">
        <f t="shared" si="282"/>
        <v>2</v>
      </c>
    </row>
    <row r="148" spans="1:16" ht="15.75" x14ac:dyDescent="0.25">
      <c r="A148" s="606"/>
      <c r="B148" s="24" t="s">
        <v>82</v>
      </c>
      <c r="C148" s="12" t="s">
        <v>3</v>
      </c>
      <c r="D148" s="165">
        <f t="shared" si="276"/>
        <v>0</v>
      </c>
      <c r="E148" s="165">
        <f t="shared" si="276"/>
        <v>0</v>
      </c>
      <c r="F148" s="165">
        <f t="shared" si="276"/>
        <v>0</v>
      </c>
      <c r="G148" s="165">
        <f t="shared" si="276"/>
        <v>2</v>
      </c>
      <c r="H148" s="165">
        <f t="shared" ref="H148:I148" si="293">H128+H133+H138+H143</f>
        <v>0</v>
      </c>
      <c r="I148" s="165">
        <f t="shared" si="293"/>
        <v>0</v>
      </c>
      <c r="J148" s="165">
        <f t="shared" ref="J148" si="294">J128+J133+J138+J143</f>
        <v>0</v>
      </c>
      <c r="K148" s="165">
        <f t="shared" ref="K148:L148" si="295">K128+K133+K138+K143</f>
        <v>0</v>
      </c>
      <c r="L148" s="165">
        <f t="shared" si="295"/>
        <v>0</v>
      </c>
      <c r="M148" s="165">
        <f t="shared" ref="M148:N148" si="296">M128+M133+M138+M143</f>
        <v>0</v>
      </c>
      <c r="N148" s="165">
        <f t="shared" si="296"/>
        <v>0</v>
      </c>
      <c r="O148" s="165">
        <f t="shared" ref="O148" si="297">O128+O133+O138+O143</f>
        <v>0</v>
      </c>
      <c r="P148" s="97">
        <f t="shared" si="282"/>
        <v>2</v>
      </c>
    </row>
    <row r="149" spans="1:16" ht="15.75" x14ac:dyDescent="0.25">
      <c r="A149" s="607"/>
      <c r="B149" s="24" t="s">
        <v>81</v>
      </c>
      <c r="C149" s="12" t="s">
        <v>3</v>
      </c>
      <c r="D149" s="164">
        <f t="shared" ref="D149:G149" si="298">D145+D146-D147-D148</f>
        <v>0</v>
      </c>
      <c r="E149" s="164">
        <f t="shared" si="298"/>
        <v>0</v>
      </c>
      <c r="F149" s="164">
        <f t="shared" si="298"/>
        <v>0</v>
      </c>
      <c r="G149" s="164">
        <f t="shared" si="298"/>
        <v>0</v>
      </c>
      <c r="H149" s="164">
        <f t="shared" ref="H149:I149" si="299">H145+H146-H147-H148</f>
        <v>0</v>
      </c>
      <c r="I149" s="164">
        <f t="shared" si="299"/>
        <v>0</v>
      </c>
      <c r="J149" s="164">
        <f t="shared" ref="J149" si="300">J145+J146-J147-J148</f>
        <v>0</v>
      </c>
      <c r="K149" s="164">
        <f t="shared" ref="K149:L149" si="301">K145+K146-K147-K148</f>
        <v>0</v>
      </c>
      <c r="L149" s="164">
        <f t="shared" si="301"/>
        <v>0</v>
      </c>
      <c r="M149" s="164">
        <f t="shared" ref="M149:N149" si="302">M145+M146-M147-M148</f>
        <v>0</v>
      </c>
      <c r="N149" s="164">
        <f t="shared" si="302"/>
        <v>0</v>
      </c>
      <c r="O149" s="164">
        <f t="shared" ref="O149" si="303">O145+O146-O147-O148</f>
        <v>0</v>
      </c>
      <c r="P149" s="97">
        <f t="shared" si="282"/>
        <v>0</v>
      </c>
    </row>
    <row r="150" spans="1:16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4"/>
      <c r="O150" s="594"/>
      <c r="P150" s="595"/>
    </row>
    <row r="151" spans="1:16" ht="15.75" x14ac:dyDescent="0.25">
      <c r="A151" s="596" t="s">
        <v>79</v>
      </c>
      <c r="B151" s="597"/>
      <c r="C151" s="12"/>
      <c r="D151" s="16"/>
      <c r="E151" s="16"/>
      <c r="F151" s="16"/>
      <c r="G151" s="16"/>
      <c r="H151" s="16"/>
      <c r="I151" s="16"/>
      <c r="J151" s="16"/>
      <c r="K151" s="16"/>
      <c r="L151" s="23"/>
      <c r="M151" s="23"/>
      <c r="N151" s="23"/>
      <c r="O151" s="23"/>
      <c r="P151" s="10"/>
    </row>
    <row r="152" spans="1:16" ht="15.75" x14ac:dyDescent="0.25">
      <c r="A152" s="628" t="s">
        <v>78</v>
      </c>
      <c r="B152" s="88" t="s">
        <v>63</v>
      </c>
      <c r="C152" s="12"/>
      <c r="D152" s="16"/>
      <c r="E152" s="16"/>
      <c r="F152" s="16"/>
      <c r="G152" s="16"/>
      <c r="H152" s="16"/>
      <c r="I152" s="16"/>
      <c r="J152" s="16"/>
      <c r="K152" s="16"/>
      <c r="L152" s="23"/>
      <c r="M152" s="23"/>
      <c r="N152" s="23"/>
      <c r="O152" s="23"/>
      <c r="P152" s="10"/>
    </row>
    <row r="153" spans="1:16" ht="15.75" x14ac:dyDescent="0.25">
      <c r="A153" s="629"/>
      <c r="B153" s="20" t="s">
        <v>73</v>
      </c>
      <c r="C153" s="12" t="s">
        <v>57</v>
      </c>
      <c r="D153" s="5">
        <v>0</v>
      </c>
      <c r="E153" s="5">
        <v>3</v>
      </c>
      <c r="F153" s="5">
        <v>5</v>
      </c>
      <c r="G153" s="5">
        <v>3</v>
      </c>
      <c r="H153" s="5">
        <v>1</v>
      </c>
      <c r="I153" s="5">
        <v>0</v>
      </c>
      <c r="J153" s="5">
        <v>0</v>
      </c>
      <c r="K153" s="5">
        <v>14</v>
      </c>
      <c r="L153" s="5">
        <v>11</v>
      </c>
      <c r="M153" s="5">
        <v>7</v>
      </c>
      <c r="N153" s="5">
        <v>4</v>
      </c>
      <c r="O153" s="5">
        <v>8</v>
      </c>
      <c r="P153" s="19">
        <f t="shared" ref="P153:P165" si="304">SUM(D153:O153)</f>
        <v>56</v>
      </c>
    </row>
    <row r="154" spans="1:16" ht="15.75" x14ac:dyDescent="0.25">
      <c r="A154" s="629"/>
      <c r="B154" s="20" t="s">
        <v>72</v>
      </c>
      <c r="C154" s="12" t="s">
        <v>57</v>
      </c>
      <c r="D154" s="5">
        <v>0</v>
      </c>
      <c r="E154" s="5">
        <v>1</v>
      </c>
      <c r="F154" s="5">
        <v>1</v>
      </c>
      <c r="G154" s="5">
        <v>1</v>
      </c>
      <c r="H154" s="5">
        <v>0</v>
      </c>
      <c r="I154" s="5">
        <v>0</v>
      </c>
      <c r="J154" s="5">
        <v>2</v>
      </c>
      <c r="K154" s="5">
        <v>6</v>
      </c>
      <c r="L154" s="5">
        <v>4</v>
      </c>
      <c r="M154" s="5">
        <v>2</v>
      </c>
      <c r="N154" s="5">
        <v>3</v>
      </c>
      <c r="O154" s="5">
        <v>1</v>
      </c>
      <c r="P154" s="19">
        <f t="shared" si="304"/>
        <v>21</v>
      </c>
    </row>
    <row r="155" spans="1:16" ht="15.75" x14ac:dyDescent="0.25">
      <c r="A155" s="629"/>
      <c r="B155" s="20" t="s">
        <v>53</v>
      </c>
      <c r="C155" s="12" t="s">
        <v>57</v>
      </c>
      <c r="D155" s="5">
        <v>0</v>
      </c>
      <c r="E155" s="5">
        <v>0</v>
      </c>
      <c r="F155" s="5">
        <v>0</v>
      </c>
      <c r="G155" s="5">
        <v>3</v>
      </c>
      <c r="H155" s="5">
        <v>0</v>
      </c>
      <c r="I155" s="5">
        <v>0</v>
      </c>
      <c r="J155" s="5">
        <v>1</v>
      </c>
      <c r="K155" s="5">
        <v>8</v>
      </c>
      <c r="L155" s="5">
        <v>5</v>
      </c>
      <c r="M155" s="5">
        <v>3</v>
      </c>
      <c r="N155" s="5">
        <v>3</v>
      </c>
      <c r="O155" s="5">
        <v>0</v>
      </c>
      <c r="P155" s="19">
        <f t="shared" si="304"/>
        <v>23</v>
      </c>
    </row>
    <row r="156" spans="1:16" ht="15.75" x14ac:dyDescent="0.25">
      <c r="A156" s="629"/>
      <c r="B156" s="20" t="s">
        <v>71</v>
      </c>
      <c r="C156" s="12" t="s">
        <v>57</v>
      </c>
      <c r="D156" s="5">
        <v>1</v>
      </c>
      <c r="E156" s="5">
        <v>0</v>
      </c>
      <c r="F156" s="5">
        <v>1</v>
      </c>
      <c r="G156" s="5">
        <v>2</v>
      </c>
      <c r="H156" s="5">
        <v>1</v>
      </c>
      <c r="I156" s="5">
        <v>1</v>
      </c>
      <c r="J156" s="5">
        <v>0</v>
      </c>
      <c r="K156" s="5">
        <v>3</v>
      </c>
      <c r="L156" s="5">
        <v>2</v>
      </c>
      <c r="M156" s="5">
        <v>1</v>
      </c>
      <c r="N156" s="5">
        <v>2</v>
      </c>
      <c r="O156" s="5">
        <v>0</v>
      </c>
      <c r="P156" s="19">
        <f t="shared" si="304"/>
        <v>14</v>
      </c>
    </row>
    <row r="157" spans="1:16" ht="15.75" x14ac:dyDescent="0.25">
      <c r="A157" s="629"/>
      <c r="B157" s="20" t="s">
        <v>52</v>
      </c>
      <c r="C157" s="12" t="s">
        <v>57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19">
        <f t="shared" si="304"/>
        <v>0</v>
      </c>
    </row>
    <row r="158" spans="1:16" ht="15.75" x14ac:dyDescent="0.25">
      <c r="A158" s="629"/>
      <c r="B158" s="20" t="s">
        <v>51</v>
      </c>
      <c r="C158" s="12" t="s">
        <v>57</v>
      </c>
      <c r="D158" s="5">
        <v>0</v>
      </c>
      <c r="E158" s="5">
        <v>1</v>
      </c>
      <c r="F158" s="5">
        <v>0</v>
      </c>
      <c r="G158" s="5">
        <v>1</v>
      </c>
      <c r="H158" s="5">
        <v>2</v>
      </c>
      <c r="I158" s="5">
        <v>0</v>
      </c>
      <c r="J158" s="5">
        <v>2</v>
      </c>
      <c r="K158" s="5">
        <v>0</v>
      </c>
      <c r="L158" s="5">
        <v>1</v>
      </c>
      <c r="M158" s="5">
        <v>0</v>
      </c>
      <c r="N158" s="5">
        <v>0</v>
      </c>
      <c r="O158" s="5">
        <v>2</v>
      </c>
      <c r="P158" s="19">
        <f t="shared" si="304"/>
        <v>9</v>
      </c>
    </row>
    <row r="159" spans="1:16" ht="15.75" x14ac:dyDescent="0.25">
      <c r="A159" s="629"/>
      <c r="B159" s="20" t="s">
        <v>62</v>
      </c>
      <c r="C159" s="12" t="s">
        <v>57</v>
      </c>
      <c r="D159" s="5">
        <v>1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2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19">
        <f t="shared" si="304"/>
        <v>3</v>
      </c>
    </row>
    <row r="160" spans="1:16" ht="15.75" x14ac:dyDescent="0.25">
      <c r="A160" s="629"/>
      <c r="B160" s="20" t="s">
        <v>50</v>
      </c>
      <c r="C160" s="12" t="s">
        <v>57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1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19">
        <f t="shared" si="304"/>
        <v>1</v>
      </c>
    </row>
    <row r="161" spans="1:16" ht="15.75" x14ac:dyDescent="0.25">
      <c r="A161" s="629"/>
      <c r="B161" s="20" t="s">
        <v>49</v>
      </c>
      <c r="C161" s="12" t="s">
        <v>57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4</v>
      </c>
      <c r="L161" s="5">
        <v>3</v>
      </c>
      <c r="M161" s="5">
        <v>2</v>
      </c>
      <c r="N161" s="5">
        <v>1</v>
      </c>
      <c r="O161" s="5">
        <v>0</v>
      </c>
      <c r="P161" s="19">
        <f t="shared" si="304"/>
        <v>10</v>
      </c>
    </row>
    <row r="162" spans="1:16" ht="15.75" x14ac:dyDescent="0.25">
      <c r="A162" s="629"/>
      <c r="B162" s="20" t="s">
        <v>77</v>
      </c>
      <c r="C162" s="12" t="s">
        <v>57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6</v>
      </c>
      <c r="L162" s="5">
        <v>3</v>
      </c>
      <c r="M162" s="5">
        <v>2</v>
      </c>
      <c r="N162" s="5">
        <v>1</v>
      </c>
      <c r="O162" s="5">
        <v>0</v>
      </c>
      <c r="P162" s="19">
        <f t="shared" si="304"/>
        <v>12</v>
      </c>
    </row>
    <row r="163" spans="1:16" ht="15.75" x14ac:dyDescent="0.25">
      <c r="A163" s="629"/>
      <c r="B163" s="20" t="s">
        <v>69</v>
      </c>
      <c r="C163" s="12" t="s">
        <v>57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19">
        <f t="shared" si="304"/>
        <v>0</v>
      </c>
    </row>
    <row r="164" spans="1:16" ht="15.75" x14ac:dyDescent="0.25">
      <c r="A164" s="629"/>
      <c r="B164" s="20" t="s">
        <v>68</v>
      </c>
      <c r="C164" s="12" t="s">
        <v>57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19">
        <f t="shared" si="304"/>
        <v>0</v>
      </c>
    </row>
    <row r="165" spans="1:16" ht="15.75" x14ac:dyDescent="0.25">
      <c r="A165" s="630"/>
      <c r="B165" s="20" t="s">
        <v>76</v>
      </c>
      <c r="C165" s="12" t="s">
        <v>57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19">
        <f t="shared" si="304"/>
        <v>0</v>
      </c>
    </row>
    <row r="166" spans="1:16" ht="15.75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19"/>
    </row>
    <row r="167" spans="1:16" ht="15.75" x14ac:dyDescent="0.25">
      <c r="A167" s="629"/>
      <c r="B167" s="20" t="s">
        <v>74</v>
      </c>
      <c r="C167" s="12" t="s">
        <v>57</v>
      </c>
      <c r="D167" s="5">
        <v>0</v>
      </c>
      <c r="E167" s="5">
        <v>0</v>
      </c>
      <c r="F167" s="5">
        <v>0</v>
      </c>
      <c r="G167" s="5">
        <v>0</v>
      </c>
      <c r="H167" s="162">
        <v>0</v>
      </c>
      <c r="I167" s="162">
        <v>0</v>
      </c>
      <c r="J167" s="162">
        <v>0</v>
      </c>
      <c r="K167" s="162">
        <v>0</v>
      </c>
      <c r="L167" s="162">
        <v>0</v>
      </c>
      <c r="M167" s="162">
        <v>0</v>
      </c>
      <c r="N167" s="162">
        <v>0</v>
      </c>
      <c r="O167" s="162">
        <v>0</v>
      </c>
      <c r="P167" s="19">
        <f t="shared" ref="P167:P175" si="305">SUM(D167:O167)</f>
        <v>0</v>
      </c>
    </row>
    <row r="168" spans="1:16" ht="15.75" x14ac:dyDescent="0.25">
      <c r="A168" s="629"/>
      <c r="B168" s="20" t="s">
        <v>73</v>
      </c>
      <c r="C168" s="12" t="s">
        <v>57</v>
      </c>
      <c r="D168" s="5">
        <v>0</v>
      </c>
      <c r="E168" s="5">
        <v>0</v>
      </c>
      <c r="F168" s="5">
        <v>0</v>
      </c>
      <c r="G168" s="5">
        <v>0</v>
      </c>
      <c r="H168" s="162">
        <v>0</v>
      </c>
      <c r="I168" s="162">
        <v>0</v>
      </c>
      <c r="J168" s="162">
        <v>0</v>
      </c>
      <c r="K168" s="162">
        <v>0</v>
      </c>
      <c r="L168" s="162">
        <v>0</v>
      </c>
      <c r="M168" s="162">
        <v>0</v>
      </c>
      <c r="N168" s="162">
        <v>0</v>
      </c>
      <c r="O168" s="162">
        <v>0</v>
      </c>
      <c r="P168" s="19">
        <f t="shared" si="305"/>
        <v>0</v>
      </c>
    </row>
    <row r="169" spans="1:16" ht="15.75" x14ac:dyDescent="0.25">
      <c r="A169" s="629"/>
      <c r="B169" s="20" t="s">
        <v>72</v>
      </c>
      <c r="C169" s="12" t="s">
        <v>57</v>
      </c>
      <c r="D169" s="5">
        <v>0</v>
      </c>
      <c r="E169" s="5">
        <v>0</v>
      </c>
      <c r="F169" s="5">
        <v>0</v>
      </c>
      <c r="G169" s="5">
        <v>0</v>
      </c>
      <c r="H169" s="162">
        <v>0</v>
      </c>
      <c r="I169" s="162">
        <v>0</v>
      </c>
      <c r="J169" s="162">
        <v>0</v>
      </c>
      <c r="K169" s="162">
        <v>0</v>
      </c>
      <c r="L169" s="162">
        <v>0</v>
      </c>
      <c r="M169" s="162">
        <v>0</v>
      </c>
      <c r="N169" s="162">
        <v>0</v>
      </c>
      <c r="O169" s="162">
        <v>0</v>
      </c>
      <c r="P169" s="19">
        <f t="shared" si="305"/>
        <v>0</v>
      </c>
    </row>
    <row r="170" spans="1:16" ht="15.75" x14ac:dyDescent="0.25">
      <c r="A170" s="629"/>
      <c r="B170" s="20" t="s">
        <v>71</v>
      </c>
      <c r="C170" s="12" t="s">
        <v>57</v>
      </c>
      <c r="D170" s="5">
        <v>0</v>
      </c>
      <c r="E170" s="5">
        <v>0</v>
      </c>
      <c r="F170" s="5">
        <v>0</v>
      </c>
      <c r="G170" s="5">
        <v>0</v>
      </c>
      <c r="H170" s="162">
        <v>0</v>
      </c>
      <c r="I170" s="162">
        <v>0</v>
      </c>
      <c r="J170" s="162">
        <v>0</v>
      </c>
      <c r="K170" s="162">
        <v>0</v>
      </c>
      <c r="L170" s="162">
        <v>0</v>
      </c>
      <c r="M170" s="162">
        <v>0</v>
      </c>
      <c r="N170" s="162">
        <v>0</v>
      </c>
      <c r="O170" s="162">
        <v>0</v>
      </c>
      <c r="P170" s="19">
        <f t="shared" si="305"/>
        <v>0</v>
      </c>
    </row>
    <row r="171" spans="1:16" ht="15.75" x14ac:dyDescent="0.25">
      <c r="A171" s="629"/>
      <c r="B171" s="20" t="s">
        <v>52</v>
      </c>
      <c r="C171" s="12" t="s">
        <v>57</v>
      </c>
      <c r="D171" s="5">
        <v>0</v>
      </c>
      <c r="E171" s="5">
        <v>0</v>
      </c>
      <c r="F171" s="5">
        <v>0</v>
      </c>
      <c r="G171" s="5">
        <v>0</v>
      </c>
      <c r="H171" s="162">
        <v>0</v>
      </c>
      <c r="I171" s="162">
        <v>0</v>
      </c>
      <c r="J171" s="162">
        <v>0</v>
      </c>
      <c r="K171" s="162">
        <v>0</v>
      </c>
      <c r="L171" s="162">
        <v>0</v>
      </c>
      <c r="M171" s="162">
        <v>0</v>
      </c>
      <c r="N171" s="162">
        <v>0</v>
      </c>
      <c r="O171" s="162">
        <v>0</v>
      </c>
      <c r="P171" s="19">
        <f t="shared" si="305"/>
        <v>0</v>
      </c>
    </row>
    <row r="172" spans="1:16" ht="15.75" x14ac:dyDescent="0.25">
      <c r="A172" s="629"/>
      <c r="B172" s="20" t="s">
        <v>62</v>
      </c>
      <c r="C172" s="12" t="s">
        <v>57</v>
      </c>
      <c r="D172" s="5">
        <v>0</v>
      </c>
      <c r="E172" s="5">
        <v>0</v>
      </c>
      <c r="F172" s="5">
        <v>0</v>
      </c>
      <c r="G172" s="5">
        <v>0</v>
      </c>
      <c r="H172" s="162">
        <v>0</v>
      </c>
      <c r="I172" s="162">
        <v>0</v>
      </c>
      <c r="J172" s="162">
        <v>0</v>
      </c>
      <c r="K172" s="162">
        <v>0</v>
      </c>
      <c r="L172" s="162">
        <v>0</v>
      </c>
      <c r="M172" s="162">
        <v>0</v>
      </c>
      <c r="N172" s="162">
        <v>0</v>
      </c>
      <c r="O172" s="162">
        <v>0</v>
      </c>
      <c r="P172" s="19">
        <f t="shared" si="305"/>
        <v>0</v>
      </c>
    </row>
    <row r="173" spans="1:16" ht="15.75" x14ac:dyDescent="0.25">
      <c r="A173" s="629"/>
      <c r="B173" s="20" t="s">
        <v>61</v>
      </c>
      <c r="C173" s="12" t="s">
        <v>57</v>
      </c>
      <c r="D173" s="5">
        <v>0</v>
      </c>
      <c r="E173" s="5">
        <v>0</v>
      </c>
      <c r="F173" s="5">
        <v>0</v>
      </c>
      <c r="G173" s="5">
        <v>0</v>
      </c>
      <c r="H173" s="162">
        <v>0</v>
      </c>
      <c r="I173" s="162">
        <v>0</v>
      </c>
      <c r="J173" s="162">
        <v>0</v>
      </c>
      <c r="K173" s="162">
        <v>0</v>
      </c>
      <c r="L173" s="162">
        <v>0</v>
      </c>
      <c r="M173" s="162">
        <v>0</v>
      </c>
      <c r="N173" s="162">
        <v>0</v>
      </c>
      <c r="O173" s="162">
        <v>0</v>
      </c>
      <c r="P173" s="19">
        <f t="shared" si="305"/>
        <v>0</v>
      </c>
    </row>
    <row r="174" spans="1:16" ht="15.75" x14ac:dyDescent="0.25">
      <c r="A174" s="629"/>
      <c r="B174" s="20" t="s">
        <v>60</v>
      </c>
      <c r="C174" s="12" t="s">
        <v>57</v>
      </c>
      <c r="D174" s="5">
        <v>0</v>
      </c>
      <c r="E174" s="5">
        <v>0</v>
      </c>
      <c r="F174" s="5">
        <v>0</v>
      </c>
      <c r="G174" s="5">
        <v>0</v>
      </c>
      <c r="H174" s="162">
        <v>0</v>
      </c>
      <c r="I174" s="162">
        <v>0</v>
      </c>
      <c r="J174" s="162">
        <v>0</v>
      </c>
      <c r="K174" s="162">
        <v>0</v>
      </c>
      <c r="L174" s="162">
        <v>0</v>
      </c>
      <c r="M174" s="162">
        <v>0</v>
      </c>
      <c r="N174" s="162">
        <v>0</v>
      </c>
      <c r="O174" s="162">
        <v>0</v>
      </c>
      <c r="P174" s="19">
        <f t="shared" si="305"/>
        <v>0</v>
      </c>
    </row>
    <row r="175" spans="1:16" ht="15.75" x14ac:dyDescent="0.25">
      <c r="A175" s="630"/>
      <c r="B175" s="20" t="s">
        <v>69</v>
      </c>
      <c r="C175" s="12" t="s">
        <v>57</v>
      </c>
      <c r="D175" s="5">
        <v>0</v>
      </c>
      <c r="E175" s="5">
        <v>0</v>
      </c>
      <c r="F175" s="5">
        <v>0</v>
      </c>
      <c r="G175" s="5">
        <v>0</v>
      </c>
      <c r="H175" s="162">
        <v>0</v>
      </c>
      <c r="I175" s="162">
        <v>0</v>
      </c>
      <c r="J175" s="162">
        <v>0</v>
      </c>
      <c r="K175" s="162">
        <v>0</v>
      </c>
      <c r="L175" s="162">
        <v>0</v>
      </c>
      <c r="M175" s="162">
        <v>0</v>
      </c>
      <c r="N175" s="162">
        <v>0</v>
      </c>
      <c r="O175" s="162">
        <v>0</v>
      </c>
      <c r="P175" s="19">
        <f t="shared" si="305"/>
        <v>0</v>
      </c>
    </row>
    <row r="176" spans="1:16" ht="15.75" x14ac:dyDescent="0.25">
      <c r="A176" s="628" t="s">
        <v>70</v>
      </c>
      <c r="B176" s="22" t="s">
        <v>63</v>
      </c>
      <c r="C176" s="12"/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19"/>
    </row>
    <row r="177" spans="1:16" ht="15.75" x14ac:dyDescent="0.25">
      <c r="A177" s="629"/>
      <c r="B177" s="20" t="s">
        <v>60</v>
      </c>
      <c r="C177" s="12" t="s">
        <v>57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19">
        <f t="shared" ref="P177:P182" si="306">SUM(D177:O177)</f>
        <v>0</v>
      </c>
    </row>
    <row r="178" spans="1:16" ht="15.75" x14ac:dyDescent="0.25">
      <c r="A178" s="629"/>
      <c r="B178" s="20" t="s">
        <v>69</v>
      </c>
      <c r="C178" s="12" t="s">
        <v>57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19">
        <f t="shared" si="306"/>
        <v>0</v>
      </c>
    </row>
    <row r="179" spans="1:16" ht="15.75" x14ac:dyDescent="0.25">
      <c r="A179" s="629"/>
      <c r="B179" s="20" t="s">
        <v>68</v>
      </c>
      <c r="C179" s="12" t="s">
        <v>57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19">
        <f t="shared" si="306"/>
        <v>0</v>
      </c>
    </row>
    <row r="180" spans="1:16" ht="15.75" x14ac:dyDescent="0.25">
      <c r="A180" s="629"/>
      <c r="B180" s="20" t="s">
        <v>67</v>
      </c>
      <c r="C180" s="12" t="s">
        <v>57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19">
        <f t="shared" si="306"/>
        <v>0</v>
      </c>
    </row>
    <row r="181" spans="1:16" ht="15.75" x14ac:dyDescent="0.25">
      <c r="A181" s="629"/>
      <c r="B181" s="20" t="s">
        <v>66</v>
      </c>
      <c r="C181" s="12" t="s">
        <v>57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19">
        <f t="shared" si="306"/>
        <v>0</v>
      </c>
    </row>
    <row r="182" spans="1:16" ht="15.75" x14ac:dyDescent="0.25">
      <c r="A182" s="630"/>
      <c r="B182" s="20" t="s">
        <v>65</v>
      </c>
      <c r="C182" s="12" t="s">
        <v>57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19">
        <f t="shared" si="306"/>
        <v>0</v>
      </c>
    </row>
    <row r="183" spans="1:16" ht="15.75" x14ac:dyDescent="0.25">
      <c r="A183" s="628" t="s">
        <v>211</v>
      </c>
      <c r="B183" s="22" t="s">
        <v>63</v>
      </c>
      <c r="C183" s="12"/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19"/>
    </row>
    <row r="184" spans="1:16" ht="15.75" x14ac:dyDescent="0.25">
      <c r="A184" s="629"/>
      <c r="B184" s="20" t="s">
        <v>73</v>
      </c>
      <c r="C184" s="12"/>
      <c r="D184" s="5">
        <v>0</v>
      </c>
      <c r="E184" s="5">
        <v>0</v>
      </c>
      <c r="F184" s="5">
        <v>0</v>
      </c>
      <c r="G184" s="5">
        <v>0</v>
      </c>
      <c r="H184" s="162">
        <v>0</v>
      </c>
      <c r="I184" s="162">
        <v>0</v>
      </c>
      <c r="J184" s="162">
        <v>0</v>
      </c>
      <c r="K184" s="162">
        <v>0</v>
      </c>
      <c r="L184" s="162">
        <v>0</v>
      </c>
      <c r="M184" s="162">
        <v>0</v>
      </c>
      <c r="N184" s="162">
        <v>0</v>
      </c>
      <c r="O184" s="162">
        <v>0</v>
      </c>
      <c r="P184" s="19">
        <f>SUM(D184:O184)</f>
        <v>0</v>
      </c>
    </row>
    <row r="185" spans="1:16" ht="15.75" x14ac:dyDescent="0.25">
      <c r="A185" s="629"/>
      <c r="B185" s="20" t="s">
        <v>72</v>
      </c>
      <c r="C185" s="12"/>
      <c r="D185" s="5">
        <v>0</v>
      </c>
      <c r="E185" s="5">
        <v>0</v>
      </c>
      <c r="F185" s="5">
        <v>0</v>
      </c>
      <c r="G185" s="5">
        <v>0</v>
      </c>
      <c r="H185" s="162">
        <v>0</v>
      </c>
      <c r="I185" s="162">
        <v>0</v>
      </c>
      <c r="J185" s="162">
        <v>0</v>
      </c>
      <c r="K185" s="162">
        <v>0</v>
      </c>
      <c r="L185" s="162">
        <v>0</v>
      </c>
      <c r="M185" s="162">
        <v>0</v>
      </c>
      <c r="N185" s="162">
        <v>0</v>
      </c>
      <c r="O185" s="162">
        <v>0</v>
      </c>
      <c r="P185" s="19">
        <f>SUM(D185:O185)</f>
        <v>0</v>
      </c>
    </row>
    <row r="186" spans="1:16" ht="15.75" x14ac:dyDescent="0.25">
      <c r="A186" s="629"/>
      <c r="B186" s="20" t="s">
        <v>53</v>
      </c>
      <c r="C186" s="12"/>
      <c r="D186" s="5">
        <v>0</v>
      </c>
      <c r="E186" s="5">
        <v>0</v>
      </c>
      <c r="F186" s="5">
        <v>0</v>
      </c>
      <c r="G186" s="5">
        <v>0</v>
      </c>
      <c r="H186" s="162">
        <v>0</v>
      </c>
      <c r="I186" s="162">
        <v>0</v>
      </c>
      <c r="J186" s="162">
        <v>0</v>
      </c>
      <c r="K186" s="162">
        <v>0</v>
      </c>
      <c r="L186" s="162">
        <v>0</v>
      </c>
      <c r="M186" s="162">
        <v>0</v>
      </c>
      <c r="N186" s="162">
        <v>0</v>
      </c>
      <c r="O186" s="162">
        <v>0</v>
      </c>
      <c r="P186" s="19">
        <f>SUM(D186:O186)</f>
        <v>0</v>
      </c>
    </row>
    <row r="187" spans="1:16" ht="15.75" x14ac:dyDescent="0.25">
      <c r="A187" s="630"/>
      <c r="B187" s="20" t="s">
        <v>52</v>
      </c>
      <c r="C187" s="12"/>
      <c r="D187" s="5">
        <v>0</v>
      </c>
      <c r="E187" s="5">
        <v>0</v>
      </c>
      <c r="F187" s="5">
        <v>0</v>
      </c>
      <c r="G187" s="5">
        <v>0</v>
      </c>
      <c r="H187" s="162">
        <v>0</v>
      </c>
      <c r="I187" s="162">
        <v>0</v>
      </c>
      <c r="J187" s="162">
        <v>0</v>
      </c>
      <c r="K187" s="162">
        <v>0</v>
      </c>
      <c r="L187" s="162">
        <v>0</v>
      </c>
      <c r="M187" s="162">
        <v>0</v>
      </c>
      <c r="N187" s="162">
        <v>0</v>
      </c>
      <c r="O187" s="162">
        <v>0</v>
      </c>
      <c r="P187" s="19">
        <f>SUM(D187:O187)</f>
        <v>0</v>
      </c>
    </row>
    <row r="188" spans="1:16" ht="15.75" x14ac:dyDescent="0.25">
      <c r="A188" s="628" t="s">
        <v>64</v>
      </c>
      <c r="B188" s="22" t="s">
        <v>63</v>
      </c>
      <c r="C188" s="12"/>
      <c r="D188" s="5">
        <v>0</v>
      </c>
      <c r="E188" s="5">
        <v>0</v>
      </c>
      <c r="F188" s="5">
        <v>0</v>
      </c>
      <c r="G188" s="5">
        <v>0</v>
      </c>
      <c r="H188" s="162">
        <v>0</v>
      </c>
      <c r="I188" s="162">
        <v>0</v>
      </c>
      <c r="J188" s="162">
        <v>0</v>
      </c>
      <c r="K188" s="162">
        <v>0</v>
      </c>
      <c r="L188" s="162">
        <v>0</v>
      </c>
      <c r="M188" s="162">
        <v>0</v>
      </c>
      <c r="N188" s="162">
        <v>0</v>
      </c>
      <c r="O188" s="162">
        <v>0</v>
      </c>
      <c r="P188" s="19"/>
    </row>
    <row r="189" spans="1:16" ht="15.75" x14ac:dyDescent="0.25">
      <c r="A189" s="629"/>
      <c r="B189" s="21" t="s">
        <v>52</v>
      </c>
      <c r="C189" s="12" t="s">
        <v>57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19">
        <f>SUM(D189:O189)</f>
        <v>0</v>
      </c>
    </row>
    <row r="190" spans="1:16" ht="15.75" x14ac:dyDescent="0.25">
      <c r="A190" s="629"/>
      <c r="B190" s="20" t="s">
        <v>62</v>
      </c>
      <c r="C190" s="12" t="s">
        <v>57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19">
        <f>SUM(D190:O190)</f>
        <v>0</v>
      </c>
    </row>
    <row r="191" spans="1:16" ht="15.75" x14ac:dyDescent="0.25">
      <c r="A191" s="629"/>
      <c r="B191" s="20" t="s">
        <v>61</v>
      </c>
      <c r="C191" s="12" t="s">
        <v>57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19">
        <f>SUM(D191:O191)</f>
        <v>0</v>
      </c>
    </row>
    <row r="192" spans="1:16" ht="15.75" x14ac:dyDescent="0.25">
      <c r="A192" s="630"/>
      <c r="B192" s="20" t="s">
        <v>60</v>
      </c>
      <c r="C192" s="12" t="s">
        <v>57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19">
        <f>SUM(D192:O192)</f>
        <v>0</v>
      </c>
    </row>
    <row r="193" spans="1:16" ht="15.75" x14ac:dyDescent="0.25">
      <c r="A193" s="81" t="s">
        <v>59</v>
      </c>
      <c r="B193" s="18"/>
      <c r="C193" s="12"/>
      <c r="D193" s="315">
        <f>SUM(D153:D192)</f>
        <v>2</v>
      </c>
      <c r="E193" s="315">
        <f t="shared" ref="E193:G193" si="307">SUM(E153:E192)</f>
        <v>5</v>
      </c>
      <c r="F193" s="315">
        <f t="shared" si="307"/>
        <v>7</v>
      </c>
      <c r="G193" s="315">
        <f t="shared" si="307"/>
        <v>10</v>
      </c>
      <c r="H193" s="315">
        <f t="shared" ref="H193:I193" si="308">SUM(H153:H192)</f>
        <v>4</v>
      </c>
      <c r="I193" s="315">
        <f t="shared" si="308"/>
        <v>2</v>
      </c>
      <c r="J193" s="315">
        <f t="shared" ref="J193" si="309">SUM(J153:J192)</f>
        <v>7</v>
      </c>
      <c r="K193" s="315">
        <f t="shared" ref="K193:L193" si="310">SUM(K153:K192)</f>
        <v>41</v>
      </c>
      <c r="L193" s="315">
        <f t="shared" si="310"/>
        <v>29</v>
      </c>
      <c r="M193" s="315">
        <f t="shared" ref="M193:N193" si="311">SUM(M153:M192)</f>
        <v>17</v>
      </c>
      <c r="N193" s="315">
        <f t="shared" si="311"/>
        <v>14</v>
      </c>
      <c r="O193" s="315">
        <f t="shared" ref="O193" si="312">SUM(O153:O192)</f>
        <v>11</v>
      </c>
      <c r="P193" s="40">
        <f t="shared" ref="P193" si="313">SUM(P153:P192)</f>
        <v>149</v>
      </c>
    </row>
    <row r="194" spans="1:16" ht="15.75" x14ac:dyDescent="0.25">
      <c r="A194" s="600" t="s">
        <v>58</v>
      </c>
      <c r="B194" s="631"/>
      <c r="C194" s="12" t="s">
        <v>57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0</v>
      </c>
    </row>
    <row r="195" spans="1:16" ht="15.75" x14ac:dyDescent="0.25">
      <c r="A195" s="602"/>
      <c r="B195" s="632"/>
      <c r="C195" s="17" t="s">
        <v>55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0</v>
      </c>
    </row>
    <row r="196" spans="1:16" ht="15.75" x14ac:dyDescent="0.25">
      <c r="A196" s="324" t="s">
        <v>204</v>
      </c>
      <c r="B196" s="328"/>
      <c r="C196" s="17" t="s">
        <v>55</v>
      </c>
      <c r="D196" s="5">
        <v>12</v>
      </c>
      <c r="E196" s="5">
        <v>12</v>
      </c>
      <c r="F196" s="5">
        <v>10</v>
      </c>
      <c r="G196" s="5">
        <v>11</v>
      </c>
      <c r="H196" s="5">
        <v>10</v>
      </c>
      <c r="I196" s="5">
        <v>9</v>
      </c>
      <c r="J196" s="5">
        <v>8</v>
      </c>
      <c r="K196" s="5">
        <v>8</v>
      </c>
      <c r="L196" s="5">
        <v>12</v>
      </c>
      <c r="M196" s="5">
        <v>15</v>
      </c>
      <c r="N196" s="5">
        <v>16</v>
      </c>
      <c r="O196" s="5">
        <v>15</v>
      </c>
      <c r="P196" s="10">
        <f>SUM(D196:O196)/12</f>
        <v>11.5</v>
      </c>
    </row>
    <row r="197" spans="1:16" ht="15.75" x14ac:dyDescent="0.25">
      <c r="A197" s="596" t="s">
        <v>56</v>
      </c>
      <c r="B197" s="597"/>
      <c r="C197" s="17" t="s">
        <v>55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10">
        <f>SUM(D197:O197)</f>
        <v>0</v>
      </c>
    </row>
    <row r="198" spans="1:16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4"/>
      <c r="O198" s="594"/>
      <c r="P198" s="595"/>
    </row>
    <row r="199" spans="1:16" ht="15.75" x14ac:dyDescent="0.25">
      <c r="A199" s="600" t="s">
        <v>54</v>
      </c>
      <c r="B199" s="321" t="s">
        <v>53</v>
      </c>
      <c r="C199" s="12" t="s">
        <v>47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314">SUM(D199:O199)</f>
        <v>0</v>
      </c>
    </row>
    <row r="200" spans="1:16" ht="15.75" x14ac:dyDescent="0.25">
      <c r="A200" s="601"/>
      <c r="B200" s="321" t="s">
        <v>52</v>
      </c>
      <c r="C200" s="12" t="s">
        <v>47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314"/>
        <v>0</v>
      </c>
    </row>
    <row r="201" spans="1:16" ht="15.75" x14ac:dyDescent="0.25">
      <c r="A201" s="601"/>
      <c r="B201" s="321" t="s">
        <v>51</v>
      </c>
      <c r="C201" s="12" t="s">
        <v>47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314"/>
        <v>0</v>
      </c>
    </row>
    <row r="202" spans="1:16" ht="15.75" x14ac:dyDescent="0.25">
      <c r="A202" s="601"/>
      <c r="B202" s="321" t="s">
        <v>50</v>
      </c>
      <c r="C202" s="12" t="s">
        <v>47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314"/>
        <v>0</v>
      </c>
    </row>
    <row r="203" spans="1:16" ht="15.75" x14ac:dyDescent="0.25">
      <c r="A203" s="602"/>
      <c r="B203" s="321" t="s">
        <v>49</v>
      </c>
      <c r="C203" s="12" t="s">
        <v>47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314"/>
        <v>0</v>
      </c>
    </row>
    <row r="204" spans="1:16" ht="15.75" x14ac:dyDescent="0.25">
      <c r="A204" s="80" t="s">
        <v>48</v>
      </c>
      <c r="B204" s="321"/>
      <c r="C204" s="12" t="s">
        <v>47</v>
      </c>
      <c r="D204" s="315">
        <f>SUM(D199:D203)</f>
        <v>0</v>
      </c>
      <c r="E204" s="16">
        <f t="shared" ref="E204:G204" si="315">SUM(E199:E203)</f>
        <v>0</v>
      </c>
      <c r="F204" s="16">
        <f t="shared" si="315"/>
        <v>0</v>
      </c>
      <c r="G204" s="16">
        <f t="shared" si="315"/>
        <v>0</v>
      </c>
      <c r="H204" s="16">
        <f t="shared" ref="H204:I204" si="316">SUM(H199:H203)</f>
        <v>0</v>
      </c>
      <c r="I204" s="16">
        <f t="shared" si="316"/>
        <v>0</v>
      </c>
      <c r="J204" s="16">
        <f t="shared" ref="J204" si="317">SUM(J199:J203)</f>
        <v>0</v>
      </c>
      <c r="K204" s="16">
        <f t="shared" ref="K204:L204" si="318">SUM(K199:K203)</f>
        <v>0</v>
      </c>
      <c r="L204" s="16">
        <f t="shared" si="318"/>
        <v>0</v>
      </c>
      <c r="M204" s="16">
        <f t="shared" ref="M204:N204" si="319">SUM(M199:M203)</f>
        <v>0</v>
      </c>
      <c r="N204" s="16">
        <f t="shared" si="319"/>
        <v>0</v>
      </c>
      <c r="O204" s="16">
        <f t="shared" ref="O204" si="320">SUM(O199:O203)</f>
        <v>0</v>
      </c>
      <c r="P204" s="98">
        <f t="shared" si="314"/>
        <v>0</v>
      </c>
    </row>
    <row r="205" spans="1:16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4"/>
      <c r="O205" s="594"/>
      <c r="P205" s="595"/>
    </row>
    <row r="206" spans="1:16" ht="15.75" x14ac:dyDescent="0.25">
      <c r="A206" s="596" t="s">
        <v>43</v>
      </c>
      <c r="B206" s="597"/>
      <c r="C206" s="12" t="s">
        <v>31</v>
      </c>
      <c r="D206" s="14">
        <v>2108841.7199999997</v>
      </c>
      <c r="E206" s="14">
        <v>2290705.4500000002</v>
      </c>
      <c r="F206" s="14">
        <v>1832329.9899999998</v>
      </c>
      <c r="G206" s="14">
        <v>1596741.72</v>
      </c>
      <c r="H206" s="14">
        <v>1654902.9300000002</v>
      </c>
      <c r="I206" s="14">
        <v>1504585.16</v>
      </c>
      <c r="J206" s="14">
        <v>1779110</v>
      </c>
      <c r="K206" s="14">
        <v>2784020.54</v>
      </c>
      <c r="L206" s="14">
        <v>3268029.4400000009</v>
      </c>
      <c r="M206" s="14">
        <v>2929678.8700000006</v>
      </c>
      <c r="N206" s="14">
        <v>1651056.23</v>
      </c>
      <c r="O206" s="14">
        <v>2080246.5999999999</v>
      </c>
      <c r="P206" s="10">
        <f>SUM(D206:O206)</f>
        <v>25480248.650000006</v>
      </c>
    </row>
    <row r="207" spans="1:16" ht="15.75" x14ac:dyDescent="0.25">
      <c r="A207" s="596" t="s">
        <v>42</v>
      </c>
      <c r="B207" s="597"/>
      <c r="C207" s="12" t="s">
        <v>31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0">
        <f>SUM(D207:O207)</f>
        <v>0</v>
      </c>
    </row>
    <row r="208" spans="1:16" ht="15.75" x14ac:dyDescent="0.25">
      <c r="A208" s="603" t="s">
        <v>41</v>
      </c>
      <c r="B208" s="604"/>
      <c r="C208" s="12" t="s">
        <v>31</v>
      </c>
      <c r="D208" s="14">
        <v>39872.35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7000</v>
      </c>
      <c r="O208" s="14">
        <v>0</v>
      </c>
      <c r="P208" s="10">
        <f>SUM(D208:O208)</f>
        <v>46872.35</v>
      </c>
    </row>
    <row r="209" spans="1:16" ht="15.75" x14ac:dyDescent="0.25">
      <c r="A209" s="596" t="s">
        <v>40</v>
      </c>
      <c r="B209" s="597"/>
      <c r="C209" s="12" t="s">
        <v>31</v>
      </c>
      <c r="D209" s="14">
        <v>2693055.89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208505.13</v>
      </c>
      <c r="O209" s="14">
        <v>0</v>
      </c>
      <c r="P209" s="10">
        <f>SUM(D209:O209)</f>
        <v>2901561.02</v>
      </c>
    </row>
    <row r="210" spans="1:16" ht="15.75" x14ac:dyDescent="0.25">
      <c r="A210" s="598" t="s">
        <v>45</v>
      </c>
      <c r="B210" s="599"/>
      <c r="C210" s="12" t="s">
        <v>31</v>
      </c>
      <c r="D210" s="315">
        <f t="shared" ref="D210:G210" si="321">SUM(D206:D209)</f>
        <v>4841769.96</v>
      </c>
      <c r="E210" s="315">
        <f t="shared" si="321"/>
        <v>2290705.4500000002</v>
      </c>
      <c r="F210" s="315">
        <f t="shared" si="321"/>
        <v>1832329.9899999998</v>
      </c>
      <c r="G210" s="315">
        <f t="shared" si="321"/>
        <v>1596741.72</v>
      </c>
      <c r="H210" s="315">
        <f t="shared" ref="H210:I210" si="322">SUM(H206:H209)</f>
        <v>1654902.9300000002</v>
      </c>
      <c r="I210" s="315">
        <f t="shared" si="322"/>
        <v>1504585.16</v>
      </c>
      <c r="J210" s="315">
        <f t="shared" ref="J210" si="323">SUM(J206:J209)</f>
        <v>1779110</v>
      </c>
      <c r="K210" s="315">
        <f t="shared" ref="K210:L210" si="324">SUM(K206:K209)</f>
        <v>2784020.54</v>
      </c>
      <c r="L210" s="315">
        <f t="shared" si="324"/>
        <v>3268029.4400000009</v>
      </c>
      <c r="M210" s="315">
        <f t="shared" ref="M210:N210" si="325">SUM(M206:M209)</f>
        <v>2929678.8700000006</v>
      </c>
      <c r="N210" s="315">
        <f t="shared" si="325"/>
        <v>1866561.3599999999</v>
      </c>
      <c r="O210" s="315">
        <f t="shared" ref="O210" si="326">SUM(O206:O209)</f>
        <v>2080246.5999999999</v>
      </c>
      <c r="P210" s="10">
        <f>SUM(D210:O210)</f>
        <v>28428682.020000003</v>
      </c>
    </row>
    <row r="211" spans="1:16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4"/>
      <c r="O211" s="594"/>
      <c r="P211" s="595"/>
    </row>
    <row r="212" spans="1:16" ht="15.75" x14ac:dyDescent="0.25">
      <c r="A212" s="596" t="s">
        <v>43</v>
      </c>
      <c r="B212" s="597"/>
      <c r="C212" s="12" t="s">
        <v>31</v>
      </c>
      <c r="D212" s="14">
        <v>72016.53</v>
      </c>
      <c r="E212" s="14">
        <v>85829.63</v>
      </c>
      <c r="F212" s="14">
        <v>158000</v>
      </c>
      <c r="G212" s="14">
        <v>114350</v>
      </c>
      <c r="H212" s="14">
        <v>46898.36</v>
      </c>
      <c r="I212" s="14">
        <v>232600</v>
      </c>
      <c r="J212" s="14">
        <v>214200</v>
      </c>
      <c r="K212" s="14">
        <v>353623.18</v>
      </c>
      <c r="L212" s="14">
        <v>320400</v>
      </c>
      <c r="M212" s="14">
        <v>218500</v>
      </c>
      <c r="N212" s="14">
        <v>158919.70000000001</v>
      </c>
      <c r="O212" s="14">
        <v>323017.23999999993</v>
      </c>
      <c r="P212" s="10">
        <f>SUM(D212:O212)</f>
        <v>2298354.6399999997</v>
      </c>
    </row>
    <row r="213" spans="1:16" ht="15.75" x14ac:dyDescent="0.25">
      <c r="A213" s="596" t="s">
        <v>42</v>
      </c>
      <c r="B213" s="597"/>
      <c r="C213" s="12" t="s">
        <v>31</v>
      </c>
      <c r="D213" s="14">
        <v>1700</v>
      </c>
      <c r="E213" s="14">
        <v>1700</v>
      </c>
      <c r="F213" s="14">
        <v>0</v>
      </c>
      <c r="G213" s="14">
        <v>3800</v>
      </c>
      <c r="H213" s="14">
        <v>96.57</v>
      </c>
      <c r="I213" s="14">
        <v>1500</v>
      </c>
      <c r="J213" s="14">
        <v>8200</v>
      </c>
      <c r="K213" s="14">
        <v>700</v>
      </c>
      <c r="L213" s="14">
        <v>10000</v>
      </c>
      <c r="M213" s="14">
        <v>9500</v>
      </c>
      <c r="N213" s="14">
        <v>0</v>
      </c>
      <c r="O213" s="14">
        <v>0</v>
      </c>
      <c r="P213" s="10">
        <f>SUM(D213:O213)</f>
        <v>37196.57</v>
      </c>
    </row>
    <row r="214" spans="1:16" ht="15.75" x14ac:dyDescent="0.25">
      <c r="A214" s="603" t="s">
        <v>41</v>
      </c>
      <c r="B214" s="604"/>
      <c r="C214" s="12" t="s">
        <v>31</v>
      </c>
      <c r="D214" s="14">
        <v>55500</v>
      </c>
      <c r="E214" s="14">
        <v>104698.27</v>
      </c>
      <c r="F214" s="14">
        <v>16700</v>
      </c>
      <c r="G214" s="14">
        <v>45600</v>
      </c>
      <c r="H214" s="14">
        <v>117900</v>
      </c>
      <c r="I214" s="14">
        <v>33000</v>
      </c>
      <c r="J214" s="14">
        <v>91000</v>
      </c>
      <c r="K214" s="14">
        <v>194328.1</v>
      </c>
      <c r="L214" s="14">
        <v>127400</v>
      </c>
      <c r="M214" s="14">
        <v>44100</v>
      </c>
      <c r="N214" s="14">
        <v>67400</v>
      </c>
      <c r="O214" s="14">
        <v>178500</v>
      </c>
      <c r="P214" s="10">
        <f>SUM(D214:O214)</f>
        <v>1076126.3700000001</v>
      </c>
    </row>
    <row r="215" spans="1:16" ht="15.75" x14ac:dyDescent="0.25">
      <c r="A215" s="596" t="s">
        <v>40</v>
      </c>
      <c r="B215" s="597"/>
      <c r="C215" s="12" t="s">
        <v>31</v>
      </c>
      <c r="D215" s="14">
        <v>4500</v>
      </c>
      <c r="E215" s="14">
        <v>12163.09</v>
      </c>
      <c r="F215" s="14">
        <v>50000</v>
      </c>
      <c r="G215" s="14">
        <v>3700</v>
      </c>
      <c r="H215" s="14">
        <v>32381.55</v>
      </c>
      <c r="I215" s="14">
        <v>40000</v>
      </c>
      <c r="J215" s="14">
        <v>1530000</v>
      </c>
      <c r="K215" s="14">
        <v>35000</v>
      </c>
      <c r="L215" s="14">
        <v>17300</v>
      </c>
      <c r="M215" s="14">
        <v>1045000</v>
      </c>
      <c r="N215" s="14">
        <v>41100</v>
      </c>
      <c r="O215" s="14">
        <v>627000</v>
      </c>
      <c r="P215" s="10">
        <f>SUM(D215:O215)</f>
        <v>3438144.64</v>
      </c>
    </row>
    <row r="216" spans="1:16" ht="15.75" x14ac:dyDescent="0.25">
      <c r="A216" s="598" t="s">
        <v>39</v>
      </c>
      <c r="B216" s="599"/>
      <c r="C216" s="12" t="s">
        <v>31</v>
      </c>
      <c r="D216" s="315">
        <f t="shared" ref="D216:G216" si="327">SUM(D212:D215)</f>
        <v>133716.53</v>
      </c>
      <c r="E216" s="315">
        <f t="shared" si="327"/>
        <v>204390.99000000002</v>
      </c>
      <c r="F216" s="315">
        <f t="shared" si="327"/>
        <v>224700</v>
      </c>
      <c r="G216" s="315">
        <f t="shared" si="327"/>
        <v>167450</v>
      </c>
      <c r="H216" s="315">
        <f t="shared" ref="H216:I216" si="328">SUM(H212:H215)</f>
        <v>197276.47999999998</v>
      </c>
      <c r="I216" s="315">
        <f t="shared" si="328"/>
        <v>307100</v>
      </c>
      <c r="J216" s="315">
        <f t="shared" ref="J216" si="329">SUM(J212:J215)</f>
        <v>1843400</v>
      </c>
      <c r="K216" s="315">
        <f t="shared" ref="K216:L216" si="330">SUM(K212:K215)</f>
        <v>583651.28</v>
      </c>
      <c r="L216" s="315">
        <f t="shared" si="330"/>
        <v>475100</v>
      </c>
      <c r="M216" s="315">
        <f t="shared" ref="M216:N216" si="331">SUM(M212:M215)</f>
        <v>1317100</v>
      </c>
      <c r="N216" s="315">
        <f t="shared" si="331"/>
        <v>267419.7</v>
      </c>
      <c r="O216" s="315">
        <f t="shared" ref="O216" si="332">SUM(O212:O215)</f>
        <v>1128517.24</v>
      </c>
      <c r="P216" s="10">
        <f>SUM(D216:O216)</f>
        <v>6849822.2200000007</v>
      </c>
    </row>
    <row r="217" spans="1:16" s="3" customFormat="1" ht="15.75" x14ac:dyDescent="0.25">
      <c r="A217" s="322" t="s">
        <v>38</v>
      </c>
      <c r="B217" s="323"/>
      <c r="C217" s="12" t="s">
        <v>31</v>
      </c>
      <c r="D217" s="315">
        <f>D210+D216</f>
        <v>4975486.49</v>
      </c>
      <c r="E217" s="315">
        <f t="shared" ref="E217:G217" si="333">E210+E216</f>
        <v>2495096.4400000004</v>
      </c>
      <c r="F217" s="315">
        <f t="shared" si="333"/>
        <v>2057029.9899999998</v>
      </c>
      <c r="G217" s="315">
        <f t="shared" si="333"/>
        <v>1764191.72</v>
      </c>
      <c r="H217" s="315">
        <f t="shared" ref="H217:I217" si="334">H210+H216</f>
        <v>1852179.4100000001</v>
      </c>
      <c r="I217" s="315">
        <f t="shared" si="334"/>
        <v>1811685.16</v>
      </c>
      <c r="J217" s="315">
        <f t="shared" ref="J217" si="335">J210+J216</f>
        <v>3622510</v>
      </c>
      <c r="K217" s="315">
        <f t="shared" ref="K217:L217" si="336">K210+K216</f>
        <v>3367671.8200000003</v>
      </c>
      <c r="L217" s="315">
        <f t="shared" si="336"/>
        <v>3743129.4400000009</v>
      </c>
      <c r="M217" s="315">
        <f t="shared" ref="M217:N217" si="337">M210+M216</f>
        <v>4246778.870000001</v>
      </c>
      <c r="N217" s="315">
        <f t="shared" si="337"/>
        <v>2133981.06</v>
      </c>
      <c r="O217" s="315">
        <f t="shared" ref="O217" si="338">O210+O216</f>
        <v>3208763.84</v>
      </c>
      <c r="P217" s="40">
        <f t="shared" ref="P217" si="339">P210+P216</f>
        <v>35278504.240000002</v>
      </c>
    </row>
    <row r="218" spans="1:16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4"/>
      <c r="O218" s="594"/>
      <c r="P218" s="595"/>
    </row>
    <row r="219" spans="1:16" ht="15.75" x14ac:dyDescent="0.25">
      <c r="A219" s="596" t="s">
        <v>35</v>
      </c>
      <c r="B219" s="597"/>
      <c r="C219" s="12" t="s">
        <v>31</v>
      </c>
      <c r="D219" s="14">
        <v>1356910.78</v>
      </c>
      <c r="E219" s="14">
        <v>1887896.9</v>
      </c>
      <c r="F219" s="14">
        <v>1341712.3799999999</v>
      </c>
      <c r="G219" s="14">
        <v>1468166.33</v>
      </c>
      <c r="H219" s="14">
        <v>1334196.95</v>
      </c>
      <c r="I219" s="14">
        <v>1704710.15</v>
      </c>
      <c r="J219" s="14">
        <v>1696361.47</v>
      </c>
      <c r="K219" s="14">
        <v>1610011.6</v>
      </c>
      <c r="L219" s="14">
        <v>2047959.74</v>
      </c>
      <c r="M219" s="14">
        <v>1692910.8</v>
      </c>
      <c r="N219" s="14">
        <v>1606035.81</v>
      </c>
      <c r="O219" s="14">
        <v>1777919.9800000021</v>
      </c>
      <c r="P219" s="10">
        <f>SUM(D219:O219)</f>
        <v>19524792.890000001</v>
      </c>
    </row>
    <row r="220" spans="1:16" ht="15.75" x14ac:dyDescent="0.25">
      <c r="A220" s="596" t="s">
        <v>34</v>
      </c>
      <c r="B220" s="597"/>
      <c r="C220" s="12" t="s">
        <v>31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0">
        <f>SUM(D220:O220)</f>
        <v>0</v>
      </c>
    </row>
    <row r="221" spans="1:16" ht="15.75" x14ac:dyDescent="0.25">
      <c r="A221" s="596" t="s">
        <v>33</v>
      </c>
      <c r="B221" s="597"/>
      <c r="C221" s="12" t="s">
        <v>31</v>
      </c>
      <c r="D221" s="14">
        <v>24973.32</v>
      </c>
      <c r="E221" s="14">
        <v>15292.72</v>
      </c>
      <c r="F221" s="14">
        <v>15292.72</v>
      </c>
      <c r="G221" s="14">
        <v>15292.72</v>
      </c>
      <c r="H221" s="14">
        <v>16821.98</v>
      </c>
      <c r="I221" s="14">
        <v>58214.6</v>
      </c>
      <c r="J221" s="14">
        <v>82430.89</v>
      </c>
      <c r="K221" s="14">
        <v>78971.42</v>
      </c>
      <c r="L221" s="14">
        <v>117025.59</v>
      </c>
      <c r="M221" s="14">
        <v>99728.24</v>
      </c>
      <c r="N221" s="14">
        <v>75511.95</v>
      </c>
      <c r="O221" s="14">
        <v>75511.950000000012</v>
      </c>
      <c r="P221" s="10">
        <f>SUM(D221:O221)</f>
        <v>675068.09999999986</v>
      </c>
    </row>
    <row r="222" spans="1:16" ht="15.75" x14ac:dyDescent="0.25">
      <c r="A222" s="596" t="s">
        <v>32</v>
      </c>
      <c r="B222" s="597"/>
      <c r="C222" s="12" t="s">
        <v>31</v>
      </c>
      <c r="D222" s="14">
        <v>15292.72</v>
      </c>
      <c r="E222" s="14">
        <v>15292.72</v>
      </c>
      <c r="F222" s="14">
        <v>15292.72</v>
      </c>
      <c r="G222" s="14">
        <v>7646.36</v>
      </c>
      <c r="H222" s="14">
        <v>8410.99</v>
      </c>
      <c r="I222" s="14">
        <v>8410.99</v>
      </c>
      <c r="J222" s="14">
        <v>8410.99</v>
      </c>
      <c r="K222" s="14">
        <v>8410.99</v>
      </c>
      <c r="L222" s="14">
        <v>25339.19</v>
      </c>
      <c r="M222" s="14">
        <v>8410.99</v>
      </c>
      <c r="N222" s="14">
        <v>8410.99</v>
      </c>
      <c r="O222" s="14">
        <v>8410.99</v>
      </c>
      <c r="P222" s="10">
        <f>SUM(D222:O222)</f>
        <v>137740.64000000001</v>
      </c>
    </row>
    <row r="223" spans="1:16" ht="15.75" x14ac:dyDescent="0.25">
      <c r="A223" s="598" t="s">
        <v>36</v>
      </c>
      <c r="B223" s="599"/>
      <c r="C223" s="12" t="s">
        <v>31</v>
      </c>
      <c r="D223" s="13">
        <f>SUM(D219:D222)</f>
        <v>1397176.82</v>
      </c>
      <c r="E223" s="315">
        <f>SUM(E219:E222)</f>
        <v>1918482.3399999999</v>
      </c>
      <c r="F223" s="315">
        <f t="shared" ref="F223:G223" si="340">SUM(F219:F222)</f>
        <v>1372297.8199999998</v>
      </c>
      <c r="G223" s="315">
        <f t="shared" si="340"/>
        <v>1491105.4100000001</v>
      </c>
      <c r="H223" s="315">
        <f t="shared" ref="H223:I223" si="341">SUM(H219:H222)</f>
        <v>1359429.92</v>
      </c>
      <c r="I223" s="315">
        <f t="shared" si="341"/>
        <v>1771335.74</v>
      </c>
      <c r="J223" s="315">
        <f t="shared" ref="J223" si="342">SUM(J219:J222)</f>
        <v>1787203.3499999999</v>
      </c>
      <c r="K223" s="315">
        <f t="shared" ref="K223:L223" si="343">SUM(K219:K222)</f>
        <v>1697394.01</v>
      </c>
      <c r="L223" s="15">
        <f t="shared" si="343"/>
        <v>2190324.52</v>
      </c>
      <c r="M223" s="15">
        <f t="shared" ref="M223:N223" si="344">SUM(M219:M222)</f>
        <v>1801050.03</v>
      </c>
      <c r="N223" s="15">
        <f t="shared" si="344"/>
        <v>1689958.75</v>
      </c>
      <c r="O223" s="15">
        <f t="shared" ref="O223" si="345">SUM(O219:O222)</f>
        <v>1861842.920000002</v>
      </c>
      <c r="P223" s="10">
        <f>SUM(D223:O223)</f>
        <v>20337601.630000003</v>
      </c>
    </row>
    <row r="224" spans="1:16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4"/>
      <c r="O224" s="594"/>
      <c r="P224" s="595"/>
    </row>
    <row r="225" spans="1:16" ht="15.75" x14ac:dyDescent="0.25">
      <c r="A225" s="596" t="s">
        <v>35</v>
      </c>
      <c r="B225" s="597"/>
      <c r="C225" s="12" t="s">
        <v>31</v>
      </c>
      <c r="D225" s="14">
        <v>63136.53</v>
      </c>
      <c r="E225" s="14">
        <v>76889.63</v>
      </c>
      <c r="F225" s="14">
        <v>154940</v>
      </c>
      <c r="G225" s="14">
        <v>105500</v>
      </c>
      <c r="H225" s="14">
        <v>46898.36</v>
      </c>
      <c r="I225" s="14">
        <v>230800</v>
      </c>
      <c r="J225" s="14">
        <v>204270</v>
      </c>
      <c r="K225" s="14">
        <v>296473.18</v>
      </c>
      <c r="L225" s="14">
        <v>241110.97999999998</v>
      </c>
      <c r="M225" s="14">
        <v>155050</v>
      </c>
      <c r="N225" s="14">
        <v>107650</v>
      </c>
      <c r="O225" s="14">
        <v>180423.48</v>
      </c>
      <c r="P225" s="10">
        <f t="shared" ref="P225:P230" si="346">SUM(D225:O225)</f>
        <v>1863142.16</v>
      </c>
    </row>
    <row r="226" spans="1:16" ht="15.75" x14ac:dyDescent="0.25">
      <c r="A226" s="596" t="s">
        <v>34</v>
      </c>
      <c r="B226" s="597"/>
      <c r="C226" s="12" t="s">
        <v>31</v>
      </c>
      <c r="D226" s="14">
        <v>1700</v>
      </c>
      <c r="E226" s="14">
        <v>1700</v>
      </c>
      <c r="F226" s="14">
        <v>0</v>
      </c>
      <c r="G226" s="14">
        <v>2480</v>
      </c>
      <c r="H226" s="14">
        <v>96.56</v>
      </c>
      <c r="I226" s="14">
        <v>1500</v>
      </c>
      <c r="J226" s="14">
        <v>8200</v>
      </c>
      <c r="K226" s="14">
        <v>700</v>
      </c>
      <c r="L226" s="14">
        <v>10000</v>
      </c>
      <c r="M226" s="14">
        <v>3842.11</v>
      </c>
      <c r="N226" s="14">
        <v>0</v>
      </c>
      <c r="O226" s="14">
        <v>0</v>
      </c>
      <c r="P226" s="10">
        <f t="shared" si="346"/>
        <v>30218.670000000002</v>
      </c>
    </row>
    <row r="227" spans="1:16" ht="15.75" x14ac:dyDescent="0.25">
      <c r="A227" s="596" t="s">
        <v>33</v>
      </c>
      <c r="B227" s="597"/>
      <c r="C227" s="12" t="s">
        <v>31</v>
      </c>
      <c r="D227" s="14">
        <v>4500</v>
      </c>
      <c r="E227" s="14">
        <v>12163.09</v>
      </c>
      <c r="F227" s="14">
        <v>50000</v>
      </c>
      <c r="G227" s="14">
        <v>3700</v>
      </c>
      <c r="H227" s="14">
        <v>32381.54</v>
      </c>
      <c r="I227" s="14">
        <v>40000</v>
      </c>
      <c r="J227" s="14">
        <v>1530000</v>
      </c>
      <c r="K227" s="14">
        <v>35000</v>
      </c>
      <c r="L227" s="14">
        <v>17300</v>
      </c>
      <c r="M227" s="14">
        <v>1045000</v>
      </c>
      <c r="N227" s="14">
        <v>41100</v>
      </c>
      <c r="O227" s="14">
        <v>627000</v>
      </c>
      <c r="P227" s="10">
        <f t="shared" si="346"/>
        <v>3438144.63</v>
      </c>
    </row>
    <row r="228" spans="1:16" ht="15.75" x14ac:dyDescent="0.25">
      <c r="A228" s="596" t="s">
        <v>32</v>
      </c>
      <c r="B228" s="597"/>
      <c r="C228" s="12" t="s">
        <v>31</v>
      </c>
      <c r="D228" s="14">
        <v>49980</v>
      </c>
      <c r="E228" s="14">
        <v>100498.27</v>
      </c>
      <c r="F228" s="14">
        <v>13880</v>
      </c>
      <c r="G228" s="14">
        <v>40440</v>
      </c>
      <c r="H228" s="14">
        <v>104160</v>
      </c>
      <c r="I228" s="14">
        <v>31200</v>
      </c>
      <c r="J228" s="14">
        <v>55734.61</v>
      </c>
      <c r="K228" s="14">
        <v>186168.08</v>
      </c>
      <c r="L228" s="14">
        <v>105860</v>
      </c>
      <c r="M228" s="14">
        <v>44100</v>
      </c>
      <c r="N228" s="14">
        <v>56360</v>
      </c>
      <c r="O228" s="14">
        <v>137738.28</v>
      </c>
      <c r="P228" s="10">
        <f t="shared" si="346"/>
        <v>926119.24</v>
      </c>
    </row>
    <row r="229" spans="1:16" ht="15.75" x14ac:dyDescent="0.25">
      <c r="A229" s="598" t="s">
        <v>216</v>
      </c>
      <c r="B229" s="599"/>
      <c r="C229" s="12" t="s">
        <v>31</v>
      </c>
      <c r="D229" s="13">
        <f t="shared" ref="D229:G229" si="347">SUM(D225:D228)</f>
        <v>119316.53</v>
      </c>
      <c r="E229" s="315">
        <f t="shared" si="347"/>
        <v>191250.99</v>
      </c>
      <c r="F229" s="315">
        <f t="shared" si="347"/>
        <v>218820</v>
      </c>
      <c r="G229" s="315">
        <f t="shared" si="347"/>
        <v>152120</v>
      </c>
      <c r="H229" s="315">
        <f t="shared" ref="H229:I229" si="348">SUM(H225:H228)</f>
        <v>183536.46</v>
      </c>
      <c r="I229" s="315">
        <f t="shared" si="348"/>
        <v>303500</v>
      </c>
      <c r="J229" s="315">
        <f t="shared" ref="J229" si="349">SUM(J225:J228)</f>
        <v>1798204.61</v>
      </c>
      <c r="K229" s="315">
        <f t="shared" ref="K229:L229" si="350">SUM(K225:K228)</f>
        <v>518341.26</v>
      </c>
      <c r="L229" s="15">
        <f t="shared" si="350"/>
        <v>374270.98</v>
      </c>
      <c r="M229" s="15">
        <f t="shared" ref="M229:N229" si="351">SUM(M225:M228)</f>
        <v>1247992.1099999999</v>
      </c>
      <c r="N229" s="15">
        <f t="shared" si="351"/>
        <v>205110</v>
      </c>
      <c r="O229" s="15">
        <f t="shared" ref="O229" si="352">SUM(O225:O228)</f>
        <v>945161.76</v>
      </c>
      <c r="P229" s="10">
        <f t="shared" si="346"/>
        <v>6257624.6999999993</v>
      </c>
    </row>
    <row r="230" spans="1:16" ht="15.75" x14ac:dyDescent="0.25">
      <c r="A230" s="322" t="s">
        <v>217</v>
      </c>
      <c r="B230" s="103"/>
      <c r="C230" s="12" t="s">
        <v>31</v>
      </c>
      <c r="D230" s="13">
        <f>D223+D229</f>
        <v>1516493.35</v>
      </c>
      <c r="E230" s="13">
        <f t="shared" ref="E230:G230" si="353">E223+E229</f>
        <v>2109733.33</v>
      </c>
      <c r="F230" s="13">
        <f t="shared" si="353"/>
        <v>1591117.8199999998</v>
      </c>
      <c r="G230" s="13">
        <f t="shared" si="353"/>
        <v>1643225.4100000001</v>
      </c>
      <c r="H230" s="13">
        <f t="shared" ref="H230:I230" si="354">H223+H229</f>
        <v>1542966.38</v>
      </c>
      <c r="I230" s="13">
        <f t="shared" si="354"/>
        <v>2074835.74</v>
      </c>
      <c r="J230" s="13">
        <f t="shared" ref="J230" si="355">J223+J229</f>
        <v>3585407.96</v>
      </c>
      <c r="K230" s="13">
        <f t="shared" ref="K230:L230" si="356">K223+K229</f>
        <v>2215735.27</v>
      </c>
      <c r="L230" s="13">
        <f t="shared" si="356"/>
        <v>2564595.5</v>
      </c>
      <c r="M230" s="13">
        <f t="shared" ref="M230:N230" si="357">M223+M229</f>
        <v>3049042.1399999997</v>
      </c>
      <c r="N230" s="13">
        <f t="shared" si="357"/>
        <v>1895068.75</v>
      </c>
      <c r="O230" s="13">
        <f t="shared" ref="O230" si="358">O223+O229</f>
        <v>2807004.680000002</v>
      </c>
      <c r="P230" s="10">
        <f t="shared" si="346"/>
        <v>26595226.330000002</v>
      </c>
    </row>
    <row r="231" spans="1:16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4"/>
      <c r="O231" s="594"/>
      <c r="P231" s="595"/>
    </row>
    <row r="232" spans="1:16" ht="15.75" x14ac:dyDescent="0.25">
      <c r="A232" s="596" t="s">
        <v>29</v>
      </c>
      <c r="B232" s="597"/>
      <c r="C232" s="12" t="s">
        <v>18</v>
      </c>
      <c r="D232" s="14">
        <v>172891.11</v>
      </c>
      <c r="E232" s="14">
        <v>179826.57</v>
      </c>
      <c r="F232" s="14">
        <v>176358.84</v>
      </c>
      <c r="G232" s="14">
        <v>177349.62</v>
      </c>
      <c r="H232" s="14">
        <v>183096.48</v>
      </c>
      <c r="I232" s="14">
        <v>182551.55</v>
      </c>
      <c r="J232" s="14">
        <v>183096.48</v>
      </c>
      <c r="K232" s="14">
        <v>186910.99</v>
      </c>
      <c r="L232" s="14">
        <v>193995.08</v>
      </c>
      <c r="M232" s="14">
        <v>184731.27</v>
      </c>
      <c r="N232" s="14">
        <v>186366.06</v>
      </c>
      <c r="O232" s="14">
        <v>190180.56999999844</v>
      </c>
      <c r="P232" s="10">
        <f>SUM(D232:O232)</f>
        <v>2197354.6199999982</v>
      </c>
    </row>
    <row r="233" spans="1:16" ht="15.75" x14ac:dyDescent="0.25">
      <c r="A233" s="596" t="s">
        <v>28</v>
      </c>
      <c r="B233" s="597"/>
      <c r="C233" s="12" t="s">
        <v>18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0">
        <f>SUM(D233:O233)</f>
        <v>0</v>
      </c>
    </row>
    <row r="234" spans="1:16" ht="15.75" x14ac:dyDescent="0.25">
      <c r="A234" s="596" t="s">
        <v>27</v>
      </c>
      <c r="B234" s="597"/>
      <c r="C234" s="12" t="s">
        <v>18</v>
      </c>
      <c r="D234" s="14">
        <v>6170.26</v>
      </c>
      <c r="E234" s="14">
        <v>6170.26</v>
      </c>
      <c r="F234" s="14">
        <v>6170.26</v>
      </c>
      <c r="G234" s="14">
        <v>6170.26</v>
      </c>
      <c r="H234" s="14">
        <v>6787.28</v>
      </c>
      <c r="I234" s="14">
        <v>6787.28</v>
      </c>
      <c r="J234" s="14">
        <v>6787.28</v>
      </c>
      <c r="K234" s="14">
        <v>6787.28</v>
      </c>
      <c r="L234" s="14">
        <v>6787.28</v>
      </c>
      <c r="M234" s="14">
        <v>6787.28</v>
      </c>
      <c r="N234" s="14">
        <v>6787.28</v>
      </c>
      <c r="O234" s="14">
        <v>6787.28</v>
      </c>
      <c r="P234" s="10">
        <f>SUM(D234:O234)</f>
        <v>78979.28</v>
      </c>
    </row>
    <row r="235" spans="1:16" ht="15.75" x14ac:dyDescent="0.25">
      <c r="A235" s="596" t="s">
        <v>26</v>
      </c>
      <c r="B235" s="597"/>
      <c r="C235" s="12" t="s">
        <v>18</v>
      </c>
      <c r="D235" s="14">
        <v>8431.5400000000009</v>
      </c>
      <c r="E235" s="14">
        <v>8431.5400000000009</v>
      </c>
      <c r="F235" s="14">
        <v>8431.5400000000009</v>
      </c>
      <c r="G235" s="14">
        <v>4215.7700000000004</v>
      </c>
      <c r="H235" s="14">
        <v>4637.34</v>
      </c>
      <c r="I235" s="14">
        <v>4637.34</v>
      </c>
      <c r="J235" s="14">
        <v>4637.34</v>
      </c>
      <c r="K235" s="14">
        <v>4637.34</v>
      </c>
      <c r="L235" s="14">
        <v>4637.34</v>
      </c>
      <c r="M235" s="14">
        <v>4637.34</v>
      </c>
      <c r="N235" s="14">
        <v>4637.34</v>
      </c>
      <c r="O235" s="14">
        <v>4637.34</v>
      </c>
      <c r="P235" s="10">
        <f>SUM(D235:O235)</f>
        <v>66609.109999999986</v>
      </c>
    </row>
    <row r="236" spans="1:16" ht="15.75" x14ac:dyDescent="0.25">
      <c r="A236" s="598" t="s">
        <v>25</v>
      </c>
      <c r="B236" s="599"/>
      <c r="C236" s="12" t="s">
        <v>18</v>
      </c>
      <c r="D236" s="13">
        <f>SUM(D232:D235)</f>
        <v>187492.91</v>
      </c>
      <c r="E236" s="13">
        <f t="shared" ref="E236:G236" si="359">SUM(E232:E235)</f>
        <v>194428.37000000002</v>
      </c>
      <c r="F236" s="13">
        <f t="shared" si="359"/>
        <v>190960.64000000001</v>
      </c>
      <c r="G236" s="13">
        <f t="shared" si="359"/>
        <v>187735.65</v>
      </c>
      <c r="H236" s="13">
        <f t="shared" ref="H236:I236" si="360">SUM(H232:H235)</f>
        <v>194521.1</v>
      </c>
      <c r="I236" s="13">
        <f t="shared" si="360"/>
        <v>193976.16999999998</v>
      </c>
      <c r="J236" s="13">
        <f t="shared" ref="J236" si="361">SUM(J232:J235)</f>
        <v>194521.1</v>
      </c>
      <c r="K236" s="13">
        <f t="shared" ref="K236:L236" si="362">SUM(K232:K235)</f>
        <v>198335.61</v>
      </c>
      <c r="L236" s="13">
        <f t="shared" si="362"/>
        <v>205419.69999999998</v>
      </c>
      <c r="M236" s="13">
        <f t="shared" ref="M236:N236" si="363">SUM(M232:M235)</f>
        <v>196155.88999999998</v>
      </c>
      <c r="N236" s="13">
        <f t="shared" si="363"/>
        <v>197790.68</v>
      </c>
      <c r="O236" s="13">
        <f t="shared" ref="O236" si="364">SUM(O232:O235)</f>
        <v>201605.18999999843</v>
      </c>
      <c r="P236" s="40">
        <f t="shared" ref="P236" si="365">SUM(P232:P235)</f>
        <v>2342943.0099999979</v>
      </c>
    </row>
    <row r="237" spans="1:16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4"/>
      <c r="O237" s="594"/>
      <c r="P237" s="595"/>
    </row>
    <row r="238" spans="1:16" ht="15.75" x14ac:dyDescent="0.25">
      <c r="A238" s="596" t="s">
        <v>23</v>
      </c>
      <c r="B238" s="597"/>
      <c r="C238" s="12" t="s">
        <v>18</v>
      </c>
      <c r="D238" s="14">
        <v>311657</v>
      </c>
      <c r="E238" s="14">
        <v>324159</v>
      </c>
      <c r="F238" s="14">
        <v>317908</v>
      </c>
      <c r="G238" s="14">
        <v>319694</v>
      </c>
      <c r="H238" s="14">
        <v>300048</v>
      </c>
      <c r="I238" s="14">
        <v>299155</v>
      </c>
      <c r="J238" s="14">
        <v>300048</v>
      </c>
      <c r="K238" s="14">
        <v>306299</v>
      </c>
      <c r="L238" s="14">
        <v>317908</v>
      </c>
      <c r="M238" s="14">
        <v>302727</v>
      </c>
      <c r="N238" s="14">
        <v>305406</v>
      </c>
      <c r="O238" s="14">
        <v>311657</v>
      </c>
      <c r="P238" s="10">
        <f>SUM(D238:O238)</f>
        <v>3716666</v>
      </c>
    </row>
    <row r="239" spans="1:16" ht="15.75" x14ac:dyDescent="0.25">
      <c r="A239" s="596" t="s">
        <v>22</v>
      </c>
      <c r="B239" s="597"/>
      <c r="C239" s="12" t="s">
        <v>18</v>
      </c>
      <c r="D239" s="14">
        <v>0</v>
      </c>
      <c r="E239" s="14">
        <v>0</v>
      </c>
      <c r="F239" s="14">
        <v>0</v>
      </c>
      <c r="G239" s="14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0">
        <f>SUM(D239:O239)</f>
        <v>0</v>
      </c>
    </row>
    <row r="240" spans="1:16" ht="15.75" x14ac:dyDescent="0.25">
      <c r="A240" s="596" t="s">
        <v>21</v>
      </c>
      <c r="B240" s="597"/>
      <c r="C240" s="12" t="s">
        <v>18</v>
      </c>
      <c r="D240" s="14">
        <v>1786</v>
      </c>
      <c r="E240" s="14">
        <v>1786</v>
      </c>
      <c r="F240" s="14">
        <v>1786</v>
      </c>
      <c r="G240" s="14">
        <v>1786</v>
      </c>
      <c r="H240" s="16">
        <v>1786</v>
      </c>
      <c r="I240" s="16">
        <v>1786</v>
      </c>
      <c r="J240" s="16">
        <v>1786</v>
      </c>
      <c r="K240" s="16">
        <v>1786</v>
      </c>
      <c r="L240" s="16">
        <v>1786</v>
      </c>
      <c r="M240" s="16">
        <v>1786</v>
      </c>
      <c r="N240" s="16">
        <v>1786</v>
      </c>
      <c r="O240" s="16">
        <v>1786</v>
      </c>
      <c r="P240" s="10">
        <f>SUM(D240:O240)</f>
        <v>21432</v>
      </c>
    </row>
    <row r="241" spans="1:16" ht="15.75" x14ac:dyDescent="0.25">
      <c r="A241" s="596" t="s">
        <v>20</v>
      </c>
      <c r="B241" s="597"/>
      <c r="C241" s="12" t="s">
        <v>18</v>
      </c>
      <c r="D241" s="14">
        <v>1786</v>
      </c>
      <c r="E241" s="14">
        <v>1786</v>
      </c>
      <c r="F241" s="14">
        <v>1786</v>
      </c>
      <c r="G241" s="14">
        <v>893</v>
      </c>
      <c r="H241" s="16">
        <v>893</v>
      </c>
      <c r="I241" s="16">
        <v>893</v>
      </c>
      <c r="J241" s="16">
        <v>893</v>
      </c>
      <c r="K241" s="16">
        <v>893</v>
      </c>
      <c r="L241" s="16">
        <v>893</v>
      </c>
      <c r="M241" s="16">
        <v>893</v>
      </c>
      <c r="N241" s="16">
        <v>893</v>
      </c>
      <c r="O241" s="16">
        <v>893</v>
      </c>
      <c r="P241" s="10">
        <f>SUM(D241:O241)</f>
        <v>13395</v>
      </c>
    </row>
    <row r="242" spans="1:16" ht="15.75" x14ac:dyDescent="0.25">
      <c r="A242" s="598" t="s">
        <v>19</v>
      </c>
      <c r="B242" s="599"/>
      <c r="C242" s="12" t="s">
        <v>18</v>
      </c>
      <c r="D242" s="13">
        <f>SUM(D238:D241)</f>
        <v>315229</v>
      </c>
      <c r="E242" s="13">
        <f t="shared" ref="E242:G242" si="366">SUM(E238:E241)</f>
        <v>327731</v>
      </c>
      <c r="F242" s="13">
        <f t="shared" si="366"/>
        <v>321480</v>
      </c>
      <c r="G242" s="13">
        <f t="shared" si="366"/>
        <v>322373</v>
      </c>
      <c r="H242" s="13">
        <f t="shared" ref="H242:I242" si="367">SUM(H238:H241)</f>
        <v>302727</v>
      </c>
      <c r="I242" s="13">
        <f t="shared" si="367"/>
        <v>301834</v>
      </c>
      <c r="J242" s="13">
        <f t="shared" ref="J242" si="368">SUM(J238:J241)</f>
        <v>302727</v>
      </c>
      <c r="K242" s="13">
        <f t="shared" ref="K242:L242" si="369">SUM(K238:K241)</f>
        <v>308978</v>
      </c>
      <c r="L242" s="13">
        <f t="shared" si="369"/>
        <v>320587</v>
      </c>
      <c r="M242" s="13">
        <f t="shared" ref="M242:N242" si="370">SUM(M238:M241)</f>
        <v>305406</v>
      </c>
      <c r="N242" s="13">
        <f t="shared" si="370"/>
        <v>308085</v>
      </c>
      <c r="O242" s="13">
        <f t="shared" ref="O242" si="371">SUM(O238:O241)</f>
        <v>314336</v>
      </c>
      <c r="P242" s="40">
        <f t="shared" ref="P242" si="372">SUM(P238:P241)</f>
        <v>3751493</v>
      </c>
    </row>
    <row r="243" spans="1:16" ht="15.75" x14ac:dyDescent="0.25">
      <c r="A243" s="598" t="s">
        <v>218</v>
      </c>
      <c r="B243" s="599"/>
      <c r="C243" s="12" t="s">
        <v>18</v>
      </c>
      <c r="D243" s="315">
        <f>D230+D236+D242</f>
        <v>2019215.26</v>
      </c>
      <c r="E243" s="315">
        <f t="shared" ref="E243:G243" si="373">E230+E236+E242</f>
        <v>2631892.7000000002</v>
      </c>
      <c r="F243" s="315">
        <f t="shared" si="373"/>
        <v>2103558.46</v>
      </c>
      <c r="G243" s="315">
        <f t="shared" si="373"/>
        <v>2153334.06</v>
      </c>
      <c r="H243" s="315">
        <f t="shared" ref="H243:I243" si="374">H230+H236+H242</f>
        <v>2040214.48</v>
      </c>
      <c r="I243" s="315">
        <f t="shared" si="374"/>
        <v>2570645.91</v>
      </c>
      <c r="J243" s="315">
        <f t="shared" ref="J243" si="375">J230+J236+J242</f>
        <v>4082656.06</v>
      </c>
      <c r="K243" s="315">
        <f t="shared" ref="K243:L243" si="376">K230+K236+K242</f>
        <v>2723048.88</v>
      </c>
      <c r="L243" s="315">
        <f t="shared" si="376"/>
        <v>3090602.2</v>
      </c>
      <c r="M243" s="315">
        <f t="shared" ref="M243:N243" si="377">M230+M236+M242</f>
        <v>3550604.03</v>
      </c>
      <c r="N243" s="315">
        <f t="shared" si="377"/>
        <v>2400944.4299999997</v>
      </c>
      <c r="O243" s="315">
        <f t="shared" ref="O243" si="378">O230+O236+O242</f>
        <v>3322945.8700000006</v>
      </c>
      <c r="P243" s="40">
        <f t="shared" ref="P243" si="379">P216+P223+P236+P242</f>
        <v>33281859.859999999</v>
      </c>
    </row>
    <row r="244" spans="1:16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4"/>
      <c r="O244" s="594"/>
      <c r="P244" s="595"/>
    </row>
    <row r="245" spans="1:16" ht="15.75" x14ac:dyDescent="0.25">
      <c r="A245" s="621" t="s">
        <v>207</v>
      </c>
      <c r="B245" s="622"/>
      <c r="C245" s="12" t="s">
        <v>18</v>
      </c>
      <c r="D245" s="161">
        <v>16262538.549999993</v>
      </c>
      <c r="E245" s="161">
        <v>16463190.809999989</v>
      </c>
      <c r="F245" s="161">
        <v>16515599.279999994</v>
      </c>
      <c r="G245" s="161">
        <v>16640790.819999989</v>
      </c>
      <c r="H245" s="161">
        <v>16830941.419999979</v>
      </c>
      <c r="I245" s="161">
        <v>17593502.169999983</v>
      </c>
      <c r="J245" s="161">
        <v>17825020.579999987</v>
      </c>
      <c r="K245" s="161">
        <v>17244466.939999979</v>
      </c>
      <c r="L245" s="161">
        <v>16472827.229999997</v>
      </c>
      <c r="M245" s="161">
        <v>15767689.769999996</v>
      </c>
      <c r="N245" s="161">
        <v>16085162.839999989</v>
      </c>
      <c r="O245" s="161">
        <v>0</v>
      </c>
      <c r="P245" s="184">
        <f>O245</f>
        <v>0</v>
      </c>
    </row>
    <row r="246" spans="1:16" ht="15.75" x14ac:dyDescent="0.25">
      <c r="A246" s="621" t="s">
        <v>208</v>
      </c>
      <c r="B246" s="622"/>
      <c r="C246" s="12" t="s">
        <v>18</v>
      </c>
      <c r="D246" s="161">
        <v>0</v>
      </c>
      <c r="E246" s="161">
        <v>-88485.88</v>
      </c>
      <c r="F246" s="161">
        <v>-88485.88</v>
      </c>
      <c r="G246" s="161">
        <v>-88485.88</v>
      </c>
      <c r="H246" s="161">
        <v>-88485.88</v>
      </c>
      <c r="I246" s="161">
        <v>-88485.88</v>
      </c>
      <c r="J246" s="161">
        <v>-88485.88</v>
      </c>
      <c r="K246" s="161">
        <v>-88485.88</v>
      </c>
      <c r="L246" s="161">
        <v>0</v>
      </c>
      <c r="M246" s="161">
        <v>0</v>
      </c>
      <c r="N246" s="161">
        <v>0</v>
      </c>
      <c r="O246" s="161">
        <v>0</v>
      </c>
      <c r="P246" s="184">
        <f>O246</f>
        <v>0</v>
      </c>
    </row>
    <row r="247" spans="1:16" ht="15.75" x14ac:dyDescent="0.25">
      <c r="A247" s="619" t="s">
        <v>209</v>
      </c>
      <c r="B247" s="620"/>
      <c r="C247" s="12" t="s">
        <v>18</v>
      </c>
      <c r="D247" s="149">
        <f>D245+D246</f>
        <v>16262538.549999993</v>
      </c>
      <c r="E247" s="149">
        <f t="shared" ref="E247:G247" si="380">E245+E246</f>
        <v>16374704.929999989</v>
      </c>
      <c r="F247" s="149">
        <f t="shared" si="380"/>
        <v>16427113.399999993</v>
      </c>
      <c r="G247" s="149">
        <f t="shared" si="380"/>
        <v>16552304.939999988</v>
      </c>
      <c r="H247" s="149">
        <f t="shared" ref="H247:I247" si="381">H245+H246</f>
        <v>16742455.539999979</v>
      </c>
      <c r="I247" s="149">
        <f t="shared" si="381"/>
        <v>17505016.289999984</v>
      </c>
      <c r="J247" s="149">
        <f t="shared" ref="J247" si="382">J245+J246</f>
        <v>17736534.699999988</v>
      </c>
      <c r="K247" s="149">
        <f t="shared" ref="K247:L247" si="383">K245+K246</f>
        <v>17155981.05999998</v>
      </c>
      <c r="L247" s="149">
        <f t="shared" si="383"/>
        <v>16472827.229999997</v>
      </c>
      <c r="M247" s="149">
        <f t="shared" ref="M247:N247" si="384">M245+M246</f>
        <v>15767689.769999996</v>
      </c>
      <c r="N247" s="149">
        <f t="shared" si="384"/>
        <v>16085162.839999989</v>
      </c>
      <c r="O247" s="149">
        <f t="shared" ref="O247" si="385">O245+O246</f>
        <v>0</v>
      </c>
      <c r="P247" s="184">
        <f t="shared" ref="P247" si="386">P245+P246</f>
        <v>0</v>
      </c>
    </row>
    <row r="248" spans="1:16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4"/>
      <c r="O248" s="594"/>
      <c r="P248" s="595"/>
    </row>
    <row r="249" spans="1:16" ht="15.75" x14ac:dyDescent="0.25">
      <c r="A249" s="610" t="s">
        <v>16</v>
      </c>
      <c r="B249" s="611"/>
      <c r="C249" s="6" t="s">
        <v>6</v>
      </c>
      <c r="D249" s="9">
        <f>IFERROR(D58/D243%,0)</f>
        <v>7.1010230974581683</v>
      </c>
      <c r="E249" s="9">
        <f t="shared" ref="E249:G249" si="387">IFERROR(E58/E243%,0)</f>
        <v>4.1022245844216974</v>
      </c>
      <c r="F249" s="9">
        <f t="shared" si="387"/>
        <v>5.5701215810279887</v>
      </c>
      <c r="G249" s="9">
        <f t="shared" si="387"/>
        <v>5.7229878848895375</v>
      </c>
      <c r="H249" s="9">
        <f t="shared" ref="H249:I249" si="388">IFERROR(H58/H243%,0)</f>
        <v>11.34508026210068</v>
      </c>
      <c r="I249" s="9">
        <f t="shared" si="388"/>
        <v>5.3939126285580112</v>
      </c>
      <c r="J249" s="9">
        <f t="shared" ref="J249" si="389">IFERROR(J58/J243%,0)</f>
        <v>2.6858199074574998</v>
      </c>
      <c r="K249" s="9">
        <f t="shared" ref="K249:L249" si="390">IFERROR(K58/K243%,0)</f>
        <v>5.9960268327059918</v>
      </c>
      <c r="L249" s="9">
        <f t="shared" si="390"/>
        <v>11.988277102137157</v>
      </c>
      <c r="M249" s="9">
        <f t="shared" ref="M249:N249" si="391">IFERROR(M58/M243%,0)</f>
        <v>10.146104324254935</v>
      </c>
      <c r="N249" s="9">
        <f t="shared" si="391"/>
        <v>16.405838654708059</v>
      </c>
      <c r="O249" s="9">
        <f t="shared" ref="O249" si="392">IFERROR(O58/O243%,0)</f>
        <v>11.148411724278251</v>
      </c>
      <c r="P249" s="307">
        <f>IFERROR(P58/P243%,0)</f>
        <v>7.9019487196958806</v>
      </c>
    </row>
    <row r="250" spans="1:16" ht="15.75" x14ac:dyDescent="0.25">
      <c r="A250" s="610" t="s">
        <v>210</v>
      </c>
      <c r="B250" s="611"/>
      <c r="C250" s="6" t="s">
        <v>6</v>
      </c>
      <c r="D250" s="316">
        <f>IFERROR(D210/(D223+D245)%,0)</f>
        <v>27.417032826163844</v>
      </c>
      <c r="E250" s="316">
        <f t="shared" ref="E250:G250" si="393">IFERROR(E210/(E223+E245)%,0)</f>
        <v>12.461898496982041</v>
      </c>
      <c r="F250" s="316">
        <f t="shared" si="393"/>
        <v>10.243406364407141</v>
      </c>
      <c r="G250" s="316">
        <f t="shared" si="393"/>
        <v>8.8062588697045552</v>
      </c>
      <c r="H250" s="316">
        <f t="shared" ref="H250:I250" si="394">IFERROR(H210/(H223+H245)%,0)</f>
        <v>9.0976863477268743</v>
      </c>
      <c r="I250" s="316">
        <f t="shared" si="394"/>
        <v>7.7696759817598773</v>
      </c>
      <c r="J250" s="316">
        <f t="shared" ref="J250" si="395">IFERROR(J210/(J223+J245)%,0)</f>
        <v>9.0714342562577546</v>
      </c>
      <c r="K250" s="316">
        <f t="shared" ref="K250:L250" si="396">IFERROR(K210/(K223+K245)%,0)</f>
        <v>14.697713954024158</v>
      </c>
      <c r="L250" s="316">
        <f t="shared" si="396"/>
        <v>17.510597801360113</v>
      </c>
      <c r="M250" s="316">
        <f t="shared" ref="M250:N250" si="397">IFERROR(M210/(M223+M245)%,0)</f>
        <v>16.675520858929229</v>
      </c>
      <c r="N250" s="316">
        <f t="shared" si="397"/>
        <v>10.500976606821631</v>
      </c>
      <c r="O250" s="316">
        <f t="shared" ref="O250" si="398">IFERROR(O210/(O223+O245)%,0)</f>
        <v>111.73051054167328</v>
      </c>
      <c r="P250" s="298">
        <f>IFERROR(P210/(P223+P245)%,0)</f>
        <v>139.78384736411027</v>
      </c>
    </row>
    <row r="251" spans="1:16" ht="16.5" thickBot="1" x14ac:dyDescent="0.3">
      <c r="A251" s="623" t="s">
        <v>15</v>
      </c>
      <c r="B251" s="624"/>
      <c r="C251" s="6" t="s">
        <v>6</v>
      </c>
      <c r="D251" s="8">
        <f>IFERROR(D210/D223%,0)</f>
        <v>346.53952818942412</v>
      </c>
      <c r="E251" s="8">
        <f t="shared" ref="E251:G251" si="399">IFERROR(E210/E223%,0)</f>
        <v>119.40195654863315</v>
      </c>
      <c r="F251" s="8">
        <f t="shared" si="399"/>
        <v>133.52276475962049</v>
      </c>
      <c r="G251" s="8">
        <f t="shared" si="399"/>
        <v>107.08442939657766</v>
      </c>
      <c r="H251" s="8">
        <f t="shared" ref="H251:I251" si="400">IFERROR(H210/H223%,0)</f>
        <v>121.7350674465073</v>
      </c>
      <c r="I251" s="8">
        <f t="shared" si="400"/>
        <v>84.940710336483122</v>
      </c>
      <c r="J251" s="8">
        <f t="shared" ref="J251" si="401">IFERROR(J210/J223%,0)</f>
        <v>99.547150020729333</v>
      </c>
      <c r="K251" s="8">
        <f t="shared" ref="K251:L251" si="402">IFERROR(K210/K223%,0)</f>
        <v>164.01734209018448</v>
      </c>
      <c r="L251" s="8">
        <f t="shared" si="402"/>
        <v>149.20297929185401</v>
      </c>
      <c r="M251" s="8">
        <f t="shared" ref="M251:N251" si="403">IFERROR(M210/M223%,0)</f>
        <v>162.66504656730723</v>
      </c>
      <c r="N251" s="8">
        <f t="shared" si="403"/>
        <v>110.45011364922367</v>
      </c>
      <c r="O251" s="8">
        <f t="shared" ref="O251" si="404">IFERROR(O210/O223%,0)</f>
        <v>111.73051054167328</v>
      </c>
      <c r="P251" s="308">
        <f>IFERROR(P210/P223%,0)</f>
        <v>139.78384736411027</v>
      </c>
    </row>
    <row r="252" spans="1:16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6"/>
      <c r="O252" s="626"/>
      <c r="P252" s="627"/>
    </row>
    <row r="253" spans="1:16" s="3" customFormat="1" ht="15" customHeight="1" x14ac:dyDescent="0.25">
      <c r="A253" s="610" t="s">
        <v>13</v>
      </c>
      <c r="B253" s="611"/>
      <c r="C253" s="6" t="s">
        <v>3</v>
      </c>
      <c r="D253" s="5">
        <v>0</v>
      </c>
      <c r="E253" s="5">
        <v>11</v>
      </c>
      <c r="F253" s="5">
        <v>0</v>
      </c>
      <c r="G253" s="5">
        <v>4</v>
      </c>
      <c r="H253" s="5">
        <v>3</v>
      </c>
      <c r="I253" s="5">
        <v>2</v>
      </c>
      <c r="J253" s="5">
        <v>2</v>
      </c>
      <c r="K253" s="5">
        <v>4</v>
      </c>
      <c r="L253" s="5">
        <v>2</v>
      </c>
      <c r="M253" s="5">
        <v>3</v>
      </c>
      <c r="N253" s="5">
        <v>2</v>
      </c>
      <c r="O253" s="5">
        <v>3</v>
      </c>
      <c r="P253" s="302">
        <f>SUM(D253:O253)</f>
        <v>36</v>
      </c>
    </row>
    <row r="254" spans="1:16" s="3" customFormat="1" ht="15.75" x14ac:dyDescent="0.25">
      <c r="A254" s="610" t="s">
        <v>12</v>
      </c>
      <c r="B254" s="611"/>
      <c r="C254" s="6" t="s">
        <v>3</v>
      </c>
      <c r="D254" s="5">
        <v>0</v>
      </c>
      <c r="E254" s="5">
        <v>11</v>
      </c>
      <c r="F254" s="5">
        <v>0</v>
      </c>
      <c r="G254" s="5">
        <v>1</v>
      </c>
      <c r="H254" s="5">
        <v>1</v>
      </c>
      <c r="I254" s="5">
        <v>1</v>
      </c>
      <c r="J254" s="5">
        <v>1</v>
      </c>
      <c r="K254" s="5">
        <v>1</v>
      </c>
      <c r="L254" s="5">
        <v>1</v>
      </c>
      <c r="M254" s="5">
        <v>1</v>
      </c>
      <c r="N254" s="5">
        <v>1</v>
      </c>
      <c r="O254" s="5">
        <v>1</v>
      </c>
      <c r="P254" s="302">
        <f>SUM(D254:O254)</f>
        <v>20</v>
      </c>
    </row>
    <row r="255" spans="1:16" ht="15.75" customHeight="1" x14ac:dyDescent="0.25">
      <c r="A255" s="610" t="s">
        <v>11</v>
      </c>
      <c r="B255" s="611"/>
      <c r="C255" s="6" t="s">
        <v>3</v>
      </c>
      <c r="D255" s="5">
        <f t="shared" ref="D255:G255" si="405">D95</f>
        <v>0</v>
      </c>
      <c r="E255" s="5">
        <f t="shared" si="405"/>
        <v>0</v>
      </c>
      <c r="F255" s="5">
        <f t="shared" si="405"/>
        <v>0</v>
      </c>
      <c r="G255" s="5">
        <f t="shared" si="405"/>
        <v>1</v>
      </c>
      <c r="H255" s="5">
        <f t="shared" ref="H255:I255" si="406">H95</f>
        <v>0</v>
      </c>
      <c r="I255" s="5">
        <f t="shared" si="406"/>
        <v>0</v>
      </c>
      <c r="J255" s="5">
        <f t="shared" ref="J255" si="407">J95</f>
        <v>0</v>
      </c>
      <c r="K255" s="5">
        <f t="shared" ref="K255:L255" si="408">K95</f>
        <v>0</v>
      </c>
      <c r="L255" s="5">
        <f t="shared" si="408"/>
        <v>2</v>
      </c>
      <c r="M255" s="5">
        <f t="shared" ref="M255:N255" si="409">M95</f>
        <v>0</v>
      </c>
      <c r="N255" s="5">
        <f t="shared" si="409"/>
        <v>1</v>
      </c>
      <c r="O255" s="5">
        <f t="shared" ref="O255" si="410">O95</f>
        <v>2</v>
      </c>
      <c r="P255" s="302">
        <f>SUM(D255:O255)</f>
        <v>6</v>
      </c>
    </row>
    <row r="256" spans="1:16" ht="15.75" x14ac:dyDescent="0.25">
      <c r="A256" s="610" t="s">
        <v>10</v>
      </c>
      <c r="B256" s="611"/>
      <c r="C256" s="6" t="s">
        <v>3</v>
      </c>
      <c r="D256" s="5">
        <f t="shared" ref="D256:G256" si="411">D91</f>
        <v>0</v>
      </c>
      <c r="E256" s="5">
        <f t="shared" si="411"/>
        <v>11</v>
      </c>
      <c r="F256" s="5">
        <f t="shared" si="411"/>
        <v>0</v>
      </c>
      <c r="G256" s="5">
        <f t="shared" si="411"/>
        <v>4</v>
      </c>
      <c r="H256" s="5">
        <f t="shared" ref="H256:I256" si="412">H91</f>
        <v>1</v>
      </c>
      <c r="I256" s="5">
        <f t="shared" si="412"/>
        <v>2</v>
      </c>
      <c r="J256" s="5">
        <f t="shared" ref="J256" si="413">J91</f>
        <v>0</v>
      </c>
      <c r="K256" s="5">
        <f t="shared" ref="K256:L256" si="414">K91</f>
        <v>7</v>
      </c>
      <c r="L256" s="5">
        <f t="shared" si="414"/>
        <v>2</v>
      </c>
      <c r="M256" s="5">
        <f t="shared" ref="M256:N256" si="415">M91</f>
        <v>3</v>
      </c>
      <c r="N256" s="5">
        <f t="shared" si="415"/>
        <v>2</v>
      </c>
      <c r="O256" s="5">
        <f t="shared" ref="O256" si="416">O91</f>
        <v>3</v>
      </c>
      <c r="P256" s="302">
        <f>SUM(D256:O256)</f>
        <v>35</v>
      </c>
    </row>
    <row r="257" spans="1:16" ht="15.6" customHeight="1" x14ac:dyDescent="0.25">
      <c r="A257" s="610" t="s">
        <v>9</v>
      </c>
      <c r="B257" s="611"/>
      <c r="C257" s="6" t="s">
        <v>3</v>
      </c>
      <c r="D257" s="5">
        <v>0</v>
      </c>
      <c r="E257" s="5">
        <v>28</v>
      </c>
      <c r="F257" s="5">
        <v>0</v>
      </c>
      <c r="G257" s="5">
        <v>7</v>
      </c>
      <c r="H257" s="5">
        <v>7</v>
      </c>
      <c r="I257" s="5">
        <v>0</v>
      </c>
      <c r="J257" s="5">
        <v>0</v>
      </c>
      <c r="K257" s="5">
        <v>6</v>
      </c>
      <c r="L257" s="5">
        <v>0</v>
      </c>
      <c r="M257" s="5">
        <v>28</v>
      </c>
      <c r="N257" s="5">
        <v>1</v>
      </c>
      <c r="O257" s="5">
        <v>0</v>
      </c>
      <c r="P257" s="302">
        <f>SUM(D257:O257)</f>
        <v>77</v>
      </c>
    </row>
    <row r="258" spans="1:16" ht="15.75" x14ac:dyDescent="0.25">
      <c r="A258" s="598" t="s">
        <v>8</v>
      </c>
      <c r="B258" s="599"/>
      <c r="C258" s="6" t="s">
        <v>3</v>
      </c>
      <c r="D258" s="2">
        <f>IFERROR(D257/D256,0)</f>
        <v>0</v>
      </c>
      <c r="E258" s="2">
        <f t="shared" ref="E258:G258" si="417">IFERROR(E257/E256,0)</f>
        <v>2.5454545454545454</v>
      </c>
      <c r="F258" s="2">
        <f t="shared" si="417"/>
        <v>0</v>
      </c>
      <c r="G258" s="2">
        <f t="shared" si="417"/>
        <v>1.75</v>
      </c>
      <c r="H258" s="2">
        <f t="shared" ref="H258:I258" si="418">IFERROR(H257/H256,0)</f>
        <v>7</v>
      </c>
      <c r="I258" s="2">
        <f t="shared" si="418"/>
        <v>0</v>
      </c>
      <c r="J258" s="2">
        <f t="shared" ref="J258" si="419">IFERROR(J257/J256,0)</f>
        <v>0</v>
      </c>
      <c r="K258" s="2">
        <f t="shared" ref="K258:L258" si="420">IFERROR(K257/K256,0)</f>
        <v>0.8571428571428571</v>
      </c>
      <c r="L258" s="2">
        <f t="shared" si="420"/>
        <v>0</v>
      </c>
      <c r="M258" s="2">
        <f t="shared" ref="M258:N258" si="421">IFERROR(M257/M256,0)</f>
        <v>9.3333333333333339</v>
      </c>
      <c r="N258" s="2">
        <f t="shared" si="421"/>
        <v>0.5</v>
      </c>
      <c r="O258" s="2">
        <f t="shared" ref="O258" si="422">IFERROR(O257/O256,0)</f>
        <v>0</v>
      </c>
      <c r="P258" s="302">
        <f>IFERROR(P257/P256,0)</f>
        <v>2.2000000000000002</v>
      </c>
    </row>
    <row r="259" spans="1:16" ht="15.75" x14ac:dyDescent="0.25">
      <c r="A259" s="598" t="s">
        <v>7</v>
      </c>
      <c r="B259" s="599"/>
      <c r="C259" s="6" t="s">
        <v>6</v>
      </c>
      <c r="D259" s="514">
        <f>IFERROR(D92/D255*100,0)</f>
        <v>0</v>
      </c>
      <c r="E259" s="514">
        <f t="shared" ref="E259:G259" si="423">IFERROR(E92/E255*100,0)</f>
        <v>0</v>
      </c>
      <c r="F259" s="514">
        <f t="shared" si="423"/>
        <v>0</v>
      </c>
      <c r="G259" s="7">
        <f t="shared" si="423"/>
        <v>300</v>
      </c>
      <c r="H259" s="7">
        <f t="shared" ref="H259:I259" si="424">IFERROR(H92/H255*100,0)</f>
        <v>0</v>
      </c>
      <c r="I259" s="7">
        <f t="shared" si="424"/>
        <v>0</v>
      </c>
      <c r="J259" s="7">
        <f t="shared" ref="J259" si="425">IFERROR(J92/J255*100,0)</f>
        <v>0</v>
      </c>
      <c r="K259" s="7">
        <f t="shared" ref="K259:L259" si="426">IFERROR(K92/K255*100,0)</f>
        <v>0</v>
      </c>
      <c r="L259" s="7">
        <f t="shared" si="426"/>
        <v>0</v>
      </c>
      <c r="M259" s="7">
        <f t="shared" ref="M259:N259" si="427">IFERROR(M92/M255*100,0)</f>
        <v>0</v>
      </c>
      <c r="N259" s="7">
        <f t="shared" si="427"/>
        <v>100</v>
      </c>
      <c r="O259" s="7">
        <f t="shared" ref="O259" si="428">IFERROR(O92/O255*100,0)</f>
        <v>100</v>
      </c>
      <c r="P259" s="303">
        <f>IFERROR(P92/P255*100,0)</f>
        <v>550</v>
      </c>
    </row>
    <row r="260" spans="1:16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4"/>
      <c r="O260" s="594"/>
      <c r="P260" s="595"/>
    </row>
    <row r="261" spans="1:16" s="3" customFormat="1" ht="15" customHeight="1" x14ac:dyDescent="0.25">
      <c r="A261" s="610" t="s">
        <v>4</v>
      </c>
      <c r="B261" s="611"/>
      <c r="C261" s="6" t="s">
        <v>3</v>
      </c>
      <c r="D261" s="5">
        <v>0</v>
      </c>
      <c r="E261" s="5">
        <v>0</v>
      </c>
      <c r="F261" s="5">
        <v>326</v>
      </c>
      <c r="G261" s="5">
        <v>398</v>
      </c>
      <c r="H261" s="5">
        <v>404</v>
      </c>
      <c r="I261" s="5">
        <v>417</v>
      </c>
      <c r="J261" s="5">
        <v>413</v>
      </c>
      <c r="K261" s="5">
        <v>32</v>
      </c>
      <c r="L261" s="5">
        <v>53</v>
      </c>
      <c r="M261" s="5">
        <v>17</v>
      </c>
      <c r="N261" s="5">
        <v>14</v>
      </c>
      <c r="O261" s="5">
        <v>11</v>
      </c>
      <c r="P261" s="40">
        <f>SUM(D261:O261)</f>
        <v>2085</v>
      </c>
    </row>
    <row r="262" spans="1:16" s="3" customFormat="1" ht="15.75" customHeight="1" x14ac:dyDescent="0.25">
      <c r="A262" s="610" t="s">
        <v>2</v>
      </c>
      <c r="B262" s="611"/>
      <c r="C262" s="6" t="s">
        <v>0</v>
      </c>
      <c r="D262" s="5">
        <v>0</v>
      </c>
      <c r="E262" s="5">
        <v>0</v>
      </c>
      <c r="F262" s="5">
        <v>30</v>
      </c>
      <c r="G262" s="5">
        <v>31</v>
      </c>
      <c r="H262" s="5">
        <v>31</v>
      </c>
      <c r="I262" s="5">
        <v>30</v>
      </c>
      <c r="J262" s="5">
        <v>31</v>
      </c>
      <c r="K262" s="5">
        <v>30</v>
      </c>
      <c r="L262" s="5">
        <v>31</v>
      </c>
      <c r="M262" s="5">
        <v>31</v>
      </c>
      <c r="N262" s="5">
        <v>28</v>
      </c>
      <c r="O262" s="5">
        <v>31</v>
      </c>
      <c r="P262" s="40">
        <f>SUM(D262:O262)</f>
        <v>304</v>
      </c>
    </row>
    <row r="263" spans="1:16" ht="16.5" thickBot="1" x14ac:dyDescent="0.3">
      <c r="A263" s="608" t="s">
        <v>1</v>
      </c>
      <c r="B263" s="609"/>
      <c r="C263" s="99" t="s">
        <v>0</v>
      </c>
      <c r="D263" s="100" t="str">
        <f>IF(D262,D261/D262,"")</f>
        <v/>
      </c>
      <c r="E263" s="100" t="str">
        <f t="shared" ref="E263:G263" si="429">IF(E262,E261/E262,"")</f>
        <v/>
      </c>
      <c r="F263" s="100">
        <f t="shared" si="429"/>
        <v>10.866666666666667</v>
      </c>
      <c r="G263" s="100">
        <f t="shared" si="429"/>
        <v>12.838709677419354</v>
      </c>
      <c r="H263" s="100">
        <f t="shared" ref="H263:I263" si="430">IF(H262,H261/H262,"")</f>
        <v>13.03225806451613</v>
      </c>
      <c r="I263" s="100">
        <f t="shared" si="430"/>
        <v>13.9</v>
      </c>
      <c r="J263" s="100">
        <f t="shared" ref="J263" si="431">IF(J262,J261/J262,"")</f>
        <v>13.32258064516129</v>
      </c>
      <c r="K263" s="100">
        <f t="shared" ref="K263:L263" si="432">IF(K262,K261/K262,"")</f>
        <v>1.0666666666666667</v>
      </c>
      <c r="L263" s="100">
        <f t="shared" si="432"/>
        <v>1.7096774193548387</v>
      </c>
      <c r="M263" s="100">
        <f t="shared" ref="M263:N263" si="433">IF(M262,M261/M262,"")</f>
        <v>0.54838709677419351</v>
      </c>
      <c r="N263" s="100">
        <f t="shared" si="433"/>
        <v>0.5</v>
      </c>
      <c r="O263" s="100">
        <f t="shared" ref="O263" si="434">IF(O262,O261/O262,"")</f>
        <v>0.35483870967741937</v>
      </c>
      <c r="P263" s="235">
        <f t="shared" ref="P263" si="435">IF(P262,P261/P262,"")</f>
        <v>6.8585526315789478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263"/>
  <sheetViews>
    <sheetView workbookViewId="0">
      <pane xSplit="2" ySplit="8" topLeftCell="I9" activePane="bottomRight" state="frozen"/>
      <selection pane="topRight" activeCell="C1" sqref="C1"/>
      <selection pane="bottomLeft" activeCell="A9" sqref="A9"/>
      <selection pane="bottomRight" activeCell="K25" sqref="K25"/>
    </sheetView>
  </sheetViews>
  <sheetFormatPr defaultRowHeight="15" x14ac:dyDescent="0.25"/>
  <cols>
    <col min="1" max="1" width="39" customWidth="1"/>
    <col min="2" max="2" width="14.28515625" customWidth="1"/>
    <col min="3" max="3" width="12.5703125" customWidth="1"/>
    <col min="4" max="4" width="20.42578125" bestFit="1" customWidth="1"/>
    <col min="5" max="6" width="18.5703125" bestFit="1" customWidth="1"/>
    <col min="7" max="7" width="20.42578125" bestFit="1" customWidth="1"/>
    <col min="8" max="11" width="19.140625" customWidth="1"/>
    <col min="12" max="15" width="18.5703125" bestFit="1" customWidth="1"/>
    <col min="16" max="16" width="17.5703125" style="62" bestFit="1" customWidth="1"/>
  </cols>
  <sheetData>
    <row r="1" spans="1:16" ht="18.75" thickBot="1" x14ac:dyDescent="0.3">
      <c r="A1" s="590" t="s">
        <v>177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2"/>
    </row>
    <row r="2" spans="1:16" ht="18.75" thickBot="1" x14ac:dyDescent="0.3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7"/>
    </row>
    <row r="3" spans="1:16" ht="18.75" thickBot="1" x14ac:dyDescent="0.3">
      <c r="A3" s="678" t="s">
        <v>270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80"/>
    </row>
    <row r="4" spans="1:16" ht="18.75" thickBot="1" x14ac:dyDescent="0.3">
      <c r="A4" s="681" t="s">
        <v>212</v>
      </c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3"/>
    </row>
    <row r="5" spans="1:16" ht="14.45" customHeight="1" x14ac:dyDescent="0.25">
      <c r="A5" s="684" t="s">
        <v>226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 s="685"/>
      <c r="P5" s="686"/>
    </row>
    <row r="6" spans="1:16" ht="15" customHeight="1" thickBot="1" x14ac:dyDescent="0.3">
      <c r="A6" s="687"/>
      <c r="B6" s="688"/>
      <c r="C6" s="688"/>
      <c r="D6" s="688"/>
      <c r="E6" s="688"/>
      <c r="F6" s="688"/>
      <c r="G6" s="688"/>
      <c r="H6" s="688"/>
      <c r="I6" s="688"/>
      <c r="J6" s="688"/>
      <c r="K6" s="688"/>
      <c r="L6" s="688"/>
      <c r="M6" s="688"/>
      <c r="N6" s="688"/>
      <c r="O6" s="688"/>
      <c r="P6" s="689"/>
    </row>
    <row r="7" spans="1:16" ht="16.5" thickBot="1" x14ac:dyDescent="0.3">
      <c r="A7" s="690" t="s">
        <v>176</v>
      </c>
      <c r="B7" s="691"/>
      <c r="C7" s="60" t="s">
        <v>175</v>
      </c>
      <c r="D7" s="59" t="s">
        <v>165</v>
      </c>
      <c r="E7" s="59" t="s">
        <v>164</v>
      </c>
      <c r="F7" s="59" t="s">
        <v>163</v>
      </c>
      <c r="G7" s="59" t="s">
        <v>174</v>
      </c>
      <c r="H7" s="59" t="s">
        <v>173</v>
      </c>
      <c r="I7" s="59" t="s">
        <v>172</v>
      </c>
      <c r="J7" s="59" t="s">
        <v>171</v>
      </c>
      <c r="K7" s="59" t="s">
        <v>170</v>
      </c>
      <c r="L7" s="59" t="s">
        <v>169</v>
      </c>
      <c r="M7" s="59" t="s">
        <v>168</v>
      </c>
      <c r="N7" s="59" t="s">
        <v>167</v>
      </c>
      <c r="O7" s="59" t="s">
        <v>166</v>
      </c>
      <c r="P7" s="58" t="s">
        <v>162</v>
      </c>
    </row>
    <row r="8" spans="1:16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3"/>
      <c r="O8" s="693"/>
      <c r="P8" s="694"/>
    </row>
    <row r="9" spans="1:16" ht="15.75" x14ac:dyDescent="0.25">
      <c r="A9" s="695" t="s">
        <v>178</v>
      </c>
      <c r="B9" s="696"/>
      <c r="C9" s="57" t="s">
        <v>154</v>
      </c>
      <c r="D9" s="56">
        <v>4097</v>
      </c>
      <c r="E9" s="56">
        <v>5311</v>
      </c>
      <c r="F9" s="56">
        <v>5760</v>
      </c>
      <c r="G9" s="56">
        <v>4630</v>
      </c>
      <c r="H9" s="56">
        <v>5833</v>
      </c>
      <c r="I9" s="56">
        <v>6705</v>
      </c>
      <c r="J9" s="56">
        <v>6714</v>
      </c>
      <c r="K9" s="56">
        <v>5620</v>
      </c>
      <c r="L9" s="56">
        <v>6889</v>
      </c>
      <c r="M9" s="56">
        <v>4700</v>
      </c>
      <c r="N9" s="56">
        <v>4835</v>
      </c>
      <c r="O9" s="56">
        <v>5552</v>
      </c>
      <c r="P9" s="159">
        <f>SUM(D9:O9)</f>
        <v>66646</v>
      </c>
    </row>
    <row r="10" spans="1:16" x14ac:dyDescent="0.25">
      <c r="A10" s="593" t="s">
        <v>179</v>
      </c>
      <c r="B10" s="594"/>
      <c r="C10" s="594"/>
      <c r="D10" s="594"/>
      <c r="E10" s="594"/>
      <c r="F10" s="594"/>
      <c r="G10" s="594"/>
      <c r="H10" s="594"/>
      <c r="I10" s="594"/>
      <c r="J10" s="594"/>
      <c r="K10" s="594"/>
      <c r="L10" s="594"/>
      <c r="M10" s="594"/>
      <c r="N10" s="594"/>
      <c r="O10" s="594"/>
      <c r="P10" s="595"/>
    </row>
    <row r="11" spans="1:16" ht="15.75" x14ac:dyDescent="0.25">
      <c r="A11" s="603" t="s">
        <v>159</v>
      </c>
      <c r="B11" s="604"/>
      <c r="C11" s="12" t="s">
        <v>154</v>
      </c>
      <c r="D11" s="26">
        <v>1907</v>
      </c>
      <c r="E11" s="26">
        <v>1898</v>
      </c>
      <c r="F11" s="26">
        <v>1898</v>
      </c>
      <c r="G11" s="26">
        <v>2108</v>
      </c>
      <c r="H11" s="26">
        <v>2658</v>
      </c>
      <c r="I11" s="26">
        <v>2740</v>
      </c>
      <c r="J11" s="26">
        <v>2822</v>
      </c>
      <c r="K11" s="26">
        <v>2723</v>
      </c>
      <c r="L11" s="26">
        <v>3054</v>
      </c>
      <c r="M11" s="26">
        <v>2204</v>
      </c>
      <c r="N11" s="26">
        <v>2024</v>
      </c>
      <c r="O11" s="26">
        <v>1914</v>
      </c>
      <c r="P11" s="54">
        <f>SUM(D11:O11)</f>
        <v>27950</v>
      </c>
    </row>
    <row r="12" spans="1:16" ht="15.75" x14ac:dyDescent="0.25">
      <c r="A12" s="603" t="s">
        <v>158</v>
      </c>
      <c r="B12" s="604"/>
      <c r="C12" s="12" t="s">
        <v>154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54">
        <f>SUM(D12:O12)</f>
        <v>0</v>
      </c>
    </row>
    <row r="13" spans="1:16" ht="15.75" x14ac:dyDescent="0.25">
      <c r="A13" s="603" t="s">
        <v>157</v>
      </c>
      <c r="B13" s="604"/>
      <c r="C13" s="12" t="s">
        <v>154</v>
      </c>
      <c r="D13" s="26">
        <v>68</v>
      </c>
      <c r="E13" s="26">
        <v>58</v>
      </c>
      <c r="F13" s="26">
        <v>45</v>
      </c>
      <c r="G13" s="26">
        <v>75</v>
      </c>
      <c r="H13" s="26">
        <v>72</v>
      </c>
      <c r="I13" s="26">
        <v>80</v>
      </c>
      <c r="J13" s="26">
        <v>37</v>
      </c>
      <c r="K13" s="26">
        <v>13</v>
      </c>
      <c r="L13" s="26">
        <v>19</v>
      </c>
      <c r="M13" s="26">
        <v>9</v>
      </c>
      <c r="N13" s="26">
        <v>10</v>
      </c>
      <c r="O13" s="26">
        <v>11</v>
      </c>
      <c r="P13" s="54">
        <f>SUM(D13:O13)</f>
        <v>497</v>
      </c>
    </row>
    <row r="14" spans="1:16" ht="15.75" x14ac:dyDescent="0.25">
      <c r="A14" s="596" t="s">
        <v>156</v>
      </c>
      <c r="B14" s="597"/>
      <c r="C14" s="12" t="s">
        <v>154</v>
      </c>
      <c r="D14" s="26">
        <v>37</v>
      </c>
      <c r="E14" s="26">
        <v>31</v>
      </c>
      <c r="F14" s="26">
        <v>34</v>
      </c>
      <c r="G14" s="26">
        <v>33</v>
      </c>
      <c r="H14" s="26">
        <v>34</v>
      </c>
      <c r="I14" s="26">
        <v>33</v>
      </c>
      <c r="J14" s="26">
        <v>20</v>
      </c>
      <c r="K14" s="26">
        <v>0</v>
      </c>
      <c r="L14" s="26">
        <v>0</v>
      </c>
      <c r="M14" s="26">
        <v>12</v>
      </c>
      <c r="N14" s="26">
        <v>5</v>
      </c>
      <c r="O14" s="26">
        <v>8</v>
      </c>
      <c r="P14" s="54">
        <f>SUM(D14:O14)</f>
        <v>247</v>
      </c>
    </row>
    <row r="15" spans="1:16" s="62" customFormat="1" ht="15.75" x14ac:dyDescent="0.25">
      <c r="A15" s="617" t="s">
        <v>160</v>
      </c>
      <c r="B15" s="618"/>
      <c r="C15" s="61" t="s">
        <v>154</v>
      </c>
      <c r="D15" s="34">
        <f>SUM(D11:D14)</f>
        <v>2012</v>
      </c>
      <c r="E15" s="34">
        <f t="shared" ref="E15:F15" si="0">SUM(E11:E14)</f>
        <v>1987</v>
      </c>
      <c r="F15" s="34">
        <f t="shared" si="0"/>
        <v>1977</v>
      </c>
      <c r="G15" s="34">
        <f t="shared" ref="G15:H15" si="1">SUM(G11:G14)</f>
        <v>2216</v>
      </c>
      <c r="H15" s="34">
        <f t="shared" si="1"/>
        <v>2764</v>
      </c>
      <c r="I15" s="34">
        <f t="shared" ref="I15:J15" si="2">SUM(I11:I14)</f>
        <v>2853</v>
      </c>
      <c r="J15" s="34">
        <f t="shared" si="2"/>
        <v>2879</v>
      </c>
      <c r="K15" s="34">
        <f t="shared" ref="K15:L15" si="3">SUM(K11:K14)</f>
        <v>2736</v>
      </c>
      <c r="L15" s="34">
        <f t="shared" si="3"/>
        <v>3073</v>
      </c>
      <c r="M15" s="34">
        <f t="shared" ref="M15" si="4">SUM(M11:M14)</f>
        <v>2225</v>
      </c>
      <c r="N15" s="34">
        <f t="shared" ref="N15" si="5">SUM(N11:N14)</f>
        <v>2039</v>
      </c>
      <c r="O15" s="34">
        <f t="shared" ref="O15" si="6">SUM(O11:O14)</f>
        <v>1933</v>
      </c>
      <c r="P15" s="54">
        <f t="shared" ref="P15" si="7">SUM(P11:P14)</f>
        <v>28694</v>
      </c>
    </row>
    <row r="16" spans="1:16" s="3" customFormat="1" x14ac:dyDescent="0.25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4"/>
      <c r="O16" s="594"/>
      <c r="P16" s="595"/>
    </row>
    <row r="17" spans="1:16" s="3" customFormat="1" ht="15.75" x14ac:dyDescent="0.25">
      <c r="A17" s="603" t="s">
        <v>182</v>
      </c>
      <c r="B17" s="604"/>
      <c r="C17" s="12" t="s">
        <v>154</v>
      </c>
      <c r="D17" s="26">
        <v>653.59999999999991</v>
      </c>
      <c r="E17" s="26">
        <v>697.99999999999966</v>
      </c>
      <c r="F17" s="26">
        <v>1913.3999999999994</v>
      </c>
      <c r="G17" s="26">
        <v>773.69999999999868</v>
      </c>
      <c r="H17" s="26">
        <v>805.49999999999966</v>
      </c>
      <c r="I17" s="26">
        <v>763.00000000000091</v>
      </c>
      <c r="J17" s="26">
        <v>875.30000000000098</v>
      </c>
      <c r="K17" s="26">
        <v>1081.9000000000015</v>
      </c>
      <c r="L17" s="26">
        <v>1032.3000000000009</v>
      </c>
      <c r="M17" s="26">
        <v>1202.1000000000001</v>
      </c>
      <c r="N17" s="26">
        <v>780.30000000000041</v>
      </c>
      <c r="O17" s="26">
        <v>1911.5999999999949</v>
      </c>
      <c r="P17" s="54">
        <f>SUM(D17:O17)</f>
        <v>12490.699999999999</v>
      </c>
    </row>
    <row r="18" spans="1:16" s="3" customFormat="1" ht="15.75" x14ac:dyDescent="0.25">
      <c r="A18" s="603" t="s">
        <v>183</v>
      </c>
      <c r="B18" s="604"/>
      <c r="C18" s="12" t="s">
        <v>154</v>
      </c>
      <c r="D18" s="26">
        <v>351.8</v>
      </c>
      <c r="E18" s="26">
        <v>563.9</v>
      </c>
      <c r="F18" s="26">
        <v>644.00000000000011</v>
      </c>
      <c r="G18" s="26">
        <v>635.90000000000009</v>
      </c>
      <c r="H18" s="26">
        <v>465.69999999999993</v>
      </c>
      <c r="I18" s="26">
        <v>608.90000000000009</v>
      </c>
      <c r="J18" s="26">
        <v>500.50000000000017</v>
      </c>
      <c r="K18" s="26">
        <v>572.5</v>
      </c>
      <c r="L18" s="26">
        <v>726.30000000000007</v>
      </c>
      <c r="M18" s="26">
        <v>448.7</v>
      </c>
      <c r="N18" s="26">
        <v>252.50000000000003</v>
      </c>
      <c r="O18" s="26">
        <v>395.2000000000001</v>
      </c>
      <c r="P18" s="54">
        <f>SUM(D18:O18)</f>
        <v>6165.9000000000005</v>
      </c>
    </row>
    <row r="19" spans="1:16" s="3" customFormat="1" ht="15.75" x14ac:dyDescent="0.25">
      <c r="A19" s="603" t="s">
        <v>184</v>
      </c>
      <c r="B19" s="604"/>
      <c r="C19" s="12" t="s">
        <v>154</v>
      </c>
      <c r="D19" s="26">
        <v>18.600000000000001</v>
      </c>
      <c r="E19" s="26">
        <v>38</v>
      </c>
      <c r="F19" s="26">
        <v>577.19999999999993</v>
      </c>
      <c r="G19" s="26">
        <v>10.9</v>
      </c>
      <c r="H19" s="26">
        <v>38</v>
      </c>
      <c r="I19" s="26">
        <v>21.1</v>
      </c>
      <c r="J19" s="26">
        <v>340.50000000000006</v>
      </c>
      <c r="K19" s="26">
        <v>28.8</v>
      </c>
      <c r="L19" s="26">
        <v>19.999999999999996</v>
      </c>
      <c r="M19" s="26">
        <v>173.7</v>
      </c>
      <c r="N19" s="26">
        <v>25.299999999999997</v>
      </c>
      <c r="O19" s="26">
        <v>177.6</v>
      </c>
      <c r="P19" s="54">
        <f>SUM(D19:O19)</f>
        <v>1469.6999999999998</v>
      </c>
    </row>
    <row r="20" spans="1:16" s="3" customFormat="1" ht="15.75" x14ac:dyDescent="0.25">
      <c r="A20" s="596" t="s">
        <v>185</v>
      </c>
      <c r="B20" s="597"/>
      <c r="C20" s="12" t="s">
        <v>154</v>
      </c>
      <c r="D20" s="26">
        <v>2.6</v>
      </c>
      <c r="E20" s="26">
        <v>5.2</v>
      </c>
      <c r="F20" s="26">
        <v>0</v>
      </c>
      <c r="G20" s="26">
        <v>5.2</v>
      </c>
      <c r="H20" s="26">
        <v>22.200000000000003</v>
      </c>
      <c r="I20" s="26">
        <v>15.400000000000002</v>
      </c>
      <c r="J20" s="26">
        <v>0</v>
      </c>
      <c r="K20" s="26">
        <v>2.2999999999999998</v>
      </c>
      <c r="L20" s="26">
        <v>7</v>
      </c>
      <c r="M20" s="26">
        <v>0</v>
      </c>
      <c r="N20" s="26">
        <v>2.7</v>
      </c>
      <c r="O20" s="26">
        <v>0</v>
      </c>
      <c r="P20" s="54">
        <f>SUM(D20:O20)</f>
        <v>62.600000000000009</v>
      </c>
    </row>
    <row r="21" spans="1:16" s="70" customFormat="1" ht="15.75" x14ac:dyDescent="0.25">
      <c r="A21" s="617" t="s">
        <v>186</v>
      </c>
      <c r="B21" s="618"/>
      <c r="C21" s="61" t="s">
        <v>154</v>
      </c>
      <c r="D21" s="34">
        <f>SUM(D17:D20)</f>
        <v>1026.5999999999999</v>
      </c>
      <c r="E21" s="34">
        <f t="shared" ref="E21:F21" si="8">SUM(E17:E20)</f>
        <v>1305.0999999999997</v>
      </c>
      <c r="F21" s="34">
        <f t="shared" si="8"/>
        <v>3134.5999999999995</v>
      </c>
      <c r="G21" s="34">
        <f t="shared" ref="G21:H21" si="9">SUM(G17:G20)</f>
        <v>1425.6999999999989</v>
      </c>
      <c r="H21" s="34">
        <f t="shared" si="9"/>
        <v>1331.3999999999996</v>
      </c>
      <c r="I21" s="34">
        <f t="shared" ref="I21:J21" si="10">SUM(I17:I20)</f>
        <v>1408.400000000001</v>
      </c>
      <c r="J21" s="34">
        <f t="shared" si="10"/>
        <v>1716.3000000000011</v>
      </c>
      <c r="K21" s="34">
        <f t="shared" ref="K21:L21" si="11">SUM(K17:K20)</f>
        <v>1685.5000000000014</v>
      </c>
      <c r="L21" s="34">
        <f t="shared" si="11"/>
        <v>1785.6000000000008</v>
      </c>
      <c r="M21" s="34">
        <f t="shared" ref="M21" si="12">SUM(M17:M20)</f>
        <v>1824.5000000000002</v>
      </c>
      <c r="N21" s="34">
        <f t="shared" ref="N21" si="13">SUM(N17:N20)</f>
        <v>1060.8000000000004</v>
      </c>
      <c r="O21" s="34">
        <f t="shared" ref="O21" si="14">SUM(O17:O20)</f>
        <v>2484.3999999999951</v>
      </c>
      <c r="P21" s="54">
        <f t="shared" ref="P21" si="15">SUM(P17:P20)</f>
        <v>20188.899999999998</v>
      </c>
    </row>
    <row r="22" spans="1:16" s="3" customFormat="1" ht="15.75" x14ac:dyDescent="0.25">
      <c r="A22" s="327" t="s">
        <v>187</v>
      </c>
      <c r="B22" s="321"/>
      <c r="C22" s="12" t="s">
        <v>154</v>
      </c>
      <c r="D22" s="34">
        <f>D21+D15</f>
        <v>3038.6</v>
      </c>
      <c r="E22" s="34">
        <f t="shared" ref="E22:G22" si="16">E21+E15</f>
        <v>3292.0999999999995</v>
      </c>
      <c r="F22" s="34">
        <f t="shared" si="16"/>
        <v>5111.5999999999995</v>
      </c>
      <c r="G22" s="34">
        <f t="shared" si="16"/>
        <v>3641.6999999999989</v>
      </c>
      <c r="H22" s="34">
        <f t="shared" ref="H22:I22" si="17">H21+H15</f>
        <v>4095.3999999999996</v>
      </c>
      <c r="I22" s="34">
        <f t="shared" si="17"/>
        <v>4261.4000000000015</v>
      </c>
      <c r="J22" s="34">
        <f t="shared" ref="J22:K22" si="18">J21+J15</f>
        <v>4595.3000000000011</v>
      </c>
      <c r="K22" s="34">
        <f t="shared" si="18"/>
        <v>4421.5000000000018</v>
      </c>
      <c r="L22" s="34">
        <f t="shared" ref="L22:M22" si="19">L21+L15</f>
        <v>4858.6000000000004</v>
      </c>
      <c r="M22" s="34">
        <f t="shared" si="19"/>
        <v>4049.5</v>
      </c>
      <c r="N22" s="34">
        <f t="shared" ref="N22" si="20">N21+N15</f>
        <v>3099.8</v>
      </c>
      <c r="O22" s="34">
        <f t="shared" ref="O22" si="21">O21+O15</f>
        <v>4417.3999999999951</v>
      </c>
      <c r="P22" s="54">
        <f>P21+P15</f>
        <v>48882.899999999994</v>
      </c>
    </row>
    <row r="23" spans="1:16" x14ac:dyDescent="0.25">
      <c r="A23" s="662"/>
      <c r="B23" s="663"/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4"/>
    </row>
    <row r="24" spans="1:16" ht="15.75" x14ac:dyDescent="0.25">
      <c r="A24" s="665" t="s">
        <v>181</v>
      </c>
      <c r="B24" s="37" t="s">
        <v>155</v>
      </c>
      <c r="C24" s="6" t="s">
        <v>154</v>
      </c>
      <c r="D24" s="53">
        <f>D9-D22</f>
        <v>1058.4000000000001</v>
      </c>
      <c r="E24" s="53">
        <f t="shared" ref="E24:G24" si="22">E9-E22</f>
        <v>2018.9000000000005</v>
      </c>
      <c r="F24" s="53">
        <f t="shared" si="22"/>
        <v>648.40000000000055</v>
      </c>
      <c r="G24" s="53">
        <f t="shared" si="22"/>
        <v>988.30000000000109</v>
      </c>
      <c r="H24" s="53">
        <f t="shared" ref="H24:I24" si="23">H9-H22</f>
        <v>1737.6000000000004</v>
      </c>
      <c r="I24" s="53">
        <f t="shared" si="23"/>
        <v>2443.5999999999985</v>
      </c>
      <c r="J24" s="53">
        <f t="shared" ref="J24:K24" si="24">J9-J22</f>
        <v>2118.6999999999989</v>
      </c>
      <c r="K24" s="53">
        <f t="shared" si="24"/>
        <v>1198.4999999999982</v>
      </c>
      <c r="L24" s="53">
        <f t="shared" ref="L24:M24" si="25">L9-L22</f>
        <v>2030.3999999999996</v>
      </c>
      <c r="M24" s="53">
        <f t="shared" si="25"/>
        <v>650.5</v>
      </c>
      <c r="N24" s="53">
        <f t="shared" ref="N24" si="26">N9-N22</f>
        <v>1735.1999999999998</v>
      </c>
      <c r="O24" s="53">
        <f t="shared" ref="O24" si="27">O9-O22</f>
        <v>1134.6000000000049</v>
      </c>
      <c r="P24" s="183">
        <f t="shared" ref="P24" si="28">P9-P22</f>
        <v>17763.100000000006</v>
      </c>
    </row>
    <row r="25" spans="1:16" ht="16.5" thickBot="1" x14ac:dyDescent="0.3">
      <c r="A25" s="666"/>
      <c r="B25" s="133" t="s">
        <v>153</v>
      </c>
      <c r="C25" s="134" t="s">
        <v>6</v>
      </c>
      <c r="D25" s="135">
        <f>IFERROR(D24/D9,0)</f>
        <v>0.25833536734195756</v>
      </c>
      <c r="E25" s="135">
        <f t="shared" ref="E25:F25" si="29">E24/E9</f>
        <v>0.38013556768970075</v>
      </c>
      <c r="F25" s="135">
        <f t="shared" si="29"/>
        <v>0.11256944444444454</v>
      </c>
      <c r="G25" s="135">
        <f t="shared" ref="G25:H25" si="30">IFERROR(G24/G9,0)</f>
        <v>0.21345572354211687</v>
      </c>
      <c r="H25" s="135">
        <f t="shared" si="30"/>
        <v>0.29789130807474717</v>
      </c>
      <c r="I25" s="135">
        <f t="shared" ref="I25:J25" si="31">IFERROR(I24/I9,0)</f>
        <v>0.36444444444444424</v>
      </c>
      <c r="J25" s="135">
        <f t="shared" si="31"/>
        <v>0.31556449210604692</v>
      </c>
      <c r="K25" s="135">
        <f t="shared" ref="K25:L25" si="32">IFERROR(K24/K9,0)</f>
        <v>0.21325622775800679</v>
      </c>
      <c r="L25" s="135">
        <f t="shared" si="32"/>
        <v>0.29473073014951368</v>
      </c>
      <c r="M25" s="135">
        <f t="shared" ref="M25" si="33">IFERROR(M24/M9,0)</f>
        <v>0.13840425531914893</v>
      </c>
      <c r="N25" s="135">
        <f t="shared" ref="N25" si="34">IFERROR(N24/N9,0)</f>
        <v>0.35888314374353669</v>
      </c>
      <c r="O25" s="135">
        <f t="shared" ref="O25" si="35">IFERROR(O24/O9,0)</f>
        <v>0.20435878962536111</v>
      </c>
      <c r="P25" s="306">
        <f>IF(P9,P24/P9,"")</f>
        <v>0.26652912402844892</v>
      </c>
    </row>
    <row r="26" spans="1:16" x14ac:dyDescent="0.25">
      <c r="A26" s="667" t="s">
        <v>152</v>
      </c>
      <c r="B26" s="668"/>
      <c r="C26" s="668"/>
      <c r="D26" s="668"/>
      <c r="E26" s="668"/>
      <c r="F26" s="668"/>
      <c r="G26" s="668"/>
      <c r="H26" s="668"/>
      <c r="I26" s="668"/>
      <c r="J26" s="668"/>
      <c r="K26" s="668"/>
      <c r="L26" s="668"/>
      <c r="M26" s="668"/>
      <c r="N26" s="668"/>
      <c r="O26" s="668"/>
      <c r="P26" s="669"/>
    </row>
    <row r="27" spans="1:16" x14ac:dyDescent="0.25">
      <c r="A27" s="670" t="s">
        <v>151</v>
      </c>
      <c r="B27" s="671"/>
      <c r="C27" s="671"/>
      <c r="D27" s="671"/>
      <c r="E27" s="671"/>
      <c r="F27" s="671"/>
      <c r="G27" s="671"/>
      <c r="H27" s="671"/>
      <c r="I27" s="671"/>
      <c r="J27" s="671"/>
      <c r="K27" s="671"/>
      <c r="L27" s="671"/>
      <c r="M27" s="671"/>
      <c r="N27" s="671"/>
      <c r="O27" s="671"/>
      <c r="P27" s="672"/>
    </row>
    <row r="28" spans="1:16" ht="15.75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6"/>
      <c r="K28" s="46"/>
      <c r="L28" s="47"/>
      <c r="M28" s="47"/>
      <c r="N28" s="47"/>
      <c r="O28" s="47"/>
      <c r="P28" s="45"/>
    </row>
    <row r="29" spans="1:16" ht="15.75" x14ac:dyDescent="0.25">
      <c r="A29" s="673" t="s">
        <v>148</v>
      </c>
      <c r="B29" s="612">
        <v>7400</v>
      </c>
      <c r="C29" s="6" t="s">
        <v>142</v>
      </c>
      <c r="D29" s="43">
        <v>10.199999999999999</v>
      </c>
      <c r="E29" s="43">
        <v>12.5</v>
      </c>
      <c r="F29" s="43">
        <v>12.4</v>
      </c>
      <c r="G29" s="43">
        <v>15</v>
      </c>
      <c r="H29" s="43">
        <v>14</v>
      </c>
      <c r="I29" s="43">
        <v>15</v>
      </c>
      <c r="J29" s="43">
        <v>15</v>
      </c>
      <c r="K29" s="43">
        <v>16</v>
      </c>
      <c r="L29" s="43">
        <v>17.3</v>
      </c>
      <c r="M29" s="43">
        <v>10</v>
      </c>
      <c r="N29" s="43">
        <v>13</v>
      </c>
      <c r="O29" s="43">
        <v>14</v>
      </c>
      <c r="P29" s="44">
        <f>SUM(D29:O29)</f>
        <v>164.39999999999998</v>
      </c>
    </row>
    <row r="30" spans="1:16" ht="15.75" x14ac:dyDescent="0.25">
      <c r="A30" s="674"/>
      <c r="B30" s="613"/>
      <c r="C30" s="42" t="s">
        <v>141</v>
      </c>
      <c r="D30" s="16">
        <f>IFERROR(D29/(D9/1000),0)</f>
        <v>2.4896265560165971</v>
      </c>
      <c r="E30" s="16">
        <f t="shared" ref="E30:G30" si="36">IFERROR(E29/(E9/1000),0)</f>
        <v>2.3536057239691206</v>
      </c>
      <c r="F30" s="16">
        <f t="shared" si="36"/>
        <v>2.1527777777777781</v>
      </c>
      <c r="G30" s="16">
        <f t="shared" si="36"/>
        <v>3.2397408207343412</v>
      </c>
      <c r="H30" s="16">
        <f t="shared" ref="H30:I30" si="37">IFERROR(H29/(H9/1000),0)</f>
        <v>2.4001371506943254</v>
      </c>
      <c r="I30" s="16">
        <f t="shared" si="37"/>
        <v>2.2371364653243848</v>
      </c>
      <c r="J30" s="16">
        <f t="shared" ref="J30:K30" si="38">IFERROR(J29/(J9/1000),0)</f>
        <v>2.2341376228775691</v>
      </c>
      <c r="K30" s="16">
        <f t="shared" si="38"/>
        <v>2.8469750889679717</v>
      </c>
      <c r="L30" s="16">
        <f t="shared" ref="L30:M30" si="39">IFERROR(L29/(L9/1000),0)</f>
        <v>2.5112498185513137</v>
      </c>
      <c r="M30" s="16">
        <f t="shared" si="39"/>
        <v>2.1276595744680851</v>
      </c>
      <c r="N30" s="16">
        <f t="shared" ref="N30" si="40">IFERROR(N29/(N9/1000),0)</f>
        <v>2.688728024819028</v>
      </c>
      <c r="O30" s="16">
        <f t="shared" ref="O30" si="41">IFERROR(O29/(O9/1000),0)</f>
        <v>2.521613832853026</v>
      </c>
      <c r="P30" s="40">
        <f>IFERROR(P29/(P9/1000),0)</f>
        <v>2.466764697056087</v>
      </c>
    </row>
    <row r="31" spans="1:16" ht="15.75" x14ac:dyDescent="0.25">
      <c r="A31" s="605" t="s">
        <v>147</v>
      </c>
      <c r="B31" s="612">
        <v>1900</v>
      </c>
      <c r="C31" s="6" t="s">
        <v>142</v>
      </c>
      <c r="D31" s="43">
        <v>37.5</v>
      </c>
      <c r="E31" s="43">
        <v>27.5</v>
      </c>
      <c r="F31" s="43">
        <v>21</v>
      </c>
      <c r="G31" s="43">
        <v>22.3</v>
      </c>
      <c r="H31" s="43">
        <v>23</v>
      </c>
      <c r="I31" s="43">
        <v>24</v>
      </c>
      <c r="J31" s="43">
        <v>39</v>
      </c>
      <c r="K31" s="43">
        <v>44</v>
      </c>
      <c r="L31" s="43">
        <v>72.8</v>
      </c>
      <c r="M31" s="43">
        <v>58</v>
      </c>
      <c r="N31" s="43">
        <v>60</v>
      </c>
      <c r="O31" s="43">
        <v>55</v>
      </c>
      <c r="P31" s="44">
        <f>SUM(D31:O31)</f>
        <v>484.1</v>
      </c>
    </row>
    <row r="32" spans="1:16" ht="15.75" x14ac:dyDescent="0.25">
      <c r="A32" s="607"/>
      <c r="B32" s="613"/>
      <c r="C32" s="42" t="s">
        <v>141</v>
      </c>
      <c r="D32" s="16">
        <f>IFERROR(D31/(D9/1000),0)</f>
        <v>9.1530388088845491</v>
      </c>
      <c r="E32" s="16">
        <f t="shared" ref="E32:G32" si="42">IFERROR(E31/(E9/1000),0)</f>
        <v>5.1779325927320654</v>
      </c>
      <c r="F32" s="16">
        <f t="shared" si="42"/>
        <v>3.6458333333333335</v>
      </c>
      <c r="G32" s="16">
        <f t="shared" si="42"/>
        <v>4.8164146868250546</v>
      </c>
      <c r="H32" s="16">
        <f t="shared" ref="H32:I32" si="43">IFERROR(H31/(H9/1000),0)</f>
        <v>3.9430824618549631</v>
      </c>
      <c r="I32" s="16">
        <f t="shared" si="43"/>
        <v>3.5794183445190155</v>
      </c>
      <c r="J32" s="16">
        <f t="shared" ref="J32:K32" si="44">IFERROR(J31/(J9/1000),0)</f>
        <v>5.8087578194816798</v>
      </c>
      <c r="K32" s="16">
        <f t="shared" si="44"/>
        <v>7.8291814946619214</v>
      </c>
      <c r="L32" s="16">
        <f t="shared" ref="L32:M32" si="45">IFERROR(L31/(L9/1000),0)</f>
        <v>10.567571490782406</v>
      </c>
      <c r="M32" s="16">
        <f t="shared" si="45"/>
        <v>12.340425531914892</v>
      </c>
      <c r="N32" s="16">
        <f t="shared" ref="N32" si="46">IFERROR(N31/(N9/1000),0)</f>
        <v>12.409513960703206</v>
      </c>
      <c r="O32" s="16">
        <f t="shared" ref="O32" si="47">IFERROR(O31/(O9/1000),0)</f>
        <v>9.9063400576368892</v>
      </c>
      <c r="P32" s="40">
        <f>IFERROR(P31/(P9/1000),0)</f>
        <v>7.2637517630465442</v>
      </c>
    </row>
    <row r="33" spans="1:16" ht="15.75" x14ac:dyDescent="0.25">
      <c r="A33" s="605" t="s">
        <v>146</v>
      </c>
      <c r="B33" s="612">
        <v>1900</v>
      </c>
      <c r="C33" s="6" t="s">
        <v>142</v>
      </c>
      <c r="D33" s="43">
        <v>13.1</v>
      </c>
      <c r="E33" s="43">
        <v>9.9</v>
      </c>
      <c r="F33" s="43">
        <v>9.8000000000000007</v>
      </c>
      <c r="G33" s="43">
        <v>11.3</v>
      </c>
      <c r="H33" s="43">
        <v>14</v>
      </c>
      <c r="I33" s="43">
        <v>8</v>
      </c>
      <c r="J33" s="43">
        <v>10</v>
      </c>
      <c r="K33" s="43">
        <v>12</v>
      </c>
      <c r="L33" s="43">
        <v>26.550394544848331</v>
      </c>
      <c r="M33" s="43">
        <v>16</v>
      </c>
      <c r="N33" s="43">
        <v>15</v>
      </c>
      <c r="O33" s="43">
        <v>24</v>
      </c>
      <c r="P33" s="44">
        <f>SUM(D33:O33)</f>
        <v>169.65039454484833</v>
      </c>
    </row>
    <row r="34" spans="1:16" ht="15.75" x14ac:dyDescent="0.25">
      <c r="A34" s="607"/>
      <c r="B34" s="613"/>
      <c r="C34" s="42" t="s">
        <v>141</v>
      </c>
      <c r="D34" s="16">
        <f>IFERROR(D33/(D9/1000),0)</f>
        <v>3.1974615572370024</v>
      </c>
      <c r="E34" s="16">
        <f t="shared" ref="E34:G34" si="48">IFERROR(E33/(E9/1000),0)</f>
        <v>1.8640557333835437</v>
      </c>
      <c r="F34" s="16">
        <f t="shared" si="48"/>
        <v>1.7013888888888891</v>
      </c>
      <c r="G34" s="16">
        <f t="shared" si="48"/>
        <v>2.4406047516198708</v>
      </c>
      <c r="H34" s="16">
        <f t="shared" ref="H34:I34" si="49">IFERROR(H33/(H9/1000),0)</f>
        <v>2.4001371506943254</v>
      </c>
      <c r="I34" s="16">
        <f t="shared" si="49"/>
        <v>1.1931394481730051</v>
      </c>
      <c r="J34" s="16">
        <f t="shared" ref="J34:K34" si="50">IFERROR(J33/(J9/1000),0)</f>
        <v>1.4894250819183794</v>
      </c>
      <c r="K34" s="16">
        <f t="shared" si="50"/>
        <v>2.1352313167259784</v>
      </c>
      <c r="L34" s="16">
        <f t="shared" ref="L34:M34" si="51">IFERROR(L33/(L9/1000),0)</f>
        <v>3.8540273689720324</v>
      </c>
      <c r="M34" s="16">
        <f t="shared" si="51"/>
        <v>3.4042553191489362</v>
      </c>
      <c r="N34" s="16">
        <f t="shared" ref="N34" si="52">IFERROR(N33/(N9/1000),0)</f>
        <v>3.1023784901758016</v>
      </c>
      <c r="O34" s="16">
        <f t="shared" ref="O34" si="53">IFERROR(O33/(O9/1000),0)</f>
        <v>4.3227665706051877</v>
      </c>
      <c r="P34" s="40">
        <f>IFERROR(P33/(P9/1000),0)</f>
        <v>2.5455450371342363</v>
      </c>
    </row>
    <row r="35" spans="1:16" ht="15.75" x14ac:dyDescent="0.25">
      <c r="A35" s="605" t="s">
        <v>145</v>
      </c>
      <c r="B35" s="612">
        <f>745345.16/200</f>
        <v>3726.7258000000002</v>
      </c>
      <c r="C35" s="6" t="s">
        <v>128</v>
      </c>
      <c r="D35" s="43">
        <v>0</v>
      </c>
      <c r="E35" s="43">
        <v>0</v>
      </c>
      <c r="F35" s="43">
        <v>0</v>
      </c>
      <c r="G35" s="43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40"/>
    </row>
    <row r="36" spans="1:16" ht="15.75" x14ac:dyDescent="0.25">
      <c r="A36" s="607"/>
      <c r="B36" s="613"/>
      <c r="C36" s="6" t="s">
        <v>144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0"/>
    </row>
    <row r="37" spans="1:16" ht="15.75" x14ac:dyDescent="0.25">
      <c r="A37" s="605" t="s">
        <v>188</v>
      </c>
      <c r="B37" s="612">
        <f>790318.72/200</f>
        <v>3951.5935999999997</v>
      </c>
      <c r="C37" s="6" t="s">
        <v>128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4">
        <f>SUM(D37:O37)</f>
        <v>0</v>
      </c>
    </row>
    <row r="38" spans="1:16" ht="15.75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G38" si="54">IFERROR(E37/(E9/1000),0)</f>
        <v>0</v>
      </c>
      <c r="F38" s="16">
        <f t="shared" si="54"/>
        <v>0</v>
      </c>
      <c r="G38" s="16">
        <f t="shared" si="54"/>
        <v>0</v>
      </c>
      <c r="H38" s="16">
        <f t="shared" ref="H38:I38" si="55">IFERROR(H37/(H9/1000),0)</f>
        <v>0</v>
      </c>
      <c r="I38" s="16">
        <f t="shared" si="55"/>
        <v>0</v>
      </c>
      <c r="J38" s="16">
        <f t="shared" ref="J38:K38" si="56">IFERROR(J37/(J9/1000),0)</f>
        <v>0</v>
      </c>
      <c r="K38" s="16">
        <f t="shared" si="56"/>
        <v>0</v>
      </c>
      <c r="L38" s="16">
        <f t="shared" ref="L38:M38" si="57">IFERROR(L37/(L9/1000),0)</f>
        <v>0</v>
      </c>
      <c r="M38" s="16">
        <f t="shared" si="57"/>
        <v>0</v>
      </c>
      <c r="N38" s="16">
        <f t="shared" ref="N38" si="58">IFERROR(N37/(N9/1000),0)</f>
        <v>0</v>
      </c>
      <c r="O38" s="16">
        <f t="shared" ref="O38" si="59">IFERROR(O37/(O9/1000),0)</f>
        <v>0</v>
      </c>
      <c r="P38" s="40">
        <f>IFERROR(P37/(P9/1000),0)</f>
        <v>0</v>
      </c>
    </row>
    <row r="39" spans="1:16" ht="15.75" x14ac:dyDescent="0.25">
      <c r="A39" s="605" t="s">
        <v>143</v>
      </c>
      <c r="B39" s="612">
        <v>1950</v>
      </c>
      <c r="C39" s="6" t="s">
        <v>142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4">
        <f>SUM(D39:O39)</f>
        <v>0</v>
      </c>
    </row>
    <row r="40" spans="1:16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G40" si="60">IFERROR(E39/(E9/1000),0)</f>
        <v>0</v>
      </c>
      <c r="F40" s="16">
        <f t="shared" si="60"/>
        <v>0</v>
      </c>
      <c r="G40" s="16">
        <f t="shared" si="60"/>
        <v>0</v>
      </c>
      <c r="H40" s="16">
        <f t="shared" ref="H40:I40" si="61">IFERROR(H39/(H9/1000),0)</f>
        <v>0</v>
      </c>
      <c r="I40" s="16">
        <f t="shared" si="61"/>
        <v>0</v>
      </c>
      <c r="J40" s="16">
        <f t="shared" ref="J40:K40" si="62">IFERROR(J39/(J9/1000),0)</f>
        <v>0</v>
      </c>
      <c r="K40" s="16">
        <f t="shared" si="62"/>
        <v>0</v>
      </c>
      <c r="L40" s="16">
        <f t="shared" ref="L40:M40" si="63">IFERROR(L39/(L9/1000),0)</f>
        <v>0</v>
      </c>
      <c r="M40" s="16">
        <f t="shared" si="63"/>
        <v>0</v>
      </c>
      <c r="N40" s="16">
        <f t="shared" ref="N40" si="64">IFERROR(N39/(N9/1000),0)</f>
        <v>0</v>
      </c>
      <c r="O40" s="16">
        <f t="shared" ref="O40" si="65">IFERROR(O39/(O9/1000),0)</f>
        <v>0</v>
      </c>
      <c r="P40" s="40">
        <f>IFERROR(P39/(P9/1000),0)</f>
        <v>0</v>
      </c>
    </row>
    <row r="41" spans="1:16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171620</v>
      </c>
      <c r="E41" s="41">
        <f t="shared" ref="E41:G41" si="66">(E29*$B29)+(E31*$B31)+(E33*$B33)+(E35*$B35)+(E37*$B37)+(E39*$B39)</f>
        <v>163560</v>
      </c>
      <c r="F41" s="41">
        <f t="shared" si="66"/>
        <v>150280</v>
      </c>
      <c r="G41" s="41">
        <f t="shared" si="66"/>
        <v>174840</v>
      </c>
      <c r="H41" s="41">
        <f t="shared" ref="H41:I41" si="67">(H29*$B29)+(H31*$B31)+(H33*$B33)+(H35*$B35)+(H37*$B37)+(H39*$B39)</f>
        <v>173900</v>
      </c>
      <c r="I41" s="41">
        <f t="shared" si="67"/>
        <v>171800</v>
      </c>
      <c r="J41" s="41">
        <f t="shared" ref="J41:K41" si="68">(J29*$B29)+(J31*$B31)+(J33*$B33)+(J35*$B35)+(J37*$B37)+(J39*$B39)</f>
        <v>204100</v>
      </c>
      <c r="K41" s="41">
        <f t="shared" si="68"/>
        <v>224800</v>
      </c>
      <c r="L41" s="41">
        <f t="shared" ref="L41:M41" si="69">(L29*$B29)+(L31*$B31)+(L33*$B33)+(L35*$B35)+(L37*$B37)+(L39*$B39)</f>
        <v>316785.74963521183</v>
      </c>
      <c r="M41" s="41">
        <f t="shared" si="69"/>
        <v>214600</v>
      </c>
      <c r="N41" s="41">
        <f t="shared" ref="N41" si="70">(N29*$B29)+(N31*$B31)+(N33*$B33)+(N35*$B35)+(N37*$B37)+(N39*$B39)</f>
        <v>238700</v>
      </c>
      <c r="O41" s="41">
        <f t="shared" ref="O41" si="71">(O29*$B29)+(O31*$B31)+(O33*$B33)+(O35*$B35)+(O37*$B37)+(O39*$B39)</f>
        <v>253700</v>
      </c>
      <c r="P41" s="39">
        <f>SUM(D41:O41)</f>
        <v>2458685.7496352121</v>
      </c>
    </row>
    <row r="42" spans="1:16" ht="15.75" x14ac:dyDescent="0.25">
      <c r="A42" s="660" t="s">
        <v>139</v>
      </c>
      <c r="B42" s="661"/>
      <c r="C42" s="42" t="s">
        <v>117</v>
      </c>
      <c r="D42" s="16">
        <f>IFERROR(D41/D9,0)</f>
        <v>41.889187210153771</v>
      </c>
      <c r="E42" s="16">
        <f t="shared" ref="E42:G42" si="72">IFERROR(E41/E9,0)</f>
        <v>30.79646017699115</v>
      </c>
      <c r="F42" s="16">
        <f t="shared" si="72"/>
        <v>26.090277777777779</v>
      </c>
      <c r="G42" s="16">
        <f t="shared" si="72"/>
        <v>37.762419006479483</v>
      </c>
      <c r="H42" s="16">
        <f t="shared" ref="H42:I42" si="73">IFERROR(H41/H9,0)</f>
        <v>29.813132178981657</v>
      </c>
      <c r="I42" s="16">
        <f t="shared" si="73"/>
        <v>25.622669649515288</v>
      </c>
      <c r="J42" s="16">
        <f t="shared" ref="J42:K42" si="74">IFERROR(J41/J9,0)</f>
        <v>30.399165921954125</v>
      </c>
      <c r="K42" s="16">
        <f t="shared" si="74"/>
        <v>40</v>
      </c>
      <c r="L42" s="16">
        <f t="shared" ref="L42:M42" si="75">IFERROR(L41/L9,0)</f>
        <v>45.984286490813155</v>
      </c>
      <c r="M42" s="16">
        <f t="shared" si="75"/>
        <v>45.659574468085104</v>
      </c>
      <c r="N42" s="16">
        <f t="shared" ref="N42" si="76">IFERROR(N41/N9,0)</f>
        <v>49.369183040330917</v>
      </c>
      <c r="O42" s="16">
        <f t="shared" ref="O42" si="77">IFERROR(O41/O9,0)</f>
        <v>45.695244956772335</v>
      </c>
      <c r="P42" s="297">
        <f>IFERROR(P41/P9,0)</f>
        <v>36.891722678558537</v>
      </c>
    </row>
    <row r="43" spans="1:16" x14ac:dyDescent="0.25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7"/>
      <c r="P43" s="648"/>
    </row>
    <row r="44" spans="1:16" ht="15.75" x14ac:dyDescent="0.25">
      <c r="A44" s="596" t="s">
        <v>137</v>
      </c>
      <c r="B44" s="597"/>
      <c r="C44" s="12" t="s">
        <v>136</v>
      </c>
      <c r="D44" s="43">
        <v>207.3</v>
      </c>
      <c r="E44" s="43">
        <v>298.60000000000002</v>
      </c>
      <c r="F44" s="43">
        <v>301.8</v>
      </c>
      <c r="G44" s="43">
        <v>354.3</v>
      </c>
      <c r="H44" s="43">
        <v>329.63</v>
      </c>
      <c r="I44" s="43">
        <v>396.5</v>
      </c>
      <c r="J44" s="43">
        <v>379.02</v>
      </c>
      <c r="K44" s="43">
        <v>377.58</v>
      </c>
      <c r="L44" s="43">
        <v>482.2</v>
      </c>
      <c r="M44" s="43">
        <v>315.86</v>
      </c>
      <c r="N44" s="43">
        <v>342.9</v>
      </c>
      <c r="O44" s="43">
        <v>368.62</v>
      </c>
      <c r="P44" s="39">
        <f>SUM(D44:O44)</f>
        <v>4154.3100000000004</v>
      </c>
    </row>
    <row r="45" spans="1:16" ht="15.75" x14ac:dyDescent="0.25">
      <c r="A45" s="660" t="s">
        <v>135</v>
      </c>
      <c r="B45" s="661"/>
      <c r="C45" s="42" t="s">
        <v>134</v>
      </c>
      <c r="D45" s="16">
        <f>IFERROR(D44/D9,0)</f>
        <v>5.0597998535513791E-2</v>
      </c>
      <c r="E45" s="16">
        <f t="shared" ref="E45:G45" si="78">IFERROR(E44/E9,0)</f>
        <v>5.622293353417436E-2</v>
      </c>
      <c r="F45" s="16">
        <f t="shared" si="78"/>
        <v>5.2395833333333336E-2</v>
      </c>
      <c r="G45" s="16">
        <f t="shared" si="78"/>
        <v>7.6522678185745138E-2</v>
      </c>
      <c r="H45" s="16">
        <f t="shared" ref="H45:I45" si="79">IFERROR(H44/H9,0)</f>
        <v>5.651122921309789E-2</v>
      </c>
      <c r="I45" s="16">
        <f t="shared" si="79"/>
        <v>5.9134973900074571E-2</v>
      </c>
      <c r="J45" s="16">
        <f t="shared" ref="J45:K45" si="80">IFERROR(J44/J9,0)</f>
        <v>5.6452189454870419E-2</v>
      </c>
      <c r="K45" s="16">
        <f t="shared" si="80"/>
        <v>6.7185053380782914E-2</v>
      </c>
      <c r="L45" s="16">
        <f t="shared" ref="L45:M45" si="81">IFERROR(L44/L9,0)</f>
        <v>6.9995645231528528E-2</v>
      </c>
      <c r="M45" s="16">
        <f t="shared" si="81"/>
        <v>6.7204255319148934E-2</v>
      </c>
      <c r="N45" s="16">
        <f t="shared" ref="N45" si="82">IFERROR(N44/N9,0)</f>
        <v>7.0920372285418823E-2</v>
      </c>
      <c r="O45" s="16">
        <f t="shared" ref="O45" si="83">IFERROR(O44/O9,0)</f>
        <v>6.6394092219020179E-2</v>
      </c>
      <c r="P45" s="40">
        <f>IFERROR(P44/P9,0)</f>
        <v>6.2333973531794859E-2</v>
      </c>
    </row>
    <row r="46" spans="1:16" ht="15.75" x14ac:dyDescent="0.25">
      <c r="A46" s="610" t="s">
        <v>133</v>
      </c>
      <c r="B46" s="611"/>
      <c r="C46" s="6" t="s">
        <v>31</v>
      </c>
      <c r="D46" s="4">
        <f>IF(D44=0,0,IF(D44&gt;=0,0+(D44*202.25)+23390)*1.165)</f>
        <v>76093.635125000001</v>
      </c>
      <c r="E46" s="4">
        <f t="shared" ref="E46:G46" si="84">IF(E44=0,0,IF(E44&gt;=0,0+(E44*202.25)+23390)*1.165)</f>
        <v>97605.855250000008</v>
      </c>
      <c r="F46" s="4">
        <f t="shared" si="84"/>
        <v>98359.843250000005</v>
      </c>
      <c r="G46" s="4">
        <f t="shared" si="84"/>
        <v>110729.95887500001</v>
      </c>
      <c r="H46" s="4">
        <f t="shared" ref="H46:I46" si="85">IF(H44=0,0,IF(H44&gt;=0,0+(H44*202.25)+23390)*1.165)</f>
        <v>104917.18263749999</v>
      </c>
      <c r="I46" s="4">
        <f t="shared" si="85"/>
        <v>120673.175625</v>
      </c>
      <c r="J46" s="4">
        <f t="shared" ref="J46:K46" si="86">IF(J44=0,0,IF(J44&gt;=0,0+(J44*202.25)+23390)*1.165)</f>
        <v>116554.516175</v>
      </c>
      <c r="K46" s="4">
        <f t="shared" si="86"/>
        <v>116215.22157499999</v>
      </c>
      <c r="L46" s="4">
        <f t="shared" ref="L46:M46" si="87">IF(L44=0,0,IF(L44&gt;=0,0+(L44*202.25)+23390)*1.165)</f>
        <v>140865.91675</v>
      </c>
      <c r="M46" s="4">
        <f t="shared" si="87"/>
        <v>101672.678025</v>
      </c>
      <c r="N46" s="4">
        <f t="shared" ref="N46" si="88">IF(N44=0,0,IF(N44&gt;=0,0+(N44*202.25)+23390)*1.165)</f>
        <v>108043.87662499999</v>
      </c>
      <c r="O46" s="4">
        <f t="shared" ref="O46" si="89">IF(O44=0,0,IF(O44&gt;=0,0+(O44*202.25)+23390)*1.165)</f>
        <v>114104.055175</v>
      </c>
      <c r="P46" s="39">
        <f>SUM(D46:O46)</f>
        <v>1305835.9150875001</v>
      </c>
    </row>
    <row r="47" spans="1:16" s="3" customFormat="1" ht="15.75" x14ac:dyDescent="0.25">
      <c r="A47" s="596" t="s">
        <v>132</v>
      </c>
      <c r="B47" s="597"/>
      <c r="C47" s="12" t="s">
        <v>117</v>
      </c>
      <c r="D47" s="16">
        <f>IFERROR(D46/D9,0)</f>
        <v>18.573013210886014</v>
      </c>
      <c r="E47" s="16">
        <f t="shared" ref="E47:G47" si="90">IFERROR(E46/E9,0)</f>
        <v>18.378055968744118</v>
      </c>
      <c r="F47" s="16">
        <f t="shared" si="90"/>
        <v>17.076361675347222</v>
      </c>
      <c r="G47" s="16">
        <f t="shared" si="90"/>
        <v>23.915757856371492</v>
      </c>
      <c r="H47" s="16">
        <f t="shared" ref="H47:I47" si="91">IFERROR(H46/H9,0)</f>
        <v>17.986830556746099</v>
      </c>
      <c r="I47" s="16">
        <f t="shared" si="91"/>
        <v>17.997490771812082</v>
      </c>
      <c r="J47" s="16">
        <f t="shared" ref="J47:K47" si="92">IFERROR(J46/J9,0)</f>
        <v>17.359921980190645</v>
      </c>
      <c r="K47" s="16">
        <f t="shared" si="92"/>
        <v>20.678865048932384</v>
      </c>
      <c r="L47" s="16">
        <f t="shared" ref="L47:M47" si="93">IFERROR(L46/L9,0)</f>
        <v>20.447948432283351</v>
      </c>
      <c r="M47" s="16">
        <f t="shared" si="93"/>
        <v>21.632484686170212</v>
      </c>
      <c r="N47" s="16">
        <f t="shared" ref="N47" si="94">IFERROR(N46/N9,0)</f>
        <v>22.346199922440537</v>
      </c>
      <c r="O47" s="16">
        <f t="shared" ref="O47" si="95">IFERROR(O46/O9,0)</f>
        <v>20.551883136707492</v>
      </c>
      <c r="P47" s="40">
        <f>IFERROR(P46/P9,0)</f>
        <v>19.593612746263844</v>
      </c>
    </row>
    <row r="48" spans="1:16" x14ac:dyDescent="0.25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7"/>
      <c r="O48" s="647"/>
      <c r="P48" s="648"/>
    </row>
    <row r="49" spans="1:16" ht="15.75" x14ac:dyDescent="0.25">
      <c r="A49" s="596" t="s">
        <v>130</v>
      </c>
      <c r="B49" s="597"/>
      <c r="C49" s="6" t="s">
        <v>129</v>
      </c>
      <c r="D49" s="43">
        <v>0</v>
      </c>
      <c r="E49" s="43">
        <v>0</v>
      </c>
      <c r="F49" s="43">
        <v>0</v>
      </c>
      <c r="G49" s="43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39">
        <f>SUM(D49:O49)</f>
        <v>0</v>
      </c>
    </row>
    <row r="50" spans="1:16" ht="15.75" x14ac:dyDescent="0.25">
      <c r="A50" s="596" t="s">
        <v>189</v>
      </c>
      <c r="B50" s="597"/>
      <c r="C50" s="6" t="s">
        <v>128</v>
      </c>
      <c r="D50" s="43">
        <v>0</v>
      </c>
      <c r="E50" s="43">
        <v>0</v>
      </c>
      <c r="F50" s="43">
        <v>0</v>
      </c>
      <c r="G50" s="43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39">
        <f>SUM(D50:O50)</f>
        <v>0</v>
      </c>
    </row>
    <row r="51" spans="1:16" ht="15.75" x14ac:dyDescent="0.25">
      <c r="A51" s="610" t="s">
        <v>127</v>
      </c>
      <c r="B51" s="611"/>
      <c r="C51" s="6" t="s">
        <v>31</v>
      </c>
      <c r="D51" s="43">
        <v>0</v>
      </c>
      <c r="E51" s="43">
        <v>0</v>
      </c>
      <c r="F51" s="43">
        <v>0</v>
      </c>
      <c r="G51" s="43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40">
        <f>SUM(D51:O51)</f>
        <v>0</v>
      </c>
    </row>
    <row r="52" spans="1:16" ht="15.75" x14ac:dyDescent="0.25">
      <c r="A52" s="596" t="s">
        <v>126</v>
      </c>
      <c r="B52" s="597"/>
      <c r="C52" s="6" t="s">
        <v>31</v>
      </c>
      <c r="D52" s="43">
        <v>0</v>
      </c>
      <c r="E52" s="43">
        <v>0</v>
      </c>
      <c r="F52" s="43">
        <v>0</v>
      </c>
      <c r="G52" s="43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0">
        <f>SUM(D52:O52)</f>
        <v>0</v>
      </c>
    </row>
    <row r="53" spans="1:16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8"/>
    </row>
    <row r="54" spans="1:16" ht="15.75" x14ac:dyDescent="0.25">
      <c r="A54" s="596" t="s">
        <v>124</v>
      </c>
      <c r="B54" s="597"/>
      <c r="C54" s="12" t="s">
        <v>18</v>
      </c>
      <c r="D54" s="43">
        <v>0</v>
      </c>
      <c r="E54" s="43">
        <v>0</v>
      </c>
      <c r="F54" s="43">
        <v>0</v>
      </c>
      <c r="G54" s="43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39">
        <f>SUM(D54:O54)</f>
        <v>0</v>
      </c>
    </row>
    <row r="55" spans="1:16" ht="15.75" x14ac:dyDescent="0.25">
      <c r="A55" s="320" t="s">
        <v>123</v>
      </c>
      <c r="B55" s="321"/>
      <c r="C55" s="12" t="s">
        <v>18</v>
      </c>
      <c r="D55" s="43">
        <v>0</v>
      </c>
      <c r="E55" s="43">
        <v>0</v>
      </c>
      <c r="F55" s="43">
        <v>0</v>
      </c>
      <c r="G55" s="43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39">
        <f>SUM(D55:O55)</f>
        <v>0</v>
      </c>
    </row>
    <row r="56" spans="1:16" ht="15.75" x14ac:dyDescent="0.25">
      <c r="A56" s="596" t="s">
        <v>122</v>
      </c>
      <c r="B56" s="597"/>
      <c r="C56" s="6" t="s">
        <v>18</v>
      </c>
      <c r="D56" s="43">
        <v>0</v>
      </c>
      <c r="E56" s="43">
        <v>0</v>
      </c>
      <c r="F56" s="43">
        <v>0</v>
      </c>
      <c r="G56" s="43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39">
        <f>SUM(D56:O56)</f>
        <v>0</v>
      </c>
    </row>
    <row r="57" spans="1:16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8"/>
    </row>
    <row r="58" spans="1:16" ht="15.75" x14ac:dyDescent="0.25">
      <c r="A58" s="610" t="s">
        <v>120</v>
      </c>
      <c r="B58" s="611"/>
      <c r="C58" s="6" t="s">
        <v>18</v>
      </c>
      <c r="D58" s="14">
        <f>D41+D46+D51+D52+D54+D55+D56</f>
        <v>247713.635125</v>
      </c>
      <c r="E58" s="14">
        <f t="shared" ref="E58:G58" si="96">E41+E46+E51+E52+E54+E55+E56</f>
        <v>261165.85525000002</v>
      </c>
      <c r="F58" s="14">
        <f t="shared" si="96"/>
        <v>248639.84325000001</v>
      </c>
      <c r="G58" s="14">
        <f t="shared" si="96"/>
        <v>285569.95887500001</v>
      </c>
      <c r="H58" s="14">
        <f t="shared" ref="H58:I58" si="97">H41+H46+H51+H52+H54+H55+H56</f>
        <v>278817.18263749999</v>
      </c>
      <c r="I58" s="14">
        <f t="shared" si="97"/>
        <v>292473.17562500003</v>
      </c>
      <c r="J58" s="14">
        <f t="shared" ref="J58:K58" si="98">J41+J46+J51+J52+J54+J55+J56</f>
        <v>320654.516175</v>
      </c>
      <c r="K58" s="14">
        <f t="shared" si="98"/>
        <v>341015.22157499997</v>
      </c>
      <c r="L58" s="14">
        <f t="shared" ref="L58:M58" si="99">L41+L46+L51+L52+L54+L55+L56</f>
        <v>457651.66638521187</v>
      </c>
      <c r="M58" s="14">
        <f t="shared" si="99"/>
        <v>316272.67802500003</v>
      </c>
      <c r="N58" s="14">
        <f t="shared" ref="N58" si="100">N41+N46+N51+N52+N54+N55+N56</f>
        <v>346743.87662499998</v>
      </c>
      <c r="O58" s="14">
        <f t="shared" ref="O58" si="101">O41+O46+O51+O52+O54+O55+O56</f>
        <v>367804.05517499999</v>
      </c>
      <c r="P58" s="39">
        <f>SUM(D58:O58)</f>
        <v>3764521.6647227122</v>
      </c>
    </row>
    <row r="59" spans="1:16" ht="15.75" x14ac:dyDescent="0.25">
      <c r="A59" s="610" t="s">
        <v>119</v>
      </c>
      <c r="B59" s="611"/>
      <c r="C59" s="6" t="s">
        <v>117</v>
      </c>
      <c r="D59" s="16">
        <f>IFERROR(D58/D9,0)</f>
        <v>60.462200421039782</v>
      </c>
      <c r="E59" s="16">
        <f t="shared" ref="E59:G59" si="102">IFERROR(E58/E9,0)</f>
        <v>49.174516145735268</v>
      </c>
      <c r="F59" s="16">
        <f t="shared" si="102"/>
        <v>43.166639453125001</v>
      </c>
      <c r="G59" s="16">
        <f t="shared" si="102"/>
        <v>61.678176862850975</v>
      </c>
      <c r="H59" s="16">
        <f t="shared" ref="H59:I59" si="103">IFERROR(H58/H9,0)</f>
        <v>47.799962735727753</v>
      </c>
      <c r="I59" s="16">
        <f t="shared" si="103"/>
        <v>43.62016042132737</v>
      </c>
      <c r="J59" s="16">
        <f t="shared" ref="J59:K59" si="104">IFERROR(J58/J9,0)</f>
        <v>47.759087902144771</v>
      </c>
      <c r="K59" s="16">
        <f t="shared" si="104"/>
        <v>60.67886504893238</v>
      </c>
      <c r="L59" s="16">
        <f t="shared" ref="L59:M59" si="105">IFERROR(L58/L9,0)</f>
        <v>66.432234923096516</v>
      </c>
      <c r="M59" s="16">
        <f t="shared" si="105"/>
        <v>67.292059154255327</v>
      </c>
      <c r="N59" s="16">
        <f t="shared" ref="N59" si="106">IFERROR(N58/N9,0)</f>
        <v>71.715382962771457</v>
      </c>
      <c r="O59" s="16">
        <f t="shared" ref="O59" si="107">IFERROR(O58/O9,0)</f>
        <v>66.24712809347983</v>
      </c>
      <c r="P59" s="40">
        <f>IFERROR(P58/P9,0)</f>
        <v>56.485335424822381</v>
      </c>
    </row>
    <row r="60" spans="1:16" ht="15.75" x14ac:dyDescent="0.25">
      <c r="A60" s="610" t="s">
        <v>118</v>
      </c>
      <c r="B60" s="611"/>
      <c r="C60" s="6" t="s">
        <v>117</v>
      </c>
      <c r="D60" s="16">
        <f>IFERROR(D58/D22,0)</f>
        <v>81.522291556967033</v>
      </c>
      <c r="E60" s="16">
        <f t="shared" ref="E60:G60" si="108">IFERROR(E58/E22,0)</f>
        <v>79.331082060083247</v>
      </c>
      <c r="F60" s="16">
        <f t="shared" si="108"/>
        <v>48.642273114093442</v>
      </c>
      <c r="G60" s="16">
        <f t="shared" si="108"/>
        <v>78.416662238789598</v>
      </c>
      <c r="H60" s="16">
        <f t="shared" ref="H60:I60" si="109">IFERROR(H58/H22,0)</f>
        <v>68.080573970186066</v>
      </c>
      <c r="I60" s="16">
        <f t="shared" si="109"/>
        <v>68.633119544046536</v>
      </c>
      <c r="J60" s="16">
        <f t="shared" ref="J60:K60" si="110">IFERROR(J58/J22,0)</f>
        <v>69.778799245968685</v>
      </c>
      <c r="K60" s="16">
        <f t="shared" si="110"/>
        <v>77.126590879791891</v>
      </c>
      <c r="L60" s="16">
        <f t="shared" ref="L60:M60" si="111">IFERROR(L58/L22,0)</f>
        <v>94.194143659739808</v>
      </c>
      <c r="M60" s="16">
        <f t="shared" si="111"/>
        <v>78.101661445857516</v>
      </c>
      <c r="N60" s="16">
        <f t="shared" ref="N60" si="112">IFERROR(N58/N22,0)</f>
        <v>111.86008020678752</v>
      </c>
      <c r="O60" s="16">
        <f t="shared" ref="O60" si="113">IFERROR(O58/O22,0)</f>
        <v>83.262565123149457</v>
      </c>
      <c r="P60" s="155">
        <f>IFERROR(P58/P22,0)</f>
        <v>77.01101335482781</v>
      </c>
    </row>
    <row r="61" spans="1:16" ht="15.75" x14ac:dyDescent="0.25">
      <c r="A61" s="596" t="s">
        <v>116</v>
      </c>
      <c r="B61" s="597"/>
      <c r="C61" s="6" t="s">
        <v>3</v>
      </c>
      <c r="D61" s="43">
        <v>1</v>
      </c>
      <c r="E61" s="43">
        <v>1</v>
      </c>
      <c r="F61" s="43">
        <v>1</v>
      </c>
      <c r="G61" s="43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10">
        <f>O61</f>
        <v>1</v>
      </c>
    </row>
    <row r="62" spans="1:16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7.5665120820112275</v>
      </c>
      <c r="E62" s="16">
        <f t="shared" ref="E62:G62" si="114">IFERROR((E61*1000*31)/E9,0)</f>
        <v>5.8369421954434193</v>
      </c>
      <c r="F62" s="16">
        <f t="shared" si="114"/>
        <v>5.3819444444444446</v>
      </c>
      <c r="G62" s="16">
        <f t="shared" si="114"/>
        <v>6.6954643628509718</v>
      </c>
      <c r="H62" s="16">
        <f t="shared" ref="H62:I62" si="115">IFERROR((H61*1000*31)/H9,0)</f>
        <v>5.3145894051088636</v>
      </c>
      <c r="I62" s="16">
        <f t="shared" si="115"/>
        <v>4.6234153616703955</v>
      </c>
      <c r="J62" s="16">
        <f t="shared" ref="J62:K62" si="116">IFERROR((J61*1000*31)/J9,0)</f>
        <v>4.6172177539469761</v>
      </c>
      <c r="K62" s="16">
        <f t="shared" si="116"/>
        <v>5.5160142348754446</v>
      </c>
      <c r="L62" s="16">
        <f t="shared" ref="L62:M62" si="117">IFERROR((L61*1000*31)/L9,0)</f>
        <v>4.4999274205254753</v>
      </c>
      <c r="M62" s="16">
        <f t="shared" si="117"/>
        <v>6.5957446808510642</v>
      </c>
      <c r="N62" s="16">
        <f t="shared" ref="N62" si="118">IFERROR((N61*1000*31)/N9,0)</f>
        <v>6.4115822130299893</v>
      </c>
      <c r="O62" s="16">
        <f t="shared" ref="O62" si="119">IFERROR((O61*1000*31)/O9,0)</f>
        <v>5.5835734870317006</v>
      </c>
      <c r="P62" s="40">
        <f>IFERROR((P61*1000*31)/P9,0)</f>
        <v>0.46514419470035712</v>
      </c>
    </row>
    <row r="63" spans="1:16" ht="15.75" x14ac:dyDescent="0.25">
      <c r="A63" s="641" t="s">
        <v>113</v>
      </c>
      <c r="B63" s="642"/>
      <c r="C63" s="38" t="s">
        <v>3</v>
      </c>
      <c r="D63" s="43">
        <v>6</v>
      </c>
      <c r="E63" s="43">
        <v>6</v>
      </c>
      <c r="F63" s="43">
        <v>6</v>
      </c>
      <c r="G63" s="43">
        <v>6</v>
      </c>
      <c r="H63" s="5">
        <v>6</v>
      </c>
      <c r="I63" s="5">
        <v>6</v>
      </c>
      <c r="J63" s="5">
        <v>6</v>
      </c>
      <c r="K63" s="5">
        <v>6</v>
      </c>
      <c r="L63" s="5">
        <v>6</v>
      </c>
      <c r="M63" s="5">
        <v>6</v>
      </c>
      <c r="N63" s="5">
        <v>6</v>
      </c>
      <c r="O63" s="5">
        <v>6</v>
      </c>
      <c r="P63" s="10">
        <f>O63</f>
        <v>6</v>
      </c>
    </row>
    <row r="64" spans="1:16" x14ac:dyDescent="0.25">
      <c r="A64" s="643"/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5"/>
    </row>
    <row r="65" spans="1:16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7"/>
      <c r="O65" s="647"/>
      <c r="P65" s="648"/>
    </row>
    <row r="66" spans="1:16" ht="26.25" x14ac:dyDescent="0.25">
      <c r="A66" s="649" t="s">
        <v>111</v>
      </c>
      <c r="B66" s="37" t="s">
        <v>85</v>
      </c>
      <c r="C66" s="6" t="s">
        <v>3</v>
      </c>
      <c r="D66" s="43">
        <v>1</v>
      </c>
      <c r="E66" s="43">
        <v>2</v>
      </c>
      <c r="F66" s="43">
        <v>2</v>
      </c>
      <c r="G66" s="43">
        <v>4</v>
      </c>
      <c r="H66" s="164">
        <v>10</v>
      </c>
      <c r="I66" s="164">
        <v>12</v>
      </c>
      <c r="J66" s="164">
        <v>3</v>
      </c>
      <c r="K66" s="164">
        <v>5</v>
      </c>
      <c r="L66" s="164">
        <v>3</v>
      </c>
      <c r="M66" s="164">
        <v>5</v>
      </c>
      <c r="N66" s="164">
        <v>3</v>
      </c>
      <c r="O66" s="164">
        <v>9</v>
      </c>
      <c r="P66" s="317">
        <f>D66</f>
        <v>1</v>
      </c>
    </row>
    <row r="67" spans="1:16" ht="26.25" x14ac:dyDescent="0.25">
      <c r="A67" s="650"/>
      <c r="B67" s="24" t="s">
        <v>106</v>
      </c>
      <c r="C67" s="6" t="s">
        <v>3</v>
      </c>
      <c r="D67" s="162">
        <v>5</v>
      </c>
      <c r="E67" s="162">
        <v>6</v>
      </c>
      <c r="F67" s="162">
        <v>6</v>
      </c>
      <c r="G67" s="162">
        <v>8</v>
      </c>
      <c r="H67" s="162">
        <v>11</v>
      </c>
      <c r="I67" s="162">
        <v>0</v>
      </c>
      <c r="J67" s="162">
        <v>4</v>
      </c>
      <c r="K67" s="162">
        <v>1</v>
      </c>
      <c r="L67" s="162">
        <v>7</v>
      </c>
      <c r="M67" s="162">
        <v>3</v>
      </c>
      <c r="N67" s="162">
        <v>6</v>
      </c>
      <c r="O67" s="162">
        <v>3</v>
      </c>
      <c r="P67" s="317">
        <f>SUM(D67:O67)</f>
        <v>60</v>
      </c>
    </row>
    <row r="68" spans="1:16" ht="26.25" x14ac:dyDescent="0.25">
      <c r="A68" s="650"/>
      <c r="B68" s="24" t="s">
        <v>105</v>
      </c>
      <c r="C68" s="6" t="s">
        <v>3</v>
      </c>
      <c r="D68" s="162">
        <v>4</v>
      </c>
      <c r="E68" s="162">
        <v>6</v>
      </c>
      <c r="F68" s="162">
        <v>4</v>
      </c>
      <c r="G68" s="162">
        <v>2</v>
      </c>
      <c r="H68" s="162">
        <v>9</v>
      </c>
      <c r="I68" s="162">
        <v>9</v>
      </c>
      <c r="J68" s="162">
        <v>2</v>
      </c>
      <c r="K68" s="162">
        <v>3</v>
      </c>
      <c r="L68" s="162">
        <v>5</v>
      </c>
      <c r="M68" s="162">
        <v>5</v>
      </c>
      <c r="N68" s="162">
        <v>0</v>
      </c>
      <c r="O68" s="162">
        <v>7</v>
      </c>
      <c r="P68" s="317">
        <f>SUM(D68:O68)</f>
        <v>56</v>
      </c>
    </row>
    <row r="69" spans="1:16" s="3" customFormat="1" ht="26.25" x14ac:dyDescent="0.25">
      <c r="A69" s="650"/>
      <c r="B69" s="24" t="s">
        <v>104</v>
      </c>
      <c r="C69" s="12" t="s">
        <v>3</v>
      </c>
      <c r="D69" s="162">
        <v>0</v>
      </c>
      <c r="E69" s="162">
        <v>0</v>
      </c>
      <c r="F69" s="162">
        <v>0</v>
      </c>
      <c r="G69" s="162">
        <v>0</v>
      </c>
      <c r="H69" s="162">
        <v>0</v>
      </c>
      <c r="I69" s="162">
        <v>0</v>
      </c>
      <c r="J69" s="162">
        <v>0</v>
      </c>
      <c r="K69" s="162">
        <v>0</v>
      </c>
      <c r="L69" s="162">
        <v>0</v>
      </c>
      <c r="M69" s="162">
        <v>0</v>
      </c>
      <c r="N69" s="162">
        <v>0</v>
      </c>
      <c r="O69" s="162">
        <v>0</v>
      </c>
      <c r="P69" s="318">
        <f>SUM(D69:O69)</f>
        <v>0</v>
      </c>
    </row>
    <row r="70" spans="1:16" s="3" customFormat="1" ht="15.75" x14ac:dyDescent="0.25">
      <c r="A70" s="650"/>
      <c r="B70" s="24" t="s">
        <v>190</v>
      </c>
      <c r="C70" s="12" t="s">
        <v>3</v>
      </c>
      <c r="D70" s="162">
        <f>D68+D69</f>
        <v>4</v>
      </c>
      <c r="E70" s="162">
        <f>E68+E69</f>
        <v>6</v>
      </c>
      <c r="F70" s="162">
        <f t="shared" ref="F70:G70" si="120">F68+F69</f>
        <v>4</v>
      </c>
      <c r="G70" s="162">
        <f t="shared" si="120"/>
        <v>2</v>
      </c>
      <c r="H70" s="162">
        <f t="shared" ref="H70:I70" si="121">H68+H69</f>
        <v>9</v>
      </c>
      <c r="I70" s="162">
        <f t="shared" si="121"/>
        <v>9</v>
      </c>
      <c r="J70" s="162">
        <f t="shared" ref="J70:K70" si="122">J68+J69</f>
        <v>2</v>
      </c>
      <c r="K70" s="162">
        <f t="shared" si="122"/>
        <v>3</v>
      </c>
      <c r="L70" s="162">
        <f t="shared" ref="L70:M70" si="123">L68+L69</f>
        <v>5</v>
      </c>
      <c r="M70" s="162">
        <f t="shared" si="123"/>
        <v>5</v>
      </c>
      <c r="N70" s="162">
        <f t="shared" ref="N70" si="124">N68+N69</f>
        <v>0</v>
      </c>
      <c r="O70" s="162">
        <f t="shared" ref="O70" si="125">O68+O69</f>
        <v>7</v>
      </c>
      <c r="P70" s="240">
        <f>P68+P69</f>
        <v>56</v>
      </c>
    </row>
    <row r="71" spans="1:16" ht="15.75" x14ac:dyDescent="0.25">
      <c r="A71" s="651"/>
      <c r="B71" s="37" t="s">
        <v>81</v>
      </c>
      <c r="C71" s="6" t="s">
        <v>3</v>
      </c>
      <c r="D71" s="165">
        <f>D66+D67-D70</f>
        <v>2</v>
      </c>
      <c r="E71" s="165">
        <f>E66+E67-E70</f>
        <v>2</v>
      </c>
      <c r="F71" s="165">
        <f t="shared" ref="F71:G71" si="126">F66+F67-F70</f>
        <v>4</v>
      </c>
      <c r="G71" s="165">
        <f t="shared" si="126"/>
        <v>10</v>
      </c>
      <c r="H71" s="165">
        <f t="shared" ref="H71:I71" si="127">H66+H67-H70</f>
        <v>12</v>
      </c>
      <c r="I71" s="165">
        <f t="shared" si="127"/>
        <v>3</v>
      </c>
      <c r="J71" s="165">
        <f t="shared" ref="J71:K71" si="128">J66+J67-J70</f>
        <v>5</v>
      </c>
      <c r="K71" s="165">
        <f t="shared" si="128"/>
        <v>3</v>
      </c>
      <c r="L71" s="165">
        <f t="shared" ref="L71:M71" si="129">L66+L67-L70</f>
        <v>5</v>
      </c>
      <c r="M71" s="165">
        <f t="shared" si="129"/>
        <v>3</v>
      </c>
      <c r="N71" s="165">
        <f t="shared" ref="N71" si="130">N66+N67-N70</f>
        <v>9</v>
      </c>
      <c r="O71" s="165">
        <f t="shared" ref="O71" si="131">O66+O67-O70</f>
        <v>5</v>
      </c>
      <c r="P71" s="166">
        <f>P66+P67-P70</f>
        <v>5</v>
      </c>
    </row>
    <row r="72" spans="1:16" ht="26.25" x14ac:dyDescent="0.25">
      <c r="A72" s="649" t="s">
        <v>110</v>
      </c>
      <c r="B72" s="37" t="s">
        <v>85</v>
      </c>
      <c r="C72" s="6" t="s">
        <v>3</v>
      </c>
      <c r="D72" s="164">
        <v>1</v>
      </c>
      <c r="E72" s="164">
        <v>1</v>
      </c>
      <c r="F72" s="164">
        <v>1</v>
      </c>
      <c r="G72" s="164">
        <v>1</v>
      </c>
      <c r="H72" s="164">
        <v>1</v>
      </c>
      <c r="I72" s="164">
        <v>1</v>
      </c>
      <c r="J72" s="164">
        <v>1</v>
      </c>
      <c r="K72" s="164">
        <v>1</v>
      </c>
      <c r="L72" s="164">
        <v>1</v>
      </c>
      <c r="M72" s="164">
        <v>1</v>
      </c>
      <c r="N72" s="164">
        <v>1</v>
      </c>
      <c r="O72" s="164">
        <v>1</v>
      </c>
      <c r="P72" s="317">
        <f>D72</f>
        <v>1</v>
      </c>
    </row>
    <row r="73" spans="1:16" ht="26.25" x14ac:dyDescent="0.25">
      <c r="A73" s="650"/>
      <c r="B73" s="24" t="s">
        <v>106</v>
      </c>
      <c r="C73" s="6" t="s">
        <v>3</v>
      </c>
      <c r="D73" s="162">
        <v>0</v>
      </c>
      <c r="E73" s="162">
        <v>0</v>
      </c>
      <c r="F73" s="162">
        <v>0</v>
      </c>
      <c r="G73" s="162">
        <v>0</v>
      </c>
      <c r="H73" s="162">
        <v>0</v>
      </c>
      <c r="I73" s="162">
        <v>0</v>
      </c>
      <c r="J73" s="162">
        <v>0</v>
      </c>
      <c r="K73" s="162">
        <v>0</v>
      </c>
      <c r="L73" s="162">
        <v>0</v>
      </c>
      <c r="M73" s="162">
        <v>0</v>
      </c>
      <c r="N73" s="162">
        <v>0</v>
      </c>
      <c r="O73" s="162">
        <v>0</v>
      </c>
      <c r="P73" s="317">
        <f>SUM(D73:O73)</f>
        <v>0</v>
      </c>
    </row>
    <row r="74" spans="1:16" ht="26.25" x14ac:dyDescent="0.25">
      <c r="A74" s="650"/>
      <c r="B74" s="24" t="s">
        <v>105</v>
      </c>
      <c r="C74" s="6" t="s">
        <v>3</v>
      </c>
      <c r="D74" s="162">
        <v>0</v>
      </c>
      <c r="E74" s="162">
        <v>0</v>
      </c>
      <c r="F74" s="162">
        <v>0</v>
      </c>
      <c r="G74" s="162">
        <v>0</v>
      </c>
      <c r="H74" s="162">
        <v>0</v>
      </c>
      <c r="I74" s="162">
        <v>0</v>
      </c>
      <c r="J74" s="162">
        <v>0</v>
      </c>
      <c r="K74" s="162">
        <v>0</v>
      </c>
      <c r="L74" s="162">
        <v>0</v>
      </c>
      <c r="M74" s="162">
        <v>0</v>
      </c>
      <c r="N74" s="162">
        <v>0</v>
      </c>
      <c r="O74" s="162">
        <v>0</v>
      </c>
      <c r="P74" s="317">
        <f t="shared" ref="P74:P75" si="132">SUM(D74:O74)</f>
        <v>0</v>
      </c>
    </row>
    <row r="75" spans="1:16" s="3" customFormat="1" ht="26.25" x14ac:dyDescent="0.25">
      <c r="A75" s="650"/>
      <c r="B75" s="24" t="s">
        <v>104</v>
      </c>
      <c r="C75" s="12" t="s">
        <v>3</v>
      </c>
      <c r="D75" s="162">
        <v>0</v>
      </c>
      <c r="E75" s="162">
        <v>0</v>
      </c>
      <c r="F75" s="162">
        <v>0</v>
      </c>
      <c r="G75" s="162">
        <v>0</v>
      </c>
      <c r="H75" s="162">
        <v>0</v>
      </c>
      <c r="I75" s="162">
        <v>0</v>
      </c>
      <c r="J75" s="162">
        <v>0</v>
      </c>
      <c r="K75" s="162">
        <v>0</v>
      </c>
      <c r="L75" s="162">
        <v>0</v>
      </c>
      <c r="M75" s="162">
        <v>0</v>
      </c>
      <c r="N75" s="162">
        <v>0</v>
      </c>
      <c r="O75" s="162">
        <v>0</v>
      </c>
      <c r="P75" s="318">
        <f t="shared" si="132"/>
        <v>0</v>
      </c>
    </row>
    <row r="76" spans="1:16" s="3" customFormat="1" ht="15.75" x14ac:dyDescent="0.25">
      <c r="A76" s="650"/>
      <c r="B76" s="24" t="s">
        <v>190</v>
      </c>
      <c r="C76" s="12" t="s">
        <v>3</v>
      </c>
      <c r="D76" s="162">
        <f>D74+D75</f>
        <v>0</v>
      </c>
      <c r="E76" s="162">
        <f t="shared" ref="E76:G76" si="133">E74+E75</f>
        <v>0</v>
      </c>
      <c r="F76" s="162">
        <f t="shared" si="133"/>
        <v>0</v>
      </c>
      <c r="G76" s="162">
        <f t="shared" si="133"/>
        <v>0</v>
      </c>
      <c r="H76" s="162">
        <f t="shared" ref="H76:I76" si="134">H74+H75</f>
        <v>0</v>
      </c>
      <c r="I76" s="162">
        <f t="shared" si="134"/>
        <v>0</v>
      </c>
      <c r="J76" s="162">
        <f t="shared" ref="J76:K76" si="135">J74+J75</f>
        <v>0</v>
      </c>
      <c r="K76" s="162">
        <f t="shared" si="135"/>
        <v>0</v>
      </c>
      <c r="L76" s="162">
        <f t="shared" ref="L76:M76" si="136">L74+L75</f>
        <v>0</v>
      </c>
      <c r="M76" s="162">
        <f t="shared" si="136"/>
        <v>0</v>
      </c>
      <c r="N76" s="162">
        <f t="shared" ref="N76" si="137">N74+N75</f>
        <v>0</v>
      </c>
      <c r="O76" s="162">
        <f t="shared" ref="O76" si="138">O74+O75</f>
        <v>0</v>
      </c>
      <c r="P76" s="240">
        <f t="shared" ref="P76" si="139">P74+P75</f>
        <v>0</v>
      </c>
    </row>
    <row r="77" spans="1:16" ht="15.75" x14ac:dyDescent="0.25">
      <c r="A77" s="651"/>
      <c r="B77" s="37" t="s">
        <v>81</v>
      </c>
      <c r="C77" s="6" t="s">
        <v>3</v>
      </c>
      <c r="D77" s="165">
        <f>D72+D73-D76</f>
        <v>1</v>
      </c>
      <c r="E77" s="165">
        <f t="shared" ref="E77:G77" si="140">E72+E73-E76</f>
        <v>1</v>
      </c>
      <c r="F77" s="165">
        <f t="shared" si="140"/>
        <v>1</v>
      </c>
      <c r="G77" s="165">
        <f t="shared" si="140"/>
        <v>1</v>
      </c>
      <c r="H77" s="165">
        <f t="shared" ref="H77:I77" si="141">H72+H73-H76</f>
        <v>1</v>
      </c>
      <c r="I77" s="165">
        <f t="shared" si="141"/>
        <v>1</v>
      </c>
      <c r="J77" s="165">
        <f t="shared" ref="J77:K77" si="142">J72+J73-J76</f>
        <v>1</v>
      </c>
      <c r="K77" s="165">
        <f t="shared" si="142"/>
        <v>1</v>
      </c>
      <c r="L77" s="165">
        <f t="shared" ref="L77:M77" si="143">L72+L73-L76</f>
        <v>1</v>
      </c>
      <c r="M77" s="165">
        <f t="shared" si="143"/>
        <v>1</v>
      </c>
      <c r="N77" s="165">
        <f t="shared" ref="N77" si="144">N72+N73-N76</f>
        <v>1</v>
      </c>
      <c r="O77" s="165">
        <f t="shared" ref="O77" si="145">O72+O73-O76</f>
        <v>1</v>
      </c>
      <c r="P77" s="166">
        <f>P72+P73-P76</f>
        <v>1</v>
      </c>
    </row>
    <row r="78" spans="1:16" ht="15.6" customHeight="1" x14ac:dyDescent="0.25">
      <c r="A78" s="649" t="s">
        <v>109</v>
      </c>
      <c r="B78" s="37" t="s">
        <v>85</v>
      </c>
      <c r="C78" s="6" t="s">
        <v>3</v>
      </c>
      <c r="D78" s="164">
        <v>0</v>
      </c>
      <c r="E78" s="164">
        <v>0</v>
      </c>
      <c r="F78" s="164">
        <v>0</v>
      </c>
      <c r="G78" s="164">
        <v>0</v>
      </c>
      <c r="H78" s="164">
        <v>0</v>
      </c>
      <c r="I78" s="164">
        <v>0</v>
      </c>
      <c r="J78" s="164">
        <v>0</v>
      </c>
      <c r="K78" s="164">
        <v>0</v>
      </c>
      <c r="L78" s="164">
        <v>0</v>
      </c>
      <c r="M78" s="164">
        <v>0</v>
      </c>
      <c r="N78" s="164">
        <v>0</v>
      </c>
      <c r="O78" s="164">
        <v>0</v>
      </c>
      <c r="P78" s="317">
        <f>D78</f>
        <v>0</v>
      </c>
    </row>
    <row r="79" spans="1:16" ht="26.25" x14ac:dyDescent="0.25">
      <c r="A79" s="650"/>
      <c r="B79" s="24" t="s">
        <v>106</v>
      </c>
      <c r="C79" s="6" t="s">
        <v>3</v>
      </c>
      <c r="D79" s="162">
        <v>1</v>
      </c>
      <c r="E79" s="162">
        <v>0</v>
      </c>
      <c r="F79" s="162">
        <v>0</v>
      </c>
      <c r="G79" s="162">
        <v>0</v>
      </c>
      <c r="H79" s="162">
        <v>0</v>
      </c>
      <c r="I79" s="162">
        <v>0</v>
      </c>
      <c r="J79" s="162">
        <v>0</v>
      </c>
      <c r="K79" s="162">
        <v>0</v>
      </c>
      <c r="L79" s="162">
        <v>0</v>
      </c>
      <c r="M79" s="162">
        <v>0</v>
      </c>
      <c r="N79" s="162">
        <v>0</v>
      </c>
      <c r="O79" s="162">
        <v>0</v>
      </c>
      <c r="P79" s="317">
        <f>SUM(D79:O79)</f>
        <v>1</v>
      </c>
    </row>
    <row r="80" spans="1:16" ht="26.25" x14ac:dyDescent="0.25">
      <c r="A80" s="650"/>
      <c r="B80" s="24" t="s">
        <v>105</v>
      </c>
      <c r="C80" s="6" t="s">
        <v>3</v>
      </c>
      <c r="D80" s="162">
        <v>1</v>
      </c>
      <c r="E80" s="162">
        <v>0</v>
      </c>
      <c r="F80" s="162">
        <v>0</v>
      </c>
      <c r="G80" s="162">
        <v>0</v>
      </c>
      <c r="H80" s="162">
        <v>0</v>
      </c>
      <c r="I80" s="162">
        <v>0</v>
      </c>
      <c r="J80" s="162">
        <v>0</v>
      </c>
      <c r="K80" s="162">
        <v>0</v>
      </c>
      <c r="L80" s="162">
        <v>0</v>
      </c>
      <c r="M80" s="162">
        <v>0</v>
      </c>
      <c r="N80" s="162">
        <v>0</v>
      </c>
      <c r="O80" s="162">
        <v>0</v>
      </c>
      <c r="P80" s="317">
        <f>SUM(D80:O80)</f>
        <v>1</v>
      </c>
    </row>
    <row r="81" spans="1:16" s="3" customFormat="1" ht="26.25" x14ac:dyDescent="0.25">
      <c r="A81" s="650"/>
      <c r="B81" s="24" t="s">
        <v>104</v>
      </c>
      <c r="C81" s="12" t="s">
        <v>3</v>
      </c>
      <c r="D81" s="162">
        <v>0</v>
      </c>
      <c r="E81" s="162">
        <v>0</v>
      </c>
      <c r="F81" s="162">
        <v>0</v>
      </c>
      <c r="G81" s="162">
        <v>0</v>
      </c>
      <c r="H81" s="162">
        <v>0</v>
      </c>
      <c r="I81" s="162">
        <v>0</v>
      </c>
      <c r="J81" s="162">
        <v>0</v>
      </c>
      <c r="K81" s="162">
        <v>0</v>
      </c>
      <c r="L81" s="162">
        <v>0</v>
      </c>
      <c r="M81" s="162">
        <v>0</v>
      </c>
      <c r="N81" s="162">
        <v>0</v>
      </c>
      <c r="O81" s="162">
        <v>0</v>
      </c>
      <c r="P81" s="318">
        <f>SUM(D81:O81)</f>
        <v>0</v>
      </c>
    </row>
    <row r="82" spans="1:16" s="3" customFormat="1" ht="15.75" x14ac:dyDescent="0.25">
      <c r="A82" s="650"/>
      <c r="B82" s="24" t="s">
        <v>190</v>
      </c>
      <c r="C82" s="12" t="s">
        <v>3</v>
      </c>
      <c r="D82" s="162">
        <f>D80+D81</f>
        <v>1</v>
      </c>
      <c r="E82" s="162">
        <f t="shared" ref="E82:G82" si="146">E80+E81</f>
        <v>0</v>
      </c>
      <c r="F82" s="162">
        <f t="shared" si="146"/>
        <v>0</v>
      </c>
      <c r="G82" s="162">
        <f t="shared" si="146"/>
        <v>0</v>
      </c>
      <c r="H82" s="162">
        <f t="shared" ref="H82:I82" si="147">H80+H81</f>
        <v>0</v>
      </c>
      <c r="I82" s="162">
        <f t="shared" si="147"/>
        <v>0</v>
      </c>
      <c r="J82" s="162">
        <f t="shared" ref="J82:K82" si="148">J80+J81</f>
        <v>0</v>
      </c>
      <c r="K82" s="162">
        <f t="shared" si="148"/>
        <v>0</v>
      </c>
      <c r="L82" s="162">
        <f t="shared" ref="L82:M82" si="149">L80+L81</f>
        <v>0</v>
      </c>
      <c r="M82" s="162">
        <f t="shared" si="149"/>
        <v>0</v>
      </c>
      <c r="N82" s="162">
        <f t="shared" ref="N82" si="150">N80+N81</f>
        <v>0</v>
      </c>
      <c r="O82" s="162">
        <f t="shared" ref="O82" si="151">O80+O81</f>
        <v>0</v>
      </c>
      <c r="P82" s="240">
        <f t="shared" ref="P82" si="152">P81+P80</f>
        <v>1</v>
      </c>
    </row>
    <row r="83" spans="1:16" ht="15.75" x14ac:dyDescent="0.25">
      <c r="A83" s="651"/>
      <c r="B83" s="37" t="s">
        <v>81</v>
      </c>
      <c r="C83" s="6" t="s">
        <v>3</v>
      </c>
      <c r="D83" s="165">
        <f>D78+D79-D82</f>
        <v>0</v>
      </c>
      <c r="E83" s="165">
        <f t="shared" ref="E83:G83" si="153">E78+E79-E82</f>
        <v>0</v>
      </c>
      <c r="F83" s="165">
        <f t="shared" si="153"/>
        <v>0</v>
      </c>
      <c r="G83" s="165">
        <f t="shared" si="153"/>
        <v>0</v>
      </c>
      <c r="H83" s="165">
        <f t="shared" ref="H83:I83" si="154">H78+H79-H82</f>
        <v>0</v>
      </c>
      <c r="I83" s="165">
        <f t="shared" si="154"/>
        <v>0</v>
      </c>
      <c r="J83" s="165">
        <f t="shared" ref="J83:K83" si="155">J78+J79-J82</f>
        <v>0</v>
      </c>
      <c r="K83" s="165">
        <f t="shared" si="155"/>
        <v>0</v>
      </c>
      <c r="L83" s="165">
        <f t="shared" ref="L83:M83" si="156">L78+L79-L82</f>
        <v>0</v>
      </c>
      <c r="M83" s="165">
        <f t="shared" si="156"/>
        <v>0</v>
      </c>
      <c r="N83" s="165">
        <f t="shared" ref="N83" si="157">N78+N79-N82</f>
        <v>0</v>
      </c>
      <c r="O83" s="165">
        <f t="shared" ref="O83" si="158">O78+O79-O82</f>
        <v>0</v>
      </c>
      <c r="P83" s="166">
        <f t="shared" ref="P83" si="159">P78+P79-P82</f>
        <v>0</v>
      </c>
    </row>
    <row r="84" spans="1:16" ht="26.25" x14ac:dyDescent="0.25">
      <c r="A84" s="652" t="s">
        <v>108</v>
      </c>
      <c r="B84" s="37" t="s">
        <v>85</v>
      </c>
      <c r="C84" s="6" t="s">
        <v>3</v>
      </c>
      <c r="D84" s="164">
        <v>0</v>
      </c>
      <c r="E84" s="164">
        <v>0</v>
      </c>
      <c r="F84" s="164">
        <v>0</v>
      </c>
      <c r="G84" s="164">
        <v>0</v>
      </c>
      <c r="H84" s="164">
        <v>0</v>
      </c>
      <c r="I84" s="164">
        <v>0</v>
      </c>
      <c r="J84" s="164">
        <v>0</v>
      </c>
      <c r="K84" s="164">
        <v>0</v>
      </c>
      <c r="L84" s="164">
        <v>0</v>
      </c>
      <c r="M84" s="164">
        <v>0</v>
      </c>
      <c r="N84" s="164">
        <v>0</v>
      </c>
      <c r="O84" s="164">
        <v>0</v>
      </c>
      <c r="P84" s="317">
        <f>D84</f>
        <v>0</v>
      </c>
    </row>
    <row r="85" spans="1:16" ht="26.25" x14ac:dyDescent="0.25">
      <c r="A85" s="653"/>
      <c r="B85" s="37" t="s">
        <v>106</v>
      </c>
      <c r="C85" s="6" t="s">
        <v>3</v>
      </c>
      <c r="D85" s="162">
        <v>0</v>
      </c>
      <c r="E85" s="162">
        <v>0</v>
      </c>
      <c r="F85" s="162">
        <v>0</v>
      </c>
      <c r="G85" s="162">
        <v>0</v>
      </c>
      <c r="H85" s="162">
        <v>0</v>
      </c>
      <c r="I85" s="162">
        <v>0</v>
      </c>
      <c r="J85" s="162">
        <v>0</v>
      </c>
      <c r="K85" s="162">
        <v>0</v>
      </c>
      <c r="L85" s="162">
        <v>0</v>
      </c>
      <c r="M85" s="162">
        <v>0</v>
      </c>
      <c r="N85" s="162">
        <v>0</v>
      </c>
      <c r="O85" s="162">
        <v>0</v>
      </c>
      <c r="P85" s="317">
        <f>SUM(D85:O85)</f>
        <v>0</v>
      </c>
    </row>
    <row r="86" spans="1:16" ht="26.25" x14ac:dyDescent="0.25">
      <c r="A86" s="653"/>
      <c r="B86" s="37" t="s">
        <v>105</v>
      </c>
      <c r="C86" s="6" t="s">
        <v>3</v>
      </c>
      <c r="D86" s="162">
        <v>0</v>
      </c>
      <c r="E86" s="162">
        <v>0</v>
      </c>
      <c r="F86" s="162">
        <v>0</v>
      </c>
      <c r="G86" s="162">
        <v>0</v>
      </c>
      <c r="H86" s="162">
        <v>0</v>
      </c>
      <c r="I86" s="162">
        <v>0</v>
      </c>
      <c r="J86" s="162">
        <v>0</v>
      </c>
      <c r="K86" s="162">
        <v>0</v>
      </c>
      <c r="L86" s="162">
        <v>0</v>
      </c>
      <c r="M86" s="162">
        <v>0</v>
      </c>
      <c r="N86" s="162">
        <v>0</v>
      </c>
      <c r="O86" s="162">
        <v>0</v>
      </c>
      <c r="P86" s="317">
        <f t="shared" ref="P86:P88" si="160">SUM(D86:O86)</f>
        <v>0</v>
      </c>
    </row>
    <row r="87" spans="1:16" s="3" customFormat="1" ht="26.25" x14ac:dyDescent="0.25">
      <c r="A87" s="653"/>
      <c r="B87" s="24" t="s">
        <v>104</v>
      </c>
      <c r="C87" s="12" t="s">
        <v>3</v>
      </c>
      <c r="D87" s="162">
        <v>0</v>
      </c>
      <c r="E87" s="162">
        <v>0</v>
      </c>
      <c r="F87" s="162">
        <v>0</v>
      </c>
      <c r="G87" s="162">
        <v>0</v>
      </c>
      <c r="H87" s="162">
        <v>0</v>
      </c>
      <c r="I87" s="162">
        <v>0</v>
      </c>
      <c r="J87" s="162">
        <v>0</v>
      </c>
      <c r="K87" s="162">
        <v>0</v>
      </c>
      <c r="L87" s="162">
        <v>0</v>
      </c>
      <c r="M87" s="162">
        <v>0</v>
      </c>
      <c r="N87" s="162">
        <v>0</v>
      </c>
      <c r="O87" s="162">
        <v>0</v>
      </c>
      <c r="P87" s="317">
        <f t="shared" si="160"/>
        <v>0</v>
      </c>
    </row>
    <row r="88" spans="1:16" s="3" customFormat="1" ht="15.75" x14ac:dyDescent="0.25">
      <c r="A88" s="653"/>
      <c r="B88" s="24" t="s">
        <v>190</v>
      </c>
      <c r="C88" s="12" t="s">
        <v>3</v>
      </c>
      <c r="D88" s="162">
        <f>D86+D87</f>
        <v>0</v>
      </c>
      <c r="E88" s="162">
        <f t="shared" ref="E88:G88" si="161">E86+E87</f>
        <v>0</v>
      </c>
      <c r="F88" s="162">
        <f t="shared" si="161"/>
        <v>0</v>
      </c>
      <c r="G88" s="162">
        <f t="shared" si="161"/>
        <v>0</v>
      </c>
      <c r="H88" s="162">
        <f t="shared" ref="H88:I88" si="162">H86+H87</f>
        <v>0</v>
      </c>
      <c r="I88" s="162">
        <f t="shared" si="162"/>
        <v>0</v>
      </c>
      <c r="J88" s="162">
        <f t="shared" ref="J88:K88" si="163">J86+J87</f>
        <v>0</v>
      </c>
      <c r="K88" s="162">
        <f t="shared" si="163"/>
        <v>0</v>
      </c>
      <c r="L88" s="162">
        <f t="shared" ref="L88:M88" si="164">L86+L87</f>
        <v>0</v>
      </c>
      <c r="M88" s="162">
        <f t="shared" si="164"/>
        <v>0</v>
      </c>
      <c r="N88" s="162">
        <f t="shared" ref="N88" si="165">N86+N87</f>
        <v>0</v>
      </c>
      <c r="O88" s="162">
        <f t="shared" ref="O88" si="166">O86+O87</f>
        <v>0</v>
      </c>
      <c r="P88" s="317">
        <f t="shared" si="160"/>
        <v>0</v>
      </c>
    </row>
    <row r="89" spans="1:16" ht="28.5" x14ac:dyDescent="0.25">
      <c r="A89" s="654"/>
      <c r="B89" s="36" t="s">
        <v>81</v>
      </c>
      <c r="C89" s="6" t="s">
        <v>3</v>
      </c>
      <c r="D89" s="165">
        <f>D84+D85-D88</f>
        <v>0</v>
      </c>
      <c r="E89" s="165">
        <f t="shared" ref="E89:G89" si="167">E84+E85-E88</f>
        <v>0</v>
      </c>
      <c r="F89" s="165">
        <f t="shared" si="167"/>
        <v>0</v>
      </c>
      <c r="G89" s="165">
        <f t="shared" si="167"/>
        <v>0</v>
      </c>
      <c r="H89" s="165">
        <f t="shared" ref="H89:I89" si="168">H84+H85-H88</f>
        <v>0</v>
      </c>
      <c r="I89" s="165">
        <f t="shared" si="168"/>
        <v>0</v>
      </c>
      <c r="J89" s="165">
        <f t="shared" ref="J89:K89" si="169">J84+J85-J88</f>
        <v>0</v>
      </c>
      <c r="K89" s="165">
        <f t="shared" si="169"/>
        <v>0</v>
      </c>
      <c r="L89" s="165">
        <f t="shared" ref="L89:M89" si="170">L84+L85-L88</f>
        <v>0</v>
      </c>
      <c r="M89" s="165">
        <f t="shared" si="170"/>
        <v>0</v>
      </c>
      <c r="N89" s="165">
        <f t="shared" ref="N89" si="171">N84+N85-N88</f>
        <v>0</v>
      </c>
      <c r="O89" s="165">
        <f t="shared" ref="O89" si="172">O84+O85-O88</f>
        <v>0</v>
      </c>
      <c r="P89" s="166">
        <f t="shared" ref="P89" si="173">P84+P85-P86-P87</f>
        <v>0</v>
      </c>
    </row>
    <row r="90" spans="1:16" ht="26.25" x14ac:dyDescent="0.25">
      <c r="A90" s="655" t="s">
        <v>107</v>
      </c>
      <c r="B90" s="24" t="s">
        <v>85</v>
      </c>
      <c r="C90" s="12" t="s">
        <v>3</v>
      </c>
      <c r="D90" s="142">
        <f t="shared" ref="D90:G93" si="174">D66+D72+D78+D84</f>
        <v>2</v>
      </c>
      <c r="E90" s="142">
        <f t="shared" si="174"/>
        <v>3</v>
      </c>
      <c r="F90" s="142">
        <f t="shared" si="174"/>
        <v>3</v>
      </c>
      <c r="G90" s="142">
        <f t="shared" si="174"/>
        <v>5</v>
      </c>
      <c r="H90" s="142">
        <f t="shared" ref="H90:I90" si="175">H66+H72+H78+H84</f>
        <v>11</v>
      </c>
      <c r="I90" s="142">
        <f t="shared" si="175"/>
        <v>13</v>
      </c>
      <c r="J90" s="142">
        <f t="shared" ref="J90:K90" si="176">J66+J72+J78+J84</f>
        <v>4</v>
      </c>
      <c r="K90" s="142">
        <f t="shared" si="176"/>
        <v>6</v>
      </c>
      <c r="L90" s="142">
        <f t="shared" ref="L90:M90" si="177">L66+L72+L78+L84</f>
        <v>4</v>
      </c>
      <c r="M90" s="142">
        <f t="shared" si="177"/>
        <v>6</v>
      </c>
      <c r="N90" s="142">
        <f t="shared" ref="N90" si="178">N66+N72+N78+N84</f>
        <v>4</v>
      </c>
      <c r="O90" s="142">
        <f t="shared" ref="O90" si="179">O66+O72+O78+O84</f>
        <v>10</v>
      </c>
      <c r="P90" s="317">
        <f>D90</f>
        <v>2</v>
      </c>
    </row>
    <row r="91" spans="1:16" ht="26.25" x14ac:dyDescent="0.25">
      <c r="A91" s="656"/>
      <c r="B91" s="24" t="s">
        <v>106</v>
      </c>
      <c r="C91" s="12" t="s">
        <v>3</v>
      </c>
      <c r="D91" s="142">
        <f t="shared" si="174"/>
        <v>6</v>
      </c>
      <c r="E91" s="142">
        <f t="shared" si="174"/>
        <v>6</v>
      </c>
      <c r="F91" s="142">
        <f t="shared" si="174"/>
        <v>6</v>
      </c>
      <c r="G91" s="142">
        <f t="shared" si="174"/>
        <v>8</v>
      </c>
      <c r="H91" s="142">
        <f t="shared" ref="H91:I91" si="180">H67+H73+H79+H85</f>
        <v>11</v>
      </c>
      <c r="I91" s="142">
        <f t="shared" si="180"/>
        <v>0</v>
      </c>
      <c r="J91" s="142">
        <f t="shared" ref="J91:K91" si="181">J67+J73+J79+J85</f>
        <v>4</v>
      </c>
      <c r="K91" s="142">
        <f t="shared" si="181"/>
        <v>1</v>
      </c>
      <c r="L91" s="142">
        <f t="shared" ref="L91:M91" si="182">L67+L73+L79+L85</f>
        <v>7</v>
      </c>
      <c r="M91" s="142">
        <f t="shared" si="182"/>
        <v>3</v>
      </c>
      <c r="N91" s="142">
        <f t="shared" ref="N91" si="183">N67+N73+N79+N85</f>
        <v>6</v>
      </c>
      <c r="O91" s="142">
        <f t="shared" ref="O91" si="184">O67+O73+O79+O85</f>
        <v>3</v>
      </c>
      <c r="P91" s="317">
        <f>SUM(D91:O91)</f>
        <v>61</v>
      </c>
    </row>
    <row r="92" spans="1:16" ht="26.25" x14ac:dyDescent="0.25">
      <c r="A92" s="656"/>
      <c r="B92" s="24" t="s">
        <v>105</v>
      </c>
      <c r="C92" s="12" t="s">
        <v>3</v>
      </c>
      <c r="D92" s="142">
        <f t="shared" si="174"/>
        <v>5</v>
      </c>
      <c r="E92" s="142">
        <f t="shared" si="174"/>
        <v>6</v>
      </c>
      <c r="F92" s="142">
        <f t="shared" si="174"/>
        <v>4</v>
      </c>
      <c r="G92" s="142">
        <f t="shared" si="174"/>
        <v>2</v>
      </c>
      <c r="H92" s="142">
        <f t="shared" ref="H92:I92" si="185">H68+H74+H80+H86</f>
        <v>9</v>
      </c>
      <c r="I92" s="142">
        <f t="shared" si="185"/>
        <v>9</v>
      </c>
      <c r="J92" s="142">
        <f t="shared" ref="J92:K92" si="186">J68+J74+J80+J86</f>
        <v>2</v>
      </c>
      <c r="K92" s="142">
        <f t="shared" si="186"/>
        <v>3</v>
      </c>
      <c r="L92" s="142">
        <f t="shared" ref="L92:M92" si="187">L68+L74+L80+L86</f>
        <v>5</v>
      </c>
      <c r="M92" s="142">
        <f t="shared" si="187"/>
        <v>5</v>
      </c>
      <c r="N92" s="142">
        <f t="shared" ref="N92" si="188">N68+N74+N80+N86</f>
        <v>0</v>
      </c>
      <c r="O92" s="142">
        <f t="shared" ref="O92" si="189">O68+O74+O80+O86</f>
        <v>7</v>
      </c>
      <c r="P92" s="317">
        <f>SUM(D92:O92)</f>
        <v>57</v>
      </c>
    </row>
    <row r="93" spans="1:16" s="3" customFormat="1" ht="26.25" x14ac:dyDescent="0.25">
      <c r="A93" s="656"/>
      <c r="B93" s="24" t="s">
        <v>104</v>
      </c>
      <c r="C93" s="12"/>
      <c r="D93" s="142">
        <f t="shared" si="174"/>
        <v>0</v>
      </c>
      <c r="E93" s="142">
        <f t="shared" si="174"/>
        <v>0</v>
      </c>
      <c r="F93" s="142">
        <f t="shared" si="174"/>
        <v>0</v>
      </c>
      <c r="G93" s="142">
        <f t="shared" si="174"/>
        <v>0</v>
      </c>
      <c r="H93" s="142">
        <f t="shared" ref="H93:I93" si="190">H69+H75+H81+H87</f>
        <v>0</v>
      </c>
      <c r="I93" s="142">
        <f t="shared" si="190"/>
        <v>0</v>
      </c>
      <c r="J93" s="142">
        <f t="shared" ref="J93:K93" si="191">J69+J75+J81+J87</f>
        <v>0</v>
      </c>
      <c r="K93" s="142">
        <f t="shared" si="191"/>
        <v>0</v>
      </c>
      <c r="L93" s="142">
        <f t="shared" ref="L93:M93" si="192">L69+L75+L81+L87</f>
        <v>0</v>
      </c>
      <c r="M93" s="142">
        <f t="shared" si="192"/>
        <v>0</v>
      </c>
      <c r="N93" s="142">
        <f t="shared" ref="N93" si="193">N69+N75+N81+N87</f>
        <v>0</v>
      </c>
      <c r="O93" s="142">
        <f t="shared" ref="O93" si="194">O69+O75+O81+O87</f>
        <v>0</v>
      </c>
      <c r="P93" s="317">
        <f>SUM(D93:O93)</f>
        <v>0</v>
      </c>
    </row>
    <row r="94" spans="1:16" s="3" customFormat="1" ht="15.75" x14ac:dyDescent="0.25">
      <c r="A94" s="656"/>
      <c r="B94" s="24" t="s">
        <v>190</v>
      </c>
      <c r="C94" s="12" t="s">
        <v>3</v>
      </c>
      <c r="D94" s="143">
        <f>D93+D92</f>
        <v>5</v>
      </c>
      <c r="E94" s="143">
        <f t="shared" ref="E94:G94" si="195">E93+E92</f>
        <v>6</v>
      </c>
      <c r="F94" s="143">
        <f t="shared" si="195"/>
        <v>4</v>
      </c>
      <c r="G94" s="143">
        <f t="shared" si="195"/>
        <v>2</v>
      </c>
      <c r="H94" s="143">
        <f t="shared" ref="H94:I94" si="196">H93+H92</f>
        <v>9</v>
      </c>
      <c r="I94" s="143">
        <f t="shared" si="196"/>
        <v>9</v>
      </c>
      <c r="J94" s="143">
        <f t="shared" ref="J94:K94" si="197">J93+J92</f>
        <v>2</v>
      </c>
      <c r="K94" s="143">
        <f t="shared" si="197"/>
        <v>3</v>
      </c>
      <c r="L94" s="143">
        <f t="shared" ref="L94:M94" si="198">L93+L92</f>
        <v>5</v>
      </c>
      <c r="M94" s="143">
        <f t="shared" si="198"/>
        <v>5</v>
      </c>
      <c r="N94" s="143">
        <f t="shared" ref="N94" si="199">N93+N92</f>
        <v>0</v>
      </c>
      <c r="O94" s="143">
        <f t="shared" ref="O94" si="200">O93+O92</f>
        <v>7</v>
      </c>
      <c r="P94" s="150">
        <f t="shared" ref="P94" si="201">P93+P92</f>
        <v>57</v>
      </c>
    </row>
    <row r="95" spans="1:16" ht="16.5" thickBot="1" x14ac:dyDescent="0.3">
      <c r="A95" s="657"/>
      <c r="B95" s="24" t="s">
        <v>81</v>
      </c>
      <c r="C95" s="12" t="s">
        <v>3</v>
      </c>
      <c r="D95" s="144">
        <f>D90+D91-D94</f>
        <v>3</v>
      </c>
      <c r="E95" s="144">
        <f t="shared" ref="E95:G95" si="202">E90+E91-E94</f>
        <v>3</v>
      </c>
      <c r="F95" s="144">
        <f t="shared" si="202"/>
        <v>5</v>
      </c>
      <c r="G95" s="144">
        <f t="shared" si="202"/>
        <v>11</v>
      </c>
      <c r="H95" s="144">
        <f t="shared" ref="H95:I95" si="203">H90+H91-H94</f>
        <v>13</v>
      </c>
      <c r="I95" s="144">
        <f t="shared" si="203"/>
        <v>4</v>
      </c>
      <c r="J95" s="144">
        <f t="shared" ref="J95:K95" si="204">J90+J91-J94</f>
        <v>6</v>
      </c>
      <c r="K95" s="144">
        <f t="shared" si="204"/>
        <v>4</v>
      </c>
      <c r="L95" s="144">
        <f t="shared" ref="L95:M95" si="205">L90+L91-L94</f>
        <v>6</v>
      </c>
      <c r="M95" s="144">
        <f t="shared" si="205"/>
        <v>4</v>
      </c>
      <c r="N95" s="144">
        <f t="shared" ref="N95" si="206">N90+N91-N94</f>
        <v>10</v>
      </c>
      <c r="O95" s="144">
        <f t="shared" ref="O95" si="207">O90+O91-O94</f>
        <v>6</v>
      </c>
      <c r="P95" s="151">
        <f>P90+P91-P94</f>
        <v>6</v>
      </c>
    </row>
    <row r="96" spans="1:16" ht="16.5" thickBot="1" x14ac:dyDescent="0.3">
      <c r="A96" s="84"/>
      <c r="B96" s="65"/>
      <c r="C96" s="66"/>
      <c r="D96" s="63"/>
      <c r="E96" s="63"/>
      <c r="F96" s="63"/>
      <c r="G96" s="63"/>
      <c r="H96" s="63"/>
      <c r="I96" s="63"/>
      <c r="J96" s="63"/>
      <c r="K96" s="63"/>
      <c r="L96" s="64"/>
      <c r="M96" s="64"/>
      <c r="N96" s="64"/>
      <c r="O96" s="64"/>
      <c r="P96" s="150"/>
    </row>
    <row r="97" spans="1:16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5"/>
      <c r="O97" s="615"/>
      <c r="P97" s="616"/>
    </row>
    <row r="98" spans="1:16" ht="15.75" x14ac:dyDescent="0.25">
      <c r="A98" s="85" t="s">
        <v>192</v>
      </c>
      <c r="B98" s="67"/>
      <c r="C98" s="12" t="s">
        <v>3</v>
      </c>
      <c r="D98" s="162">
        <v>0</v>
      </c>
      <c r="E98" s="162">
        <v>0</v>
      </c>
      <c r="F98" s="162">
        <v>0</v>
      </c>
      <c r="G98" s="162">
        <v>0</v>
      </c>
      <c r="H98" s="68">
        <v>0</v>
      </c>
      <c r="I98" s="68">
        <v>0</v>
      </c>
      <c r="J98" s="68">
        <v>0</v>
      </c>
      <c r="K98" s="68">
        <v>0</v>
      </c>
      <c r="L98" s="69">
        <v>0</v>
      </c>
      <c r="M98" s="69">
        <v>0</v>
      </c>
      <c r="N98" s="69">
        <v>0</v>
      </c>
      <c r="O98" s="69">
        <v>0</v>
      </c>
      <c r="P98" s="189">
        <f>SUM(D98:O98)</f>
        <v>0</v>
      </c>
    </row>
    <row r="99" spans="1:16" ht="15.75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3"/>
      <c r="K99" s="63"/>
      <c r="L99" s="64"/>
      <c r="M99" s="64"/>
      <c r="N99" s="64"/>
      <c r="O99" s="64"/>
      <c r="P99" s="150"/>
    </row>
    <row r="100" spans="1:16" s="3" customFormat="1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40"/>
    </row>
    <row r="101" spans="1:16" ht="15.75" x14ac:dyDescent="0.25">
      <c r="A101" s="596" t="s">
        <v>102</v>
      </c>
      <c r="B101" s="597"/>
      <c r="C101" s="12" t="s">
        <v>3</v>
      </c>
      <c r="D101" s="162">
        <v>24</v>
      </c>
      <c r="E101" s="162">
        <v>24</v>
      </c>
      <c r="F101" s="162">
        <v>29</v>
      </c>
      <c r="G101" s="162">
        <v>28</v>
      </c>
      <c r="H101" s="5">
        <v>29</v>
      </c>
      <c r="I101" s="5">
        <v>27</v>
      </c>
      <c r="J101" s="5">
        <v>29</v>
      </c>
      <c r="K101" s="5">
        <v>19</v>
      </c>
      <c r="L101" s="5">
        <v>26</v>
      </c>
      <c r="M101" s="5">
        <v>29</v>
      </c>
      <c r="N101" s="5">
        <v>29</v>
      </c>
      <c r="O101" s="5">
        <v>0</v>
      </c>
      <c r="P101" s="32">
        <f t="shared" ref="P101:P116" si="208">O101</f>
        <v>0</v>
      </c>
    </row>
    <row r="102" spans="1:16" ht="15.75" x14ac:dyDescent="0.25">
      <c r="A102" s="596" t="s">
        <v>101</v>
      </c>
      <c r="B102" s="597"/>
      <c r="C102" s="12" t="s">
        <v>3</v>
      </c>
      <c r="D102" s="162">
        <v>0</v>
      </c>
      <c r="E102" s="162">
        <v>0</v>
      </c>
      <c r="F102" s="162">
        <v>1</v>
      </c>
      <c r="G102" s="162">
        <v>0</v>
      </c>
      <c r="H102" s="5">
        <v>0</v>
      </c>
      <c r="I102" s="5">
        <v>0</v>
      </c>
      <c r="J102" s="5">
        <v>0</v>
      </c>
      <c r="K102" s="5">
        <v>4</v>
      </c>
      <c r="L102" s="5">
        <v>0</v>
      </c>
      <c r="M102" s="5">
        <v>0</v>
      </c>
      <c r="N102" s="5">
        <v>0</v>
      </c>
      <c r="O102" s="5">
        <v>0</v>
      </c>
      <c r="P102" s="32">
        <f t="shared" si="208"/>
        <v>0</v>
      </c>
    </row>
    <row r="103" spans="1:16" ht="15.6" customHeight="1" x14ac:dyDescent="0.25">
      <c r="A103" s="603" t="s">
        <v>100</v>
      </c>
      <c r="B103" s="604"/>
      <c r="C103" s="12" t="s">
        <v>3</v>
      </c>
      <c r="D103" s="162">
        <v>0</v>
      </c>
      <c r="E103" s="162">
        <v>0</v>
      </c>
      <c r="F103" s="162">
        <v>0</v>
      </c>
      <c r="G103" s="162">
        <v>0</v>
      </c>
      <c r="H103" s="5">
        <v>0</v>
      </c>
      <c r="I103" s="5">
        <v>0</v>
      </c>
      <c r="J103" s="5">
        <v>0</v>
      </c>
      <c r="K103" s="5">
        <v>7</v>
      </c>
      <c r="L103" s="5">
        <v>0</v>
      </c>
      <c r="M103" s="5">
        <v>0</v>
      </c>
      <c r="N103" s="5">
        <v>0</v>
      </c>
      <c r="O103" s="5">
        <v>0</v>
      </c>
      <c r="P103" s="32">
        <f t="shared" si="208"/>
        <v>0</v>
      </c>
    </row>
    <row r="104" spans="1:16" ht="15.75" x14ac:dyDescent="0.25">
      <c r="A104" s="603" t="s">
        <v>99</v>
      </c>
      <c r="B104" s="604"/>
      <c r="C104" s="12" t="s">
        <v>3</v>
      </c>
      <c r="D104" s="162">
        <v>0</v>
      </c>
      <c r="E104" s="162">
        <v>0</v>
      </c>
      <c r="F104" s="162">
        <v>0</v>
      </c>
      <c r="G104" s="162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32">
        <f t="shared" si="208"/>
        <v>0</v>
      </c>
    </row>
    <row r="105" spans="1:16" ht="15.75" x14ac:dyDescent="0.25">
      <c r="A105" s="658" t="s">
        <v>98</v>
      </c>
      <c r="B105" s="659"/>
      <c r="C105" s="12" t="s">
        <v>3</v>
      </c>
      <c r="D105" s="33">
        <f>SUM(D101:D104)</f>
        <v>24</v>
      </c>
      <c r="E105" s="33">
        <f t="shared" ref="E105:G105" si="209">SUM(E101:E104)</f>
        <v>24</v>
      </c>
      <c r="F105" s="33">
        <f t="shared" si="209"/>
        <v>30</v>
      </c>
      <c r="G105" s="33">
        <f t="shared" si="209"/>
        <v>28</v>
      </c>
      <c r="H105" s="33">
        <f t="shared" ref="H105:I105" si="210">SUM(H101:H104)</f>
        <v>29</v>
      </c>
      <c r="I105" s="33">
        <f t="shared" si="210"/>
        <v>27</v>
      </c>
      <c r="J105" s="33">
        <f t="shared" ref="J105:K105" si="211">SUM(J101:J104)</f>
        <v>29</v>
      </c>
      <c r="K105" s="33">
        <f t="shared" si="211"/>
        <v>30</v>
      </c>
      <c r="L105" s="33">
        <f t="shared" ref="L105:M105" si="212">SUM(L101:L104)</f>
        <v>26</v>
      </c>
      <c r="M105" s="33">
        <f t="shared" si="212"/>
        <v>29</v>
      </c>
      <c r="N105" s="33">
        <f t="shared" ref="N105" si="213">SUM(N101:N104)</f>
        <v>29</v>
      </c>
      <c r="O105" s="33">
        <f t="shared" ref="O105" si="214">SUM(O101:O104)</f>
        <v>0</v>
      </c>
      <c r="P105" s="32">
        <f t="shared" si="208"/>
        <v>0</v>
      </c>
    </row>
    <row r="106" spans="1:16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6"/>
      <c r="O106" s="636"/>
      <c r="P106" s="637"/>
    </row>
    <row r="107" spans="1:16" ht="15.75" x14ac:dyDescent="0.25">
      <c r="A107" s="596" t="s">
        <v>195</v>
      </c>
      <c r="B107" s="597"/>
      <c r="C107" s="12" t="s">
        <v>3</v>
      </c>
      <c r="D107" s="162">
        <v>211</v>
      </c>
      <c r="E107" s="162">
        <v>217</v>
      </c>
      <c r="F107" s="162">
        <v>225</v>
      </c>
      <c r="G107" s="162">
        <v>228</v>
      </c>
      <c r="H107" s="5">
        <v>237</v>
      </c>
      <c r="I107" s="5">
        <v>248</v>
      </c>
      <c r="J107" s="5">
        <v>248</v>
      </c>
      <c r="K107" s="5">
        <v>246</v>
      </c>
      <c r="L107" s="5">
        <v>253</v>
      </c>
      <c r="M107" s="5">
        <v>252</v>
      </c>
      <c r="N107" s="5">
        <v>252</v>
      </c>
      <c r="O107" s="5">
        <v>231</v>
      </c>
      <c r="P107" s="32">
        <f t="shared" si="208"/>
        <v>231</v>
      </c>
    </row>
    <row r="108" spans="1:16" ht="15.75" x14ac:dyDescent="0.25">
      <c r="A108" s="596" t="s">
        <v>196</v>
      </c>
      <c r="B108" s="597"/>
      <c r="C108" s="12" t="s">
        <v>3</v>
      </c>
      <c r="D108" s="162">
        <v>5</v>
      </c>
      <c r="E108" s="162">
        <v>5</v>
      </c>
      <c r="F108" s="162">
        <v>4</v>
      </c>
      <c r="G108" s="162">
        <v>5</v>
      </c>
      <c r="H108" s="5">
        <v>5</v>
      </c>
      <c r="I108" s="5">
        <v>5</v>
      </c>
      <c r="J108" s="5">
        <v>5</v>
      </c>
      <c r="K108" s="5">
        <v>1</v>
      </c>
      <c r="L108" s="5">
        <v>1</v>
      </c>
      <c r="M108" s="5">
        <v>1</v>
      </c>
      <c r="N108" s="5">
        <v>1</v>
      </c>
      <c r="O108" s="5">
        <v>1</v>
      </c>
      <c r="P108" s="32">
        <f t="shared" si="208"/>
        <v>1</v>
      </c>
    </row>
    <row r="109" spans="1:16" ht="15.75" x14ac:dyDescent="0.25">
      <c r="A109" s="596" t="s">
        <v>197</v>
      </c>
      <c r="B109" s="597"/>
      <c r="C109" s="12" t="s">
        <v>3</v>
      </c>
      <c r="D109" s="162">
        <v>7</v>
      </c>
      <c r="E109" s="162">
        <v>7</v>
      </c>
      <c r="F109" s="162">
        <v>7</v>
      </c>
      <c r="G109" s="162">
        <v>7</v>
      </c>
      <c r="H109" s="5">
        <v>7</v>
      </c>
      <c r="I109" s="5">
        <v>7</v>
      </c>
      <c r="J109" s="5">
        <v>7</v>
      </c>
      <c r="K109" s="5">
        <v>0</v>
      </c>
      <c r="L109" s="5">
        <v>0</v>
      </c>
      <c r="M109" s="5">
        <v>1</v>
      </c>
      <c r="N109" s="5">
        <v>1</v>
      </c>
      <c r="O109" s="5">
        <v>1</v>
      </c>
      <c r="P109" s="32">
        <f t="shared" si="208"/>
        <v>1</v>
      </c>
    </row>
    <row r="110" spans="1:16" ht="15.75" x14ac:dyDescent="0.25">
      <c r="A110" s="596" t="s">
        <v>198</v>
      </c>
      <c r="B110" s="597"/>
      <c r="C110" s="12" t="s">
        <v>3</v>
      </c>
      <c r="D110" s="162">
        <v>0</v>
      </c>
      <c r="E110" s="162">
        <v>0</v>
      </c>
      <c r="F110" s="162">
        <v>0</v>
      </c>
      <c r="G110" s="162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32">
        <f t="shared" si="208"/>
        <v>0</v>
      </c>
    </row>
    <row r="111" spans="1:16" ht="15.75" x14ac:dyDescent="0.25">
      <c r="A111" s="617" t="s">
        <v>97</v>
      </c>
      <c r="B111" s="618"/>
      <c r="C111" s="12" t="s">
        <v>3</v>
      </c>
      <c r="D111" s="33">
        <f>SUM(D107:D110)</f>
        <v>223</v>
      </c>
      <c r="E111" s="33">
        <f t="shared" ref="E111:G111" si="215">SUM(E107:E110)</f>
        <v>229</v>
      </c>
      <c r="F111" s="33">
        <f t="shared" si="215"/>
        <v>236</v>
      </c>
      <c r="G111" s="33">
        <f t="shared" si="215"/>
        <v>240</v>
      </c>
      <c r="H111" s="33">
        <f t="shared" ref="H111:I111" si="216">SUM(H107:H110)</f>
        <v>249</v>
      </c>
      <c r="I111" s="33">
        <f t="shared" si="216"/>
        <v>260</v>
      </c>
      <c r="J111" s="33">
        <f t="shared" ref="J111:K111" si="217">SUM(J107:J110)</f>
        <v>260</v>
      </c>
      <c r="K111" s="33">
        <f t="shared" si="217"/>
        <v>247</v>
      </c>
      <c r="L111" s="33">
        <f t="shared" ref="L111:M111" si="218">SUM(L107:L110)</f>
        <v>254</v>
      </c>
      <c r="M111" s="33">
        <f t="shared" si="218"/>
        <v>254</v>
      </c>
      <c r="N111" s="33">
        <f t="shared" ref="N111" si="219">SUM(N107:N110)</f>
        <v>254</v>
      </c>
      <c r="O111" s="33">
        <f t="shared" ref="O111" si="220">SUM(O107:O110)</f>
        <v>233</v>
      </c>
      <c r="P111" s="32">
        <f t="shared" si="208"/>
        <v>233</v>
      </c>
    </row>
    <row r="112" spans="1:16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39"/>
      <c r="O112" s="639"/>
      <c r="P112" s="640"/>
    </row>
    <row r="113" spans="1:16" ht="15.75" x14ac:dyDescent="0.25">
      <c r="A113" s="596" t="s">
        <v>199</v>
      </c>
      <c r="B113" s="597"/>
      <c r="C113" s="12" t="s">
        <v>3</v>
      </c>
      <c r="D113" s="162">
        <v>164</v>
      </c>
      <c r="E113" s="162">
        <v>164</v>
      </c>
      <c r="F113" s="162">
        <v>155</v>
      </c>
      <c r="G113" s="162">
        <v>155</v>
      </c>
      <c r="H113" s="136">
        <v>154</v>
      </c>
      <c r="I113" s="136">
        <v>154</v>
      </c>
      <c r="J113" s="136">
        <v>154</v>
      </c>
      <c r="K113" s="136">
        <v>169</v>
      </c>
      <c r="L113" s="136">
        <v>160</v>
      </c>
      <c r="M113" s="136">
        <v>163</v>
      </c>
      <c r="N113" s="136">
        <v>163</v>
      </c>
      <c r="O113" s="136">
        <v>220</v>
      </c>
      <c r="P113" s="32">
        <f t="shared" si="208"/>
        <v>220</v>
      </c>
    </row>
    <row r="114" spans="1:16" ht="15.75" x14ac:dyDescent="0.25">
      <c r="A114" s="596" t="s">
        <v>200</v>
      </c>
      <c r="B114" s="597"/>
      <c r="C114" s="12" t="s">
        <v>3</v>
      </c>
      <c r="D114" s="162">
        <v>5</v>
      </c>
      <c r="E114" s="162">
        <v>5</v>
      </c>
      <c r="F114" s="162">
        <v>5</v>
      </c>
      <c r="G114" s="162">
        <v>5</v>
      </c>
      <c r="H114" s="136">
        <v>5</v>
      </c>
      <c r="I114" s="136">
        <v>5</v>
      </c>
      <c r="J114" s="136">
        <v>5</v>
      </c>
      <c r="K114" s="136">
        <v>5</v>
      </c>
      <c r="L114" s="136">
        <v>9</v>
      </c>
      <c r="M114" s="136">
        <v>9</v>
      </c>
      <c r="N114" s="136">
        <v>9</v>
      </c>
      <c r="O114" s="136">
        <v>9</v>
      </c>
      <c r="P114" s="32">
        <f t="shared" si="208"/>
        <v>9</v>
      </c>
    </row>
    <row r="115" spans="1:16" ht="15.75" x14ac:dyDescent="0.25">
      <c r="A115" s="596" t="s">
        <v>201</v>
      </c>
      <c r="B115" s="597"/>
      <c r="C115" s="12" t="s">
        <v>3</v>
      </c>
      <c r="D115" s="162">
        <v>0</v>
      </c>
      <c r="E115" s="162">
        <v>0</v>
      </c>
      <c r="F115" s="162">
        <v>0</v>
      </c>
      <c r="G115" s="162">
        <v>0</v>
      </c>
      <c r="H115" s="136">
        <v>0</v>
      </c>
      <c r="I115" s="136">
        <v>0</v>
      </c>
      <c r="J115" s="136">
        <v>0</v>
      </c>
      <c r="K115" s="136">
        <v>0</v>
      </c>
      <c r="L115" s="136">
        <v>7</v>
      </c>
      <c r="M115" s="136">
        <v>6</v>
      </c>
      <c r="N115" s="136">
        <v>6</v>
      </c>
      <c r="O115" s="136">
        <v>6</v>
      </c>
      <c r="P115" s="32">
        <f t="shared" si="208"/>
        <v>6</v>
      </c>
    </row>
    <row r="116" spans="1:16" ht="15.75" x14ac:dyDescent="0.25">
      <c r="A116" s="596" t="s">
        <v>202</v>
      </c>
      <c r="B116" s="597"/>
      <c r="C116" s="12" t="s">
        <v>3</v>
      </c>
      <c r="D116" s="162">
        <v>15</v>
      </c>
      <c r="E116" s="162">
        <v>15</v>
      </c>
      <c r="F116" s="162">
        <v>15</v>
      </c>
      <c r="G116" s="162">
        <v>15</v>
      </c>
      <c r="H116" s="136">
        <v>15</v>
      </c>
      <c r="I116" s="136">
        <v>15</v>
      </c>
      <c r="J116" s="136">
        <v>15</v>
      </c>
      <c r="K116" s="136">
        <v>15</v>
      </c>
      <c r="L116" s="136">
        <v>15</v>
      </c>
      <c r="M116" s="136">
        <v>15</v>
      </c>
      <c r="N116" s="136">
        <v>15</v>
      </c>
      <c r="O116" s="136">
        <v>15</v>
      </c>
      <c r="P116" s="32">
        <f t="shared" si="208"/>
        <v>15</v>
      </c>
    </row>
    <row r="117" spans="1:16" ht="15.75" x14ac:dyDescent="0.25">
      <c r="A117" s="617" t="s">
        <v>96</v>
      </c>
      <c r="B117" s="618"/>
      <c r="C117" s="12" t="s">
        <v>3</v>
      </c>
      <c r="D117" s="33">
        <f>SUM(D113:D116)</f>
        <v>184</v>
      </c>
      <c r="E117" s="33">
        <f t="shared" ref="E117:G117" si="221">SUM(E113:E116)</f>
        <v>184</v>
      </c>
      <c r="F117" s="33">
        <f t="shared" si="221"/>
        <v>175</v>
      </c>
      <c r="G117" s="33">
        <f t="shared" si="221"/>
        <v>175</v>
      </c>
      <c r="H117" s="33">
        <f t="shared" ref="H117:I117" si="222">SUM(H113:H116)</f>
        <v>174</v>
      </c>
      <c r="I117" s="33">
        <f t="shared" si="222"/>
        <v>174</v>
      </c>
      <c r="J117" s="33">
        <f t="shared" ref="J117:K117" si="223">SUM(J113:J116)</f>
        <v>174</v>
      </c>
      <c r="K117" s="33">
        <f t="shared" si="223"/>
        <v>189</v>
      </c>
      <c r="L117" s="33">
        <f t="shared" ref="L117:M117" si="224">SUM(L113:L116)</f>
        <v>191</v>
      </c>
      <c r="M117" s="33">
        <f t="shared" si="224"/>
        <v>193</v>
      </c>
      <c r="N117" s="33">
        <f t="shared" ref="N117" si="225">SUM(N113:N116)</f>
        <v>193</v>
      </c>
      <c r="O117" s="33">
        <f t="shared" ref="O117" si="226">SUM(O113:O116)</f>
        <v>250</v>
      </c>
      <c r="P117" s="54">
        <f t="shared" ref="P117" si="227">SUM(P113:P116)</f>
        <v>250</v>
      </c>
    </row>
    <row r="118" spans="1:16" s="3" customFormat="1" ht="15.75" x14ac:dyDescent="0.25">
      <c r="A118" s="325" t="s">
        <v>193</v>
      </c>
      <c r="B118" s="326"/>
      <c r="C118" s="12" t="s">
        <v>3</v>
      </c>
      <c r="D118" s="33">
        <f t="shared" ref="D118:G118" si="228">D111+D117</f>
        <v>407</v>
      </c>
      <c r="E118" s="33">
        <f t="shared" si="228"/>
        <v>413</v>
      </c>
      <c r="F118" s="33">
        <f t="shared" si="228"/>
        <v>411</v>
      </c>
      <c r="G118" s="33">
        <f t="shared" si="228"/>
        <v>415</v>
      </c>
      <c r="H118" s="33">
        <f t="shared" ref="H118:I118" si="229">H111+H117</f>
        <v>423</v>
      </c>
      <c r="I118" s="33">
        <f t="shared" si="229"/>
        <v>434</v>
      </c>
      <c r="J118" s="33">
        <f t="shared" ref="J118:K118" si="230">J111+J117</f>
        <v>434</v>
      </c>
      <c r="K118" s="33">
        <f t="shared" si="230"/>
        <v>436</v>
      </c>
      <c r="L118" s="33">
        <f t="shared" ref="L118:M118" si="231">L111+L117</f>
        <v>445</v>
      </c>
      <c r="M118" s="33">
        <f t="shared" si="231"/>
        <v>447</v>
      </c>
      <c r="N118" s="33">
        <f t="shared" ref="N118" si="232">N111+N117</f>
        <v>447</v>
      </c>
      <c r="O118" s="33">
        <f t="shared" ref="O118" si="233">O111+O117</f>
        <v>483</v>
      </c>
      <c r="P118" s="33">
        <f t="shared" ref="P118" si="234">P111+P117</f>
        <v>483</v>
      </c>
    </row>
    <row r="119" spans="1:16" ht="15.75" x14ac:dyDescent="0.25">
      <c r="A119" s="617" t="s">
        <v>194</v>
      </c>
      <c r="B119" s="618"/>
      <c r="C119" s="12" t="s">
        <v>3</v>
      </c>
      <c r="D119" s="33">
        <f t="shared" ref="D119:G119" si="235">D105+D118</f>
        <v>431</v>
      </c>
      <c r="E119" s="33">
        <f t="shared" si="235"/>
        <v>437</v>
      </c>
      <c r="F119" s="33">
        <f t="shared" si="235"/>
        <v>441</v>
      </c>
      <c r="G119" s="33">
        <f t="shared" si="235"/>
        <v>443</v>
      </c>
      <c r="H119" s="33">
        <f t="shared" ref="H119:I119" si="236">H105+H118</f>
        <v>452</v>
      </c>
      <c r="I119" s="33">
        <f t="shared" si="236"/>
        <v>461</v>
      </c>
      <c r="J119" s="33">
        <f t="shared" ref="J119:K119" si="237">J105+J118</f>
        <v>463</v>
      </c>
      <c r="K119" s="33">
        <f t="shared" si="237"/>
        <v>466</v>
      </c>
      <c r="L119" s="33">
        <f t="shared" ref="L119:M119" si="238">L105+L118</f>
        <v>471</v>
      </c>
      <c r="M119" s="33">
        <f t="shared" si="238"/>
        <v>476</v>
      </c>
      <c r="N119" s="33">
        <f t="shared" ref="N119" si="239">N105+N118</f>
        <v>476</v>
      </c>
      <c r="O119" s="33">
        <f t="shared" ref="O119" si="240">O105+O118</f>
        <v>483</v>
      </c>
      <c r="P119" s="33">
        <f t="shared" ref="P119" si="241">P105+P118</f>
        <v>483</v>
      </c>
    </row>
    <row r="120" spans="1:16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4"/>
      <c r="O120" s="594"/>
      <c r="P120" s="595"/>
    </row>
    <row r="121" spans="1:16" ht="15.75" x14ac:dyDescent="0.25">
      <c r="A121" s="596" t="s">
        <v>95</v>
      </c>
      <c r="B121" s="597"/>
      <c r="C121" s="6" t="s">
        <v>3</v>
      </c>
      <c r="D121" s="162">
        <v>6904</v>
      </c>
      <c r="E121" s="162">
        <v>6915</v>
      </c>
      <c r="F121" s="162">
        <v>6926</v>
      </c>
      <c r="G121" s="162">
        <v>6937</v>
      </c>
      <c r="H121" s="137">
        <v>6948</v>
      </c>
      <c r="I121" s="137">
        <v>6959</v>
      </c>
      <c r="J121" s="137">
        <v>6970</v>
      </c>
      <c r="K121" s="137">
        <v>6981</v>
      </c>
      <c r="L121" s="137">
        <v>6992</v>
      </c>
      <c r="M121" s="137">
        <v>7003</v>
      </c>
      <c r="N121" s="137">
        <v>7014</v>
      </c>
      <c r="O121" s="137">
        <v>7025</v>
      </c>
      <c r="P121" s="31">
        <f>O121</f>
        <v>7025</v>
      </c>
    </row>
    <row r="122" spans="1:16" ht="15.75" x14ac:dyDescent="0.25">
      <c r="A122" s="596" t="s">
        <v>94</v>
      </c>
      <c r="B122" s="597"/>
      <c r="C122" s="6" t="s">
        <v>3</v>
      </c>
      <c r="D122" s="162">
        <v>5539.5</v>
      </c>
      <c r="E122" s="162">
        <v>5565.8</v>
      </c>
      <c r="F122" s="162">
        <v>5583.2</v>
      </c>
      <c r="G122" s="162">
        <v>5591.6</v>
      </c>
      <c r="H122" s="137">
        <v>5630.7</v>
      </c>
      <c r="I122" s="137">
        <v>5669.7</v>
      </c>
      <c r="J122" s="137">
        <v>5678.6</v>
      </c>
      <c r="K122" s="137">
        <v>5691.9</v>
      </c>
      <c r="L122" s="137">
        <v>5713.5</v>
      </c>
      <c r="M122" s="137">
        <v>5735.5</v>
      </c>
      <c r="N122" s="137">
        <v>5736</v>
      </c>
      <c r="O122" s="137">
        <v>5766.1</v>
      </c>
      <c r="P122" s="31">
        <f>O122</f>
        <v>5766.1</v>
      </c>
    </row>
    <row r="123" spans="1:16" ht="15.75" x14ac:dyDescent="0.25">
      <c r="A123" s="633" t="s">
        <v>93</v>
      </c>
      <c r="B123" s="634"/>
      <c r="C123" s="30" t="s">
        <v>6</v>
      </c>
      <c r="D123" s="316">
        <f>IFERROR(D122/D121,0)</f>
        <v>0.80236095017381226</v>
      </c>
      <c r="E123" s="316">
        <f t="shared" ref="E123:G123" si="242">IFERROR(E122/E121,0)</f>
        <v>0.8048879248011569</v>
      </c>
      <c r="F123" s="316">
        <f t="shared" si="242"/>
        <v>0.80612185965925498</v>
      </c>
      <c r="G123" s="316">
        <f t="shared" si="242"/>
        <v>0.80605449041372357</v>
      </c>
      <c r="H123" s="316">
        <f t="shared" ref="H123:I123" si="243">IFERROR(H122/H121,0)</f>
        <v>0.81040587219343696</v>
      </c>
      <c r="I123" s="316">
        <f t="shared" si="243"/>
        <v>0.81472912774823969</v>
      </c>
      <c r="J123" s="316">
        <f t="shared" ref="J123:K123" si="244">IFERROR(J122/J121,0)</f>
        <v>0.81472022955523682</v>
      </c>
      <c r="K123" s="316">
        <f t="shared" si="244"/>
        <v>0.81534164159862477</v>
      </c>
      <c r="L123" s="316">
        <f t="shared" ref="L123:M123" si="245">IFERROR(L122/L121,0)</f>
        <v>0.81714816933638446</v>
      </c>
      <c r="M123" s="316">
        <f t="shared" si="245"/>
        <v>0.81900614022561757</v>
      </c>
      <c r="N123" s="316">
        <f t="shared" ref="N123" si="246">IFERROR(N122/N121,0)</f>
        <v>0.81779298545765611</v>
      </c>
      <c r="O123" s="316">
        <f t="shared" ref="O123" si="247">IFERROR(O122/O121,0)</f>
        <v>0.82079715302491107</v>
      </c>
      <c r="P123" s="298">
        <f>IFERROR(P122/P121,0)</f>
        <v>0.82079715302491107</v>
      </c>
    </row>
    <row r="124" spans="1:16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6"/>
      <c r="O124" s="626"/>
      <c r="P124" s="627"/>
    </row>
    <row r="125" spans="1:16" ht="26.25" x14ac:dyDescent="0.25">
      <c r="A125" s="605" t="s">
        <v>91</v>
      </c>
      <c r="B125" s="24" t="s">
        <v>85</v>
      </c>
      <c r="C125" s="12" t="s">
        <v>3</v>
      </c>
      <c r="D125" s="164">
        <v>0</v>
      </c>
      <c r="E125" s="164">
        <v>0</v>
      </c>
      <c r="F125" s="164">
        <v>0</v>
      </c>
      <c r="G125" s="164">
        <v>0</v>
      </c>
      <c r="H125" s="164">
        <v>0</v>
      </c>
      <c r="I125" s="164">
        <v>0</v>
      </c>
      <c r="J125" s="164">
        <v>0</v>
      </c>
      <c r="K125" s="164">
        <v>0</v>
      </c>
      <c r="L125" s="164">
        <v>0</v>
      </c>
      <c r="M125" s="164">
        <v>0</v>
      </c>
      <c r="N125" s="164">
        <v>0</v>
      </c>
      <c r="O125" s="164">
        <v>0</v>
      </c>
      <c r="P125" s="25">
        <f>D125</f>
        <v>0</v>
      </c>
    </row>
    <row r="126" spans="1:16" ht="15.75" x14ac:dyDescent="0.25">
      <c r="A126" s="606"/>
      <c r="B126" s="24" t="s">
        <v>84</v>
      </c>
      <c r="C126" s="12" t="s">
        <v>3</v>
      </c>
      <c r="D126" s="162">
        <v>0</v>
      </c>
      <c r="E126" s="162">
        <v>0</v>
      </c>
      <c r="F126" s="162">
        <v>0</v>
      </c>
      <c r="G126" s="162">
        <v>0</v>
      </c>
      <c r="H126" s="162">
        <v>0</v>
      </c>
      <c r="I126" s="162">
        <v>0</v>
      </c>
      <c r="J126" s="162">
        <v>0</v>
      </c>
      <c r="K126" s="162">
        <v>0</v>
      </c>
      <c r="L126" s="162">
        <v>0</v>
      </c>
      <c r="M126" s="162">
        <v>0</v>
      </c>
      <c r="N126" s="162">
        <v>0</v>
      </c>
      <c r="O126" s="162">
        <v>0</v>
      </c>
      <c r="P126" s="19">
        <f>SUM(D126:O126)</f>
        <v>0</v>
      </c>
    </row>
    <row r="127" spans="1:16" ht="15.75" x14ac:dyDescent="0.25">
      <c r="A127" s="606"/>
      <c r="B127" s="79" t="s">
        <v>88</v>
      </c>
      <c r="C127" s="12" t="s">
        <v>3</v>
      </c>
      <c r="D127" s="162">
        <v>0</v>
      </c>
      <c r="E127" s="162">
        <v>0</v>
      </c>
      <c r="F127" s="162">
        <v>0</v>
      </c>
      <c r="G127" s="162">
        <v>0</v>
      </c>
      <c r="H127" s="162">
        <v>0</v>
      </c>
      <c r="I127" s="162">
        <v>0</v>
      </c>
      <c r="J127" s="162">
        <v>0</v>
      </c>
      <c r="K127" s="162">
        <v>0</v>
      </c>
      <c r="L127" s="162">
        <v>0</v>
      </c>
      <c r="M127" s="162">
        <v>0</v>
      </c>
      <c r="N127" s="162">
        <v>0</v>
      </c>
      <c r="O127" s="162">
        <v>0</v>
      </c>
      <c r="P127" s="19">
        <f>SUM(D127:O127)</f>
        <v>0</v>
      </c>
    </row>
    <row r="128" spans="1:16" ht="15.75" x14ac:dyDescent="0.25">
      <c r="A128" s="606"/>
      <c r="B128" s="24" t="s">
        <v>82</v>
      </c>
      <c r="C128" s="12" t="s">
        <v>3</v>
      </c>
      <c r="D128" s="162">
        <v>0</v>
      </c>
      <c r="E128" s="162">
        <v>0</v>
      </c>
      <c r="F128" s="162">
        <v>0</v>
      </c>
      <c r="G128" s="162">
        <v>0</v>
      </c>
      <c r="H128" s="162">
        <v>0</v>
      </c>
      <c r="I128" s="162">
        <v>0</v>
      </c>
      <c r="J128" s="162">
        <v>0</v>
      </c>
      <c r="K128" s="162">
        <v>0</v>
      </c>
      <c r="L128" s="162">
        <v>0</v>
      </c>
      <c r="M128" s="162">
        <v>0</v>
      </c>
      <c r="N128" s="162">
        <v>0</v>
      </c>
      <c r="O128" s="162">
        <v>0</v>
      </c>
      <c r="P128" s="19">
        <f>SUM(D128:O128)</f>
        <v>0</v>
      </c>
    </row>
    <row r="129" spans="1:16" ht="15.75" x14ac:dyDescent="0.25">
      <c r="A129" s="607"/>
      <c r="B129" s="24" t="s">
        <v>81</v>
      </c>
      <c r="C129" s="12" t="s">
        <v>3</v>
      </c>
      <c r="D129" s="164">
        <f>D125+D126-D127-D128</f>
        <v>0</v>
      </c>
      <c r="E129" s="164">
        <f t="shared" ref="E129:G129" si="248">E125+E126-E127-E128</f>
        <v>0</v>
      </c>
      <c r="F129" s="164">
        <f t="shared" si="248"/>
        <v>0</v>
      </c>
      <c r="G129" s="164">
        <f t="shared" si="248"/>
        <v>0</v>
      </c>
      <c r="H129" s="164">
        <f t="shared" ref="H129:I129" si="249">H125+H126-H127-H128</f>
        <v>0</v>
      </c>
      <c r="I129" s="164">
        <f t="shared" si="249"/>
        <v>0</v>
      </c>
      <c r="J129" s="164">
        <f t="shared" ref="J129:K129" si="250">J125+J126-J127-J128</f>
        <v>0</v>
      </c>
      <c r="K129" s="164">
        <f t="shared" si="250"/>
        <v>0</v>
      </c>
      <c r="L129" s="164">
        <f t="shared" ref="L129:M129" si="251">L125+L126-L127-L128</f>
        <v>0</v>
      </c>
      <c r="M129" s="164">
        <f t="shared" si="251"/>
        <v>0</v>
      </c>
      <c r="N129" s="164">
        <f t="shared" ref="N129" si="252">N125+N126-N127-N128</f>
        <v>0</v>
      </c>
      <c r="O129" s="164">
        <f t="shared" ref="O129" si="253">O125+O126-O127-O128</f>
        <v>0</v>
      </c>
      <c r="P129" s="25">
        <f>P125+P126-P127-P128</f>
        <v>0</v>
      </c>
    </row>
    <row r="130" spans="1:16" ht="26.25" x14ac:dyDescent="0.25">
      <c r="A130" s="605" t="s">
        <v>90</v>
      </c>
      <c r="B130" s="28" t="s">
        <v>85</v>
      </c>
      <c r="C130" s="27" t="s">
        <v>3</v>
      </c>
      <c r="D130" s="164">
        <v>0</v>
      </c>
      <c r="E130" s="164">
        <v>0</v>
      </c>
      <c r="F130" s="164">
        <v>0</v>
      </c>
      <c r="G130" s="164">
        <v>0</v>
      </c>
      <c r="H130" s="164">
        <v>0</v>
      </c>
      <c r="I130" s="164">
        <v>0</v>
      </c>
      <c r="J130" s="164">
        <v>0</v>
      </c>
      <c r="K130" s="164">
        <v>0</v>
      </c>
      <c r="L130" s="164">
        <v>0</v>
      </c>
      <c r="M130" s="164">
        <v>0</v>
      </c>
      <c r="N130" s="164">
        <v>0</v>
      </c>
      <c r="O130" s="164">
        <v>0</v>
      </c>
      <c r="P130" s="25">
        <f>D130</f>
        <v>0</v>
      </c>
    </row>
    <row r="131" spans="1:16" ht="15.75" x14ac:dyDescent="0.25">
      <c r="A131" s="606"/>
      <c r="B131" s="24" t="s">
        <v>84</v>
      </c>
      <c r="C131" s="12" t="s">
        <v>3</v>
      </c>
      <c r="D131" s="162">
        <v>0</v>
      </c>
      <c r="E131" s="162">
        <v>0</v>
      </c>
      <c r="F131" s="162">
        <v>0</v>
      </c>
      <c r="G131" s="162">
        <v>0</v>
      </c>
      <c r="H131" s="162">
        <v>0</v>
      </c>
      <c r="I131" s="162">
        <v>0</v>
      </c>
      <c r="J131" s="162">
        <v>0</v>
      </c>
      <c r="K131" s="162">
        <v>0</v>
      </c>
      <c r="L131" s="162">
        <v>0</v>
      </c>
      <c r="M131" s="162">
        <v>0</v>
      </c>
      <c r="N131" s="162">
        <v>0</v>
      </c>
      <c r="O131" s="162">
        <v>0</v>
      </c>
      <c r="P131" s="19">
        <f>SUM(D131:O131)</f>
        <v>0</v>
      </c>
    </row>
    <row r="132" spans="1:16" ht="15.75" x14ac:dyDescent="0.25">
      <c r="A132" s="606"/>
      <c r="B132" s="79" t="s">
        <v>88</v>
      </c>
      <c r="C132" s="12" t="s">
        <v>3</v>
      </c>
      <c r="D132" s="162">
        <v>0</v>
      </c>
      <c r="E132" s="162">
        <v>0</v>
      </c>
      <c r="F132" s="162">
        <v>0</v>
      </c>
      <c r="G132" s="162">
        <v>0</v>
      </c>
      <c r="H132" s="162">
        <v>0</v>
      </c>
      <c r="I132" s="162">
        <v>0</v>
      </c>
      <c r="J132" s="162">
        <v>0</v>
      </c>
      <c r="K132" s="162">
        <v>0</v>
      </c>
      <c r="L132" s="162">
        <v>0</v>
      </c>
      <c r="M132" s="162">
        <v>0</v>
      </c>
      <c r="N132" s="162">
        <v>0</v>
      </c>
      <c r="O132" s="162">
        <v>0</v>
      </c>
      <c r="P132" s="19">
        <f>SUM(D132:O132)</f>
        <v>0</v>
      </c>
    </row>
    <row r="133" spans="1:16" ht="15.75" x14ac:dyDescent="0.25">
      <c r="A133" s="606"/>
      <c r="B133" s="24" t="s">
        <v>82</v>
      </c>
      <c r="C133" s="12" t="s">
        <v>3</v>
      </c>
      <c r="D133" s="162">
        <v>0</v>
      </c>
      <c r="E133" s="162">
        <v>0</v>
      </c>
      <c r="F133" s="162">
        <v>0</v>
      </c>
      <c r="G133" s="162">
        <v>0</v>
      </c>
      <c r="H133" s="162">
        <v>0</v>
      </c>
      <c r="I133" s="162">
        <v>0</v>
      </c>
      <c r="J133" s="162">
        <v>0</v>
      </c>
      <c r="K133" s="162">
        <v>0</v>
      </c>
      <c r="L133" s="162">
        <v>0</v>
      </c>
      <c r="M133" s="162">
        <v>0</v>
      </c>
      <c r="N133" s="162">
        <v>0</v>
      </c>
      <c r="O133" s="162">
        <v>0</v>
      </c>
      <c r="P133" s="19">
        <f>SUM(D133:O133)</f>
        <v>0</v>
      </c>
    </row>
    <row r="134" spans="1:16" ht="15.75" x14ac:dyDescent="0.25">
      <c r="A134" s="607"/>
      <c r="B134" s="24" t="s">
        <v>81</v>
      </c>
      <c r="C134" s="12" t="s">
        <v>3</v>
      </c>
      <c r="D134" s="164">
        <f t="shared" ref="D134:G134" si="254">D130+D131-D132-D133</f>
        <v>0</v>
      </c>
      <c r="E134" s="164">
        <f t="shared" si="254"/>
        <v>0</v>
      </c>
      <c r="F134" s="164">
        <f t="shared" si="254"/>
        <v>0</v>
      </c>
      <c r="G134" s="164">
        <f t="shared" si="254"/>
        <v>0</v>
      </c>
      <c r="H134" s="164">
        <f t="shared" ref="H134:I134" si="255">H130+H131-H132-H133</f>
        <v>0</v>
      </c>
      <c r="I134" s="164">
        <f t="shared" si="255"/>
        <v>0</v>
      </c>
      <c r="J134" s="164">
        <f t="shared" ref="J134:K134" si="256">J130+J131-J132-J133</f>
        <v>0</v>
      </c>
      <c r="K134" s="164">
        <f t="shared" si="256"/>
        <v>0</v>
      </c>
      <c r="L134" s="164">
        <f t="shared" ref="L134:M134" si="257">L130+L131-L132-L133</f>
        <v>0</v>
      </c>
      <c r="M134" s="164">
        <f t="shared" si="257"/>
        <v>0</v>
      </c>
      <c r="N134" s="164">
        <f t="shared" ref="N134" si="258">N130+N131-N132-N133</f>
        <v>0</v>
      </c>
      <c r="O134" s="164">
        <f t="shared" ref="O134" si="259">O130+O131-O132-O133</f>
        <v>0</v>
      </c>
      <c r="P134" s="25">
        <f>P130+P131-P132-P133</f>
        <v>0</v>
      </c>
    </row>
    <row r="135" spans="1:16" ht="26.25" x14ac:dyDescent="0.25">
      <c r="A135" s="605" t="s">
        <v>89</v>
      </c>
      <c r="B135" s="24" t="s">
        <v>85</v>
      </c>
      <c r="C135" s="12" t="s">
        <v>3</v>
      </c>
      <c r="D135" s="164">
        <v>0</v>
      </c>
      <c r="E135" s="164">
        <v>0</v>
      </c>
      <c r="F135" s="164">
        <v>0</v>
      </c>
      <c r="G135" s="164">
        <v>0</v>
      </c>
      <c r="H135" s="164">
        <v>0</v>
      </c>
      <c r="I135" s="164">
        <v>0</v>
      </c>
      <c r="J135" s="164">
        <v>0</v>
      </c>
      <c r="K135" s="164">
        <v>0</v>
      </c>
      <c r="L135" s="164">
        <v>0</v>
      </c>
      <c r="M135" s="164">
        <v>0</v>
      </c>
      <c r="N135" s="164">
        <v>0</v>
      </c>
      <c r="O135" s="164">
        <v>0</v>
      </c>
      <c r="P135" s="25">
        <f>D135</f>
        <v>0</v>
      </c>
    </row>
    <row r="136" spans="1:16" ht="15.75" x14ac:dyDescent="0.25">
      <c r="A136" s="606"/>
      <c r="B136" s="24" t="s">
        <v>84</v>
      </c>
      <c r="C136" s="12" t="s">
        <v>3</v>
      </c>
      <c r="D136" s="162">
        <v>0</v>
      </c>
      <c r="E136" s="162">
        <v>0</v>
      </c>
      <c r="F136" s="162">
        <v>0</v>
      </c>
      <c r="G136" s="162">
        <v>0</v>
      </c>
      <c r="H136" s="162">
        <v>0</v>
      </c>
      <c r="I136" s="162">
        <v>0</v>
      </c>
      <c r="J136" s="162">
        <v>0</v>
      </c>
      <c r="K136" s="162">
        <v>0</v>
      </c>
      <c r="L136" s="162">
        <v>0</v>
      </c>
      <c r="M136" s="162">
        <v>0</v>
      </c>
      <c r="N136" s="162">
        <v>0</v>
      </c>
      <c r="O136" s="162">
        <v>0</v>
      </c>
      <c r="P136" s="19">
        <f>SUM(D136:O136)</f>
        <v>0</v>
      </c>
    </row>
    <row r="137" spans="1:16" ht="15.75" x14ac:dyDescent="0.25">
      <c r="A137" s="606"/>
      <c r="B137" s="79" t="s">
        <v>88</v>
      </c>
      <c r="C137" s="12" t="s">
        <v>3</v>
      </c>
      <c r="D137" s="162">
        <v>0</v>
      </c>
      <c r="E137" s="162">
        <v>0</v>
      </c>
      <c r="F137" s="162">
        <v>0</v>
      </c>
      <c r="G137" s="162">
        <v>0</v>
      </c>
      <c r="H137" s="162">
        <v>0</v>
      </c>
      <c r="I137" s="162">
        <v>0</v>
      </c>
      <c r="J137" s="162">
        <v>0</v>
      </c>
      <c r="K137" s="162">
        <v>0</v>
      </c>
      <c r="L137" s="162">
        <v>0</v>
      </c>
      <c r="M137" s="162">
        <v>0</v>
      </c>
      <c r="N137" s="162">
        <v>0</v>
      </c>
      <c r="O137" s="162">
        <v>0</v>
      </c>
      <c r="P137" s="19">
        <f>SUM(D137:O137)</f>
        <v>0</v>
      </c>
    </row>
    <row r="138" spans="1:16" ht="15.75" x14ac:dyDescent="0.25">
      <c r="A138" s="606"/>
      <c r="B138" s="24" t="s">
        <v>82</v>
      </c>
      <c r="C138" s="12" t="s">
        <v>3</v>
      </c>
      <c r="D138" s="162">
        <v>0</v>
      </c>
      <c r="E138" s="162">
        <v>0</v>
      </c>
      <c r="F138" s="162">
        <v>0</v>
      </c>
      <c r="G138" s="162">
        <v>0</v>
      </c>
      <c r="H138" s="162">
        <v>0</v>
      </c>
      <c r="I138" s="162">
        <v>0</v>
      </c>
      <c r="J138" s="162">
        <v>0</v>
      </c>
      <c r="K138" s="162">
        <v>0</v>
      </c>
      <c r="L138" s="162">
        <v>0</v>
      </c>
      <c r="M138" s="162">
        <v>0</v>
      </c>
      <c r="N138" s="162">
        <v>0</v>
      </c>
      <c r="O138" s="162">
        <v>0</v>
      </c>
      <c r="P138" s="19">
        <f>SUM(D138:O138)</f>
        <v>0</v>
      </c>
    </row>
    <row r="139" spans="1:16" ht="15.75" x14ac:dyDescent="0.25">
      <c r="A139" s="607"/>
      <c r="B139" s="24" t="s">
        <v>81</v>
      </c>
      <c r="C139" s="12" t="s">
        <v>3</v>
      </c>
      <c r="D139" s="164">
        <f t="shared" ref="D139:G139" si="260">D135+D136-D137-D138</f>
        <v>0</v>
      </c>
      <c r="E139" s="164">
        <f t="shared" si="260"/>
        <v>0</v>
      </c>
      <c r="F139" s="164">
        <f t="shared" si="260"/>
        <v>0</v>
      </c>
      <c r="G139" s="164">
        <f t="shared" si="260"/>
        <v>0</v>
      </c>
      <c r="H139" s="164">
        <f t="shared" ref="H139:I139" si="261">H135+H136-H137-H138</f>
        <v>0</v>
      </c>
      <c r="I139" s="164">
        <f t="shared" si="261"/>
        <v>0</v>
      </c>
      <c r="J139" s="164">
        <f t="shared" ref="J139:K139" si="262">J135+J136-J137-J138</f>
        <v>0</v>
      </c>
      <c r="K139" s="164">
        <f t="shared" si="262"/>
        <v>0</v>
      </c>
      <c r="L139" s="164">
        <f t="shared" ref="L139:M139" si="263">L135+L136-L137-L138</f>
        <v>0</v>
      </c>
      <c r="M139" s="164">
        <f t="shared" si="263"/>
        <v>0</v>
      </c>
      <c r="N139" s="164">
        <f t="shared" ref="N139" si="264">N135+N136-N137-N138</f>
        <v>0</v>
      </c>
      <c r="O139" s="164">
        <f t="shared" ref="O139" si="265">O135+O136-O137-O138</f>
        <v>0</v>
      </c>
      <c r="P139" s="25">
        <f>P135+P136-P137-P138</f>
        <v>0</v>
      </c>
    </row>
    <row r="140" spans="1:16" ht="26.25" x14ac:dyDescent="0.25">
      <c r="A140" s="605" t="s">
        <v>87</v>
      </c>
      <c r="B140" s="24" t="s">
        <v>85</v>
      </c>
      <c r="C140" s="12" t="s">
        <v>3</v>
      </c>
      <c r="D140" s="164">
        <v>0</v>
      </c>
      <c r="E140" s="164">
        <v>2</v>
      </c>
      <c r="F140" s="164">
        <v>3</v>
      </c>
      <c r="G140" s="164">
        <v>1</v>
      </c>
      <c r="H140" s="164">
        <v>5</v>
      </c>
      <c r="I140" s="164">
        <v>4</v>
      </c>
      <c r="J140" s="164">
        <v>6</v>
      </c>
      <c r="K140" s="164">
        <v>5</v>
      </c>
      <c r="L140" s="164">
        <v>3</v>
      </c>
      <c r="M140" s="164">
        <v>2</v>
      </c>
      <c r="N140" s="164">
        <v>1</v>
      </c>
      <c r="O140" s="164">
        <v>7</v>
      </c>
      <c r="P140" s="25">
        <f>D140</f>
        <v>0</v>
      </c>
    </row>
    <row r="141" spans="1:16" ht="15.75" x14ac:dyDescent="0.25">
      <c r="A141" s="606"/>
      <c r="B141" s="24" t="s">
        <v>84</v>
      </c>
      <c r="C141" s="12" t="s">
        <v>3</v>
      </c>
      <c r="D141" s="162">
        <v>4</v>
      </c>
      <c r="E141" s="162">
        <v>3</v>
      </c>
      <c r="F141" s="162">
        <v>5</v>
      </c>
      <c r="G141" s="162">
        <v>5</v>
      </c>
      <c r="H141" s="162">
        <v>5</v>
      </c>
      <c r="I141" s="162">
        <v>10</v>
      </c>
      <c r="J141" s="162">
        <v>0</v>
      </c>
      <c r="K141" s="162">
        <v>0</v>
      </c>
      <c r="L141" s="162">
        <v>0</v>
      </c>
      <c r="M141" s="162">
        <v>0</v>
      </c>
      <c r="N141" s="162">
        <v>9</v>
      </c>
      <c r="O141" s="162">
        <v>0</v>
      </c>
      <c r="P141" s="19">
        <f>SUM(D141:O141)</f>
        <v>41</v>
      </c>
    </row>
    <row r="142" spans="1:16" ht="15.75" x14ac:dyDescent="0.25">
      <c r="A142" s="606"/>
      <c r="B142" s="24" t="s">
        <v>83</v>
      </c>
      <c r="C142" s="12" t="s">
        <v>3</v>
      </c>
      <c r="D142" s="162">
        <v>1</v>
      </c>
      <c r="E142" s="162">
        <v>2</v>
      </c>
      <c r="F142" s="162">
        <v>0</v>
      </c>
      <c r="G142" s="162">
        <v>0</v>
      </c>
      <c r="H142" s="162">
        <v>0</v>
      </c>
      <c r="I142" s="162">
        <v>6</v>
      </c>
      <c r="J142" s="162">
        <v>1</v>
      </c>
      <c r="K142" s="162">
        <v>1</v>
      </c>
      <c r="L142" s="162">
        <v>1</v>
      </c>
      <c r="M142" s="162">
        <v>1</v>
      </c>
      <c r="N142" s="162">
        <v>3</v>
      </c>
      <c r="O142" s="162">
        <v>5</v>
      </c>
      <c r="P142" s="19">
        <f>SUM(D142:O142)</f>
        <v>21</v>
      </c>
    </row>
    <row r="143" spans="1:16" ht="15.75" x14ac:dyDescent="0.25">
      <c r="A143" s="606"/>
      <c r="B143" s="24" t="s">
        <v>82</v>
      </c>
      <c r="C143" s="12" t="s">
        <v>3</v>
      </c>
      <c r="D143" s="162">
        <v>1</v>
      </c>
      <c r="E143" s="162">
        <v>0</v>
      </c>
      <c r="F143" s="162">
        <v>7</v>
      </c>
      <c r="G143" s="162">
        <v>1</v>
      </c>
      <c r="H143" s="162">
        <v>6</v>
      </c>
      <c r="I143" s="162">
        <v>2</v>
      </c>
      <c r="J143" s="162">
        <v>0</v>
      </c>
      <c r="K143" s="162">
        <v>1</v>
      </c>
      <c r="L143" s="162">
        <v>0</v>
      </c>
      <c r="M143" s="162">
        <v>0</v>
      </c>
      <c r="N143" s="162">
        <v>0</v>
      </c>
      <c r="O143" s="162">
        <v>0</v>
      </c>
      <c r="P143" s="19">
        <f>SUM(D143:O143)</f>
        <v>18</v>
      </c>
    </row>
    <row r="144" spans="1:16" ht="15.75" x14ac:dyDescent="0.25">
      <c r="A144" s="607"/>
      <c r="B144" s="24" t="s">
        <v>81</v>
      </c>
      <c r="C144" s="12" t="s">
        <v>3</v>
      </c>
      <c r="D144" s="164">
        <f t="shared" ref="D144" si="266">D140+D141-D142-D143</f>
        <v>2</v>
      </c>
      <c r="E144" s="164">
        <f>E140+E141-E142-E143</f>
        <v>3</v>
      </c>
      <c r="F144" s="164">
        <f t="shared" ref="F144:G144" si="267">F140+F141-F142-F143</f>
        <v>1</v>
      </c>
      <c r="G144" s="164">
        <f t="shared" si="267"/>
        <v>5</v>
      </c>
      <c r="H144" s="164">
        <f t="shared" ref="H144:I144" si="268">H140+H141-H142-H143</f>
        <v>4</v>
      </c>
      <c r="I144" s="164">
        <f t="shared" si="268"/>
        <v>6</v>
      </c>
      <c r="J144" s="164">
        <f t="shared" ref="J144:K144" si="269">J140+J141-J142-J143</f>
        <v>5</v>
      </c>
      <c r="K144" s="164">
        <f t="shared" si="269"/>
        <v>3</v>
      </c>
      <c r="L144" s="164">
        <f t="shared" ref="L144:M144" si="270">L140+L141-L142-L143</f>
        <v>2</v>
      </c>
      <c r="M144" s="164">
        <f t="shared" si="270"/>
        <v>1</v>
      </c>
      <c r="N144" s="164">
        <f t="shared" ref="N144" si="271">N140+N141-N142-N143</f>
        <v>7</v>
      </c>
      <c r="O144" s="164">
        <f t="shared" ref="O144" si="272">O140+O141-O142-O143</f>
        <v>2</v>
      </c>
      <c r="P144" s="25">
        <f>P140+P141-P142-P143</f>
        <v>2</v>
      </c>
    </row>
    <row r="145" spans="1:16" s="3" customFormat="1" ht="26.25" x14ac:dyDescent="0.25">
      <c r="A145" s="605" t="s">
        <v>86</v>
      </c>
      <c r="B145" s="24" t="s">
        <v>85</v>
      </c>
      <c r="C145" s="12" t="s">
        <v>3</v>
      </c>
      <c r="D145" s="165">
        <f t="shared" ref="D145:G148" si="273">D125+D130+D135+D140</f>
        <v>0</v>
      </c>
      <c r="E145" s="165">
        <f t="shared" si="273"/>
        <v>2</v>
      </c>
      <c r="F145" s="165">
        <f t="shared" si="273"/>
        <v>3</v>
      </c>
      <c r="G145" s="165">
        <f t="shared" si="273"/>
        <v>1</v>
      </c>
      <c r="H145" s="165">
        <f t="shared" ref="H145:I145" si="274">H125+H130+H135+H140</f>
        <v>5</v>
      </c>
      <c r="I145" s="165">
        <f t="shared" si="274"/>
        <v>4</v>
      </c>
      <c r="J145" s="165">
        <f t="shared" ref="J145:K145" si="275">J125+J130+J135+J140</f>
        <v>6</v>
      </c>
      <c r="K145" s="165">
        <f t="shared" si="275"/>
        <v>5</v>
      </c>
      <c r="L145" s="165">
        <f t="shared" ref="L145:M145" si="276">L125+L130+L135+L140</f>
        <v>3</v>
      </c>
      <c r="M145" s="165">
        <f t="shared" si="276"/>
        <v>2</v>
      </c>
      <c r="N145" s="165">
        <f t="shared" ref="N145" si="277">N125+N130+N135+N140</f>
        <v>1</v>
      </c>
      <c r="O145" s="165">
        <f t="shared" ref="O145" si="278">O125+O130+O135+O140</f>
        <v>7</v>
      </c>
      <c r="P145" s="97">
        <f t="shared" ref="P145:P149" si="279">P125+P130+P135+P140</f>
        <v>0</v>
      </c>
    </row>
    <row r="146" spans="1:16" ht="15.75" x14ac:dyDescent="0.25">
      <c r="A146" s="606"/>
      <c r="B146" s="24" t="s">
        <v>84</v>
      </c>
      <c r="C146" s="12" t="s">
        <v>3</v>
      </c>
      <c r="D146" s="165">
        <f t="shared" si="273"/>
        <v>4</v>
      </c>
      <c r="E146" s="165">
        <f t="shared" si="273"/>
        <v>3</v>
      </c>
      <c r="F146" s="165">
        <f t="shared" si="273"/>
        <v>5</v>
      </c>
      <c r="G146" s="165">
        <f t="shared" si="273"/>
        <v>5</v>
      </c>
      <c r="H146" s="165">
        <f t="shared" ref="H146:I146" si="280">H126+H131+H136+H141</f>
        <v>5</v>
      </c>
      <c r="I146" s="165">
        <f t="shared" si="280"/>
        <v>10</v>
      </c>
      <c r="J146" s="165">
        <f t="shared" ref="J146:K146" si="281">J126+J131+J136+J141</f>
        <v>0</v>
      </c>
      <c r="K146" s="165">
        <f t="shared" si="281"/>
        <v>0</v>
      </c>
      <c r="L146" s="165">
        <f t="shared" ref="L146:M146" si="282">L126+L131+L136+L141</f>
        <v>0</v>
      </c>
      <c r="M146" s="165">
        <f t="shared" si="282"/>
        <v>0</v>
      </c>
      <c r="N146" s="165">
        <f t="shared" ref="N146" si="283">N126+N131+N136+N141</f>
        <v>9</v>
      </c>
      <c r="O146" s="165">
        <f t="shared" ref="O146" si="284">O126+O131+O136+O141</f>
        <v>0</v>
      </c>
      <c r="P146" s="97">
        <f t="shared" si="279"/>
        <v>41</v>
      </c>
    </row>
    <row r="147" spans="1:16" ht="15.75" x14ac:dyDescent="0.25">
      <c r="A147" s="606"/>
      <c r="B147" s="24" t="s">
        <v>83</v>
      </c>
      <c r="C147" s="12" t="s">
        <v>3</v>
      </c>
      <c r="D147" s="165">
        <f t="shared" si="273"/>
        <v>1</v>
      </c>
      <c r="E147" s="165">
        <f t="shared" si="273"/>
        <v>2</v>
      </c>
      <c r="F147" s="165">
        <f t="shared" si="273"/>
        <v>0</v>
      </c>
      <c r="G147" s="165">
        <f t="shared" si="273"/>
        <v>0</v>
      </c>
      <c r="H147" s="165">
        <f t="shared" ref="H147:I147" si="285">H127+H132+H137+H142</f>
        <v>0</v>
      </c>
      <c r="I147" s="165">
        <f t="shared" si="285"/>
        <v>6</v>
      </c>
      <c r="J147" s="165">
        <f t="shared" ref="J147:K147" si="286">J127+J132+J137+J142</f>
        <v>1</v>
      </c>
      <c r="K147" s="165">
        <f t="shared" si="286"/>
        <v>1</v>
      </c>
      <c r="L147" s="165">
        <f t="shared" ref="L147:M147" si="287">L127+L132+L137+L142</f>
        <v>1</v>
      </c>
      <c r="M147" s="165">
        <f t="shared" si="287"/>
        <v>1</v>
      </c>
      <c r="N147" s="165">
        <f t="shared" ref="N147" si="288">N127+N132+N137+N142</f>
        <v>3</v>
      </c>
      <c r="O147" s="165">
        <f t="shared" ref="O147" si="289">O127+O132+O137+O142</f>
        <v>5</v>
      </c>
      <c r="P147" s="97">
        <f t="shared" si="279"/>
        <v>21</v>
      </c>
    </row>
    <row r="148" spans="1:16" ht="15.75" x14ac:dyDescent="0.25">
      <c r="A148" s="606"/>
      <c r="B148" s="24" t="s">
        <v>82</v>
      </c>
      <c r="C148" s="12" t="s">
        <v>3</v>
      </c>
      <c r="D148" s="165">
        <f t="shared" si="273"/>
        <v>1</v>
      </c>
      <c r="E148" s="165">
        <f t="shared" si="273"/>
        <v>0</v>
      </c>
      <c r="F148" s="165">
        <f t="shared" si="273"/>
        <v>7</v>
      </c>
      <c r="G148" s="165">
        <f t="shared" si="273"/>
        <v>1</v>
      </c>
      <c r="H148" s="165">
        <f t="shared" ref="H148:I148" si="290">H128+H133+H138+H143</f>
        <v>6</v>
      </c>
      <c r="I148" s="165">
        <f t="shared" si="290"/>
        <v>2</v>
      </c>
      <c r="J148" s="165">
        <f t="shared" ref="J148:K148" si="291">J128+J133+J138+J143</f>
        <v>0</v>
      </c>
      <c r="K148" s="165">
        <f t="shared" si="291"/>
        <v>1</v>
      </c>
      <c r="L148" s="165">
        <f t="shared" ref="L148:M148" si="292">L128+L133+L138+L143</f>
        <v>0</v>
      </c>
      <c r="M148" s="165">
        <f t="shared" si="292"/>
        <v>0</v>
      </c>
      <c r="N148" s="165">
        <f t="shared" ref="N148" si="293">N128+N133+N138+N143</f>
        <v>0</v>
      </c>
      <c r="O148" s="165">
        <f t="shared" ref="O148" si="294">O128+O133+O138+O143</f>
        <v>0</v>
      </c>
      <c r="P148" s="97">
        <f t="shared" si="279"/>
        <v>18</v>
      </c>
    </row>
    <row r="149" spans="1:16" ht="15.75" x14ac:dyDescent="0.25">
      <c r="A149" s="607"/>
      <c r="B149" s="24" t="s">
        <v>81</v>
      </c>
      <c r="C149" s="12" t="s">
        <v>3</v>
      </c>
      <c r="D149" s="164">
        <f t="shared" ref="D149:G149" si="295">D145+D146-D147-D148</f>
        <v>2</v>
      </c>
      <c r="E149" s="164">
        <f t="shared" si="295"/>
        <v>3</v>
      </c>
      <c r="F149" s="164">
        <f t="shared" si="295"/>
        <v>1</v>
      </c>
      <c r="G149" s="164">
        <f t="shared" si="295"/>
        <v>5</v>
      </c>
      <c r="H149" s="164">
        <f t="shared" ref="H149:I149" si="296">H145+H146-H147-H148</f>
        <v>4</v>
      </c>
      <c r="I149" s="164">
        <f t="shared" si="296"/>
        <v>6</v>
      </c>
      <c r="J149" s="164">
        <f t="shared" ref="J149:K149" si="297">J145+J146-J147-J148</f>
        <v>5</v>
      </c>
      <c r="K149" s="164">
        <f t="shared" si="297"/>
        <v>3</v>
      </c>
      <c r="L149" s="164">
        <f t="shared" ref="L149:M149" si="298">L145+L146-L147-L148</f>
        <v>2</v>
      </c>
      <c r="M149" s="164">
        <f t="shared" si="298"/>
        <v>1</v>
      </c>
      <c r="N149" s="164">
        <f t="shared" ref="N149" si="299">N145+N146-N147-N148</f>
        <v>7</v>
      </c>
      <c r="O149" s="164">
        <f t="shared" ref="O149" si="300">O145+O146-O147-O148</f>
        <v>2</v>
      </c>
      <c r="P149" s="97">
        <f t="shared" si="279"/>
        <v>2</v>
      </c>
    </row>
    <row r="150" spans="1:16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4"/>
      <c r="O150" s="594"/>
      <c r="P150" s="595"/>
    </row>
    <row r="151" spans="1:16" ht="15.75" x14ac:dyDescent="0.25">
      <c r="A151" s="596" t="s">
        <v>79</v>
      </c>
      <c r="B151" s="597"/>
      <c r="C151" s="12"/>
      <c r="D151" s="16"/>
      <c r="E151" s="16"/>
      <c r="F151" s="16"/>
      <c r="G151" s="16"/>
      <c r="H151" s="16"/>
      <c r="I151" s="16"/>
      <c r="J151" s="16"/>
      <c r="K151" s="16"/>
      <c r="L151" s="23"/>
      <c r="M151" s="23"/>
      <c r="N151" s="23"/>
      <c r="O151" s="23"/>
      <c r="P151" s="10"/>
    </row>
    <row r="152" spans="1:16" ht="15.75" x14ac:dyDescent="0.25">
      <c r="A152" s="628" t="s">
        <v>78</v>
      </c>
      <c r="B152" s="88" t="s">
        <v>63</v>
      </c>
      <c r="C152" s="12"/>
      <c r="D152" s="16"/>
      <c r="E152" s="16"/>
      <c r="F152" s="16"/>
      <c r="G152" s="16"/>
      <c r="H152" s="16"/>
      <c r="I152" s="16"/>
      <c r="J152" s="16"/>
      <c r="K152" s="16"/>
      <c r="L152" s="23"/>
      <c r="M152" s="23"/>
      <c r="N152" s="23"/>
      <c r="O152" s="23"/>
      <c r="P152" s="10"/>
    </row>
    <row r="153" spans="1:16" ht="15.75" x14ac:dyDescent="0.25">
      <c r="A153" s="629"/>
      <c r="B153" s="20" t="s">
        <v>73</v>
      </c>
      <c r="C153" s="12" t="s">
        <v>57</v>
      </c>
      <c r="D153" s="5">
        <v>14</v>
      </c>
      <c r="E153" s="5">
        <v>3</v>
      </c>
      <c r="F153" s="5">
        <v>8</v>
      </c>
      <c r="G153" s="5">
        <v>7</v>
      </c>
      <c r="H153" s="5">
        <v>4</v>
      </c>
      <c r="I153" s="5">
        <v>4</v>
      </c>
      <c r="J153" s="5">
        <v>11</v>
      </c>
      <c r="K153" s="5">
        <v>8</v>
      </c>
      <c r="L153" s="5">
        <v>2</v>
      </c>
      <c r="M153" s="5">
        <v>3</v>
      </c>
      <c r="N153" s="5">
        <v>5</v>
      </c>
      <c r="O153" s="5">
        <v>9</v>
      </c>
      <c r="P153" s="19">
        <f t="shared" ref="P153:P165" si="301">SUM(D153:O153)</f>
        <v>78</v>
      </c>
    </row>
    <row r="154" spans="1:16" ht="15.75" x14ac:dyDescent="0.25">
      <c r="A154" s="629"/>
      <c r="B154" s="20" t="s">
        <v>72</v>
      </c>
      <c r="C154" s="12" t="s">
        <v>57</v>
      </c>
      <c r="D154" s="5">
        <v>2</v>
      </c>
      <c r="E154" s="5">
        <v>1</v>
      </c>
      <c r="F154" s="5">
        <v>2</v>
      </c>
      <c r="G154" s="5">
        <v>0</v>
      </c>
      <c r="H154" s="5">
        <v>3</v>
      </c>
      <c r="I154" s="5">
        <v>1</v>
      </c>
      <c r="J154" s="5">
        <v>0</v>
      </c>
      <c r="K154" s="5">
        <v>5</v>
      </c>
      <c r="L154" s="5">
        <v>7</v>
      </c>
      <c r="M154" s="5">
        <v>5</v>
      </c>
      <c r="N154" s="5">
        <v>6</v>
      </c>
      <c r="O154" s="5">
        <v>3</v>
      </c>
      <c r="P154" s="19">
        <f t="shared" si="301"/>
        <v>35</v>
      </c>
    </row>
    <row r="155" spans="1:16" ht="15.75" x14ac:dyDescent="0.25">
      <c r="A155" s="629"/>
      <c r="B155" s="20" t="s">
        <v>53</v>
      </c>
      <c r="C155" s="12" t="s">
        <v>57</v>
      </c>
      <c r="D155" s="5">
        <v>3</v>
      </c>
      <c r="E155" s="5">
        <v>1</v>
      </c>
      <c r="F155" s="5">
        <v>0</v>
      </c>
      <c r="G155" s="5">
        <v>0</v>
      </c>
      <c r="H155" s="5">
        <v>0</v>
      </c>
      <c r="I155" s="5">
        <v>2</v>
      </c>
      <c r="J155" s="5">
        <v>3</v>
      </c>
      <c r="K155" s="5">
        <v>0</v>
      </c>
      <c r="L155" s="5">
        <v>1</v>
      </c>
      <c r="M155" s="5">
        <v>7</v>
      </c>
      <c r="N155" s="5">
        <v>8</v>
      </c>
      <c r="O155" s="5">
        <v>6</v>
      </c>
      <c r="P155" s="19">
        <f t="shared" si="301"/>
        <v>31</v>
      </c>
    </row>
    <row r="156" spans="1:16" ht="15.75" x14ac:dyDescent="0.25">
      <c r="A156" s="629"/>
      <c r="B156" s="20" t="s">
        <v>71</v>
      </c>
      <c r="C156" s="12" t="s">
        <v>57</v>
      </c>
      <c r="D156" s="5">
        <v>1</v>
      </c>
      <c r="E156" s="5">
        <v>0</v>
      </c>
      <c r="F156" s="5">
        <v>3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19">
        <f t="shared" si="301"/>
        <v>4</v>
      </c>
    </row>
    <row r="157" spans="1:16" ht="15.75" x14ac:dyDescent="0.25">
      <c r="A157" s="629"/>
      <c r="B157" s="20" t="s">
        <v>52</v>
      </c>
      <c r="C157" s="12" t="s">
        <v>57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19">
        <f t="shared" si="301"/>
        <v>0</v>
      </c>
    </row>
    <row r="158" spans="1:16" ht="15.75" x14ac:dyDescent="0.25">
      <c r="A158" s="629"/>
      <c r="B158" s="20" t="s">
        <v>51</v>
      </c>
      <c r="C158" s="12" t="s">
        <v>57</v>
      </c>
      <c r="D158" s="5">
        <v>1</v>
      </c>
      <c r="E158" s="5">
        <v>1</v>
      </c>
      <c r="F158" s="5">
        <v>1</v>
      </c>
      <c r="G158" s="5">
        <v>2</v>
      </c>
      <c r="H158" s="5">
        <v>2</v>
      </c>
      <c r="I158" s="5">
        <v>1</v>
      </c>
      <c r="J158" s="5">
        <v>0</v>
      </c>
      <c r="K158" s="5">
        <v>2</v>
      </c>
      <c r="L158" s="5">
        <v>1</v>
      </c>
      <c r="M158" s="5">
        <v>1</v>
      </c>
      <c r="N158" s="5">
        <v>0</v>
      </c>
      <c r="O158" s="5">
        <v>0</v>
      </c>
      <c r="P158" s="19">
        <f t="shared" si="301"/>
        <v>12</v>
      </c>
    </row>
    <row r="159" spans="1:16" ht="15.75" x14ac:dyDescent="0.25">
      <c r="A159" s="629"/>
      <c r="B159" s="20" t="s">
        <v>62</v>
      </c>
      <c r="C159" s="12" t="s">
        <v>57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19">
        <f t="shared" si="301"/>
        <v>0</v>
      </c>
    </row>
    <row r="160" spans="1:16" ht="15.75" x14ac:dyDescent="0.25">
      <c r="A160" s="629"/>
      <c r="B160" s="20" t="s">
        <v>50</v>
      </c>
      <c r="C160" s="12" t="s">
        <v>57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19">
        <f t="shared" si="301"/>
        <v>0</v>
      </c>
    </row>
    <row r="161" spans="1:16" ht="15.75" x14ac:dyDescent="0.25">
      <c r="A161" s="629"/>
      <c r="B161" s="20" t="s">
        <v>49</v>
      </c>
      <c r="C161" s="12" t="s">
        <v>57</v>
      </c>
      <c r="D161" s="5">
        <v>0</v>
      </c>
      <c r="E161" s="5">
        <v>0</v>
      </c>
      <c r="F161" s="5">
        <v>0</v>
      </c>
      <c r="G161" s="5">
        <v>0</v>
      </c>
      <c r="H161" s="5">
        <v>1</v>
      </c>
      <c r="I161" s="5">
        <v>0</v>
      </c>
      <c r="J161" s="5">
        <v>0</v>
      </c>
      <c r="K161" s="5">
        <v>2</v>
      </c>
      <c r="L161" s="5">
        <v>2</v>
      </c>
      <c r="M161" s="5">
        <v>1</v>
      </c>
      <c r="N161" s="5">
        <v>0</v>
      </c>
      <c r="O161" s="5">
        <v>0</v>
      </c>
      <c r="P161" s="19">
        <f t="shared" si="301"/>
        <v>6</v>
      </c>
    </row>
    <row r="162" spans="1:16" ht="15.75" x14ac:dyDescent="0.25">
      <c r="A162" s="629"/>
      <c r="B162" s="20" t="s">
        <v>77</v>
      </c>
      <c r="C162" s="12" t="s">
        <v>57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19">
        <f t="shared" si="301"/>
        <v>0</v>
      </c>
    </row>
    <row r="163" spans="1:16" ht="15.75" x14ac:dyDescent="0.25">
      <c r="A163" s="629"/>
      <c r="B163" s="20" t="s">
        <v>69</v>
      </c>
      <c r="C163" s="12" t="s">
        <v>57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19">
        <f t="shared" si="301"/>
        <v>0</v>
      </c>
    </row>
    <row r="164" spans="1:16" ht="15.75" x14ac:dyDescent="0.25">
      <c r="A164" s="629"/>
      <c r="B164" s="20" t="s">
        <v>68</v>
      </c>
      <c r="C164" s="12" t="s">
        <v>57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19">
        <f t="shared" si="301"/>
        <v>0</v>
      </c>
    </row>
    <row r="165" spans="1:16" ht="15.75" x14ac:dyDescent="0.25">
      <c r="A165" s="630"/>
      <c r="B165" s="20" t="s">
        <v>76</v>
      </c>
      <c r="C165" s="12" t="s">
        <v>57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19">
        <f t="shared" si="301"/>
        <v>0</v>
      </c>
    </row>
    <row r="166" spans="1:16" ht="15.75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19"/>
    </row>
    <row r="167" spans="1:16" ht="15.75" x14ac:dyDescent="0.25">
      <c r="A167" s="629"/>
      <c r="B167" s="20" t="s">
        <v>74</v>
      </c>
      <c r="C167" s="12" t="s">
        <v>57</v>
      </c>
      <c r="D167" s="5">
        <v>0</v>
      </c>
      <c r="E167" s="5">
        <v>0</v>
      </c>
      <c r="F167" s="5">
        <v>0</v>
      </c>
      <c r="G167" s="5">
        <v>0</v>
      </c>
      <c r="H167" s="162">
        <v>0</v>
      </c>
      <c r="I167" s="162">
        <v>0</v>
      </c>
      <c r="J167" s="162">
        <v>0</v>
      </c>
      <c r="K167" s="162">
        <v>0</v>
      </c>
      <c r="L167" s="162">
        <v>0</v>
      </c>
      <c r="M167" s="162">
        <v>0</v>
      </c>
      <c r="N167" s="162">
        <v>0</v>
      </c>
      <c r="O167" s="162">
        <v>0</v>
      </c>
      <c r="P167" s="19">
        <f t="shared" ref="P167:P175" si="302">SUM(D167:O167)</f>
        <v>0</v>
      </c>
    </row>
    <row r="168" spans="1:16" ht="15.75" x14ac:dyDescent="0.25">
      <c r="A168" s="629"/>
      <c r="B168" s="20" t="s">
        <v>73</v>
      </c>
      <c r="C168" s="12" t="s">
        <v>57</v>
      </c>
      <c r="D168" s="5">
        <v>0</v>
      </c>
      <c r="E168" s="5">
        <v>0</v>
      </c>
      <c r="F168" s="5">
        <v>0</v>
      </c>
      <c r="G168" s="5">
        <v>0</v>
      </c>
      <c r="H168" s="162">
        <v>0</v>
      </c>
      <c r="I168" s="162">
        <v>0</v>
      </c>
      <c r="J168" s="162">
        <v>0</v>
      </c>
      <c r="K168" s="162">
        <v>0</v>
      </c>
      <c r="L168" s="162">
        <v>0</v>
      </c>
      <c r="M168" s="162">
        <v>0</v>
      </c>
      <c r="N168" s="162">
        <v>0</v>
      </c>
      <c r="O168" s="162">
        <v>0</v>
      </c>
      <c r="P168" s="19">
        <f t="shared" si="302"/>
        <v>0</v>
      </c>
    </row>
    <row r="169" spans="1:16" ht="15.75" x14ac:dyDescent="0.25">
      <c r="A169" s="629"/>
      <c r="B169" s="20" t="s">
        <v>72</v>
      </c>
      <c r="C169" s="12" t="s">
        <v>57</v>
      </c>
      <c r="D169" s="5">
        <v>0</v>
      </c>
      <c r="E169" s="5">
        <v>0</v>
      </c>
      <c r="F169" s="5">
        <v>0</v>
      </c>
      <c r="G169" s="5">
        <v>0</v>
      </c>
      <c r="H169" s="162">
        <v>0</v>
      </c>
      <c r="I169" s="162">
        <v>0</v>
      </c>
      <c r="J169" s="162">
        <v>0</v>
      </c>
      <c r="K169" s="162">
        <v>0</v>
      </c>
      <c r="L169" s="162">
        <v>0</v>
      </c>
      <c r="M169" s="162">
        <v>0</v>
      </c>
      <c r="N169" s="162">
        <v>0</v>
      </c>
      <c r="O169" s="162">
        <v>0</v>
      </c>
      <c r="P169" s="19">
        <f t="shared" si="302"/>
        <v>0</v>
      </c>
    </row>
    <row r="170" spans="1:16" ht="15.75" x14ac:dyDescent="0.25">
      <c r="A170" s="629"/>
      <c r="B170" s="20" t="s">
        <v>71</v>
      </c>
      <c r="C170" s="12" t="s">
        <v>57</v>
      </c>
      <c r="D170" s="5">
        <v>0</v>
      </c>
      <c r="E170" s="5">
        <v>0</v>
      </c>
      <c r="F170" s="5">
        <v>0</v>
      </c>
      <c r="G170" s="5">
        <v>0</v>
      </c>
      <c r="H170" s="162">
        <v>0</v>
      </c>
      <c r="I170" s="162">
        <v>0</v>
      </c>
      <c r="J170" s="162">
        <v>0</v>
      </c>
      <c r="K170" s="162">
        <v>0</v>
      </c>
      <c r="L170" s="162">
        <v>0</v>
      </c>
      <c r="M170" s="162">
        <v>0</v>
      </c>
      <c r="N170" s="162">
        <v>0</v>
      </c>
      <c r="O170" s="162">
        <v>0</v>
      </c>
      <c r="P170" s="19">
        <f t="shared" si="302"/>
        <v>0</v>
      </c>
    </row>
    <row r="171" spans="1:16" ht="15.75" x14ac:dyDescent="0.25">
      <c r="A171" s="629"/>
      <c r="B171" s="20" t="s">
        <v>52</v>
      </c>
      <c r="C171" s="12" t="s">
        <v>57</v>
      </c>
      <c r="D171" s="5">
        <v>0</v>
      </c>
      <c r="E171" s="5">
        <v>0</v>
      </c>
      <c r="F171" s="5">
        <v>0</v>
      </c>
      <c r="G171" s="5">
        <v>0</v>
      </c>
      <c r="H171" s="162">
        <v>0</v>
      </c>
      <c r="I171" s="162">
        <v>0</v>
      </c>
      <c r="J171" s="162">
        <v>0</v>
      </c>
      <c r="K171" s="162">
        <v>0</v>
      </c>
      <c r="L171" s="162">
        <v>0</v>
      </c>
      <c r="M171" s="162">
        <v>0</v>
      </c>
      <c r="N171" s="162">
        <v>0</v>
      </c>
      <c r="O171" s="162">
        <v>0</v>
      </c>
      <c r="P171" s="19">
        <f t="shared" si="302"/>
        <v>0</v>
      </c>
    </row>
    <row r="172" spans="1:16" ht="15.75" x14ac:dyDescent="0.25">
      <c r="A172" s="629"/>
      <c r="B172" s="20" t="s">
        <v>62</v>
      </c>
      <c r="C172" s="12" t="s">
        <v>57</v>
      </c>
      <c r="D172" s="5">
        <v>0</v>
      </c>
      <c r="E172" s="5">
        <v>0</v>
      </c>
      <c r="F172" s="5">
        <v>0</v>
      </c>
      <c r="G172" s="5">
        <v>0</v>
      </c>
      <c r="H172" s="162">
        <v>0</v>
      </c>
      <c r="I172" s="162">
        <v>0</v>
      </c>
      <c r="J172" s="162">
        <v>0</v>
      </c>
      <c r="K172" s="162">
        <v>0</v>
      </c>
      <c r="L172" s="162">
        <v>0</v>
      </c>
      <c r="M172" s="162">
        <v>0</v>
      </c>
      <c r="N172" s="162">
        <v>0</v>
      </c>
      <c r="O172" s="162">
        <v>0</v>
      </c>
      <c r="P172" s="19">
        <f t="shared" si="302"/>
        <v>0</v>
      </c>
    </row>
    <row r="173" spans="1:16" ht="15.75" x14ac:dyDescent="0.25">
      <c r="A173" s="629"/>
      <c r="B173" s="20" t="s">
        <v>61</v>
      </c>
      <c r="C173" s="12" t="s">
        <v>57</v>
      </c>
      <c r="D173" s="5">
        <v>0</v>
      </c>
      <c r="E173" s="5">
        <v>0</v>
      </c>
      <c r="F173" s="5">
        <v>0</v>
      </c>
      <c r="G173" s="5">
        <v>0</v>
      </c>
      <c r="H173" s="162">
        <v>0</v>
      </c>
      <c r="I173" s="162">
        <v>0</v>
      </c>
      <c r="J173" s="162">
        <v>0</v>
      </c>
      <c r="K173" s="162">
        <v>0</v>
      </c>
      <c r="L173" s="162">
        <v>0</v>
      </c>
      <c r="M173" s="162">
        <v>0</v>
      </c>
      <c r="N173" s="162">
        <v>0</v>
      </c>
      <c r="O173" s="162">
        <v>0</v>
      </c>
      <c r="P173" s="19">
        <f t="shared" si="302"/>
        <v>0</v>
      </c>
    </row>
    <row r="174" spans="1:16" ht="15.75" x14ac:dyDescent="0.25">
      <c r="A174" s="629"/>
      <c r="B174" s="20" t="s">
        <v>60</v>
      </c>
      <c r="C174" s="12" t="s">
        <v>57</v>
      </c>
      <c r="D174" s="5">
        <v>0</v>
      </c>
      <c r="E174" s="5">
        <v>0</v>
      </c>
      <c r="F174" s="5">
        <v>0</v>
      </c>
      <c r="G174" s="5">
        <v>0</v>
      </c>
      <c r="H174" s="162">
        <v>0</v>
      </c>
      <c r="I174" s="162">
        <v>0</v>
      </c>
      <c r="J174" s="162">
        <v>0</v>
      </c>
      <c r="K174" s="162">
        <v>0</v>
      </c>
      <c r="L174" s="162">
        <v>0</v>
      </c>
      <c r="M174" s="162">
        <v>0</v>
      </c>
      <c r="N174" s="162">
        <v>0</v>
      </c>
      <c r="O174" s="162">
        <v>0</v>
      </c>
      <c r="P174" s="19">
        <f t="shared" si="302"/>
        <v>0</v>
      </c>
    </row>
    <row r="175" spans="1:16" ht="15.75" x14ac:dyDescent="0.25">
      <c r="A175" s="630"/>
      <c r="B175" s="20" t="s">
        <v>69</v>
      </c>
      <c r="C175" s="12" t="s">
        <v>57</v>
      </c>
      <c r="D175" s="5">
        <v>0</v>
      </c>
      <c r="E175" s="5">
        <v>0</v>
      </c>
      <c r="F175" s="5">
        <v>0</v>
      </c>
      <c r="G175" s="5">
        <v>0</v>
      </c>
      <c r="H175" s="162">
        <v>0</v>
      </c>
      <c r="I175" s="162">
        <v>0</v>
      </c>
      <c r="J175" s="162">
        <v>0</v>
      </c>
      <c r="K175" s="162">
        <v>0</v>
      </c>
      <c r="L175" s="162">
        <v>0</v>
      </c>
      <c r="M175" s="162">
        <v>0</v>
      </c>
      <c r="N175" s="162">
        <v>0</v>
      </c>
      <c r="O175" s="162">
        <v>0</v>
      </c>
      <c r="P175" s="19">
        <f t="shared" si="302"/>
        <v>0</v>
      </c>
    </row>
    <row r="176" spans="1:16" ht="15.75" x14ac:dyDescent="0.25">
      <c r="A176" s="628" t="s">
        <v>70</v>
      </c>
      <c r="B176" s="22" t="s">
        <v>63</v>
      </c>
      <c r="C176" s="12"/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19"/>
    </row>
    <row r="177" spans="1:16" ht="15.75" x14ac:dyDescent="0.25">
      <c r="A177" s="629"/>
      <c r="B177" s="20" t="s">
        <v>60</v>
      </c>
      <c r="C177" s="12" t="s">
        <v>57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19">
        <f t="shared" ref="P177:P182" si="303">SUM(D177:O177)</f>
        <v>0</v>
      </c>
    </row>
    <row r="178" spans="1:16" ht="15.75" x14ac:dyDescent="0.25">
      <c r="A178" s="629"/>
      <c r="B178" s="20" t="s">
        <v>69</v>
      </c>
      <c r="C178" s="12" t="s">
        <v>57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19">
        <f t="shared" si="303"/>
        <v>0</v>
      </c>
    </row>
    <row r="179" spans="1:16" ht="15.75" x14ac:dyDescent="0.25">
      <c r="A179" s="629"/>
      <c r="B179" s="20" t="s">
        <v>68</v>
      </c>
      <c r="C179" s="12" t="s">
        <v>57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19">
        <f t="shared" si="303"/>
        <v>0</v>
      </c>
    </row>
    <row r="180" spans="1:16" ht="15.75" x14ac:dyDescent="0.25">
      <c r="A180" s="629"/>
      <c r="B180" s="20" t="s">
        <v>67</v>
      </c>
      <c r="C180" s="12" t="s">
        <v>57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19">
        <f t="shared" si="303"/>
        <v>0</v>
      </c>
    </row>
    <row r="181" spans="1:16" ht="15.75" x14ac:dyDescent="0.25">
      <c r="A181" s="629"/>
      <c r="B181" s="20" t="s">
        <v>66</v>
      </c>
      <c r="C181" s="12" t="s">
        <v>57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19">
        <f t="shared" si="303"/>
        <v>0</v>
      </c>
    </row>
    <row r="182" spans="1:16" ht="15.75" x14ac:dyDescent="0.25">
      <c r="A182" s="630"/>
      <c r="B182" s="20" t="s">
        <v>65</v>
      </c>
      <c r="C182" s="12" t="s">
        <v>57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19">
        <f t="shared" si="303"/>
        <v>0</v>
      </c>
    </row>
    <row r="183" spans="1:16" ht="15.75" x14ac:dyDescent="0.25">
      <c r="A183" s="628" t="s">
        <v>211</v>
      </c>
      <c r="B183" s="22" t="s">
        <v>63</v>
      </c>
      <c r="C183" s="12"/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19"/>
    </row>
    <row r="184" spans="1:16" ht="15.75" x14ac:dyDescent="0.25">
      <c r="A184" s="629"/>
      <c r="B184" s="20" t="s">
        <v>73</v>
      </c>
      <c r="C184" s="12"/>
      <c r="D184" s="5">
        <v>0</v>
      </c>
      <c r="E184" s="5">
        <v>0</v>
      </c>
      <c r="F184" s="5">
        <v>0</v>
      </c>
      <c r="G184" s="5">
        <v>0</v>
      </c>
      <c r="H184" s="162">
        <v>0</v>
      </c>
      <c r="I184" s="162">
        <v>0</v>
      </c>
      <c r="J184" s="162">
        <v>0</v>
      </c>
      <c r="K184" s="162">
        <v>0</v>
      </c>
      <c r="L184" s="162">
        <v>0</v>
      </c>
      <c r="M184" s="162">
        <v>0</v>
      </c>
      <c r="N184" s="162">
        <v>0</v>
      </c>
      <c r="O184" s="162">
        <v>0</v>
      </c>
      <c r="P184" s="19">
        <f>SUM(D184:O184)</f>
        <v>0</v>
      </c>
    </row>
    <row r="185" spans="1:16" ht="15.75" x14ac:dyDescent="0.25">
      <c r="A185" s="629"/>
      <c r="B185" s="20" t="s">
        <v>72</v>
      </c>
      <c r="C185" s="12"/>
      <c r="D185" s="5">
        <v>0</v>
      </c>
      <c r="E185" s="5">
        <v>0</v>
      </c>
      <c r="F185" s="5">
        <v>0</v>
      </c>
      <c r="G185" s="5">
        <v>0</v>
      </c>
      <c r="H185" s="162">
        <v>0</v>
      </c>
      <c r="I185" s="162">
        <v>0</v>
      </c>
      <c r="J185" s="162">
        <v>0</v>
      </c>
      <c r="K185" s="162">
        <v>0</v>
      </c>
      <c r="L185" s="162">
        <v>0</v>
      </c>
      <c r="M185" s="162">
        <v>0</v>
      </c>
      <c r="N185" s="162">
        <v>0</v>
      </c>
      <c r="O185" s="162">
        <v>0</v>
      </c>
      <c r="P185" s="19">
        <f>SUM(D185:O185)</f>
        <v>0</v>
      </c>
    </row>
    <row r="186" spans="1:16" ht="15.75" x14ac:dyDescent="0.25">
      <c r="A186" s="629"/>
      <c r="B186" s="20" t="s">
        <v>53</v>
      </c>
      <c r="C186" s="12"/>
      <c r="D186" s="5">
        <v>0</v>
      </c>
      <c r="E186" s="5">
        <v>0</v>
      </c>
      <c r="F186" s="5">
        <v>0</v>
      </c>
      <c r="G186" s="5">
        <v>0</v>
      </c>
      <c r="H186" s="162">
        <v>0</v>
      </c>
      <c r="I186" s="162">
        <v>0</v>
      </c>
      <c r="J186" s="162">
        <v>0</v>
      </c>
      <c r="K186" s="162">
        <v>0</v>
      </c>
      <c r="L186" s="162">
        <v>0</v>
      </c>
      <c r="M186" s="162">
        <v>0</v>
      </c>
      <c r="N186" s="162">
        <v>0</v>
      </c>
      <c r="O186" s="162">
        <v>0</v>
      </c>
      <c r="P186" s="19">
        <f>SUM(D186:O186)</f>
        <v>0</v>
      </c>
    </row>
    <row r="187" spans="1:16" ht="15.75" x14ac:dyDescent="0.25">
      <c r="A187" s="630"/>
      <c r="B187" s="20" t="s">
        <v>52</v>
      </c>
      <c r="C187" s="12"/>
      <c r="D187" s="5">
        <v>0</v>
      </c>
      <c r="E187" s="5">
        <v>0</v>
      </c>
      <c r="F187" s="5">
        <v>0</v>
      </c>
      <c r="G187" s="5">
        <v>0</v>
      </c>
      <c r="H187" s="162">
        <v>0</v>
      </c>
      <c r="I187" s="162">
        <v>0</v>
      </c>
      <c r="J187" s="162">
        <v>0</v>
      </c>
      <c r="K187" s="162">
        <v>0</v>
      </c>
      <c r="L187" s="162">
        <v>0</v>
      </c>
      <c r="M187" s="162">
        <v>0</v>
      </c>
      <c r="N187" s="162">
        <v>0</v>
      </c>
      <c r="O187" s="162">
        <v>0</v>
      </c>
      <c r="P187" s="19">
        <f>SUM(D187:O187)</f>
        <v>0</v>
      </c>
    </row>
    <row r="188" spans="1:16" ht="15.75" x14ac:dyDescent="0.25">
      <c r="A188" s="628" t="s">
        <v>64</v>
      </c>
      <c r="B188" s="22" t="s">
        <v>63</v>
      </c>
      <c r="C188" s="12"/>
      <c r="D188" s="5">
        <v>0</v>
      </c>
      <c r="E188" s="5">
        <v>0</v>
      </c>
      <c r="F188" s="5">
        <v>0</v>
      </c>
      <c r="G188" s="5">
        <v>0</v>
      </c>
      <c r="H188" s="162">
        <v>0</v>
      </c>
      <c r="I188" s="162">
        <v>0</v>
      </c>
      <c r="J188" s="162">
        <v>0</v>
      </c>
      <c r="K188" s="162">
        <v>0</v>
      </c>
      <c r="L188" s="162">
        <v>0</v>
      </c>
      <c r="M188" s="162">
        <v>0</v>
      </c>
      <c r="N188" s="162">
        <v>0</v>
      </c>
      <c r="O188" s="162">
        <v>0</v>
      </c>
      <c r="P188" s="19"/>
    </row>
    <row r="189" spans="1:16" ht="15.75" x14ac:dyDescent="0.25">
      <c r="A189" s="629"/>
      <c r="B189" s="21" t="s">
        <v>52</v>
      </c>
      <c r="C189" s="12" t="s">
        <v>57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19">
        <f>SUM(D189:O189)</f>
        <v>0</v>
      </c>
    </row>
    <row r="190" spans="1:16" ht="15.75" x14ac:dyDescent="0.25">
      <c r="A190" s="629"/>
      <c r="B190" s="20" t="s">
        <v>62</v>
      </c>
      <c r="C190" s="12" t="s">
        <v>57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19">
        <f>SUM(D190:O190)</f>
        <v>0</v>
      </c>
    </row>
    <row r="191" spans="1:16" ht="15.75" x14ac:dyDescent="0.25">
      <c r="A191" s="629"/>
      <c r="B191" s="20" t="s">
        <v>61</v>
      </c>
      <c r="C191" s="12" t="s">
        <v>57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19">
        <f>SUM(D191:O191)</f>
        <v>0</v>
      </c>
    </row>
    <row r="192" spans="1:16" ht="15.75" x14ac:dyDescent="0.25">
      <c r="A192" s="630"/>
      <c r="B192" s="20" t="s">
        <v>60</v>
      </c>
      <c r="C192" s="12" t="s">
        <v>57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19">
        <f>SUM(D192:O192)</f>
        <v>0</v>
      </c>
    </row>
    <row r="193" spans="1:16" ht="15.75" x14ac:dyDescent="0.25">
      <c r="A193" s="81" t="s">
        <v>59</v>
      </c>
      <c r="B193" s="18"/>
      <c r="C193" s="12"/>
      <c r="D193" s="315">
        <f>SUM(D153:D192)</f>
        <v>21</v>
      </c>
      <c r="E193" s="315">
        <f t="shared" ref="E193:G193" si="304">SUM(E153:E192)</f>
        <v>6</v>
      </c>
      <c r="F193" s="315">
        <f t="shared" si="304"/>
        <v>14</v>
      </c>
      <c r="G193" s="315">
        <f t="shared" si="304"/>
        <v>9</v>
      </c>
      <c r="H193" s="315">
        <f t="shared" ref="H193:I193" si="305">SUM(H153:H192)</f>
        <v>10</v>
      </c>
      <c r="I193" s="315">
        <f t="shared" si="305"/>
        <v>8</v>
      </c>
      <c r="J193" s="315">
        <f t="shared" ref="J193:K193" si="306">SUM(J153:J192)</f>
        <v>14</v>
      </c>
      <c r="K193" s="315">
        <f t="shared" si="306"/>
        <v>17</v>
      </c>
      <c r="L193" s="315">
        <f t="shared" ref="L193:M193" si="307">SUM(L153:L192)</f>
        <v>13</v>
      </c>
      <c r="M193" s="315">
        <f t="shared" si="307"/>
        <v>17</v>
      </c>
      <c r="N193" s="315">
        <f t="shared" ref="N193" si="308">SUM(N153:N192)</f>
        <v>19</v>
      </c>
      <c r="O193" s="315">
        <f t="shared" ref="O193" si="309">SUM(O153:O192)</f>
        <v>18</v>
      </c>
      <c r="P193" s="40">
        <f t="shared" ref="P193" si="310">SUM(P153:P192)</f>
        <v>166</v>
      </c>
    </row>
    <row r="194" spans="1:16" ht="15.75" x14ac:dyDescent="0.25">
      <c r="A194" s="600" t="s">
        <v>58</v>
      </c>
      <c r="B194" s="631"/>
      <c r="C194" s="12" t="s">
        <v>57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0</v>
      </c>
    </row>
    <row r="195" spans="1:16" ht="15.75" x14ac:dyDescent="0.25">
      <c r="A195" s="602"/>
      <c r="B195" s="632"/>
      <c r="C195" s="17" t="s">
        <v>55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0</v>
      </c>
    </row>
    <row r="196" spans="1:16" ht="15.75" x14ac:dyDescent="0.25">
      <c r="A196" s="324" t="s">
        <v>204</v>
      </c>
      <c r="B196" s="328"/>
      <c r="C196" s="17" t="s">
        <v>55</v>
      </c>
      <c r="D196" s="5">
        <v>23</v>
      </c>
      <c r="E196" s="5">
        <v>23</v>
      </c>
      <c r="F196" s="5">
        <v>22</v>
      </c>
      <c r="G196" s="5">
        <v>23</v>
      </c>
      <c r="H196" s="5">
        <v>23</v>
      </c>
      <c r="I196" s="5">
        <v>23</v>
      </c>
      <c r="J196" s="5">
        <v>23</v>
      </c>
      <c r="K196" s="5">
        <v>23</v>
      </c>
      <c r="L196" s="5">
        <v>23</v>
      </c>
      <c r="M196" s="5">
        <v>22</v>
      </c>
      <c r="N196" s="5">
        <v>21</v>
      </c>
      <c r="O196" s="5">
        <v>22</v>
      </c>
      <c r="P196" s="10">
        <f>SUM(D196:O196)/12</f>
        <v>22.583333333333332</v>
      </c>
    </row>
    <row r="197" spans="1:16" ht="15.75" x14ac:dyDescent="0.25">
      <c r="A197" s="596" t="s">
        <v>56</v>
      </c>
      <c r="B197" s="597"/>
      <c r="C197" s="17" t="s">
        <v>55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10">
        <f>SUM(D197:O197)</f>
        <v>0</v>
      </c>
    </row>
    <row r="198" spans="1:16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4"/>
      <c r="O198" s="594"/>
      <c r="P198" s="595"/>
    </row>
    <row r="199" spans="1:16" ht="15.75" x14ac:dyDescent="0.25">
      <c r="A199" s="600" t="s">
        <v>54</v>
      </c>
      <c r="B199" s="321" t="s">
        <v>53</v>
      </c>
      <c r="C199" s="12" t="s">
        <v>47</v>
      </c>
      <c r="D199" s="5">
        <v>0</v>
      </c>
      <c r="E199" s="5">
        <v>0</v>
      </c>
      <c r="F199" s="5">
        <v>0</v>
      </c>
      <c r="G199" s="5">
        <v>0</v>
      </c>
      <c r="H199" s="5">
        <v>60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311">SUM(D199:O199)</f>
        <v>60</v>
      </c>
    </row>
    <row r="200" spans="1:16" ht="15.75" x14ac:dyDescent="0.25">
      <c r="A200" s="601"/>
      <c r="B200" s="321" t="s">
        <v>52</v>
      </c>
      <c r="C200" s="12" t="s">
        <v>47</v>
      </c>
      <c r="D200" s="5">
        <v>0</v>
      </c>
      <c r="E200" s="5">
        <v>0</v>
      </c>
      <c r="F200" s="5">
        <v>0</v>
      </c>
      <c r="G200" s="5">
        <v>60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311"/>
        <v>60</v>
      </c>
    </row>
    <row r="201" spans="1:16" ht="15.75" x14ac:dyDescent="0.25">
      <c r="A201" s="601"/>
      <c r="B201" s="321" t="s">
        <v>51</v>
      </c>
      <c r="C201" s="12" t="s">
        <v>47</v>
      </c>
      <c r="D201" s="5">
        <v>120</v>
      </c>
      <c r="E201" s="5">
        <v>0</v>
      </c>
      <c r="F201" s="5">
        <v>100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311"/>
        <v>220</v>
      </c>
    </row>
    <row r="202" spans="1:16" ht="15.75" x14ac:dyDescent="0.25">
      <c r="A202" s="601"/>
      <c r="B202" s="321" t="s">
        <v>50</v>
      </c>
      <c r="C202" s="12" t="s">
        <v>47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311"/>
        <v>0</v>
      </c>
    </row>
    <row r="203" spans="1:16" ht="15.75" x14ac:dyDescent="0.25">
      <c r="A203" s="602"/>
      <c r="B203" s="321" t="s">
        <v>49</v>
      </c>
      <c r="C203" s="12" t="s">
        <v>47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311"/>
        <v>0</v>
      </c>
    </row>
    <row r="204" spans="1:16" ht="15.75" x14ac:dyDescent="0.25">
      <c r="A204" s="80" t="s">
        <v>48</v>
      </c>
      <c r="B204" s="321"/>
      <c r="C204" s="12" t="s">
        <v>47</v>
      </c>
      <c r="D204" s="315">
        <f>SUM(D199:D203)</f>
        <v>120</v>
      </c>
      <c r="E204" s="16">
        <f t="shared" ref="E204:G204" si="312">SUM(E199:E203)</f>
        <v>0</v>
      </c>
      <c r="F204" s="16">
        <f t="shared" si="312"/>
        <v>100</v>
      </c>
      <c r="G204" s="16">
        <f t="shared" si="312"/>
        <v>60</v>
      </c>
      <c r="H204" s="16">
        <f t="shared" ref="H204:I204" si="313">SUM(H199:H203)</f>
        <v>60</v>
      </c>
      <c r="I204" s="16">
        <f t="shared" si="313"/>
        <v>0</v>
      </c>
      <c r="J204" s="16">
        <f t="shared" ref="J204:K204" si="314">SUM(J199:J203)</f>
        <v>0</v>
      </c>
      <c r="K204" s="16">
        <f t="shared" si="314"/>
        <v>0</v>
      </c>
      <c r="L204" s="16">
        <f t="shared" ref="L204:M204" si="315">SUM(L199:L203)</f>
        <v>0</v>
      </c>
      <c r="M204" s="16">
        <f t="shared" si="315"/>
        <v>0</v>
      </c>
      <c r="N204" s="16">
        <f t="shared" ref="N204" si="316">SUM(N199:N203)</f>
        <v>0</v>
      </c>
      <c r="O204" s="16">
        <f t="shared" ref="O204" si="317">SUM(O199:O203)</f>
        <v>0</v>
      </c>
      <c r="P204" s="98">
        <f t="shared" si="311"/>
        <v>340</v>
      </c>
    </row>
    <row r="205" spans="1:16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4"/>
      <c r="O205" s="594"/>
      <c r="P205" s="595"/>
    </row>
    <row r="206" spans="1:16" ht="15.75" x14ac:dyDescent="0.25">
      <c r="A206" s="596" t="s">
        <v>43</v>
      </c>
      <c r="B206" s="597"/>
      <c r="C206" s="12" t="s">
        <v>31</v>
      </c>
      <c r="D206" s="14">
        <v>2137933.4699999997</v>
      </c>
      <c r="E206" s="14">
        <v>1922184.2099999997</v>
      </c>
      <c r="F206" s="14">
        <v>2210592</v>
      </c>
      <c r="G206" s="14">
        <v>1659511</v>
      </c>
      <c r="H206" s="14">
        <v>2018019</v>
      </c>
      <c r="I206" s="14">
        <v>2013129.39</v>
      </c>
      <c r="J206" s="14">
        <v>2727793.6300000004</v>
      </c>
      <c r="K206" s="14">
        <v>1729870.62</v>
      </c>
      <c r="L206" s="14">
        <v>3474599.4899999998</v>
      </c>
      <c r="M206" s="14">
        <v>1267529.1800000002</v>
      </c>
      <c r="N206" s="14">
        <v>2716280</v>
      </c>
      <c r="O206" s="14">
        <v>685343</v>
      </c>
      <c r="P206" s="10">
        <f>SUM(D206:O206)</f>
        <v>24562784.989999998</v>
      </c>
    </row>
    <row r="207" spans="1:16" ht="15.75" x14ac:dyDescent="0.25">
      <c r="A207" s="596" t="s">
        <v>42</v>
      </c>
      <c r="B207" s="597"/>
      <c r="C207" s="12" t="s">
        <v>31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0">
        <f>SUM(D207:O207)</f>
        <v>0</v>
      </c>
    </row>
    <row r="208" spans="1:16" ht="15.75" x14ac:dyDescent="0.25">
      <c r="A208" s="603" t="s">
        <v>41</v>
      </c>
      <c r="B208" s="604"/>
      <c r="C208" s="12" t="s">
        <v>31</v>
      </c>
      <c r="D208" s="14">
        <v>47900</v>
      </c>
      <c r="E208" s="14">
        <v>276900</v>
      </c>
      <c r="F208" s="14">
        <v>194300</v>
      </c>
      <c r="G208" s="14">
        <v>107600</v>
      </c>
      <c r="H208" s="14">
        <v>292950</v>
      </c>
      <c r="I208" s="14">
        <v>245600</v>
      </c>
      <c r="J208" s="14">
        <v>0</v>
      </c>
      <c r="K208" s="14">
        <v>0</v>
      </c>
      <c r="L208" s="14">
        <v>44812</v>
      </c>
      <c r="M208" s="14">
        <v>0</v>
      </c>
      <c r="N208" s="14">
        <v>60000</v>
      </c>
      <c r="O208" s="14">
        <v>0</v>
      </c>
      <c r="P208" s="10">
        <f>SUM(D208:O208)</f>
        <v>1270062</v>
      </c>
    </row>
    <row r="209" spans="1:16" ht="15.75" x14ac:dyDescent="0.25">
      <c r="A209" s="596" t="s">
        <v>40</v>
      </c>
      <c r="B209" s="597"/>
      <c r="C209" s="12" t="s">
        <v>31</v>
      </c>
      <c r="D209" s="14">
        <v>75000</v>
      </c>
      <c r="E209" s="14">
        <v>74375.13</v>
      </c>
      <c r="F209" s="14">
        <v>117850</v>
      </c>
      <c r="G209" s="14">
        <v>0</v>
      </c>
      <c r="H209" s="14">
        <v>99650</v>
      </c>
      <c r="I209" s="14">
        <v>94050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0">
        <f>SUM(D209:O209)</f>
        <v>460925.13</v>
      </c>
    </row>
    <row r="210" spans="1:16" ht="15.75" x14ac:dyDescent="0.25">
      <c r="A210" s="598" t="s">
        <v>45</v>
      </c>
      <c r="B210" s="599"/>
      <c r="C210" s="12" t="s">
        <v>31</v>
      </c>
      <c r="D210" s="315">
        <f t="shared" ref="D210:G210" si="318">SUM(D206:D209)</f>
        <v>2260833.4699999997</v>
      </c>
      <c r="E210" s="315">
        <f t="shared" si="318"/>
        <v>2273459.34</v>
      </c>
      <c r="F210" s="315">
        <f t="shared" si="318"/>
        <v>2522742</v>
      </c>
      <c r="G210" s="315">
        <f t="shared" si="318"/>
        <v>1767111</v>
      </c>
      <c r="H210" s="315">
        <f t="shared" ref="H210:I210" si="319">SUM(H206:H209)</f>
        <v>2410619</v>
      </c>
      <c r="I210" s="315">
        <f t="shared" si="319"/>
        <v>2352779.3899999997</v>
      </c>
      <c r="J210" s="315">
        <f t="shared" ref="J210:K210" si="320">SUM(J206:J209)</f>
        <v>2727793.6300000004</v>
      </c>
      <c r="K210" s="315">
        <f t="shared" si="320"/>
        <v>1729870.62</v>
      </c>
      <c r="L210" s="315">
        <f t="shared" ref="L210:M210" si="321">SUM(L206:L209)</f>
        <v>3519411.4899999998</v>
      </c>
      <c r="M210" s="315">
        <f t="shared" si="321"/>
        <v>1267529.1800000002</v>
      </c>
      <c r="N210" s="315">
        <f t="shared" ref="N210" si="322">SUM(N206:N209)</f>
        <v>2776280</v>
      </c>
      <c r="O210" s="315">
        <f t="shared" ref="O210" si="323">SUM(O206:O209)</f>
        <v>685343</v>
      </c>
      <c r="P210" s="10">
        <f>SUM(D210:O210)</f>
        <v>26293772.119999997</v>
      </c>
    </row>
    <row r="211" spans="1:16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4"/>
      <c r="O211" s="594"/>
      <c r="P211" s="595"/>
    </row>
    <row r="212" spans="1:16" ht="15.75" x14ac:dyDescent="0.25">
      <c r="A212" s="596" t="s">
        <v>43</v>
      </c>
      <c r="B212" s="597"/>
      <c r="C212" s="12" t="s">
        <v>31</v>
      </c>
      <c r="D212" s="14">
        <v>753406</v>
      </c>
      <c r="E212" s="14">
        <v>791866.53</v>
      </c>
      <c r="F212" s="14">
        <v>2182700</v>
      </c>
      <c r="G212" s="14">
        <v>894294</v>
      </c>
      <c r="H212" s="14">
        <v>953973.06</v>
      </c>
      <c r="I212" s="14">
        <v>990200</v>
      </c>
      <c r="J212" s="14">
        <v>1116238.1200000001</v>
      </c>
      <c r="K212" s="14">
        <v>1369883.27</v>
      </c>
      <c r="L212" s="14">
        <v>1310958.18</v>
      </c>
      <c r="M212" s="14">
        <v>1514600</v>
      </c>
      <c r="N212" s="14">
        <v>1106427.2</v>
      </c>
      <c r="O212" s="14">
        <v>2605890.0299999998</v>
      </c>
      <c r="P212" s="10">
        <f>SUM(D212:O212)</f>
        <v>15590436.389999999</v>
      </c>
    </row>
    <row r="213" spans="1:16" ht="15.75" x14ac:dyDescent="0.25">
      <c r="A213" s="596" t="s">
        <v>42</v>
      </c>
      <c r="B213" s="597"/>
      <c r="C213" s="12" t="s">
        <v>31</v>
      </c>
      <c r="D213" s="14">
        <v>69151.42</v>
      </c>
      <c r="E213" s="14">
        <v>108930</v>
      </c>
      <c r="F213" s="14">
        <v>124400</v>
      </c>
      <c r="G213" s="14">
        <v>122800</v>
      </c>
      <c r="H213" s="14">
        <v>138830</v>
      </c>
      <c r="I213" s="14">
        <v>158500</v>
      </c>
      <c r="J213" s="14">
        <v>141950</v>
      </c>
      <c r="K213" s="14">
        <v>144830</v>
      </c>
      <c r="L213" s="14">
        <v>177900</v>
      </c>
      <c r="M213" s="14">
        <v>104600</v>
      </c>
      <c r="N213" s="14">
        <v>55250</v>
      </c>
      <c r="O213" s="14">
        <v>88100</v>
      </c>
      <c r="P213" s="10">
        <f>SUM(D213:O213)</f>
        <v>1435241.42</v>
      </c>
    </row>
    <row r="214" spans="1:16" ht="15.75" x14ac:dyDescent="0.25">
      <c r="A214" s="603" t="s">
        <v>41</v>
      </c>
      <c r="B214" s="604"/>
      <c r="C214" s="12" t="s">
        <v>31</v>
      </c>
      <c r="D214" s="14">
        <v>11000</v>
      </c>
      <c r="E214" s="14">
        <v>22000</v>
      </c>
      <c r="F214" s="14">
        <v>0</v>
      </c>
      <c r="G214" s="14">
        <v>22000</v>
      </c>
      <c r="H214" s="14">
        <v>114000</v>
      </c>
      <c r="I214" s="14">
        <v>71000</v>
      </c>
      <c r="J214" s="14">
        <v>0</v>
      </c>
      <c r="K214" s="14">
        <v>11000</v>
      </c>
      <c r="L214" s="14">
        <v>33000</v>
      </c>
      <c r="M214" s="14">
        <v>0</v>
      </c>
      <c r="N214" s="14">
        <v>13000</v>
      </c>
      <c r="O214" s="14">
        <v>0</v>
      </c>
      <c r="P214" s="10">
        <f>SUM(D214:O214)</f>
        <v>297000</v>
      </c>
    </row>
    <row r="215" spans="1:16" ht="15.75" x14ac:dyDescent="0.25">
      <c r="A215" s="596" t="s">
        <v>40</v>
      </c>
      <c r="B215" s="597"/>
      <c r="C215" s="12" t="s">
        <v>31</v>
      </c>
      <c r="D215" s="14">
        <v>51500</v>
      </c>
      <c r="E215" s="14">
        <v>105000</v>
      </c>
      <c r="F215" s="14">
        <v>1595000</v>
      </c>
      <c r="G215" s="14">
        <v>30000</v>
      </c>
      <c r="H215" s="14">
        <v>117500</v>
      </c>
      <c r="I215" s="14">
        <v>64000</v>
      </c>
      <c r="J215" s="14">
        <v>1035000</v>
      </c>
      <c r="K215" s="14">
        <v>91500</v>
      </c>
      <c r="L215" s="14">
        <v>60500</v>
      </c>
      <c r="M215" s="14">
        <v>528000</v>
      </c>
      <c r="N215" s="14">
        <v>95000</v>
      </c>
      <c r="O215" s="14">
        <v>540000</v>
      </c>
      <c r="P215" s="10">
        <f>SUM(D215:O215)</f>
        <v>4313000</v>
      </c>
    </row>
    <row r="216" spans="1:16" ht="15.75" x14ac:dyDescent="0.25">
      <c r="A216" s="598" t="s">
        <v>39</v>
      </c>
      <c r="B216" s="599"/>
      <c r="C216" s="12" t="s">
        <v>31</v>
      </c>
      <c r="D216" s="315">
        <f t="shared" ref="D216:G216" si="324">SUM(D212:D215)</f>
        <v>885057.42</v>
      </c>
      <c r="E216" s="315">
        <f t="shared" si="324"/>
        <v>1027796.53</v>
      </c>
      <c r="F216" s="315">
        <f t="shared" si="324"/>
        <v>3902100</v>
      </c>
      <c r="G216" s="315">
        <f t="shared" si="324"/>
        <v>1069094</v>
      </c>
      <c r="H216" s="315">
        <f t="shared" ref="H216:I216" si="325">SUM(H212:H215)</f>
        <v>1324303.06</v>
      </c>
      <c r="I216" s="315">
        <f t="shared" si="325"/>
        <v>1283700</v>
      </c>
      <c r="J216" s="315">
        <f t="shared" ref="J216:K216" si="326">SUM(J212:J215)</f>
        <v>2293188.12</v>
      </c>
      <c r="K216" s="315">
        <f t="shared" si="326"/>
        <v>1617213.27</v>
      </c>
      <c r="L216" s="315">
        <f t="shared" ref="L216:M216" si="327">SUM(L212:L215)</f>
        <v>1582358.18</v>
      </c>
      <c r="M216" s="315">
        <f t="shared" si="327"/>
        <v>2147200</v>
      </c>
      <c r="N216" s="315">
        <f t="shared" ref="N216" si="328">SUM(N212:N215)</f>
        <v>1269677.2</v>
      </c>
      <c r="O216" s="315">
        <f t="shared" ref="O216" si="329">SUM(O212:O215)</f>
        <v>3233990.03</v>
      </c>
      <c r="P216" s="10">
        <f>SUM(D216:O216)</f>
        <v>21635677.809999999</v>
      </c>
    </row>
    <row r="217" spans="1:16" s="3" customFormat="1" ht="15.75" x14ac:dyDescent="0.25">
      <c r="A217" s="322" t="s">
        <v>38</v>
      </c>
      <c r="B217" s="323"/>
      <c r="C217" s="12" t="s">
        <v>31</v>
      </c>
      <c r="D217" s="315">
        <f>D210+D216</f>
        <v>3145890.8899999997</v>
      </c>
      <c r="E217" s="315">
        <f t="shared" ref="E217:G217" si="330">E210+E216</f>
        <v>3301255.87</v>
      </c>
      <c r="F217" s="315">
        <f t="shared" si="330"/>
        <v>6424842</v>
      </c>
      <c r="G217" s="315">
        <f t="shared" si="330"/>
        <v>2836205</v>
      </c>
      <c r="H217" s="315">
        <f t="shared" ref="H217:I217" si="331">H210+H216</f>
        <v>3734922.06</v>
      </c>
      <c r="I217" s="315">
        <f t="shared" si="331"/>
        <v>3636479.3899999997</v>
      </c>
      <c r="J217" s="315">
        <f t="shared" ref="J217:K217" si="332">J210+J216</f>
        <v>5020981.75</v>
      </c>
      <c r="K217" s="315">
        <f t="shared" si="332"/>
        <v>3347083.89</v>
      </c>
      <c r="L217" s="315">
        <f t="shared" ref="L217:M217" si="333">L210+L216</f>
        <v>5101769.67</v>
      </c>
      <c r="M217" s="315">
        <f t="shared" si="333"/>
        <v>3414729.18</v>
      </c>
      <c r="N217" s="315">
        <f t="shared" ref="N217" si="334">N210+N216</f>
        <v>4045957.2</v>
      </c>
      <c r="O217" s="315">
        <f t="shared" ref="O217" si="335">O210+O216</f>
        <v>3919333.03</v>
      </c>
      <c r="P217" s="40">
        <f t="shared" ref="P217" si="336">P210+P216</f>
        <v>47929449.929999992</v>
      </c>
    </row>
    <row r="218" spans="1:16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4"/>
      <c r="O218" s="594"/>
      <c r="P218" s="595"/>
    </row>
    <row r="219" spans="1:16" ht="15.75" x14ac:dyDescent="0.25">
      <c r="A219" s="596" t="s">
        <v>35</v>
      </c>
      <c r="B219" s="597"/>
      <c r="C219" s="12" t="s">
        <v>31</v>
      </c>
      <c r="D219" s="14">
        <v>1594332.49</v>
      </c>
      <c r="E219" s="14">
        <v>1584646</v>
      </c>
      <c r="F219" s="14">
        <v>1576940.45</v>
      </c>
      <c r="G219" s="14">
        <v>1735741.94</v>
      </c>
      <c r="H219" s="14">
        <v>2425254.7200000002</v>
      </c>
      <c r="I219" s="14">
        <v>2487551.64</v>
      </c>
      <c r="J219" s="14">
        <v>2541006.31</v>
      </c>
      <c r="K219" s="14">
        <v>2475437.6</v>
      </c>
      <c r="L219" s="14">
        <v>2752576.4899999998</v>
      </c>
      <c r="M219" s="14">
        <v>1997219.5</v>
      </c>
      <c r="N219" s="14">
        <v>1837590.4100000001</v>
      </c>
      <c r="O219" s="14">
        <v>1748622.4600000016</v>
      </c>
      <c r="P219" s="10">
        <f>SUM(D219:O219)</f>
        <v>24756920.010000002</v>
      </c>
    </row>
    <row r="220" spans="1:16" ht="15.75" x14ac:dyDescent="0.25">
      <c r="A220" s="596" t="s">
        <v>34</v>
      </c>
      <c r="B220" s="597"/>
      <c r="C220" s="12" t="s">
        <v>31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0">
        <f>SUM(D220:O220)</f>
        <v>0</v>
      </c>
    </row>
    <row r="221" spans="1:16" ht="15.75" x14ac:dyDescent="0.25">
      <c r="A221" s="596" t="s">
        <v>33</v>
      </c>
      <c r="B221" s="597"/>
      <c r="C221" s="12" t="s">
        <v>31</v>
      </c>
      <c r="D221" s="14">
        <v>166872.4</v>
      </c>
      <c r="E221" s="14">
        <v>145992.57999999999</v>
      </c>
      <c r="F221" s="14">
        <v>106090.48</v>
      </c>
      <c r="G221" s="14">
        <v>188162.43</v>
      </c>
      <c r="H221" s="14">
        <v>200030.2</v>
      </c>
      <c r="I221" s="14">
        <v>225178.2</v>
      </c>
      <c r="J221" s="14">
        <v>95990.33</v>
      </c>
      <c r="K221" s="14">
        <v>33408.699999999997</v>
      </c>
      <c r="L221" s="14">
        <v>53263.08</v>
      </c>
      <c r="M221" s="14">
        <v>21721.79</v>
      </c>
      <c r="N221" s="14">
        <v>24383.95</v>
      </c>
      <c r="O221" s="14">
        <v>27392.2</v>
      </c>
      <c r="P221" s="10">
        <f>SUM(D221:O221)</f>
        <v>1288486.3399999999</v>
      </c>
    </row>
    <row r="222" spans="1:16" ht="15.75" x14ac:dyDescent="0.25">
      <c r="A222" s="596" t="s">
        <v>32</v>
      </c>
      <c r="B222" s="597"/>
      <c r="C222" s="12" t="s">
        <v>31</v>
      </c>
      <c r="D222" s="14">
        <v>116378.96</v>
      </c>
      <c r="E222" s="14">
        <v>90441.32</v>
      </c>
      <c r="F222" s="14">
        <v>102752.72</v>
      </c>
      <c r="G222" s="14">
        <v>99679.22</v>
      </c>
      <c r="H222" s="14">
        <v>111794.47</v>
      </c>
      <c r="I222" s="14">
        <v>108408.83</v>
      </c>
      <c r="J222" s="14">
        <v>79190.77</v>
      </c>
      <c r="K222" s="14">
        <v>0</v>
      </c>
      <c r="L222" s="14">
        <v>0</v>
      </c>
      <c r="M222" s="14">
        <v>36918.07</v>
      </c>
      <c r="N222" s="14">
        <v>11796.63</v>
      </c>
      <c r="O222" s="14">
        <v>21953.55</v>
      </c>
      <c r="P222" s="10">
        <f>SUM(D222:O222)</f>
        <v>779314.53999999992</v>
      </c>
    </row>
    <row r="223" spans="1:16" ht="15.75" x14ac:dyDescent="0.25">
      <c r="A223" s="598" t="s">
        <v>36</v>
      </c>
      <c r="B223" s="599"/>
      <c r="C223" s="12" t="s">
        <v>31</v>
      </c>
      <c r="D223" s="13">
        <f>SUM(D219:D222)</f>
        <v>1877583.8499999999</v>
      </c>
      <c r="E223" s="315">
        <f>SUM(E219:E222)</f>
        <v>1821079.9000000001</v>
      </c>
      <c r="F223" s="315">
        <f t="shared" ref="F223:G223" si="337">SUM(F219:F222)</f>
        <v>1785783.65</v>
      </c>
      <c r="G223" s="315">
        <f t="shared" si="337"/>
        <v>2023583.5899999999</v>
      </c>
      <c r="H223" s="315">
        <f t="shared" ref="H223:I223" si="338">SUM(H219:H222)</f>
        <v>2737079.3900000006</v>
      </c>
      <c r="I223" s="315">
        <f t="shared" si="338"/>
        <v>2821138.6700000004</v>
      </c>
      <c r="J223" s="315">
        <f t="shared" ref="J223:K223" si="339">SUM(J219:J222)</f>
        <v>2716187.41</v>
      </c>
      <c r="K223" s="315">
        <f t="shared" si="339"/>
        <v>2508846.3000000003</v>
      </c>
      <c r="L223" s="15">
        <f t="shared" ref="L223:M223" si="340">SUM(L219:L222)</f>
        <v>2805839.57</v>
      </c>
      <c r="M223" s="15">
        <f t="shared" si="340"/>
        <v>2055859.36</v>
      </c>
      <c r="N223" s="15">
        <f t="shared" ref="N223" si="341">SUM(N219:N222)</f>
        <v>1873770.99</v>
      </c>
      <c r="O223" s="15">
        <f t="shared" ref="O223" si="342">SUM(O219:O222)</f>
        <v>1797968.2100000016</v>
      </c>
      <c r="P223" s="10">
        <f>SUM(D223:O223)</f>
        <v>26824720.890000001</v>
      </c>
    </row>
    <row r="224" spans="1:16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4"/>
      <c r="O224" s="594"/>
      <c r="P224" s="595"/>
    </row>
    <row r="225" spans="1:16" ht="15.75" x14ac:dyDescent="0.25">
      <c r="A225" s="596" t="s">
        <v>35</v>
      </c>
      <c r="B225" s="597"/>
      <c r="C225" s="12" t="s">
        <v>31</v>
      </c>
      <c r="D225" s="14">
        <v>741510.68</v>
      </c>
      <c r="E225" s="14">
        <v>791866.53</v>
      </c>
      <c r="F225" s="14">
        <v>2166860</v>
      </c>
      <c r="G225" s="14">
        <v>875986.34000000008</v>
      </c>
      <c r="H225" s="14">
        <v>912545.09000000008</v>
      </c>
      <c r="I225" s="14">
        <v>938107.96</v>
      </c>
      <c r="J225" s="14">
        <v>1088838.1200000001</v>
      </c>
      <c r="K225" s="14">
        <v>1346603.27</v>
      </c>
      <c r="L225" s="14">
        <v>1284113.47</v>
      </c>
      <c r="M225" s="14">
        <v>1497500</v>
      </c>
      <c r="N225" s="14">
        <v>972807.2</v>
      </c>
      <c r="O225" s="14">
        <v>2382097.0399999991</v>
      </c>
      <c r="P225" s="10">
        <f t="shared" ref="P225:P230" si="343">SUM(D225:O225)</f>
        <v>14998835.699999999</v>
      </c>
    </row>
    <row r="226" spans="1:16" ht="15.75" x14ac:dyDescent="0.25">
      <c r="A226" s="596" t="s">
        <v>34</v>
      </c>
      <c r="B226" s="597"/>
      <c r="C226" s="12" t="s">
        <v>31</v>
      </c>
      <c r="D226" s="14">
        <v>67943.760000000009</v>
      </c>
      <c r="E226" s="14">
        <v>108930</v>
      </c>
      <c r="F226" s="14">
        <v>124400</v>
      </c>
      <c r="G226" s="14">
        <v>122800</v>
      </c>
      <c r="H226" s="14">
        <v>89969.26999999999</v>
      </c>
      <c r="I226" s="14">
        <v>127994.85</v>
      </c>
      <c r="J226" s="14">
        <v>106415.16</v>
      </c>
      <c r="K226" s="14">
        <v>121678.95</v>
      </c>
      <c r="L226" s="14">
        <v>154350.9</v>
      </c>
      <c r="M226" s="14">
        <v>95420</v>
      </c>
      <c r="N226" s="14">
        <v>53630</v>
      </c>
      <c r="O226" s="14">
        <v>84020</v>
      </c>
      <c r="P226" s="10">
        <f t="shared" si="343"/>
        <v>1257552.8900000001</v>
      </c>
    </row>
    <row r="227" spans="1:16" ht="15.75" x14ac:dyDescent="0.25">
      <c r="A227" s="596" t="s">
        <v>33</v>
      </c>
      <c r="B227" s="597"/>
      <c r="C227" s="12" t="s">
        <v>31</v>
      </c>
      <c r="D227" s="14">
        <v>51500</v>
      </c>
      <c r="E227" s="14">
        <v>105000</v>
      </c>
      <c r="F227" s="14">
        <v>1595000</v>
      </c>
      <c r="G227" s="14">
        <v>30000</v>
      </c>
      <c r="H227" s="14">
        <v>105500</v>
      </c>
      <c r="I227" s="14">
        <v>64000</v>
      </c>
      <c r="J227" s="14">
        <v>1035000</v>
      </c>
      <c r="K227" s="14">
        <v>87405.36</v>
      </c>
      <c r="L227" s="14">
        <v>60500</v>
      </c>
      <c r="M227" s="14">
        <v>528000</v>
      </c>
      <c r="N227" s="14">
        <v>77000</v>
      </c>
      <c r="O227" s="14">
        <v>540000</v>
      </c>
      <c r="P227" s="10">
        <f t="shared" si="343"/>
        <v>4278905.3599999994</v>
      </c>
    </row>
    <row r="228" spans="1:16" ht="15.75" x14ac:dyDescent="0.25">
      <c r="A228" s="596" t="s">
        <v>32</v>
      </c>
      <c r="B228" s="597"/>
      <c r="C228" s="12" t="s">
        <v>31</v>
      </c>
      <c r="D228" s="14">
        <v>11000</v>
      </c>
      <c r="E228" s="14">
        <v>22000</v>
      </c>
      <c r="F228" s="14">
        <v>0</v>
      </c>
      <c r="G228" s="14">
        <v>22000</v>
      </c>
      <c r="H228" s="14">
        <v>95611.540000000008</v>
      </c>
      <c r="I228" s="14">
        <v>71000</v>
      </c>
      <c r="J228" s="14">
        <v>0</v>
      </c>
      <c r="K228" s="14">
        <v>11000</v>
      </c>
      <c r="L228" s="14">
        <v>33000</v>
      </c>
      <c r="M228" s="14">
        <v>0</v>
      </c>
      <c r="N228" s="14">
        <v>13000</v>
      </c>
      <c r="O228" s="14">
        <v>0</v>
      </c>
      <c r="P228" s="10">
        <f t="shared" si="343"/>
        <v>278611.54000000004</v>
      </c>
    </row>
    <row r="229" spans="1:16" ht="15.75" x14ac:dyDescent="0.25">
      <c r="A229" s="598" t="s">
        <v>216</v>
      </c>
      <c r="B229" s="599"/>
      <c r="C229" s="12" t="s">
        <v>31</v>
      </c>
      <c r="D229" s="13">
        <f t="shared" ref="D229:G229" si="344">SUM(D225:D228)</f>
        <v>871954.44000000006</v>
      </c>
      <c r="E229" s="315">
        <f t="shared" si="344"/>
        <v>1027796.53</v>
      </c>
      <c r="F229" s="315">
        <f t="shared" si="344"/>
        <v>3886260</v>
      </c>
      <c r="G229" s="315">
        <f t="shared" si="344"/>
        <v>1050786.3400000001</v>
      </c>
      <c r="H229" s="315">
        <f t="shared" ref="H229:I229" si="345">SUM(H225:H228)</f>
        <v>1203625.9000000001</v>
      </c>
      <c r="I229" s="315">
        <f t="shared" si="345"/>
        <v>1201102.81</v>
      </c>
      <c r="J229" s="315">
        <f t="shared" ref="J229:K229" si="346">SUM(J225:J228)</f>
        <v>2230253.2800000003</v>
      </c>
      <c r="K229" s="315">
        <f t="shared" si="346"/>
        <v>1566687.58</v>
      </c>
      <c r="L229" s="15">
        <f t="shared" ref="L229:M229" si="347">SUM(L225:L228)</f>
        <v>1531964.3699999999</v>
      </c>
      <c r="M229" s="15">
        <f t="shared" si="347"/>
        <v>2120920</v>
      </c>
      <c r="N229" s="15">
        <f t="shared" ref="N229" si="348">SUM(N225:N228)</f>
        <v>1116437.2</v>
      </c>
      <c r="O229" s="15">
        <f t="shared" ref="O229" si="349">SUM(O225:O228)</f>
        <v>3006117.0399999991</v>
      </c>
      <c r="P229" s="10">
        <f t="shared" si="343"/>
        <v>20813905.489999998</v>
      </c>
    </row>
    <row r="230" spans="1:16" ht="15.75" x14ac:dyDescent="0.25">
      <c r="A230" s="322" t="s">
        <v>217</v>
      </c>
      <c r="B230" s="103"/>
      <c r="C230" s="12" t="s">
        <v>31</v>
      </c>
      <c r="D230" s="13">
        <f>D223+D229</f>
        <v>2749538.29</v>
      </c>
      <c r="E230" s="13">
        <f t="shared" ref="E230:G230" si="350">E223+E229</f>
        <v>2848876.43</v>
      </c>
      <c r="F230" s="13">
        <f t="shared" si="350"/>
        <v>5672043.6500000004</v>
      </c>
      <c r="G230" s="13">
        <f t="shared" si="350"/>
        <v>3074369.9299999997</v>
      </c>
      <c r="H230" s="13">
        <f t="shared" ref="H230:I230" si="351">H223+H229</f>
        <v>3940705.290000001</v>
      </c>
      <c r="I230" s="13">
        <f t="shared" si="351"/>
        <v>4022241.4800000004</v>
      </c>
      <c r="J230" s="13">
        <f t="shared" ref="J230:K230" si="352">J223+J229</f>
        <v>4946440.6900000004</v>
      </c>
      <c r="K230" s="13">
        <f t="shared" si="352"/>
        <v>4075533.8800000004</v>
      </c>
      <c r="L230" s="13">
        <f t="shared" ref="L230:M230" si="353">L223+L229</f>
        <v>4337803.9399999995</v>
      </c>
      <c r="M230" s="13">
        <f t="shared" si="353"/>
        <v>4176779.3600000003</v>
      </c>
      <c r="N230" s="13">
        <f t="shared" ref="N230" si="354">N223+N229</f>
        <v>2990208.19</v>
      </c>
      <c r="O230" s="13">
        <f t="shared" ref="O230" si="355">O223+O229</f>
        <v>4804085.2500000009</v>
      </c>
      <c r="P230" s="10">
        <f t="shared" si="343"/>
        <v>47638626.380000003</v>
      </c>
    </row>
    <row r="231" spans="1:16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4"/>
      <c r="O231" s="594"/>
      <c r="P231" s="595"/>
    </row>
    <row r="232" spans="1:16" ht="15.75" x14ac:dyDescent="0.25">
      <c r="A232" s="596" t="s">
        <v>29</v>
      </c>
      <c r="B232" s="597"/>
      <c r="C232" s="12" t="s">
        <v>18</v>
      </c>
      <c r="D232" s="14">
        <v>103931.48999999999</v>
      </c>
      <c r="E232" s="14">
        <v>106903.83</v>
      </c>
      <c r="F232" s="14">
        <v>110866.95</v>
      </c>
      <c r="G232" s="14">
        <v>112353.12</v>
      </c>
      <c r="H232" s="14">
        <v>128493.01000000001</v>
      </c>
      <c r="I232" s="14">
        <v>134487.24000000002</v>
      </c>
      <c r="J232" s="14">
        <v>134487.24000000002</v>
      </c>
      <c r="K232" s="14">
        <v>133397.38</v>
      </c>
      <c r="L232" s="14">
        <v>137211.89000000001</v>
      </c>
      <c r="M232" s="14">
        <v>136666.96000000002</v>
      </c>
      <c r="N232" s="14">
        <v>136666.96000000002</v>
      </c>
      <c r="O232" s="14">
        <v>125223.42999999927</v>
      </c>
      <c r="P232" s="10">
        <f>SUM(D232:O232)</f>
        <v>1500689.4999999991</v>
      </c>
    </row>
    <row r="233" spans="1:16" ht="15.75" x14ac:dyDescent="0.25">
      <c r="A233" s="596" t="s">
        <v>28</v>
      </c>
      <c r="B233" s="597"/>
      <c r="C233" s="12" t="s">
        <v>18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0">
        <f>SUM(D233:O233)</f>
        <v>0</v>
      </c>
    </row>
    <row r="234" spans="1:16" ht="15.75" x14ac:dyDescent="0.25">
      <c r="A234" s="596" t="s">
        <v>27</v>
      </c>
      <c r="B234" s="597"/>
      <c r="C234" s="12" t="s">
        <v>18</v>
      </c>
      <c r="D234" s="14">
        <v>15425.65</v>
      </c>
      <c r="E234" s="14">
        <v>15425.65</v>
      </c>
      <c r="F234" s="14">
        <v>12340.52</v>
      </c>
      <c r="G234" s="14">
        <v>15425.65</v>
      </c>
      <c r="H234" s="14">
        <v>16968.2</v>
      </c>
      <c r="I234" s="14">
        <v>16968.2</v>
      </c>
      <c r="J234" s="14">
        <v>16968.2</v>
      </c>
      <c r="K234" s="14">
        <v>3393.64</v>
      </c>
      <c r="L234" s="14">
        <v>3393.64</v>
      </c>
      <c r="M234" s="14">
        <v>3393.64</v>
      </c>
      <c r="N234" s="14">
        <v>3393.64</v>
      </c>
      <c r="O234" s="14">
        <v>3393.64</v>
      </c>
      <c r="P234" s="10">
        <f>SUM(D234:O234)</f>
        <v>126490.26999999999</v>
      </c>
    </row>
    <row r="235" spans="1:16" ht="15.75" x14ac:dyDescent="0.25">
      <c r="A235" s="596" t="s">
        <v>26</v>
      </c>
      <c r="B235" s="597"/>
      <c r="C235" s="12" t="s">
        <v>18</v>
      </c>
      <c r="D235" s="14">
        <v>29510.39</v>
      </c>
      <c r="E235" s="14">
        <v>29510.39</v>
      </c>
      <c r="F235" s="14">
        <v>29510.39</v>
      </c>
      <c r="G235" s="14">
        <v>29510.39</v>
      </c>
      <c r="H235" s="14">
        <v>32461.38</v>
      </c>
      <c r="I235" s="14">
        <v>32461.38</v>
      </c>
      <c r="J235" s="14">
        <v>32461.38</v>
      </c>
      <c r="K235" s="14">
        <v>0</v>
      </c>
      <c r="L235" s="14">
        <v>0</v>
      </c>
      <c r="M235" s="14">
        <v>4637.34</v>
      </c>
      <c r="N235" s="14">
        <v>4637.34</v>
      </c>
      <c r="O235" s="14">
        <v>4637.34</v>
      </c>
      <c r="P235" s="10">
        <f>SUM(D235:O235)</f>
        <v>229337.72</v>
      </c>
    </row>
    <row r="236" spans="1:16" ht="15.75" x14ac:dyDescent="0.25">
      <c r="A236" s="598" t="s">
        <v>25</v>
      </c>
      <c r="B236" s="599"/>
      <c r="C236" s="12" t="s">
        <v>18</v>
      </c>
      <c r="D236" s="13">
        <f>SUM(D232:D235)</f>
        <v>148867.52999999997</v>
      </c>
      <c r="E236" s="13">
        <f t="shared" ref="E236:G236" si="356">SUM(E232:E235)</f>
        <v>151839.87</v>
      </c>
      <c r="F236" s="13">
        <f t="shared" si="356"/>
        <v>152717.85999999999</v>
      </c>
      <c r="G236" s="13">
        <f t="shared" si="356"/>
        <v>157289.15999999997</v>
      </c>
      <c r="H236" s="13">
        <f t="shared" ref="H236:I236" si="357">SUM(H232:H235)</f>
        <v>177922.59000000003</v>
      </c>
      <c r="I236" s="13">
        <f t="shared" si="357"/>
        <v>183916.82000000004</v>
      </c>
      <c r="J236" s="13">
        <f t="shared" ref="J236:K236" si="358">SUM(J232:J235)</f>
        <v>183916.82000000004</v>
      </c>
      <c r="K236" s="13">
        <f t="shared" si="358"/>
        <v>136791.02000000002</v>
      </c>
      <c r="L236" s="13">
        <f t="shared" ref="L236:M236" si="359">SUM(L232:L235)</f>
        <v>140605.53000000003</v>
      </c>
      <c r="M236" s="13">
        <f t="shared" si="359"/>
        <v>144697.94000000003</v>
      </c>
      <c r="N236" s="13">
        <f t="shared" ref="N236" si="360">SUM(N232:N235)</f>
        <v>144697.94000000003</v>
      </c>
      <c r="O236" s="13">
        <f t="shared" ref="O236" si="361">SUM(O232:O235)</f>
        <v>133254.40999999928</v>
      </c>
      <c r="P236" s="40">
        <f t="shared" ref="P236" si="362">SUM(P232:P235)</f>
        <v>1856517.4899999991</v>
      </c>
    </row>
    <row r="237" spans="1:16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4"/>
      <c r="O237" s="594"/>
      <c r="P237" s="595"/>
    </row>
    <row r="238" spans="1:16" ht="15.75" x14ac:dyDescent="0.25">
      <c r="A238" s="596" t="s">
        <v>23</v>
      </c>
      <c r="B238" s="597"/>
      <c r="C238" s="12" t="s">
        <v>18</v>
      </c>
      <c r="D238" s="14">
        <v>188423</v>
      </c>
      <c r="E238" s="14">
        <v>193781</v>
      </c>
      <c r="F238" s="14">
        <v>200925</v>
      </c>
      <c r="G238" s="14">
        <v>203604</v>
      </c>
      <c r="H238" s="14">
        <v>211641</v>
      </c>
      <c r="I238" s="14">
        <v>221464</v>
      </c>
      <c r="J238" s="14">
        <v>221464</v>
      </c>
      <c r="K238" s="14">
        <v>219678</v>
      </c>
      <c r="L238" s="14">
        <v>225929</v>
      </c>
      <c r="M238" s="14">
        <v>225036</v>
      </c>
      <c r="N238" s="14">
        <v>225036</v>
      </c>
      <c r="O238" s="14">
        <v>206283</v>
      </c>
      <c r="P238" s="10">
        <f>SUM(D238:O238)</f>
        <v>2543264</v>
      </c>
    </row>
    <row r="239" spans="1:16" ht="15.75" x14ac:dyDescent="0.25">
      <c r="A239" s="596" t="s">
        <v>22</v>
      </c>
      <c r="B239" s="597"/>
      <c r="C239" s="12" t="s">
        <v>18</v>
      </c>
      <c r="D239" s="14">
        <v>0</v>
      </c>
      <c r="E239" s="14">
        <v>0</v>
      </c>
      <c r="F239" s="14">
        <v>0</v>
      </c>
      <c r="G239" s="14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0">
        <f>SUM(D239:O239)</f>
        <v>0</v>
      </c>
    </row>
    <row r="240" spans="1:16" ht="15.75" x14ac:dyDescent="0.25">
      <c r="A240" s="596" t="s">
        <v>21</v>
      </c>
      <c r="B240" s="597"/>
      <c r="C240" s="12" t="s">
        <v>18</v>
      </c>
      <c r="D240" s="14">
        <v>4465</v>
      </c>
      <c r="E240" s="14">
        <v>4465</v>
      </c>
      <c r="F240" s="14">
        <v>3572</v>
      </c>
      <c r="G240" s="14">
        <v>4465</v>
      </c>
      <c r="H240" s="16">
        <v>4465</v>
      </c>
      <c r="I240" s="16">
        <v>4465</v>
      </c>
      <c r="J240" s="16">
        <v>4465</v>
      </c>
      <c r="K240" s="16">
        <v>893</v>
      </c>
      <c r="L240" s="16">
        <v>893</v>
      </c>
      <c r="M240" s="16">
        <v>893</v>
      </c>
      <c r="N240" s="16">
        <v>893</v>
      </c>
      <c r="O240" s="16">
        <v>893</v>
      </c>
      <c r="P240" s="10">
        <f>SUM(D240:O240)</f>
        <v>34827</v>
      </c>
    </row>
    <row r="241" spans="1:16" ht="15.75" x14ac:dyDescent="0.25">
      <c r="A241" s="596" t="s">
        <v>20</v>
      </c>
      <c r="B241" s="597"/>
      <c r="C241" s="12" t="s">
        <v>18</v>
      </c>
      <c r="D241" s="14">
        <v>6251</v>
      </c>
      <c r="E241" s="14">
        <v>6251</v>
      </c>
      <c r="F241" s="14">
        <v>6251</v>
      </c>
      <c r="G241" s="14">
        <v>6251</v>
      </c>
      <c r="H241" s="16">
        <v>6251</v>
      </c>
      <c r="I241" s="16">
        <v>6251</v>
      </c>
      <c r="J241" s="16">
        <v>6251</v>
      </c>
      <c r="K241" s="16">
        <v>0</v>
      </c>
      <c r="L241" s="16">
        <v>0</v>
      </c>
      <c r="M241" s="16">
        <v>893</v>
      </c>
      <c r="N241" s="16">
        <v>893</v>
      </c>
      <c r="O241" s="16">
        <v>893</v>
      </c>
      <c r="P241" s="10">
        <f>SUM(D241:O241)</f>
        <v>46436</v>
      </c>
    </row>
    <row r="242" spans="1:16" ht="15.75" x14ac:dyDescent="0.25">
      <c r="A242" s="598" t="s">
        <v>19</v>
      </c>
      <c r="B242" s="599"/>
      <c r="C242" s="12" t="s">
        <v>18</v>
      </c>
      <c r="D242" s="13">
        <f>SUM(D238:D241)</f>
        <v>199139</v>
      </c>
      <c r="E242" s="13">
        <f t="shared" ref="E242:G242" si="363">SUM(E238:E241)</f>
        <v>204497</v>
      </c>
      <c r="F242" s="13">
        <f t="shared" si="363"/>
        <v>210748</v>
      </c>
      <c r="G242" s="13">
        <f t="shared" si="363"/>
        <v>214320</v>
      </c>
      <c r="H242" s="13">
        <f t="shared" ref="H242:I242" si="364">SUM(H238:H241)</f>
        <v>222357</v>
      </c>
      <c r="I242" s="13">
        <f t="shared" si="364"/>
        <v>232180</v>
      </c>
      <c r="J242" s="13">
        <f t="shared" ref="J242:K242" si="365">SUM(J238:J241)</f>
        <v>232180</v>
      </c>
      <c r="K242" s="13">
        <f t="shared" si="365"/>
        <v>220571</v>
      </c>
      <c r="L242" s="13">
        <f t="shared" ref="L242:M242" si="366">SUM(L238:L241)</f>
        <v>226822</v>
      </c>
      <c r="M242" s="13">
        <f t="shared" si="366"/>
        <v>226822</v>
      </c>
      <c r="N242" s="13">
        <f t="shared" ref="N242" si="367">SUM(N238:N241)</f>
        <v>226822</v>
      </c>
      <c r="O242" s="13">
        <f t="shared" ref="O242" si="368">SUM(O238:O241)</f>
        <v>208069</v>
      </c>
      <c r="P242" s="40">
        <f t="shared" ref="P242" si="369">SUM(P238:P241)</f>
        <v>2624527</v>
      </c>
    </row>
    <row r="243" spans="1:16" ht="15.75" x14ac:dyDescent="0.25">
      <c r="A243" s="598" t="s">
        <v>218</v>
      </c>
      <c r="B243" s="599"/>
      <c r="C243" s="12" t="s">
        <v>18</v>
      </c>
      <c r="D243" s="315">
        <f>D230+D236+D242</f>
        <v>3097544.82</v>
      </c>
      <c r="E243" s="315">
        <f t="shared" ref="E243:G243" si="370">E230+E236+E242</f>
        <v>3205213.3000000003</v>
      </c>
      <c r="F243" s="315">
        <f t="shared" si="370"/>
        <v>6035509.5100000007</v>
      </c>
      <c r="G243" s="315">
        <f t="shared" si="370"/>
        <v>3445979.09</v>
      </c>
      <c r="H243" s="315">
        <f t="shared" ref="H243:I243" si="371">H230+H236+H242</f>
        <v>4340984.8800000008</v>
      </c>
      <c r="I243" s="315">
        <f t="shared" si="371"/>
        <v>4438338.3000000007</v>
      </c>
      <c r="J243" s="315">
        <f t="shared" ref="J243:K243" si="372">J230+J236+J242</f>
        <v>5362537.5100000007</v>
      </c>
      <c r="K243" s="315">
        <f t="shared" si="372"/>
        <v>4432895.9000000004</v>
      </c>
      <c r="L243" s="315">
        <f t="shared" ref="L243:M243" si="373">L230+L236+L242</f>
        <v>4705231.47</v>
      </c>
      <c r="M243" s="315">
        <f t="shared" si="373"/>
        <v>4548299.3000000007</v>
      </c>
      <c r="N243" s="315">
        <f t="shared" ref="N243" si="374">N230+N236+N242</f>
        <v>3361728.13</v>
      </c>
      <c r="O243" s="315">
        <f t="shared" ref="O243" si="375">O230+O236+O242</f>
        <v>5145408.66</v>
      </c>
      <c r="P243" s="40">
        <f t="shared" ref="P243" si="376">P216+P223+P236+P242</f>
        <v>52941443.190000005</v>
      </c>
    </row>
    <row r="244" spans="1:16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4"/>
      <c r="O244" s="594"/>
      <c r="P244" s="595"/>
    </row>
    <row r="245" spans="1:16" ht="15.75" x14ac:dyDescent="0.25">
      <c r="A245" s="621" t="s">
        <v>207</v>
      </c>
      <c r="B245" s="622"/>
      <c r="C245" s="12" t="s">
        <v>18</v>
      </c>
      <c r="D245" s="161">
        <v>9739777.8299999963</v>
      </c>
      <c r="E245" s="161">
        <v>9652158.1999999993</v>
      </c>
      <c r="F245" s="161">
        <v>9278665.709999999</v>
      </c>
      <c r="G245" s="161">
        <v>9598617.3699999955</v>
      </c>
      <c r="H245" s="161">
        <v>10274691.769999998</v>
      </c>
      <c r="I245" s="161">
        <v>9257801.4399999976</v>
      </c>
      <c r="J245" s="161">
        <v>9533176.7499999963</v>
      </c>
      <c r="K245" s="161">
        <v>10452308.429999994</v>
      </c>
      <c r="L245" s="161">
        <v>10051981.469999999</v>
      </c>
      <c r="M245" s="161">
        <v>8352642.3099999921</v>
      </c>
      <c r="N245" s="161">
        <v>7687882.0999999931</v>
      </c>
      <c r="O245" s="161">
        <v>0</v>
      </c>
      <c r="P245" s="184">
        <f>O245</f>
        <v>0</v>
      </c>
    </row>
    <row r="246" spans="1:16" ht="15.75" x14ac:dyDescent="0.25">
      <c r="A246" s="621" t="s">
        <v>208</v>
      </c>
      <c r="B246" s="622"/>
      <c r="C246" s="12" t="s">
        <v>18</v>
      </c>
      <c r="D246" s="161">
        <v>-67626.62</v>
      </c>
      <c r="E246" s="161">
        <v>-136544.64999999997</v>
      </c>
      <c r="F246" s="161">
        <v>-136544.64999999997</v>
      </c>
      <c r="G246" s="161">
        <v>-129844.68999999994</v>
      </c>
      <c r="H246" s="161">
        <v>-120288.30999999994</v>
      </c>
      <c r="I246" s="161">
        <v>-110731.92999999993</v>
      </c>
      <c r="J246" s="161">
        <v>-124675.54999999994</v>
      </c>
      <c r="K246" s="161">
        <v>-113359.76999999995</v>
      </c>
      <c r="L246" s="161">
        <v>-9504.52</v>
      </c>
      <c r="M246" s="161">
        <v>-7068.44</v>
      </c>
      <c r="N246" s="161">
        <v>-752.65999999999985</v>
      </c>
      <c r="O246" s="161">
        <v>0</v>
      </c>
      <c r="P246" s="184">
        <f>O246</f>
        <v>0</v>
      </c>
    </row>
    <row r="247" spans="1:16" ht="15.75" x14ac:dyDescent="0.25">
      <c r="A247" s="619" t="s">
        <v>209</v>
      </c>
      <c r="B247" s="620"/>
      <c r="C247" s="12" t="s">
        <v>18</v>
      </c>
      <c r="D247" s="149">
        <f>D245+D246</f>
        <v>9672151.2099999972</v>
      </c>
      <c r="E247" s="149">
        <f t="shared" ref="E247:G247" si="377">E245+E246</f>
        <v>9515613.5499999989</v>
      </c>
      <c r="F247" s="149">
        <f t="shared" si="377"/>
        <v>9142121.0599999987</v>
      </c>
      <c r="G247" s="149">
        <f t="shared" si="377"/>
        <v>9468772.679999996</v>
      </c>
      <c r="H247" s="149">
        <f t="shared" ref="H247:I247" si="378">H245+H246</f>
        <v>10154403.459999997</v>
      </c>
      <c r="I247" s="149">
        <f t="shared" si="378"/>
        <v>9147069.5099999979</v>
      </c>
      <c r="J247" s="149">
        <f t="shared" ref="J247:K247" si="379">J245+J246</f>
        <v>9408501.1999999955</v>
      </c>
      <c r="K247" s="149">
        <f t="shared" si="379"/>
        <v>10338948.659999995</v>
      </c>
      <c r="L247" s="149">
        <f t="shared" ref="L247:M247" si="380">L245+L246</f>
        <v>10042476.949999999</v>
      </c>
      <c r="M247" s="149">
        <f t="shared" si="380"/>
        <v>8345573.8699999917</v>
      </c>
      <c r="N247" s="149">
        <f t="shared" ref="N247" si="381">N245+N246</f>
        <v>7687129.439999993</v>
      </c>
      <c r="O247" s="149">
        <f t="shared" ref="O247" si="382">O245+O246</f>
        <v>0</v>
      </c>
      <c r="P247" s="184">
        <f t="shared" ref="P247" si="383">P245+P246</f>
        <v>0</v>
      </c>
    </row>
    <row r="248" spans="1:16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4"/>
      <c r="O248" s="594"/>
      <c r="P248" s="595"/>
    </row>
    <row r="249" spans="1:16" ht="15.75" x14ac:dyDescent="0.25">
      <c r="A249" s="610" t="s">
        <v>16</v>
      </c>
      <c r="B249" s="611"/>
      <c r="C249" s="6" t="s">
        <v>6</v>
      </c>
      <c r="D249" s="9">
        <f>IFERROR(D58/D243%,0)</f>
        <v>7.9970960718818596</v>
      </c>
      <c r="E249" s="9">
        <f t="shared" ref="E249:G249" si="384">IFERROR(E58/E243%,0)</f>
        <v>8.1481583534549795</v>
      </c>
      <c r="F249" s="9">
        <f t="shared" si="384"/>
        <v>4.1196164605165206</v>
      </c>
      <c r="G249" s="9">
        <f t="shared" si="384"/>
        <v>8.2870485112258763</v>
      </c>
      <c r="H249" s="9">
        <f t="shared" ref="H249:I249" si="385">IFERROR(H58/H243%,0)</f>
        <v>6.42290149228762</v>
      </c>
      <c r="I249" s="9">
        <f t="shared" si="385"/>
        <v>6.5896999249696666</v>
      </c>
      <c r="J249" s="9">
        <f t="shared" ref="J249:K249" si="386">IFERROR(J58/J243%,0)</f>
        <v>5.9795295711600529</v>
      </c>
      <c r="K249" s="9">
        <f t="shared" si="386"/>
        <v>7.6928317124478367</v>
      </c>
      <c r="L249" s="9">
        <f t="shared" ref="L249:M249" si="387">IFERROR(L58/L243%,0)</f>
        <v>9.7264432005767389</v>
      </c>
      <c r="M249" s="9">
        <f t="shared" si="387"/>
        <v>6.9536470043868919</v>
      </c>
      <c r="N249" s="9">
        <f t="shared" ref="N249" si="388">IFERROR(N58/N243%,0)</f>
        <v>10.314453257854613</v>
      </c>
      <c r="O249" s="9">
        <f t="shared" ref="O249" si="389">IFERROR(O58/O243%,0)</f>
        <v>7.148199093189227</v>
      </c>
      <c r="P249" s="307">
        <f>IFERROR(P58/P243%,0)</f>
        <v>7.110727320394969</v>
      </c>
    </row>
    <row r="250" spans="1:16" ht="15.75" x14ac:dyDescent="0.25">
      <c r="A250" s="610" t="s">
        <v>210</v>
      </c>
      <c r="B250" s="611"/>
      <c r="C250" s="6" t="s">
        <v>6</v>
      </c>
      <c r="D250" s="316">
        <f>IFERROR(D210/(D223+D245)%,0)</f>
        <v>19.460816769543843</v>
      </c>
      <c r="E250" s="316">
        <f t="shared" ref="E250:G250" si="390">IFERROR(E210/(E223+E245)%,0)</f>
        <v>19.815324324176625</v>
      </c>
      <c r="F250" s="316">
        <f t="shared" si="390"/>
        <v>22.800429717905097</v>
      </c>
      <c r="G250" s="316">
        <f t="shared" si="390"/>
        <v>15.204615770126907</v>
      </c>
      <c r="H250" s="316">
        <f t="shared" ref="H250:I250" si="391">IFERROR(H210/(H223+H245)%,0)</f>
        <v>18.526447862921071</v>
      </c>
      <c r="I250" s="316">
        <f t="shared" si="391"/>
        <v>19.478359595906632</v>
      </c>
      <c r="J250" s="316">
        <f t="shared" ref="J250:K250" si="392">IFERROR(J210/(J223+J245)%,0)</f>
        <v>22.268858973982869</v>
      </c>
      <c r="K250" s="316">
        <f t="shared" si="392"/>
        <v>13.346577955712753</v>
      </c>
      <c r="L250" s="316">
        <f t="shared" ref="L250:M250" si="393">IFERROR(L210/(L223+L245)%,0)</f>
        <v>27.371756684521408</v>
      </c>
      <c r="M250" s="316">
        <f t="shared" si="393"/>
        <v>12.177825590914289</v>
      </c>
      <c r="N250" s="316">
        <f t="shared" ref="N250" si="394">IFERROR(N210/(N223+N245)%,0)</f>
        <v>29.035565020692484</v>
      </c>
      <c r="O250" s="316">
        <f t="shared" ref="O250" si="395">IFERROR(O210/(O223+O245)%,0)</f>
        <v>38.117637241205692</v>
      </c>
      <c r="P250" s="298">
        <f>IFERROR(P210/(P223+P245)%,0)</f>
        <v>98.020673645860981</v>
      </c>
    </row>
    <row r="251" spans="1:16" ht="16.5" thickBot="1" x14ac:dyDescent="0.3">
      <c r="A251" s="623" t="s">
        <v>15</v>
      </c>
      <c r="B251" s="624"/>
      <c r="C251" s="6" t="s">
        <v>6</v>
      </c>
      <c r="D251" s="8">
        <f>IFERROR(D210/D223%,0)</f>
        <v>120.41185111386636</v>
      </c>
      <c r="E251" s="8">
        <f t="shared" ref="E251:G251" si="396">IFERROR(E210/E223%,0)</f>
        <v>124.84127357618958</v>
      </c>
      <c r="F251" s="8">
        <f t="shared" si="396"/>
        <v>141.26806458329935</v>
      </c>
      <c r="G251" s="8">
        <f t="shared" si="396"/>
        <v>87.325821810998193</v>
      </c>
      <c r="H251" s="8">
        <f t="shared" ref="H251:I251" si="397">IFERROR(H210/H223%,0)</f>
        <v>88.072673697637967</v>
      </c>
      <c r="I251" s="8">
        <f t="shared" si="397"/>
        <v>83.398218422208913</v>
      </c>
      <c r="J251" s="8">
        <f t="shared" ref="J251:K251" si="398">IFERROR(J210/J223%,0)</f>
        <v>100.42729820325617</v>
      </c>
      <c r="K251" s="8">
        <f t="shared" si="398"/>
        <v>68.950840870562686</v>
      </c>
      <c r="L251" s="8">
        <f t="shared" ref="L251:M251" si="399">IFERROR(L210/L223%,0)</f>
        <v>125.43167213227376</v>
      </c>
      <c r="M251" s="8">
        <f t="shared" si="399"/>
        <v>61.65446939911299</v>
      </c>
      <c r="N251" s="8">
        <f t="shared" ref="N251" si="400">IFERROR(N210/N223%,0)</f>
        <v>148.16538492785608</v>
      </c>
      <c r="O251" s="8">
        <f t="shared" ref="O251" si="401">IFERROR(O210/O223%,0)</f>
        <v>38.117637241205692</v>
      </c>
      <c r="P251" s="308">
        <f>IFERROR(P210/P223%,0)</f>
        <v>98.020673645860981</v>
      </c>
    </row>
    <row r="252" spans="1:16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6"/>
      <c r="O252" s="626"/>
      <c r="P252" s="627"/>
    </row>
    <row r="253" spans="1:16" s="3" customFormat="1" ht="15" customHeight="1" x14ac:dyDescent="0.25">
      <c r="A253" s="610" t="s">
        <v>13</v>
      </c>
      <c r="B253" s="611"/>
      <c r="C253" s="6" t="s">
        <v>3</v>
      </c>
      <c r="D253" s="5">
        <v>6</v>
      </c>
      <c r="E253" s="5">
        <v>4</v>
      </c>
      <c r="F253" s="5">
        <v>6</v>
      </c>
      <c r="G253" s="5">
        <v>10</v>
      </c>
      <c r="H253" s="5">
        <v>8</v>
      </c>
      <c r="I253" s="5">
        <v>2</v>
      </c>
      <c r="J253" s="5">
        <v>6</v>
      </c>
      <c r="K253" s="5">
        <v>7</v>
      </c>
      <c r="L253" s="5">
        <v>14</v>
      </c>
      <c r="M253" s="5">
        <v>8</v>
      </c>
      <c r="N253" s="5">
        <v>12</v>
      </c>
      <c r="O253" s="5">
        <v>6</v>
      </c>
      <c r="P253" s="302">
        <f>SUM(D253:O253)</f>
        <v>89</v>
      </c>
    </row>
    <row r="254" spans="1:16" s="3" customFormat="1" ht="15.75" x14ac:dyDescent="0.25">
      <c r="A254" s="610" t="s">
        <v>12</v>
      </c>
      <c r="B254" s="611"/>
      <c r="C254" s="6" t="s">
        <v>3</v>
      </c>
      <c r="D254" s="5">
        <v>2</v>
      </c>
      <c r="E254" s="5">
        <v>2</v>
      </c>
      <c r="F254" s="5">
        <v>6</v>
      </c>
      <c r="G254" s="5">
        <v>4</v>
      </c>
      <c r="H254" s="5">
        <v>4</v>
      </c>
      <c r="I254" s="5">
        <v>6</v>
      </c>
      <c r="J254" s="5">
        <v>4</v>
      </c>
      <c r="K254" s="5">
        <v>5</v>
      </c>
      <c r="L254" s="5">
        <v>4</v>
      </c>
      <c r="M254" s="5">
        <v>3</v>
      </c>
      <c r="N254" s="5">
        <v>2</v>
      </c>
      <c r="O254" s="5">
        <v>4</v>
      </c>
      <c r="P254" s="302">
        <f>SUM(D254:O254)</f>
        <v>46</v>
      </c>
    </row>
    <row r="255" spans="1:16" ht="15.75" customHeight="1" x14ac:dyDescent="0.25">
      <c r="A255" s="610" t="s">
        <v>11</v>
      </c>
      <c r="B255" s="611"/>
      <c r="C255" s="6" t="s">
        <v>3</v>
      </c>
      <c r="D255" s="5">
        <f t="shared" ref="D255:G255" si="402">D95</f>
        <v>3</v>
      </c>
      <c r="E255" s="5">
        <f t="shared" si="402"/>
        <v>3</v>
      </c>
      <c r="F255" s="5">
        <f t="shared" si="402"/>
        <v>5</v>
      </c>
      <c r="G255" s="5">
        <f t="shared" si="402"/>
        <v>11</v>
      </c>
      <c r="H255" s="5">
        <f t="shared" ref="H255:I255" si="403">H95</f>
        <v>13</v>
      </c>
      <c r="I255" s="5">
        <f t="shared" si="403"/>
        <v>4</v>
      </c>
      <c r="J255" s="5">
        <f t="shared" ref="J255:K255" si="404">J95</f>
        <v>6</v>
      </c>
      <c r="K255" s="5">
        <f t="shared" si="404"/>
        <v>4</v>
      </c>
      <c r="L255" s="5">
        <f t="shared" ref="L255:M255" si="405">L95</f>
        <v>6</v>
      </c>
      <c r="M255" s="5">
        <f t="shared" si="405"/>
        <v>4</v>
      </c>
      <c r="N255" s="5">
        <f t="shared" ref="N255" si="406">N95</f>
        <v>10</v>
      </c>
      <c r="O255" s="5">
        <f t="shared" ref="O255" si="407">O95</f>
        <v>6</v>
      </c>
      <c r="P255" s="302">
        <f>SUM(D255:O255)</f>
        <v>75</v>
      </c>
    </row>
    <row r="256" spans="1:16" ht="15.75" x14ac:dyDescent="0.25">
      <c r="A256" s="610" t="s">
        <v>10</v>
      </c>
      <c r="B256" s="611"/>
      <c r="C256" s="6" t="s">
        <v>3</v>
      </c>
      <c r="D256" s="5">
        <f t="shared" ref="D256:G256" si="408">D91</f>
        <v>6</v>
      </c>
      <c r="E256" s="5">
        <f t="shared" si="408"/>
        <v>6</v>
      </c>
      <c r="F256" s="5">
        <f t="shared" si="408"/>
        <v>6</v>
      </c>
      <c r="G256" s="5">
        <f t="shared" si="408"/>
        <v>8</v>
      </c>
      <c r="H256" s="5">
        <f t="shared" ref="H256:I256" si="409">H91</f>
        <v>11</v>
      </c>
      <c r="I256" s="5">
        <f t="shared" si="409"/>
        <v>0</v>
      </c>
      <c r="J256" s="5">
        <f t="shared" ref="J256:K256" si="410">J91</f>
        <v>4</v>
      </c>
      <c r="K256" s="5">
        <f t="shared" si="410"/>
        <v>1</v>
      </c>
      <c r="L256" s="5">
        <f t="shared" ref="L256:M256" si="411">L91</f>
        <v>7</v>
      </c>
      <c r="M256" s="5">
        <f t="shared" si="411"/>
        <v>3</v>
      </c>
      <c r="N256" s="5">
        <f t="shared" ref="N256" si="412">N91</f>
        <v>6</v>
      </c>
      <c r="O256" s="5">
        <f t="shared" ref="O256" si="413">O91</f>
        <v>3</v>
      </c>
      <c r="P256" s="302">
        <f>SUM(D256:O256)</f>
        <v>61</v>
      </c>
    </row>
    <row r="257" spans="1:16" ht="15.6" customHeight="1" x14ac:dyDescent="0.25">
      <c r="A257" s="610" t="s">
        <v>9</v>
      </c>
      <c r="B257" s="611"/>
      <c r="C257" s="6" t="s">
        <v>3</v>
      </c>
      <c r="D257" s="5">
        <v>30</v>
      </c>
      <c r="E257" s="5">
        <v>15</v>
      </c>
      <c r="F257" s="5">
        <v>10</v>
      </c>
      <c r="G257" s="5">
        <v>4</v>
      </c>
      <c r="H257" s="5">
        <v>10</v>
      </c>
      <c r="I257" s="5">
        <v>12</v>
      </c>
      <c r="J257" s="5">
        <v>8</v>
      </c>
      <c r="K257" s="5">
        <v>7</v>
      </c>
      <c r="L257" s="5">
        <v>3</v>
      </c>
      <c r="M257" s="5">
        <v>15</v>
      </c>
      <c r="N257" s="5">
        <v>0</v>
      </c>
      <c r="O257" s="5">
        <v>2</v>
      </c>
      <c r="P257" s="302">
        <f>SUM(D257:O257)</f>
        <v>116</v>
      </c>
    </row>
    <row r="258" spans="1:16" ht="15.75" x14ac:dyDescent="0.25">
      <c r="A258" s="598" t="s">
        <v>8</v>
      </c>
      <c r="B258" s="599"/>
      <c r="C258" s="6" t="s">
        <v>3</v>
      </c>
      <c r="D258" s="2">
        <f>IFERROR(D257/D256,0)</f>
        <v>5</v>
      </c>
      <c r="E258" s="2">
        <f t="shared" ref="E258:G258" si="414">IFERROR(E257/E256,0)</f>
        <v>2.5</v>
      </c>
      <c r="F258" s="2">
        <f t="shared" si="414"/>
        <v>1.6666666666666667</v>
      </c>
      <c r="G258" s="2">
        <f t="shared" si="414"/>
        <v>0.5</v>
      </c>
      <c r="H258" s="2">
        <f t="shared" ref="H258:I258" si="415">IFERROR(H257/H256,0)</f>
        <v>0.90909090909090906</v>
      </c>
      <c r="I258" s="2">
        <f t="shared" si="415"/>
        <v>0</v>
      </c>
      <c r="J258" s="2">
        <f t="shared" ref="J258:K258" si="416">IFERROR(J257/J256,0)</f>
        <v>2</v>
      </c>
      <c r="K258" s="2">
        <f t="shared" si="416"/>
        <v>7</v>
      </c>
      <c r="L258" s="2">
        <f t="shared" ref="L258:M258" si="417">IFERROR(L257/L256,0)</f>
        <v>0.42857142857142855</v>
      </c>
      <c r="M258" s="2">
        <f t="shared" si="417"/>
        <v>5</v>
      </c>
      <c r="N258" s="2">
        <f t="shared" ref="N258" si="418">IFERROR(N257/N256,0)</f>
        <v>0</v>
      </c>
      <c r="O258" s="2">
        <f t="shared" ref="O258" si="419">IFERROR(O257/O256,0)</f>
        <v>0.66666666666666663</v>
      </c>
      <c r="P258" s="302">
        <f>IFERROR(P257/P256,0)</f>
        <v>1.901639344262295</v>
      </c>
    </row>
    <row r="259" spans="1:16" ht="15.75" x14ac:dyDescent="0.25">
      <c r="A259" s="598" t="s">
        <v>7</v>
      </c>
      <c r="B259" s="599"/>
      <c r="C259" s="6" t="s">
        <v>6</v>
      </c>
      <c r="D259" s="514">
        <f>IFERROR(D92/D255*100,0)</f>
        <v>166.66666666666669</v>
      </c>
      <c r="E259" s="514">
        <f t="shared" ref="E259:G259" si="420">IFERROR(E92/E255*100,0)</f>
        <v>200</v>
      </c>
      <c r="F259" s="514">
        <f t="shared" si="420"/>
        <v>80</v>
      </c>
      <c r="G259" s="514">
        <f t="shared" si="420"/>
        <v>18.181818181818183</v>
      </c>
      <c r="H259" s="514">
        <f t="shared" ref="H259:I259" si="421">IFERROR(H92/H255*100,0)</f>
        <v>69.230769230769226</v>
      </c>
      <c r="I259" s="514">
        <f t="shared" si="421"/>
        <v>225</v>
      </c>
      <c r="J259" s="514">
        <f t="shared" ref="J259:K259" si="422">IFERROR(J92/J255*100,0)</f>
        <v>33.333333333333329</v>
      </c>
      <c r="K259" s="514">
        <f t="shared" si="422"/>
        <v>75</v>
      </c>
      <c r="L259" s="514">
        <f t="shared" ref="L259:M259" si="423">IFERROR(L92/L255*100,0)</f>
        <v>83.333333333333343</v>
      </c>
      <c r="M259" s="514">
        <f t="shared" si="423"/>
        <v>125</v>
      </c>
      <c r="N259" s="514">
        <f t="shared" ref="N259" si="424">IFERROR(N92/N255*100,0)</f>
        <v>0</v>
      </c>
      <c r="O259" s="514">
        <f t="shared" ref="O259" si="425">IFERROR(O92/O255*100,0)</f>
        <v>116.66666666666667</v>
      </c>
      <c r="P259" s="303">
        <f>IFERROR(P92/P255*100,0)</f>
        <v>76</v>
      </c>
    </row>
    <row r="260" spans="1:16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4"/>
      <c r="O260" s="594"/>
      <c r="P260" s="595"/>
    </row>
    <row r="261" spans="1:16" s="3" customFormat="1" ht="15" customHeight="1" x14ac:dyDescent="0.25">
      <c r="A261" s="610" t="s">
        <v>4</v>
      </c>
      <c r="B261" s="611"/>
      <c r="C261" s="6" t="s">
        <v>3</v>
      </c>
      <c r="D261" s="5">
        <v>0</v>
      </c>
      <c r="E261" s="5">
        <v>0</v>
      </c>
      <c r="F261" s="5">
        <v>6</v>
      </c>
      <c r="G261" s="5">
        <v>0</v>
      </c>
      <c r="H261" s="5">
        <v>3</v>
      </c>
      <c r="I261" s="5">
        <v>0</v>
      </c>
      <c r="J261" s="5">
        <v>2</v>
      </c>
      <c r="K261" s="5">
        <v>0</v>
      </c>
      <c r="L261" s="5">
        <v>2</v>
      </c>
      <c r="M261" s="5">
        <v>0</v>
      </c>
      <c r="N261" s="5">
        <v>4</v>
      </c>
      <c r="O261" s="5">
        <v>0</v>
      </c>
      <c r="P261" s="40">
        <f>SUM(D261:O261)</f>
        <v>17</v>
      </c>
    </row>
    <row r="262" spans="1:16" s="3" customFormat="1" ht="15.75" customHeight="1" x14ac:dyDescent="0.25">
      <c r="A262" s="610" t="s">
        <v>2</v>
      </c>
      <c r="B262" s="611"/>
      <c r="C262" s="6" t="s">
        <v>0</v>
      </c>
      <c r="D262" s="5">
        <v>0</v>
      </c>
      <c r="E262" s="5">
        <v>0</v>
      </c>
      <c r="F262" s="5">
        <v>30</v>
      </c>
      <c r="G262" s="5">
        <v>0</v>
      </c>
      <c r="H262" s="5">
        <v>1</v>
      </c>
      <c r="I262" s="5">
        <v>0</v>
      </c>
      <c r="J262" s="5">
        <v>1</v>
      </c>
      <c r="K262" s="5">
        <v>0</v>
      </c>
      <c r="L262" s="5">
        <v>1</v>
      </c>
      <c r="M262" s="5">
        <v>0</v>
      </c>
      <c r="N262" s="5">
        <v>28</v>
      </c>
      <c r="O262" s="5">
        <v>0</v>
      </c>
      <c r="P262" s="40">
        <f>SUM(D262:O262)</f>
        <v>61</v>
      </c>
    </row>
    <row r="263" spans="1:16" ht="16.5" thickBot="1" x14ac:dyDescent="0.3">
      <c r="A263" s="608" t="s">
        <v>1</v>
      </c>
      <c r="B263" s="609"/>
      <c r="C263" s="99" t="s">
        <v>0</v>
      </c>
      <c r="D263" s="100" t="str">
        <f>IF(D262,D261/D262,"")</f>
        <v/>
      </c>
      <c r="E263" s="100" t="str">
        <f t="shared" ref="E263:G263" si="426">IF(E262,E261/E262,"")</f>
        <v/>
      </c>
      <c r="F263" s="100">
        <f t="shared" si="426"/>
        <v>0.2</v>
      </c>
      <c r="G263" s="100" t="str">
        <f t="shared" si="426"/>
        <v/>
      </c>
      <c r="H263" s="100">
        <f t="shared" ref="H263:I263" si="427">IF(H262,H261/H262,"")</f>
        <v>3</v>
      </c>
      <c r="I263" s="100" t="str">
        <f t="shared" si="427"/>
        <v/>
      </c>
      <c r="J263" s="100">
        <f t="shared" ref="J263:K263" si="428">IF(J262,J261/J262,"")</f>
        <v>2</v>
      </c>
      <c r="K263" s="100" t="str">
        <f t="shared" si="428"/>
        <v/>
      </c>
      <c r="L263" s="100">
        <f t="shared" ref="L263:M263" si="429">IF(L262,L261/L262,"")</f>
        <v>2</v>
      </c>
      <c r="M263" s="100" t="str">
        <f t="shared" si="429"/>
        <v/>
      </c>
      <c r="N263" s="100">
        <f t="shared" ref="N263" si="430">IF(N262,N261/N262,"")</f>
        <v>0.14285714285714285</v>
      </c>
      <c r="O263" s="100" t="str">
        <f t="shared" ref="O263" si="431">IF(O262,O261/O262,"")</f>
        <v/>
      </c>
      <c r="P263" s="235">
        <f t="shared" ref="P263" si="432">IF(P262,P261/P262,"")</f>
        <v>0.27868852459016391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P263"/>
  <sheetViews>
    <sheetView zoomScaleNormal="100" workbookViewId="0">
      <pane xSplit="2" ySplit="8" topLeftCell="L9" activePane="bottomRight" state="frozen"/>
      <selection pane="topRight" activeCell="C1" sqref="C1"/>
      <selection pane="bottomLeft" activeCell="A9" sqref="A9"/>
      <selection pane="bottomRight" activeCell="A27" sqref="A27:P27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42578125" bestFit="1" customWidth="1"/>
    <col min="5" max="6" width="18.5703125" bestFit="1" customWidth="1"/>
    <col min="7" max="7" width="20.42578125" bestFit="1" customWidth="1"/>
    <col min="8" max="11" width="16.140625" bestFit="1" customWidth="1"/>
    <col min="12" max="15" width="18.5703125" bestFit="1" customWidth="1"/>
    <col min="16" max="16" width="17.5703125" style="62" bestFit="1" customWidth="1"/>
  </cols>
  <sheetData>
    <row r="1" spans="1:16" ht="18.75" thickBot="1" x14ac:dyDescent="0.3">
      <c r="A1" s="590" t="s">
        <v>177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2"/>
    </row>
    <row r="2" spans="1:16" ht="18.75" thickBot="1" x14ac:dyDescent="0.3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7"/>
    </row>
    <row r="3" spans="1:16" ht="18.75" thickBot="1" x14ac:dyDescent="0.3">
      <c r="A3" s="678" t="s">
        <v>270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80"/>
    </row>
    <row r="4" spans="1:16" ht="18.75" thickBot="1" x14ac:dyDescent="0.3">
      <c r="A4" s="681" t="s">
        <v>212</v>
      </c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3"/>
    </row>
    <row r="5" spans="1:16" ht="14.45" customHeight="1" x14ac:dyDescent="0.25">
      <c r="A5" s="684" t="s">
        <v>227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 s="685"/>
      <c r="P5" s="686"/>
    </row>
    <row r="6" spans="1:16" ht="15" customHeight="1" thickBot="1" x14ac:dyDescent="0.3">
      <c r="A6" s="687"/>
      <c r="B6" s="688"/>
      <c r="C6" s="688"/>
      <c r="D6" s="688"/>
      <c r="E6" s="688"/>
      <c r="F6" s="688"/>
      <c r="G6" s="688"/>
      <c r="H6" s="688"/>
      <c r="I6" s="688"/>
      <c r="J6" s="688"/>
      <c r="K6" s="688"/>
      <c r="L6" s="688"/>
      <c r="M6" s="688"/>
      <c r="N6" s="688"/>
      <c r="O6" s="688"/>
      <c r="P6" s="689"/>
    </row>
    <row r="7" spans="1:16" ht="16.5" thickBot="1" x14ac:dyDescent="0.3">
      <c r="A7" s="690" t="s">
        <v>176</v>
      </c>
      <c r="B7" s="691"/>
      <c r="C7" s="60" t="s">
        <v>175</v>
      </c>
      <c r="D7" s="59" t="s">
        <v>165</v>
      </c>
      <c r="E7" s="59" t="s">
        <v>164</v>
      </c>
      <c r="F7" s="59" t="s">
        <v>163</v>
      </c>
      <c r="G7" s="59" t="s">
        <v>174</v>
      </c>
      <c r="H7" s="59" t="s">
        <v>173</v>
      </c>
      <c r="I7" s="59" t="s">
        <v>172</v>
      </c>
      <c r="J7" s="59" t="s">
        <v>171</v>
      </c>
      <c r="K7" s="59" t="s">
        <v>170</v>
      </c>
      <c r="L7" s="59" t="s">
        <v>169</v>
      </c>
      <c r="M7" s="59" t="s">
        <v>168</v>
      </c>
      <c r="N7" s="59" t="s">
        <v>167</v>
      </c>
      <c r="O7" s="59" t="s">
        <v>166</v>
      </c>
      <c r="P7" s="58" t="s">
        <v>162</v>
      </c>
    </row>
    <row r="8" spans="1:16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3"/>
      <c r="O8" s="693"/>
      <c r="P8" s="694"/>
    </row>
    <row r="9" spans="1:16" ht="15.75" x14ac:dyDescent="0.25">
      <c r="A9" s="695" t="s">
        <v>178</v>
      </c>
      <c r="B9" s="696"/>
      <c r="C9" s="57" t="s">
        <v>154</v>
      </c>
      <c r="D9" s="56">
        <v>6330</v>
      </c>
      <c r="E9" s="56">
        <v>6842</v>
      </c>
      <c r="F9" s="56">
        <v>5962</v>
      </c>
      <c r="G9" s="56">
        <v>6878</v>
      </c>
      <c r="H9" s="56">
        <v>8837</v>
      </c>
      <c r="I9" s="56">
        <v>8875</v>
      </c>
      <c r="J9" s="56">
        <v>9023</v>
      </c>
      <c r="K9" s="56">
        <v>6520</v>
      </c>
      <c r="L9" s="56">
        <v>9103</v>
      </c>
      <c r="M9" s="56">
        <v>6805</v>
      </c>
      <c r="N9" s="56">
        <v>6589</v>
      </c>
      <c r="O9" s="56">
        <v>5898</v>
      </c>
      <c r="P9" s="159">
        <f>SUM(D9:O9)</f>
        <v>87662</v>
      </c>
    </row>
    <row r="10" spans="1:16" x14ac:dyDescent="0.25">
      <c r="A10" s="593" t="s">
        <v>179</v>
      </c>
      <c r="B10" s="594"/>
      <c r="C10" s="594"/>
      <c r="D10" s="594"/>
      <c r="E10" s="594"/>
      <c r="F10" s="594"/>
      <c r="G10" s="594"/>
      <c r="H10" s="594"/>
      <c r="I10" s="594"/>
      <c r="J10" s="594"/>
      <c r="K10" s="594"/>
      <c r="L10" s="594"/>
      <c r="M10" s="594"/>
      <c r="N10" s="594"/>
      <c r="O10" s="594"/>
      <c r="P10" s="595"/>
    </row>
    <row r="11" spans="1:16" ht="15.75" x14ac:dyDescent="0.25">
      <c r="A11" s="603" t="s">
        <v>159</v>
      </c>
      <c r="B11" s="604"/>
      <c r="C11" s="12" t="s">
        <v>154</v>
      </c>
      <c r="D11" s="26">
        <v>437</v>
      </c>
      <c r="E11" s="26">
        <v>573</v>
      </c>
      <c r="F11" s="26">
        <v>659</v>
      </c>
      <c r="G11" s="26">
        <v>832</v>
      </c>
      <c r="H11" s="26">
        <v>927</v>
      </c>
      <c r="I11" s="26">
        <v>1186</v>
      </c>
      <c r="J11" s="26">
        <v>1468</v>
      </c>
      <c r="K11" s="26">
        <v>813</v>
      </c>
      <c r="L11" s="26">
        <v>957</v>
      </c>
      <c r="M11" s="26">
        <v>612</v>
      </c>
      <c r="N11" s="26">
        <v>481</v>
      </c>
      <c r="O11" s="26">
        <v>325</v>
      </c>
      <c r="P11" s="54">
        <f>SUM(D11:O11)</f>
        <v>9270</v>
      </c>
    </row>
    <row r="12" spans="1:16" ht="15.75" x14ac:dyDescent="0.25">
      <c r="A12" s="603" t="s">
        <v>158</v>
      </c>
      <c r="B12" s="604"/>
      <c r="C12" s="12" t="s">
        <v>154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54">
        <f>SUM(D12:O12)</f>
        <v>0</v>
      </c>
    </row>
    <row r="13" spans="1:16" ht="15.75" x14ac:dyDescent="0.25">
      <c r="A13" s="603" t="s">
        <v>157</v>
      </c>
      <c r="B13" s="604"/>
      <c r="C13" s="12" t="s">
        <v>154</v>
      </c>
      <c r="D13" s="26">
        <v>11</v>
      </c>
      <c r="E13" s="26">
        <v>17</v>
      </c>
      <c r="F13" s="26">
        <v>16</v>
      </c>
      <c r="G13" s="26">
        <v>143</v>
      </c>
      <c r="H13" s="26">
        <v>354</v>
      </c>
      <c r="I13" s="26">
        <v>43</v>
      </c>
      <c r="J13" s="26">
        <v>52</v>
      </c>
      <c r="K13" s="26">
        <v>12</v>
      </c>
      <c r="L13" s="26">
        <v>25</v>
      </c>
      <c r="M13" s="26">
        <v>8</v>
      </c>
      <c r="N13" s="26">
        <v>13</v>
      </c>
      <c r="O13" s="26">
        <v>11</v>
      </c>
      <c r="P13" s="54">
        <f>SUM(D13:O13)</f>
        <v>705</v>
      </c>
    </row>
    <row r="14" spans="1:16" ht="15.75" x14ac:dyDescent="0.25">
      <c r="A14" s="596" t="s">
        <v>156</v>
      </c>
      <c r="B14" s="597"/>
      <c r="C14" s="12" t="s">
        <v>154</v>
      </c>
      <c r="D14" s="26">
        <v>10</v>
      </c>
      <c r="E14" s="26">
        <v>6</v>
      </c>
      <c r="F14" s="26">
        <v>5</v>
      </c>
      <c r="G14" s="26">
        <v>7</v>
      </c>
      <c r="H14" s="26">
        <v>5</v>
      </c>
      <c r="I14" s="26">
        <v>10</v>
      </c>
      <c r="J14" s="26">
        <v>8</v>
      </c>
      <c r="K14" s="26">
        <v>3</v>
      </c>
      <c r="L14" s="26">
        <v>0</v>
      </c>
      <c r="M14" s="26">
        <v>0</v>
      </c>
      <c r="N14" s="26">
        <v>0</v>
      </c>
      <c r="O14" s="26">
        <v>0</v>
      </c>
      <c r="P14" s="54">
        <f>SUM(D14:O14)</f>
        <v>54</v>
      </c>
    </row>
    <row r="15" spans="1:16" s="62" customFormat="1" ht="15.75" x14ac:dyDescent="0.25">
      <c r="A15" s="617" t="s">
        <v>160</v>
      </c>
      <c r="B15" s="618"/>
      <c r="C15" s="61" t="s">
        <v>154</v>
      </c>
      <c r="D15" s="34">
        <f>SUM(D11:D14)</f>
        <v>458</v>
      </c>
      <c r="E15" s="34">
        <f t="shared" ref="E15:F15" si="0">SUM(E11:E14)</f>
        <v>596</v>
      </c>
      <c r="F15" s="34">
        <f t="shared" si="0"/>
        <v>680</v>
      </c>
      <c r="G15" s="34">
        <f t="shared" ref="G15:H15" si="1">SUM(G11:G14)</f>
        <v>982</v>
      </c>
      <c r="H15" s="34">
        <f t="shared" si="1"/>
        <v>1286</v>
      </c>
      <c r="I15" s="34">
        <f t="shared" ref="I15:J15" si="2">SUM(I11:I14)</f>
        <v>1239</v>
      </c>
      <c r="J15" s="34">
        <f t="shared" si="2"/>
        <v>1528</v>
      </c>
      <c r="K15" s="34">
        <f t="shared" ref="K15:L15" si="3">SUM(K11:K14)</f>
        <v>828</v>
      </c>
      <c r="L15" s="34">
        <f t="shared" si="3"/>
        <v>982</v>
      </c>
      <c r="M15" s="34">
        <f t="shared" ref="M15:N15" si="4">SUM(M11:M14)</f>
        <v>620</v>
      </c>
      <c r="N15" s="34">
        <f t="shared" si="4"/>
        <v>494</v>
      </c>
      <c r="O15" s="34">
        <f t="shared" ref="O15" si="5">SUM(O11:O14)</f>
        <v>336</v>
      </c>
      <c r="P15" s="54">
        <f t="shared" ref="P15" si="6">SUM(P11:P14)</f>
        <v>10029</v>
      </c>
    </row>
    <row r="16" spans="1:16" s="3" customFormat="1" x14ac:dyDescent="0.25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4"/>
      <c r="O16" s="594"/>
      <c r="P16" s="595"/>
    </row>
    <row r="17" spans="1:16" s="3" customFormat="1" ht="15.75" x14ac:dyDescent="0.25">
      <c r="A17" s="603" t="s">
        <v>182</v>
      </c>
      <c r="B17" s="604"/>
      <c r="C17" s="12" t="s">
        <v>154</v>
      </c>
      <c r="D17" s="26">
        <v>3600.4000000000028</v>
      </c>
      <c r="E17" s="26">
        <v>4003.9000000000019</v>
      </c>
      <c r="F17" s="26">
        <v>3779.7000000000021</v>
      </c>
      <c r="G17" s="26">
        <v>3988.0000000000196</v>
      </c>
      <c r="H17" s="26">
        <v>4856.3000000000056</v>
      </c>
      <c r="I17" s="26">
        <v>5035.9000000000169</v>
      </c>
      <c r="J17" s="26">
        <v>5112.6000000000204</v>
      </c>
      <c r="K17" s="26">
        <v>4518.7999999999874</v>
      </c>
      <c r="L17" s="26">
        <v>5089.100000000024</v>
      </c>
      <c r="M17" s="26">
        <v>4134.2999999999802</v>
      </c>
      <c r="N17" s="26">
        <v>3697.4999999999873</v>
      </c>
      <c r="O17" s="26">
        <v>4815.3000000000038</v>
      </c>
      <c r="P17" s="54">
        <f>SUM(D17:O17)</f>
        <v>52631.800000000054</v>
      </c>
    </row>
    <row r="18" spans="1:16" s="3" customFormat="1" ht="15.75" x14ac:dyDescent="0.25">
      <c r="A18" s="603" t="s">
        <v>183</v>
      </c>
      <c r="B18" s="604"/>
      <c r="C18" s="12" t="s">
        <v>154</v>
      </c>
      <c r="D18" s="26">
        <v>129.70000000000002</v>
      </c>
      <c r="E18" s="26">
        <v>183</v>
      </c>
      <c r="F18" s="26">
        <v>149.00000000000003</v>
      </c>
      <c r="G18" s="26">
        <v>176.09999999999997</v>
      </c>
      <c r="H18" s="26">
        <v>269.59999999999997</v>
      </c>
      <c r="I18" s="26">
        <v>264.7999999999999</v>
      </c>
      <c r="J18" s="26">
        <v>277.49999999999989</v>
      </c>
      <c r="K18" s="26">
        <v>222.09999999999991</v>
      </c>
      <c r="L18" s="26">
        <v>291.0999999999998</v>
      </c>
      <c r="M18" s="26">
        <v>281.09999999999991</v>
      </c>
      <c r="N18" s="26">
        <v>197.79999999999995</v>
      </c>
      <c r="O18" s="26">
        <v>327.19999999999993</v>
      </c>
      <c r="P18" s="54">
        <f>SUM(D18:O18)</f>
        <v>2768.9999999999991</v>
      </c>
    </row>
    <row r="19" spans="1:16" s="3" customFormat="1" ht="15.75" x14ac:dyDescent="0.25">
      <c r="A19" s="603" t="s">
        <v>184</v>
      </c>
      <c r="B19" s="604"/>
      <c r="C19" s="12" t="s">
        <v>154</v>
      </c>
      <c r="D19" s="26">
        <v>202.6</v>
      </c>
      <c r="E19" s="26">
        <v>561.40000000000009</v>
      </c>
      <c r="F19" s="26">
        <v>262</v>
      </c>
      <c r="G19" s="26">
        <v>495.3</v>
      </c>
      <c r="H19" s="26">
        <v>82.600000000000009</v>
      </c>
      <c r="I19" s="26">
        <v>308.8</v>
      </c>
      <c r="J19" s="26">
        <v>349.50000000000006</v>
      </c>
      <c r="K19" s="26">
        <v>93.800000000000011</v>
      </c>
      <c r="L19" s="26">
        <v>142.80000000000004</v>
      </c>
      <c r="M19" s="26">
        <v>583.09999999999991</v>
      </c>
      <c r="N19" s="26">
        <v>272.7</v>
      </c>
      <c r="O19" s="26">
        <v>60.2</v>
      </c>
      <c r="P19" s="54">
        <f>SUM(D19:O19)</f>
        <v>3414.7999999999997</v>
      </c>
    </row>
    <row r="20" spans="1:16" s="3" customFormat="1" ht="15.75" x14ac:dyDescent="0.25">
      <c r="A20" s="596" t="s">
        <v>185</v>
      </c>
      <c r="B20" s="597"/>
      <c r="C20" s="12" t="s">
        <v>154</v>
      </c>
      <c r="D20" s="26">
        <v>10.8</v>
      </c>
      <c r="E20" s="26">
        <v>30.400000000000002</v>
      </c>
      <c r="F20" s="26">
        <v>58.1</v>
      </c>
      <c r="G20" s="26">
        <v>52.20000000000001</v>
      </c>
      <c r="H20" s="26">
        <v>80.5</v>
      </c>
      <c r="I20" s="26">
        <v>50.400000000000006</v>
      </c>
      <c r="J20" s="26">
        <v>33.900000000000006</v>
      </c>
      <c r="K20" s="26">
        <v>50.000000000000014</v>
      </c>
      <c r="L20" s="26">
        <v>110</v>
      </c>
      <c r="M20" s="26">
        <v>51.600000000000016</v>
      </c>
      <c r="N20" s="26">
        <v>60.9</v>
      </c>
      <c r="O20" s="26">
        <v>110.60000000000001</v>
      </c>
      <c r="P20" s="54">
        <f>SUM(D20:O20)</f>
        <v>699.40000000000009</v>
      </c>
    </row>
    <row r="21" spans="1:16" s="70" customFormat="1" ht="15.75" x14ac:dyDescent="0.25">
      <c r="A21" s="617" t="s">
        <v>186</v>
      </c>
      <c r="B21" s="618"/>
      <c r="C21" s="61" t="s">
        <v>154</v>
      </c>
      <c r="D21" s="34">
        <f>SUM(D17:D20)</f>
        <v>3943.5000000000027</v>
      </c>
      <c r="E21" s="34">
        <f t="shared" ref="E21:F21" si="7">SUM(E17:E20)</f>
        <v>4778.7000000000007</v>
      </c>
      <c r="F21" s="34">
        <f t="shared" si="7"/>
        <v>4248.8000000000029</v>
      </c>
      <c r="G21" s="34">
        <f t="shared" ref="G21:H21" si="8">SUM(G17:G20)</f>
        <v>4711.6000000000195</v>
      </c>
      <c r="H21" s="34">
        <f t="shared" si="8"/>
        <v>5289.0000000000064</v>
      </c>
      <c r="I21" s="34">
        <f t="shared" ref="I21:J21" si="9">SUM(I17:I20)</f>
        <v>5659.9000000000169</v>
      </c>
      <c r="J21" s="34">
        <f t="shared" si="9"/>
        <v>5773.50000000002</v>
      </c>
      <c r="K21" s="34">
        <f t="shared" ref="K21:L21" si="10">SUM(K17:K20)</f>
        <v>4884.6999999999871</v>
      </c>
      <c r="L21" s="34">
        <f t="shared" si="10"/>
        <v>5633.0000000000236</v>
      </c>
      <c r="M21" s="34">
        <f t="shared" ref="M21:N21" si="11">SUM(M17:M20)</f>
        <v>5050.0999999999804</v>
      </c>
      <c r="N21" s="34">
        <f t="shared" si="11"/>
        <v>4228.8999999999869</v>
      </c>
      <c r="O21" s="34">
        <f t="shared" ref="O21" si="12">SUM(O17:O20)</f>
        <v>5313.3000000000038</v>
      </c>
      <c r="P21" s="54">
        <f t="shared" ref="P21" si="13">SUM(P17:P20)</f>
        <v>59515.000000000058</v>
      </c>
    </row>
    <row r="22" spans="1:16" s="3" customFormat="1" ht="15.75" x14ac:dyDescent="0.25">
      <c r="A22" s="327" t="s">
        <v>187</v>
      </c>
      <c r="B22" s="321"/>
      <c r="C22" s="12" t="s">
        <v>154</v>
      </c>
      <c r="D22" s="34">
        <f>D21+D15</f>
        <v>4401.5000000000027</v>
      </c>
      <c r="E22" s="34">
        <f t="shared" ref="E22:G22" si="14">E21+E15</f>
        <v>5374.7000000000007</v>
      </c>
      <c r="F22" s="34">
        <f t="shared" si="14"/>
        <v>4928.8000000000029</v>
      </c>
      <c r="G22" s="34">
        <f t="shared" si="14"/>
        <v>5693.6000000000195</v>
      </c>
      <c r="H22" s="34">
        <f t="shared" ref="H22:I22" si="15">H21+H15</f>
        <v>6575.0000000000064</v>
      </c>
      <c r="I22" s="34">
        <f t="shared" si="15"/>
        <v>6898.9000000000169</v>
      </c>
      <c r="J22" s="34">
        <f t="shared" ref="J22:K22" si="16">J21+J15</f>
        <v>7301.50000000002</v>
      </c>
      <c r="K22" s="34">
        <f t="shared" si="16"/>
        <v>5712.6999999999871</v>
      </c>
      <c r="L22" s="34">
        <f t="shared" ref="L22:M22" si="17">L21+L15</f>
        <v>6615.0000000000236</v>
      </c>
      <c r="M22" s="34">
        <f t="shared" si="17"/>
        <v>5670.0999999999804</v>
      </c>
      <c r="N22" s="34">
        <f t="shared" ref="N22:O22" si="18">N21+N15</f>
        <v>4722.8999999999869</v>
      </c>
      <c r="O22" s="34">
        <f t="shared" si="18"/>
        <v>5649.3000000000038</v>
      </c>
      <c r="P22" s="54">
        <f>P21+P15</f>
        <v>69544.000000000058</v>
      </c>
    </row>
    <row r="23" spans="1:16" x14ac:dyDescent="0.25">
      <c r="A23" s="662"/>
      <c r="B23" s="663"/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4"/>
    </row>
    <row r="24" spans="1:16" ht="15.75" x14ac:dyDescent="0.25">
      <c r="A24" s="665" t="s">
        <v>181</v>
      </c>
      <c r="B24" s="37" t="s">
        <v>155</v>
      </c>
      <c r="C24" s="6" t="s">
        <v>154</v>
      </c>
      <c r="D24" s="53">
        <f>D9-D22</f>
        <v>1928.4999999999973</v>
      </c>
      <c r="E24" s="53">
        <f t="shared" ref="E24:G24" si="19">E9-E22</f>
        <v>1467.2999999999993</v>
      </c>
      <c r="F24" s="53">
        <f t="shared" si="19"/>
        <v>1033.1999999999971</v>
      </c>
      <c r="G24" s="53">
        <f t="shared" si="19"/>
        <v>1184.3999999999805</v>
      </c>
      <c r="H24" s="53">
        <f t="shared" ref="H24:I24" si="20">H9-H22</f>
        <v>2261.9999999999936</v>
      </c>
      <c r="I24" s="53">
        <f t="shared" si="20"/>
        <v>1976.0999999999831</v>
      </c>
      <c r="J24" s="53">
        <f t="shared" ref="J24:K24" si="21">J9-J22</f>
        <v>1721.49999999998</v>
      </c>
      <c r="K24" s="53">
        <f t="shared" si="21"/>
        <v>807.30000000001291</v>
      </c>
      <c r="L24" s="53">
        <f t="shared" ref="L24:M24" si="22">L9-L22</f>
        <v>2487.9999999999764</v>
      </c>
      <c r="M24" s="53">
        <f t="shared" si="22"/>
        <v>1134.9000000000196</v>
      </c>
      <c r="N24" s="53">
        <f t="shared" ref="N24:O24" si="23">N9-N22</f>
        <v>1866.1000000000131</v>
      </c>
      <c r="O24" s="53">
        <f t="shared" si="23"/>
        <v>248.69999999999618</v>
      </c>
      <c r="P24" s="183">
        <f t="shared" ref="P24" si="24">P9-P22</f>
        <v>18117.999999999942</v>
      </c>
    </row>
    <row r="25" spans="1:16" ht="16.5" thickBot="1" x14ac:dyDescent="0.3">
      <c r="A25" s="666"/>
      <c r="B25" s="133" t="s">
        <v>153</v>
      </c>
      <c r="C25" s="134" t="s">
        <v>6</v>
      </c>
      <c r="D25" s="135">
        <f>IFERROR(D24/D9,0)</f>
        <v>0.30466034755134236</v>
      </c>
      <c r="E25" s="135">
        <f t="shared" ref="E25:F25" si="25">E24/E9</f>
        <v>0.21445483776673477</v>
      </c>
      <c r="F25" s="135">
        <f t="shared" si="25"/>
        <v>0.17329755115732925</v>
      </c>
      <c r="G25" s="135">
        <f t="shared" ref="G25:H25" si="26">IFERROR(G24/G9,0)</f>
        <v>0.1722012212852545</v>
      </c>
      <c r="H25" s="135">
        <f t="shared" si="26"/>
        <v>0.2559692203236385</v>
      </c>
      <c r="I25" s="135">
        <f t="shared" ref="I25:J25" si="27">IFERROR(I24/I9,0)</f>
        <v>0.22265915492957555</v>
      </c>
      <c r="J25" s="135">
        <f t="shared" si="27"/>
        <v>0.19079020281502604</v>
      </c>
      <c r="K25" s="135">
        <f t="shared" ref="K25:L25" si="28">IFERROR(K24/K9,0)</f>
        <v>0.12381901840490996</v>
      </c>
      <c r="L25" s="135">
        <f t="shared" si="28"/>
        <v>0.27331648906953493</v>
      </c>
      <c r="M25" s="135">
        <f t="shared" ref="M25:N25" si="29">IFERROR(M24/M9,0)</f>
        <v>0.16677443056576335</v>
      </c>
      <c r="N25" s="135">
        <f t="shared" si="29"/>
        <v>0.2832144483229645</v>
      </c>
      <c r="O25" s="135">
        <f t="shared" ref="O25" si="30">IFERROR(O24/O9,0)</f>
        <v>4.2166836215665679E-2</v>
      </c>
      <c r="P25" s="306">
        <f>IF(P9,P24/P9,"")</f>
        <v>0.20668020350893138</v>
      </c>
    </row>
    <row r="26" spans="1:16" x14ac:dyDescent="0.25">
      <c r="A26" s="667" t="s">
        <v>152</v>
      </c>
      <c r="B26" s="668"/>
      <c r="C26" s="668"/>
      <c r="D26" s="668"/>
      <c r="E26" s="668"/>
      <c r="F26" s="668"/>
      <c r="G26" s="668"/>
      <c r="H26" s="668"/>
      <c r="I26" s="668"/>
      <c r="J26" s="668"/>
      <c r="K26" s="668"/>
      <c r="L26" s="668"/>
      <c r="M26" s="668"/>
      <c r="N26" s="668"/>
      <c r="O26" s="668"/>
      <c r="P26" s="669"/>
    </row>
    <row r="27" spans="1:16" x14ac:dyDescent="0.25">
      <c r="A27" s="670" t="s">
        <v>151</v>
      </c>
      <c r="B27" s="671"/>
      <c r="C27" s="671"/>
      <c r="D27" s="671"/>
      <c r="E27" s="671"/>
      <c r="F27" s="671"/>
      <c r="G27" s="671"/>
      <c r="H27" s="671"/>
      <c r="I27" s="671"/>
      <c r="J27" s="671"/>
      <c r="K27" s="671"/>
      <c r="L27" s="671"/>
      <c r="M27" s="671"/>
      <c r="N27" s="671"/>
      <c r="O27" s="671"/>
      <c r="P27" s="672"/>
    </row>
    <row r="28" spans="1:16" ht="15.75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6"/>
      <c r="K28" s="46"/>
      <c r="L28" s="47"/>
      <c r="M28" s="47"/>
      <c r="N28" s="47"/>
      <c r="O28" s="47"/>
      <c r="P28" s="45"/>
    </row>
    <row r="29" spans="1:16" ht="15.75" x14ac:dyDescent="0.25">
      <c r="A29" s="673" t="s">
        <v>148</v>
      </c>
      <c r="B29" s="612">
        <v>7400</v>
      </c>
      <c r="C29" s="6" t="s">
        <v>142</v>
      </c>
      <c r="D29" s="43">
        <v>6</v>
      </c>
      <c r="E29" s="43">
        <v>7</v>
      </c>
      <c r="F29" s="43">
        <v>6</v>
      </c>
      <c r="G29" s="43">
        <v>5</v>
      </c>
      <c r="H29" s="43">
        <v>5.5</v>
      </c>
      <c r="I29" s="43">
        <v>6</v>
      </c>
      <c r="J29" s="43">
        <v>7.5</v>
      </c>
      <c r="K29" s="43">
        <v>7</v>
      </c>
      <c r="L29" s="43">
        <v>7</v>
      </c>
      <c r="M29" s="43">
        <v>7</v>
      </c>
      <c r="N29" s="43">
        <v>7</v>
      </c>
      <c r="O29" s="43">
        <v>6</v>
      </c>
      <c r="P29" s="44">
        <f>SUM(D29:O29)</f>
        <v>77</v>
      </c>
    </row>
    <row r="30" spans="1:16" ht="15.75" x14ac:dyDescent="0.25">
      <c r="A30" s="674"/>
      <c r="B30" s="613"/>
      <c r="C30" s="42" t="s">
        <v>141</v>
      </c>
      <c r="D30" s="16">
        <f>IFERROR(D29/(D9/1000),0)</f>
        <v>0.94786729857819907</v>
      </c>
      <c r="E30" s="16">
        <f t="shared" ref="E30:G30" si="31">IFERROR(E29/(E9/1000),0)</f>
        <v>1.0230926629640456</v>
      </c>
      <c r="F30" s="16">
        <f t="shared" si="31"/>
        <v>1.0063737001006374</v>
      </c>
      <c r="G30" s="16">
        <f t="shared" si="31"/>
        <v>0.72695551032276828</v>
      </c>
      <c r="H30" s="16">
        <f t="shared" ref="H30:I30" si="32">IFERROR(H29/(H9/1000),0)</f>
        <v>0.62238316170646146</v>
      </c>
      <c r="I30" s="16">
        <f t="shared" si="32"/>
        <v>0.676056338028169</v>
      </c>
      <c r="J30" s="16">
        <f t="shared" ref="J30:K30" si="33">IFERROR(J29/(J9/1000),0)</f>
        <v>0.83120913221766601</v>
      </c>
      <c r="K30" s="16">
        <f t="shared" si="33"/>
        <v>1.0736196319018405</v>
      </c>
      <c r="L30" s="16">
        <f t="shared" ref="L30:M30" si="34">IFERROR(L29/(L9/1000),0)</f>
        <v>0.76897726024387569</v>
      </c>
      <c r="M30" s="16">
        <f t="shared" si="34"/>
        <v>1.0286554004408524</v>
      </c>
      <c r="N30" s="16">
        <f t="shared" ref="N30:O30" si="35">IFERROR(N29/(N9/1000),0)</f>
        <v>1.062376688420094</v>
      </c>
      <c r="O30" s="16">
        <f t="shared" si="35"/>
        <v>1.0172939979654121</v>
      </c>
      <c r="P30" s="40">
        <f>IFERROR(P29/(P9/1000),0)</f>
        <v>0.87837375373594029</v>
      </c>
    </row>
    <row r="31" spans="1:16" ht="15.75" x14ac:dyDescent="0.25">
      <c r="A31" s="605" t="s">
        <v>147</v>
      </c>
      <c r="B31" s="612">
        <v>1900</v>
      </c>
      <c r="C31" s="6" t="s">
        <v>142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4">
        <f>SUM(D31:O31)</f>
        <v>0</v>
      </c>
    </row>
    <row r="32" spans="1:16" ht="15.75" x14ac:dyDescent="0.25">
      <c r="A32" s="607"/>
      <c r="B32" s="613"/>
      <c r="C32" s="42" t="s">
        <v>141</v>
      </c>
      <c r="D32" s="16">
        <f>IFERROR(D31/(D9/1000),0)</f>
        <v>0</v>
      </c>
      <c r="E32" s="16">
        <f t="shared" ref="E32:G32" si="36">IFERROR(E31/(E9/1000),0)</f>
        <v>0</v>
      </c>
      <c r="F32" s="16">
        <f t="shared" si="36"/>
        <v>0</v>
      </c>
      <c r="G32" s="16">
        <f t="shared" si="36"/>
        <v>0</v>
      </c>
      <c r="H32" s="16">
        <f t="shared" ref="H32:I32" si="37">IFERROR(H31/(H9/1000),0)</f>
        <v>0</v>
      </c>
      <c r="I32" s="16">
        <f t="shared" si="37"/>
        <v>0</v>
      </c>
      <c r="J32" s="16">
        <f t="shared" ref="J32:K32" si="38">IFERROR(J31/(J9/1000),0)</f>
        <v>0</v>
      </c>
      <c r="K32" s="16">
        <f t="shared" si="38"/>
        <v>0</v>
      </c>
      <c r="L32" s="16">
        <f t="shared" ref="L32:M32" si="39">IFERROR(L31/(L9/1000),0)</f>
        <v>0</v>
      </c>
      <c r="M32" s="16">
        <f t="shared" si="39"/>
        <v>0</v>
      </c>
      <c r="N32" s="16">
        <f t="shared" ref="N32:O32" si="40">IFERROR(N31/(N9/1000),0)</f>
        <v>0</v>
      </c>
      <c r="O32" s="16">
        <f t="shared" si="40"/>
        <v>0</v>
      </c>
      <c r="P32" s="40">
        <f>IFERROR(P31/(P9/1000),0)</f>
        <v>0</v>
      </c>
    </row>
    <row r="33" spans="1:16" ht="15.75" x14ac:dyDescent="0.25">
      <c r="A33" s="605" t="s">
        <v>146</v>
      </c>
      <c r="B33" s="612">
        <v>1900</v>
      </c>
      <c r="C33" s="6" t="s">
        <v>142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4">
        <f>SUM(D33:O33)</f>
        <v>0</v>
      </c>
    </row>
    <row r="34" spans="1:16" ht="15.75" x14ac:dyDescent="0.25">
      <c r="A34" s="607"/>
      <c r="B34" s="613"/>
      <c r="C34" s="42" t="s">
        <v>141</v>
      </c>
      <c r="D34" s="16">
        <f>IFERROR(D33/(D9/1000),0)</f>
        <v>0</v>
      </c>
      <c r="E34" s="16">
        <f t="shared" ref="E34:G34" si="41">IFERROR(E33/(E9/1000),0)</f>
        <v>0</v>
      </c>
      <c r="F34" s="16">
        <f t="shared" si="41"/>
        <v>0</v>
      </c>
      <c r="G34" s="16">
        <f t="shared" si="41"/>
        <v>0</v>
      </c>
      <c r="H34" s="16">
        <f t="shared" ref="H34:I34" si="42">IFERROR(H33/(H9/1000),0)</f>
        <v>0</v>
      </c>
      <c r="I34" s="16">
        <f t="shared" si="42"/>
        <v>0</v>
      </c>
      <c r="J34" s="16">
        <f t="shared" ref="J34:K34" si="43">IFERROR(J33/(J9/1000),0)</f>
        <v>0</v>
      </c>
      <c r="K34" s="16">
        <f t="shared" si="43"/>
        <v>0</v>
      </c>
      <c r="L34" s="16">
        <f t="shared" ref="L34:M34" si="44">IFERROR(L33/(L9/1000),0)</f>
        <v>0</v>
      </c>
      <c r="M34" s="16">
        <f t="shared" si="44"/>
        <v>0</v>
      </c>
      <c r="N34" s="16">
        <f t="shared" ref="N34:O34" si="45">IFERROR(N33/(N9/1000),0)</f>
        <v>0</v>
      </c>
      <c r="O34" s="16">
        <f t="shared" si="45"/>
        <v>0</v>
      </c>
      <c r="P34" s="40">
        <f>IFERROR(P33/(P9/1000),0)</f>
        <v>0</v>
      </c>
    </row>
    <row r="35" spans="1:16" ht="15.75" x14ac:dyDescent="0.25">
      <c r="A35" s="605" t="s">
        <v>145</v>
      </c>
      <c r="B35" s="612">
        <f>745345.16/200</f>
        <v>3726.7258000000002</v>
      </c>
      <c r="C35" s="6" t="s">
        <v>128</v>
      </c>
      <c r="D35" s="43">
        <v>0</v>
      </c>
      <c r="E35" s="43">
        <v>0</v>
      </c>
      <c r="F35" s="43">
        <v>0</v>
      </c>
      <c r="G35" s="43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40"/>
    </row>
    <row r="36" spans="1:16" ht="15.75" x14ac:dyDescent="0.25">
      <c r="A36" s="607"/>
      <c r="B36" s="613"/>
      <c r="C36" s="6" t="s">
        <v>144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0"/>
    </row>
    <row r="37" spans="1:16" ht="15.75" x14ac:dyDescent="0.25">
      <c r="A37" s="605" t="s">
        <v>188</v>
      </c>
      <c r="B37" s="612">
        <f>790318.72/200</f>
        <v>3951.5935999999997</v>
      </c>
      <c r="C37" s="6" t="s">
        <v>128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4">
        <f>SUM(D37:O37)</f>
        <v>0</v>
      </c>
    </row>
    <row r="38" spans="1:16" ht="15.75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G38" si="46">IFERROR(E37/(E9/1000),0)</f>
        <v>0</v>
      </c>
      <c r="F38" s="16">
        <f t="shared" si="46"/>
        <v>0</v>
      </c>
      <c r="G38" s="16">
        <f t="shared" si="46"/>
        <v>0</v>
      </c>
      <c r="H38" s="16">
        <f t="shared" ref="H38:I38" si="47">IFERROR(H37/(H9/1000),0)</f>
        <v>0</v>
      </c>
      <c r="I38" s="16">
        <f t="shared" si="47"/>
        <v>0</v>
      </c>
      <c r="J38" s="16">
        <f t="shared" ref="J38:K38" si="48">IFERROR(J37/(J9/1000),0)</f>
        <v>0</v>
      </c>
      <c r="K38" s="16">
        <f t="shared" si="48"/>
        <v>0</v>
      </c>
      <c r="L38" s="16">
        <f t="shared" ref="L38:M38" si="49">IFERROR(L37/(L9/1000),0)</f>
        <v>0</v>
      </c>
      <c r="M38" s="16">
        <f t="shared" si="49"/>
        <v>0</v>
      </c>
      <c r="N38" s="16">
        <f t="shared" ref="N38:O38" si="50">IFERROR(N37/(N9/1000),0)</f>
        <v>0</v>
      </c>
      <c r="O38" s="16">
        <f t="shared" si="50"/>
        <v>0</v>
      </c>
      <c r="P38" s="40">
        <f>IFERROR(P37/(P9/1000),0)</f>
        <v>0</v>
      </c>
    </row>
    <row r="39" spans="1:16" ht="15.75" x14ac:dyDescent="0.25">
      <c r="A39" s="605" t="s">
        <v>143</v>
      </c>
      <c r="B39" s="612">
        <v>1950</v>
      </c>
      <c r="C39" s="6" t="s">
        <v>142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4">
        <f>SUM(D39:O39)</f>
        <v>0</v>
      </c>
    </row>
    <row r="40" spans="1:16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G40" si="51">IFERROR(E39/(E9/1000),0)</f>
        <v>0</v>
      </c>
      <c r="F40" s="16">
        <f t="shared" si="51"/>
        <v>0</v>
      </c>
      <c r="G40" s="16">
        <f t="shared" si="51"/>
        <v>0</v>
      </c>
      <c r="H40" s="16">
        <f t="shared" ref="H40:I40" si="52">IFERROR(H39/(H9/1000),0)</f>
        <v>0</v>
      </c>
      <c r="I40" s="16">
        <f t="shared" si="52"/>
        <v>0</v>
      </c>
      <c r="J40" s="16">
        <f t="shared" ref="J40:K40" si="53">IFERROR(J39/(J9/1000),0)</f>
        <v>0</v>
      </c>
      <c r="K40" s="16">
        <f t="shared" si="53"/>
        <v>0</v>
      </c>
      <c r="L40" s="16">
        <f t="shared" ref="L40:M40" si="54">IFERROR(L39/(L9/1000),0)</f>
        <v>0</v>
      </c>
      <c r="M40" s="16">
        <f t="shared" si="54"/>
        <v>0</v>
      </c>
      <c r="N40" s="16">
        <f t="shared" ref="N40:O40" si="55">IFERROR(N39/(N9/1000),0)</f>
        <v>0</v>
      </c>
      <c r="O40" s="16">
        <f t="shared" si="55"/>
        <v>0</v>
      </c>
      <c r="P40" s="40">
        <f>IFERROR(P39/(P9/1000),0)</f>
        <v>0</v>
      </c>
    </row>
    <row r="41" spans="1:16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44400</v>
      </c>
      <c r="E41" s="41">
        <f t="shared" ref="E41:G41" si="56">(E29*$B29)+(E31*$B31)+(E33*$B33)+(E35*$B35)+(E37*$B37)+(E39*$B39)</f>
        <v>51800</v>
      </c>
      <c r="F41" s="41">
        <f t="shared" si="56"/>
        <v>44400</v>
      </c>
      <c r="G41" s="41">
        <f t="shared" si="56"/>
        <v>37000</v>
      </c>
      <c r="H41" s="41">
        <f t="shared" ref="H41:I41" si="57">(H29*$B29)+(H31*$B31)+(H33*$B33)+(H35*$B35)+(H37*$B37)+(H39*$B39)</f>
        <v>40700</v>
      </c>
      <c r="I41" s="41">
        <f t="shared" si="57"/>
        <v>44400</v>
      </c>
      <c r="J41" s="41">
        <f t="shared" ref="J41:K41" si="58">(J29*$B29)+(J31*$B31)+(J33*$B33)+(J35*$B35)+(J37*$B37)+(J39*$B39)</f>
        <v>55500</v>
      </c>
      <c r="K41" s="41">
        <f t="shared" si="58"/>
        <v>51800</v>
      </c>
      <c r="L41" s="41">
        <f t="shared" ref="L41:M41" si="59">(L29*$B29)+(L31*$B31)+(L33*$B33)+(L35*$B35)+(L37*$B37)+(L39*$B39)</f>
        <v>51800</v>
      </c>
      <c r="M41" s="41">
        <f t="shared" si="59"/>
        <v>51800</v>
      </c>
      <c r="N41" s="41">
        <f t="shared" ref="N41:O41" si="60">(N29*$B29)+(N31*$B31)+(N33*$B33)+(N35*$B35)+(N37*$B37)+(N39*$B39)</f>
        <v>51800</v>
      </c>
      <c r="O41" s="41">
        <f t="shared" si="60"/>
        <v>44400</v>
      </c>
      <c r="P41" s="39">
        <f>SUM(D41:O41)</f>
        <v>569800</v>
      </c>
    </row>
    <row r="42" spans="1:16" ht="15.75" x14ac:dyDescent="0.25">
      <c r="A42" s="660" t="s">
        <v>139</v>
      </c>
      <c r="B42" s="661"/>
      <c r="C42" s="42" t="s">
        <v>117</v>
      </c>
      <c r="D42" s="16">
        <f>IFERROR(D41/D9,0)</f>
        <v>7.0142180094786726</v>
      </c>
      <c r="E42" s="16">
        <f t="shared" ref="E42:G42" si="61">IFERROR(E41/E9,0)</f>
        <v>7.5708857059339376</v>
      </c>
      <c r="F42" s="16">
        <f t="shared" si="61"/>
        <v>7.4471653807447167</v>
      </c>
      <c r="G42" s="16">
        <f t="shared" si="61"/>
        <v>5.3794707763884846</v>
      </c>
      <c r="H42" s="16">
        <f t="shared" ref="H42:I42" si="62">IFERROR(H41/H9,0)</f>
        <v>4.6056353966278145</v>
      </c>
      <c r="I42" s="16">
        <f t="shared" si="62"/>
        <v>5.0028169014084511</v>
      </c>
      <c r="J42" s="16">
        <f t="shared" ref="J42:K42" si="63">IFERROR(J41/J9,0)</f>
        <v>6.1509475784107277</v>
      </c>
      <c r="K42" s="16">
        <f t="shared" si="63"/>
        <v>7.9447852760736195</v>
      </c>
      <c r="L42" s="16">
        <f t="shared" ref="L42:M42" si="64">IFERROR(L41/L9,0)</f>
        <v>5.6904317258046797</v>
      </c>
      <c r="M42" s="16">
        <f t="shared" si="64"/>
        <v>7.6120499632623071</v>
      </c>
      <c r="N42" s="16">
        <f t="shared" ref="N42:O42" si="65">IFERROR(N41/N9,0)</f>
        <v>7.8615874943086963</v>
      </c>
      <c r="O42" s="16">
        <f t="shared" si="65"/>
        <v>7.5279755849440484</v>
      </c>
      <c r="P42" s="297">
        <f>IFERROR(P41/P9,0)</f>
        <v>6.4999657776459587</v>
      </c>
    </row>
    <row r="43" spans="1:16" x14ac:dyDescent="0.25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7"/>
      <c r="P43" s="648"/>
    </row>
    <row r="44" spans="1:16" ht="15.75" x14ac:dyDescent="0.25">
      <c r="A44" s="596" t="s">
        <v>137</v>
      </c>
      <c r="B44" s="597"/>
      <c r="C44" s="12" t="s">
        <v>136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913</v>
      </c>
      <c r="K44" s="43">
        <v>1258</v>
      </c>
      <c r="L44" s="43">
        <v>1593</v>
      </c>
      <c r="M44" s="43">
        <v>1394</v>
      </c>
      <c r="N44" s="43">
        <v>1206</v>
      </c>
      <c r="O44" s="43">
        <v>1189</v>
      </c>
      <c r="P44" s="39">
        <f>SUM(D44:O44)</f>
        <v>7553</v>
      </c>
    </row>
    <row r="45" spans="1:16" ht="15.75" x14ac:dyDescent="0.25">
      <c r="A45" s="660" t="s">
        <v>135</v>
      </c>
      <c r="B45" s="661"/>
      <c r="C45" s="42" t="s">
        <v>134</v>
      </c>
      <c r="D45" s="16">
        <f>IFERROR(D44/D9,0)</f>
        <v>0</v>
      </c>
      <c r="E45" s="16">
        <f t="shared" ref="E45:G45" si="66">IFERROR(E44/E9,0)</f>
        <v>0</v>
      </c>
      <c r="F45" s="16">
        <f t="shared" si="66"/>
        <v>0</v>
      </c>
      <c r="G45" s="16">
        <f t="shared" si="66"/>
        <v>0</v>
      </c>
      <c r="H45" s="16">
        <f t="shared" ref="H45:I45" si="67">IFERROR(H44/H9,0)</f>
        <v>0</v>
      </c>
      <c r="I45" s="16">
        <f t="shared" si="67"/>
        <v>0</v>
      </c>
      <c r="J45" s="16">
        <f t="shared" ref="J45:K45" si="68">IFERROR(J44/J9,0)</f>
        <v>0.10118585836196387</v>
      </c>
      <c r="K45" s="16">
        <f t="shared" si="68"/>
        <v>0.19294478527607362</v>
      </c>
      <c r="L45" s="16">
        <f t="shared" ref="L45:M45" si="69">IFERROR(L44/L9,0)</f>
        <v>0.17499725365264199</v>
      </c>
      <c r="M45" s="16">
        <f t="shared" si="69"/>
        <v>0.20484937545922116</v>
      </c>
      <c r="N45" s="16">
        <f t="shared" ref="N45:O45" si="70">IFERROR(N44/N9,0)</f>
        <v>0.18303232660494764</v>
      </c>
      <c r="O45" s="16">
        <f t="shared" si="70"/>
        <v>0.20159376059681247</v>
      </c>
      <c r="P45" s="40">
        <f>IFERROR(P44/P9,0)</f>
        <v>8.6160480025552696E-2</v>
      </c>
    </row>
    <row r="46" spans="1:16" ht="15.75" x14ac:dyDescent="0.25">
      <c r="A46" s="610" t="s">
        <v>133</v>
      </c>
      <c r="B46" s="611"/>
      <c r="C46" s="6" t="s">
        <v>31</v>
      </c>
      <c r="D46" s="4">
        <v>27249.350000000002</v>
      </c>
      <c r="E46" s="4">
        <v>27249.350000000002</v>
      </c>
      <c r="F46" s="4">
        <v>27249.350000000002</v>
      </c>
      <c r="G46" s="4">
        <v>27249.350000000002</v>
      </c>
      <c r="H46" s="4">
        <v>27249.350000000002</v>
      </c>
      <c r="I46" s="4">
        <v>27249.350000000002</v>
      </c>
      <c r="J46" s="4">
        <f t="shared" ref="J46:K46" si="71">1.165*(23390+(J44*202.25))</f>
        <v>242371.55125000002</v>
      </c>
      <c r="K46" s="4">
        <f t="shared" si="71"/>
        <v>323660.88250000001</v>
      </c>
      <c r="L46" s="4">
        <f t="shared" ref="L46:M46" si="72">1.165*(23390+(L44*202.25))</f>
        <v>402594.00125000003</v>
      </c>
      <c r="M46" s="4">
        <f t="shared" si="72"/>
        <v>355705.3725</v>
      </c>
      <c r="N46" s="4">
        <f t="shared" ref="N46:O46" si="73">1.165*(23390+(N44*202.25))</f>
        <v>311408.57750000001</v>
      </c>
      <c r="O46" s="4">
        <f t="shared" si="73"/>
        <v>307403.01624999999</v>
      </c>
      <c r="P46" s="39">
        <f>SUM(D46:O46)</f>
        <v>2106639.5012499997</v>
      </c>
    </row>
    <row r="47" spans="1:16" s="3" customFormat="1" ht="15.75" x14ac:dyDescent="0.25">
      <c r="A47" s="596" t="s">
        <v>132</v>
      </c>
      <c r="B47" s="597"/>
      <c r="C47" s="12" t="s">
        <v>117</v>
      </c>
      <c r="D47" s="16">
        <f>IFERROR(D46/D9,0)</f>
        <v>4.3047946287519752</v>
      </c>
      <c r="E47" s="16">
        <f t="shared" ref="E47:G47" si="74">IFERROR(E46/E9,0)</f>
        <v>3.9826585793627598</v>
      </c>
      <c r="F47" s="16">
        <f t="shared" si="74"/>
        <v>4.5705048641395507</v>
      </c>
      <c r="G47" s="16">
        <f t="shared" si="74"/>
        <v>3.9618130270427452</v>
      </c>
      <c r="H47" s="16">
        <f t="shared" ref="H47:I47" si="75">IFERROR(H46/H9,0)</f>
        <v>3.0835521104447214</v>
      </c>
      <c r="I47" s="16">
        <f t="shared" si="75"/>
        <v>3.0703492957746481</v>
      </c>
      <c r="J47" s="16">
        <f t="shared" ref="J47:K47" si="76">IFERROR(J46/J9,0)</f>
        <v>26.861526238501607</v>
      </c>
      <c r="K47" s="16">
        <f t="shared" si="76"/>
        <v>49.641239647239267</v>
      </c>
      <c r="L47" s="16">
        <f t="shared" ref="L47:M47" si="77">IFERROR(L46/L9,0)</f>
        <v>44.226518867406355</v>
      </c>
      <c r="M47" s="16">
        <f t="shared" si="77"/>
        <v>52.271178912564288</v>
      </c>
      <c r="N47" s="16">
        <f t="shared" ref="N47:O47" si="78">IFERROR(N46/N9,0)</f>
        <v>47.261887615723175</v>
      </c>
      <c r="O47" s="16">
        <f t="shared" si="78"/>
        <v>52.119873897931498</v>
      </c>
      <c r="P47" s="40">
        <f>IFERROR(P46/P9,0)</f>
        <v>24.031387616641187</v>
      </c>
    </row>
    <row r="48" spans="1:16" x14ac:dyDescent="0.25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7"/>
      <c r="O48" s="647"/>
      <c r="P48" s="648"/>
    </row>
    <row r="49" spans="1:16" ht="15.75" x14ac:dyDescent="0.25">
      <c r="A49" s="596" t="s">
        <v>130</v>
      </c>
      <c r="B49" s="597"/>
      <c r="C49" s="6" t="s">
        <v>129</v>
      </c>
      <c r="D49" s="43">
        <v>0</v>
      </c>
      <c r="E49" s="43">
        <v>0</v>
      </c>
      <c r="F49" s="43">
        <v>0</v>
      </c>
      <c r="G49" s="43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39">
        <f>SUM(D49:O49)</f>
        <v>0</v>
      </c>
    </row>
    <row r="50" spans="1:16" ht="15.75" x14ac:dyDescent="0.25">
      <c r="A50" s="596" t="s">
        <v>189</v>
      </c>
      <c r="B50" s="597"/>
      <c r="C50" s="6" t="s">
        <v>128</v>
      </c>
      <c r="D50" s="43">
        <v>0</v>
      </c>
      <c r="E50" s="43">
        <v>0</v>
      </c>
      <c r="F50" s="43">
        <v>0</v>
      </c>
      <c r="G50" s="43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39">
        <f>SUM(D50:O50)</f>
        <v>0</v>
      </c>
    </row>
    <row r="51" spans="1:16" ht="15.75" x14ac:dyDescent="0.25">
      <c r="A51" s="610" t="s">
        <v>127</v>
      </c>
      <c r="B51" s="611"/>
      <c r="C51" s="6" t="s">
        <v>31</v>
      </c>
      <c r="D51" s="43">
        <v>0</v>
      </c>
      <c r="E51" s="43">
        <v>0</v>
      </c>
      <c r="F51" s="43">
        <v>0</v>
      </c>
      <c r="G51" s="43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40">
        <f>SUM(D51:O51)</f>
        <v>0</v>
      </c>
    </row>
    <row r="52" spans="1:16" ht="15.75" x14ac:dyDescent="0.25">
      <c r="A52" s="596" t="s">
        <v>126</v>
      </c>
      <c r="B52" s="597"/>
      <c r="C52" s="6" t="s">
        <v>31</v>
      </c>
      <c r="D52" s="43">
        <v>0</v>
      </c>
      <c r="E52" s="43">
        <v>0</v>
      </c>
      <c r="F52" s="43">
        <v>0</v>
      </c>
      <c r="G52" s="43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0">
        <f>SUM(D52:O52)</f>
        <v>0</v>
      </c>
    </row>
    <row r="53" spans="1:16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8"/>
    </row>
    <row r="54" spans="1:16" ht="15.75" x14ac:dyDescent="0.25">
      <c r="A54" s="596" t="s">
        <v>124</v>
      </c>
      <c r="B54" s="597"/>
      <c r="C54" s="12" t="s">
        <v>18</v>
      </c>
      <c r="D54" s="43">
        <v>0</v>
      </c>
      <c r="E54" s="43">
        <v>0</v>
      </c>
      <c r="F54" s="43">
        <v>0</v>
      </c>
      <c r="G54" s="43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39">
        <f>SUM(D54:O54)</f>
        <v>0</v>
      </c>
    </row>
    <row r="55" spans="1:16" ht="15.75" x14ac:dyDescent="0.25">
      <c r="A55" s="320" t="s">
        <v>123</v>
      </c>
      <c r="B55" s="321"/>
      <c r="C55" s="12" t="s">
        <v>18</v>
      </c>
      <c r="D55" s="43">
        <v>0</v>
      </c>
      <c r="E55" s="43">
        <v>0</v>
      </c>
      <c r="F55" s="43">
        <v>0</v>
      </c>
      <c r="G55" s="43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39">
        <f>SUM(D55:O55)</f>
        <v>0</v>
      </c>
    </row>
    <row r="56" spans="1:16" ht="15.75" x14ac:dyDescent="0.25">
      <c r="A56" s="596" t="s">
        <v>122</v>
      </c>
      <c r="B56" s="597"/>
      <c r="C56" s="6" t="s">
        <v>18</v>
      </c>
      <c r="D56" s="43">
        <v>0</v>
      </c>
      <c r="E56" s="43">
        <v>0</v>
      </c>
      <c r="F56" s="43">
        <v>0</v>
      </c>
      <c r="G56" s="43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39">
        <f>SUM(D56:O56)</f>
        <v>0</v>
      </c>
    </row>
    <row r="57" spans="1:16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8"/>
    </row>
    <row r="58" spans="1:16" ht="15.75" x14ac:dyDescent="0.25">
      <c r="A58" s="610" t="s">
        <v>120</v>
      </c>
      <c r="B58" s="611"/>
      <c r="C58" s="6" t="s">
        <v>18</v>
      </c>
      <c r="D58" s="14">
        <f>D41+D46+D51+D52+D54+D55+D56</f>
        <v>71649.350000000006</v>
      </c>
      <c r="E58" s="14">
        <f t="shared" ref="E58:G58" si="79">E41+E46+E51+E52+E54+E55+E56</f>
        <v>79049.350000000006</v>
      </c>
      <c r="F58" s="14">
        <f t="shared" si="79"/>
        <v>71649.350000000006</v>
      </c>
      <c r="G58" s="14">
        <f t="shared" si="79"/>
        <v>64249.350000000006</v>
      </c>
      <c r="H58" s="14">
        <f t="shared" ref="H58:I58" si="80">H41+H46+H51+H52+H54+H55+H56</f>
        <v>67949.350000000006</v>
      </c>
      <c r="I58" s="14">
        <f t="shared" si="80"/>
        <v>71649.350000000006</v>
      </c>
      <c r="J58" s="14">
        <f t="shared" ref="J58:K58" si="81">J41+J46+J51+J52+J54+J55+J56</f>
        <v>297871.55125000002</v>
      </c>
      <c r="K58" s="14">
        <f t="shared" si="81"/>
        <v>375460.88250000001</v>
      </c>
      <c r="L58" s="14">
        <f t="shared" ref="L58:M58" si="82">L41+L46+L51+L52+L54+L55+L56</f>
        <v>454394.00125000003</v>
      </c>
      <c r="M58" s="14">
        <f t="shared" si="82"/>
        <v>407505.3725</v>
      </c>
      <c r="N58" s="14">
        <f t="shared" ref="N58:O58" si="83">N41+N46+N51+N52+N54+N55+N56</f>
        <v>363208.57750000001</v>
      </c>
      <c r="O58" s="14">
        <f t="shared" si="83"/>
        <v>351803.01624999999</v>
      </c>
      <c r="P58" s="39">
        <f>SUM(D58:O58)</f>
        <v>2676439.5012499997</v>
      </c>
    </row>
    <row r="59" spans="1:16" ht="15.75" x14ac:dyDescent="0.25">
      <c r="A59" s="610" t="s">
        <v>119</v>
      </c>
      <c r="B59" s="611"/>
      <c r="C59" s="6" t="s">
        <v>117</v>
      </c>
      <c r="D59" s="16">
        <f>IFERROR(D58/D9,0)</f>
        <v>11.31901263823065</v>
      </c>
      <c r="E59" s="16">
        <f t="shared" ref="E59:G59" si="84">IFERROR(E58/E9,0)</f>
        <v>11.553544285296697</v>
      </c>
      <c r="F59" s="16">
        <f t="shared" si="84"/>
        <v>12.017670244884268</v>
      </c>
      <c r="G59" s="16">
        <f t="shared" si="84"/>
        <v>9.3412838034312315</v>
      </c>
      <c r="H59" s="16">
        <f t="shared" ref="H59:I59" si="85">IFERROR(H58/H9,0)</f>
        <v>7.6891875070725364</v>
      </c>
      <c r="I59" s="16">
        <f t="shared" si="85"/>
        <v>8.0731661971830988</v>
      </c>
      <c r="J59" s="16">
        <f t="shared" ref="J59:K59" si="86">IFERROR(J58/J9,0)</f>
        <v>33.01247381691234</v>
      </c>
      <c r="K59" s="16">
        <f t="shared" si="86"/>
        <v>57.586024923312884</v>
      </c>
      <c r="L59" s="16">
        <f t="shared" ref="L59:M59" si="87">IFERROR(L58/L9,0)</f>
        <v>49.916950593211034</v>
      </c>
      <c r="M59" s="16">
        <f t="shared" si="87"/>
        <v>59.883228875826596</v>
      </c>
      <c r="N59" s="16">
        <f t="shared" ref="N59:O59" si="88">IFERROR(N58/N9,0)</f>
        <v>55.123475110031876</v>
      </c>
      <c r="O59" s="16">
        <f t="shared" si="88"/>
        <v>59.64784948287555</v>
      </c>
      <c r="P59" s="40">
        <f>IFERROR(P58/P9,0)</f>
        <v>30.531353394287144</v>
      </c>
    </row>
    <row r="60" spans="1:16" ht="15.75" x14ac:dyDescent="0.25">
      <c r="A60" s="610" t="s">
        <v>118</v>
      </c>
      <c r="B60" s="611"/>
      <c r="C60" s="6" t="s">
        <v>117</v>
      </c>
      <c r="D60" s="16">
        <f>IFERROR(D58/D22,0)</f>
        <v>16.278393729410418</v>
      </c>
      <c r="E60" s="16">
        <f t="shared" ref="E60:G60" si="89">IFERROR(E58/E22,0)</f>
        <v>14.707676707537164</v>
      </c>
      <c r="F60" s="16">
        <f t="shared" si="89"/>
        <v>14.536875101444563</v>
      </c>
      <c r="G60" s="16">
        <f t="shared" si="89"/>
        <v>11.284486089644476</v>
      </c>
      <c r="H60" s="16">
        <f t="shared" ref="H60:I60" si="90">IFERROR(H58/H22,0)</f>
        <v>10.334501901140674</v>
      </c>
      <c r="I60" s="16">
        <f t="shared" si="90"/>
        <v>10.385619446578415</v>
      </c>
      <c r="J60" s="16">
        <f t="shared" ref="J60:K60" si="91">IFERROR(J58/J22,0)</f>
        <v>40.79593936177487</v>
      </c>
      <c r="K60" s="16">
        <f t="shared" si="91"/>
        <v>65.723892817757076</v>
      </c>
      <c r="L60" s="16">
        <f t="shared" ref="L60:M60" si="92">IFERROR(L58/L22,0)</f>
        <v>68.691458994708753</v>
      </c>
      <c r="M60" s="16">
        <f t="shared" si="92"/>
        <v>71.869168533183085</v>
      </c>
      <c r="N60" s="16">
        <f t="shared" ref="N60:O60" si="93">IFERROR(N58/N22,0)</f>
        <v>76.903719642592691</v>
      </c>
      <c r="O60" s="16">
        <f t="shared" si="93"/>
        <v>62.273735905333361</v>
      </c>
      <c r="P60" s="155">
        <f>IFERROR(P58/P22,0)</f>
        <v>38.485555925025849</v>
      </c>
    </row>
    <row r="61" spans="1:16" ht="15.75" x14ac:dyDescent="0.25">
      <c r="A61" s="596" t="s">
        <v>116</v>
      </c>
      <c r="B61" s="597"/>
      <c r="C61" s="6" t="s">
        <v>3</v>
      </c>
      <c r="D61" s="43">
        <v>7</v>
      </c>
      <c r="E61" s="43">
        <v>7</v>
      </c>
      <c r="F61" s="43">
        <v>7</v>
      </c>
      <c r="G61" s="43">
        <v>7</v>
      </c>
      <c r="H61" s="5">
        <v>7</v>
      </c>
      <c r="I61" s="5">
        <v>7</v>
      </c>
      <c r="J61" s="5">
        <v>7</v>
      </c>
      <c r="K61" s="5">
        <v>7</v>
      </c>
      <c r="L61" s="5">
        <v>7</v>
      </c>
      <c r="M61" s="5">
        <v>7</v>
      </c>
      <c r="N61" s="5">
        <v>7</v>
      </c>
      <c r="O61" s="5">
        <v>7</v>
      </c>
      <c r="P61" s="10">
        <f>O61</f>
        <v>7</v>
      </c>
    </row>
    <row r="62" spans="1:16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34.281200631911531</v>
      </c>
      <c r="E62" s="16">
        <f t="shared" ref="E62:G62" si="94">IFERROR((E61*1000*31)/E9,0)</f>
        <v>31.715872551885415</v>
      </c>
      <c r="F62" s="16">
        <f t="shared" si="94"/>
        <v>36.397182153639719</v>
      </c>
      <c r="G62" s="16">
        <f t="shared" si="94"/>
        <v>31.549869148008142</v>
      </c>
      <c r="H62" s="16">
        <f t="shared" ref="H62:I62" si="95">IFERROR((H61*1000*31)/H9,0)</f>
        <v>24.555844743691299</v>
      </c>
      <c r="I62" s="16">
        <f t="shared" si="95"/>
        <v>24.450704225352112</v>
      </c>
      <c r="J62" s="16">
        <f t="shared" ref="J62:K62" si="96">IFERROR((J61*1000*31)/J9,0)</f>
        <v>24.049650892164468</v>
      </c>
      <c r="K62" s="16">
        <f t="shared" si="96"/>
        <v>33.282208588957054</v>
      </c>
      <c r="L62" s="16">
        <f t="shared" ref="L62:M62" si="97">IFERROR((L61*1000*31)/L9,0)</f>
        <v>23.838295067560146</v>
      </c>
      <c r="M62" s="16">
        <f t="shared" si="97"/>
        <v>31.888317413666421</v>
      </c>
      <c r="N62" s="16">
        <f t="shared" ref="N62:O62" si="98">IFERROR((N61*1000*31)/N9,0)</f>
        <v>32.933677341022914</v>
      </c>
      <c r="O62" s="16">
        <f t="shared" si="98"/>
        <v>36.792132926415732</v>
      </c>
      <c r="P62" s="40">
        <f>IFERROR((P61*1000*31)/P9,0)</f>
        <v>2.4754169423467407</v>
      </c>
    </row>
    <row r="63" spans="1:16" ht="15.75" x14ac:dyDescent="0.25">
      <c r="A63" s="641" t="s">
        <v>113</v>
      </c>
      <c r="B63" s="642"/>
      <c r="C63" s="38" t="s">
        <v>3</v>
      </c>
      <c r="D63" s="43">
        <v>7</v>
      </c>
      <c r="E63" s="43">
        <v>7</v>
      </c>
      <c r="F63" s="43">
        <v>7</v>
      </c>
      <c r="G63" s="43">
        <v>7</v>
      </c>
      <c r="H63" s="5">
        <v>7</v>
      </c>
      <c r="I63" s="5">
        <v>7</v>
      </c>
      <c r="J63" s="5">
        <v>7</v>
      </c>
      <c r="K63" s="5">
        <v>7</v>
      </c>
      <c r="L63" s="5">
        <v>7</v>
      </c>
      <c r="M63" s="5">
        <v>7</v>
      </c>
      <c r="N63" s="5">
        <v>7</v>
      </c>
      <c r="O63" s="5">
        <v>7</v>
      </c>
      <c r="P63" s="10">
        <f>O63</f>
        <v>7</v>
      </c>
    </row>
    <row r="64" spans="1:16" x14ac:dyDescent="0.25">
      <c r="A64" s="643"/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5"/>
    </row>
    <row r="65" spans="1:16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7"/>
      <c r="O65" s="647"/>
      <c r="P65" s="648"/>
    </row>
    <row r="66" spans="1:16" ht="15.75" x14ac:dyDescent="0.25">
      <c r="A66" s="649" t="s">
        <v>111</v>
      </c>
      <c r="B66" s="37" t="s">
        <v>85</v>
      </c>
      <c r="C66" s="6" t="s">
        <v>3</v>
      </c>
      <c r="D66" s="43">
        <v>29</v>
      </c>
      <c r="E66" s="43">
        <v>24</v>
      </c>
      <c r="F66" s="43">
        <v>22</v>
      </c>
      <c r="G66" s="43">
        <v>26</v>
      </c>
      <c r="H66" s="164">
        <v>24</v>
      </c>
      <c r="I66" s="164">
        <v>26</v>
      </c>
      <c r="J66" s="164">
        <v>32</v>
      </c>
      <c r="K66" s="164">
        <v>26</v>
      </c>
      <c r="L66" s="164">
        <v>24</v>
      </c>
      <c r="M66" s="164">
        <v>29</v>
      </c>
      <c r="N66" s="164">
        <v>32</v>
      </c>
      <c r="O66" s="164">
        <v>25</v>
      </c>
      <c r="P66" s="317">
        <f>D66</f>
        <v>29</v>
      </c>
    </row>
    <row r="67" spans="1:16" ht="15.75" x14ac:dyDescent="0.25">
      <c r="A67" s="650"/>
      <c r="B67" s="24" t="s">
        <v>106</v>
      </c>
      <c r="C67" s="6" t="s">
        <v>3</v>
      </c>
      <c r="D67" s="162">
        <v>0</v>
      </c>
      <c r="E67" s="162">
        <v>13</v>
      </c>
      <c r="F67" s="162">
        <v>12</v>
      </c>
      <c r="G67" s="162">
        <v>8</v>
      </c>
      <c r="H67" s="162">
        <v>21</v>
      </c>
      <c r="I67" s="162">
        <v>17</v>
      </c>
      <c r="J67" s="162">
        <v>7</v>
      </c>
      <c r="K67" s="162">
        <v>9</v>
      </c>
      <c r="L67" s="162">
        <v>16</v>
      </c>
      <c r="M67" s="162">
        <v>11</v>
      </c>
      <c r="N67" s="162">
        <v>4</v>
      </c>
      <c r="O67" s="162">
        <v>6</v>
      </c>
      <c r="P67" s="317">
        <f>SUM(D67:O67)</f>
        <v>124</v>
      </c>
    </row>
    <row r="68" spans="1:16" ht="26.25" x14ac:dyDescent="0.25">
      <c r="A68" s="650"/>
      <c r="B68" s="24" t="s">
        <v>105</v>
      </c>
      <c r="C68" s="6" t="s">
        <v>3</v>
      </c>
      <c r="D68" s="162">
        <v>5</v>
      </c>
      <c r="E68" s="162">
        <v>15</v>
      </c>
      <c r="F68" s="162">
        <v>8</v>
      </c>
      <c r="G68" s="162">
        <v>10</v>
      </c>
      <c r="H68" s="162">
        <v>19</v>
      </c>
      <c r="I68" s="162">
        <v>11</v>
      </c>
      <c r="J68" s="162">
        <v>13</v>
      </c>
      <c r="K68" s="162">
        <v>11</v>
      </c>
      <c r="L68" s="162">
        <v>11</v>
      </c>
      <c r="M68" s="162">
        <v>8</v>
      </c>
      <c r="N68" s="162">
        <v>11</v>
      </c>
      <c r="O68" s="162">
        <v>7</v>
      </c>
      <c r="P68" s="317">
        <f>SUM(D68:O68)</f>
        <v>129</v>
      </c>
    </row>
    <row r="69" spans="1:16" s="3" customFormat="1" ht="26.25" x14ac:dyDescent="0.25">
      <c r="A69" s="650"/>
      <c r="B69" s="24" t="s">
        <v>104</v>
      </c>
      <c r="C69" s="12" t="s">
        <v>3</v>
      </c>
      <c r="D69" s="162">
        <v>0</v>
      </c>
      <c r="E69" s="162">
        <v>0</v>
      </c>
      <c r="F69" s="162">
        <v>0</v>
      </c>
      <c r="G69" s="162">
        <v>0</v>
      </c>
      <c r="H69" s="162">
        <v>0</v>
      </c>
      <c r="I69" s="162">
        <v>0</v>
      </c>
      <c r="J69" s="162">
        <v>0</v>
      </c>
      <c r="K69" s="162">
        <v>0</v>
      </c>
      <c r="L69" s="162">
        <v>0</v>
      </c>
      <c r="M69" s="162">
        <v>0</v>
      </c>
      <c r="N69" s="162">
        <v>0</v>
      </c>
      <c r="O69" s="162">
        <v>0</v>
      </c>
      <c r="P69" s="318">
        <f>SUM(D69:O69)</f>
        <v>0</v>
      </c>
    </row>
    <row r="70" spans="1:16" s="3" customFormat="1" ht="15.75" x14ac:dyDescent="0.25">
      <c r="A70" s="650"/>
      <c r="B70" s="24" t="s">
        <v>190</v>
      </c>
      <c r="C70" s="12" t="s">
        <v>3</v>
      </c>
      <c r="D70" s="162">
        <f>D68+D69</f>
        <v>5</v>
      </c>
      <c r="E70" s="162">
        <f>E68+E69</f>
        <v>15</v>
      </c>
      <c r="F70" s="162">
        <f t="shared" ref="F70:G70" si="99">F68+F69</f>
        <v>8</v>
      </c>
      <c r="G70" s="162">
        <f t="shared" si="99"/>
        <v>10</v>
      </c>
      <c r="H70" s="162">
        <f t="shared" ref="H70:I70" si="100">H68+H69</f>
        <v>19</v>
      </c>
      <c r="I70" s="162">
        <f t="shared" si="100"/>
        <v>11</v>
      </c>
      <c r="J70" s="162">
        <f t="shared" ref="J70:K70" si="101">J68+J69</f>
        <v>13</v>
      </c>
      <c r="K70" s="162">
        <f t="shared" si="101"/>
        <v>11</v>
      </c>
      <c r="L70" s="162">
        <f t="shared" ref="L70:M70" si="102">L68+L69</f>
        <v>11</v>
      </c>
      <c r="M70" s="162">
        <f t="shared" si="102"/>
        <v>8</v>
      </c>
      <c r="N70" s="162">
        <f t="shared" ref="N70:O70" si="103">N68+N69</f>
        <v>11</v>
      </c>
      <c r="O70" s="162">
        <f t="shared" si="103"/>
        <v>7</v>
      </c>
      <c r="P70" s="240">
        <f>P68+P69</f>
        <v>129</v>
      </c>
    </row>
    <row r="71" spans="1:16" ht="15.75" x14ac:dyDescent="0.25">
      <c r="A71" s="651"/>
      <c r="B71" s="37" t="s">
        <v>81</v>
      </c>
      <c r="C71" s="6" t="s">
        <v>3</v>
      </c>
      <c r="D71" s="165">
        <f>D66+D67-D70</f>
        <v>24</v>
      </c>
      <c r="E71" s="165">
        <f>E66+E67-E70</f>
        <v>22</v>
      </c>
      <c r="F71" s="165">
        <f t="shared" ref="F71:G71" si="104">F66+F67-F70</f>
        <v>26</v>
      </c>
      <c r="G71" s="165">
        <f t="shared" si="104"/>
        <v>24</v>
      </c>
      <c r="H71" s="165">
        <f t="shared" ref="H71:I71" si="105">H66+H67-H70</f>
        <v>26</v>
      </c>
      <c r="I71" s="165">
        <f t="shared" si="105"/>
        <v>32</v>
      </c>
      <c r="J71" s="165">
        <f t="shared" ref="J71:K71" si="106">J66+J67-J70</f>
        <v>26</v>
      </c>
      <c r="K71" s="165">
        <f t="shared" si="106"/>
        <v>24</v>
      </c>
      <c r="L71" s="165">
        <f t="shared" ref="L71:M71" si="107">L66+L67-L70</f>
        <v>29</v>
      </c>
      <c r="M71" s="165">
        <f t="shared" si="107"/>
        <v>32</v>
      </c>
      <c r="N71" s="165">
        <f t="shared" ref="N71:O71" si="108">N66+N67-N70</f>
        <v>25</v>
      </c>
      <c r="O71" s="165">
        <f t="shared" si="108"/>
        <v>24</v>
      </c>
      <c r="P71" s="166">
        <f>P66+P67-P70</f>
        <v>24</v>
      </c>
    </row>
    <row r="72" spans="1:16" ht="15.75" x14ac:dyDescent="0.25">
      <c r="A72" s="649" t="s">
        <v>110</v>
      </c>
      <c r="B72" s="37" t="s">
        <v>85</v>
      </c>
      <c r="C72" s="6" t="s">
        <v>3</v>
      </c>
      <c r="D72" s="164">
        <v>0</v>
      </c>
      <c r="E72" s="164">
        <v>0</v>
      </c>
      <c r="F72" s="164">
        <v>0</v>
      </c>
      <c r="G72" s="164">
        <v>0</v>
      </c>
      <c r="H72" s="164">
        <v>0</v>
      </c>
      <c r="I72" s="164">
        <v>0</v>
      </c>
      <c r="J72" s="164">
        <v>0</v>
      </c>
      <c r="K72" s="164">
        <v>0</v>
      </c>
      <c r="L72" s="164">
        <v>0</v>
      </c>
      <c r="M72" s="164">
        <v>0</v>
      </c>
      <c r="N72" s="164">
        <v>0</v>
      </c>
      <c r="O72" s="164">
        <v>0</v>
      </c>
      <c r="P72" s="317">
        <f>D72</f>
        <v>0</v>
      </c>
    </row>
    <row r="73" spans="1:16" ht="15.75" x14ac:dyDescent="0.25">
      <c r="A73" s="650"/>
      <c r="B73" s="24" t="s">
        <v>106</v>
      </c>
      <c r="C73" s="6" t="s">
        <v>3</v>
      </c>
      <c r="D73" s="162">
        <v>0</v>
      </c>
      <c r="E73" s="162">
        <v>0</v>
      </c>
      <c r="F73" s="162">
        <v>2</v>
      </c>
      <c r="G73" s="162">
        <v>0</v>
      </c>
      <c r="H73" s="162">
        <v>0</v>
      </c>
      <c r="I73" s="162">
        <v>0</v>
      </c>
      <c r="J73" s="162">
        <v>0</v>
      </c>
      <c r="K73" s="162">
        <v>0</v>
      </c>
      <c r="L73" s="162">
        <v>0</v>
      </c>
      <c r="M73" s="162">
        <v>0</v>
      </c>
      <c r="N73" s="162">
        <v>0</v>
      </c>
      <c r="O73" s="162">
        <v>0</v>
      </c>
      <c r="P73" s="317">
        <f>SUM(D73:O73)</f>
        <v>2</v>
      </c>
    </row>
    <row r="74" spans="1:16" ht="26.25" x14ac:dyDescent="0.25">
      <c r="A74" s="650"/>
      <c r="B74" s="24" t="s">
        <v>105</v>
      </c>
      <c r="C74" s="6" t="s">
        <v>3</v>
      </c>
      <c r="D74" s="162">
        <v>0</v>
      </c>
      <c r="E74" s="162">
        <v>0</v>
      </c>
      <c r="F74" s="162">
        <v>2</v>
      </c>
      <c r="G74" s="162">
        <v>0</v>
      </c>
      <c r="H74" s="162">
        <v>0</v>
      </c>
      <c r="I74" s="162">
        <v>0</v>
      </c>
      <c r="J74" s="162">
        <v>0</v>
      </c>
      <c r="K74" s="162">
        <v>0</v>
      </c>
      <c r="L74" s="162">
        <v>0</v>
      </c>
      <c r="M74" s="162">
        <v>0</v>
      </c>
      <c r="N74" s="162">
        <v>0</v>
      </c>
      <c r="O74" s="162">
        <v>0</v>
      </c>
      <c r="P74" s="317">
        <f t="shared" ref="P74:P75" si="109">SUM(D74:O74)</f>
        <v>2</v>
      </c>
    </row>
    <row r="75" spans="1:16" s="3" customFormat="1" ht="26.25" x14ac:dyDescent="0.25">
      <c r="A75" s="650"/>
      <c r="B75" s="24" t="s">
        <v>104</v>
      </c>
      <c r="C75" s="12" t="s">
        <v>3</v>
      </c>
      <c r="D75" s="162">
        <v>0</v>
      </c>
      <c r="E75" s="162">
        <v>0</v>
      </c>
      <c r="F75" s="162">
        <v>0</v>
      </c>
      <c r="G75" s="162">
        <v>0</v>
      </c>
      <c r="H75" s="162">
        <v>0</v>
      </c>
      <c r="I75" s="162">
        <v>0</v>
      </c>
      <c r="J75" s="162">
        <v>0</v>
      </c>
      <c r="K75" s="162">
        <v>0</v>
      </c>
      <c r="L75" s="162">
        <v>0</v>
      </c>
      <c r="M75" s="162">
        <v>0</v>
      </c>
      <c r="N75" s="162">
        <v>0</v>
      </c>
      <c r="O75" s="162">
        <v>0</v>
      </c>
      <c r="P75" s="318">
        <f t="shared" si="109"/>
        <v>0</v>
      </c>
    </row>
    <row r="76" spans="1:16" s="3" customFormat="1" ht="15.75" x14ac:dyDescent="0.25">
      <c r="A76" s="650"/>
      <c r="B76" s="24" t="s">
        <v>190</v>
      </c>
      <c r="C76" s="12" t="s">
        <v>3</v>
      </c>
      <c r="D76" s="162">
        <f>D74+D75</f>
        <v>0</v>
      </c>
      <c r="E76" s="162">
        <f t="shared" ref="E76:G76" si="110">E74+E75</f>
        <v>0</v>
      </c>
      <c r="F76" s="162">
        <f t="shared" si="110"/>
        <v>2</v>
      </c>
      <c r="G76" s="162">
        <f t="shared" si="110"/>
        <v>0</v>
      </c>
      <c r="H76" s="162">
        <f t="shared" ref="H76:I76" si="111">H74+H75</f>
        <v>0</v>
      </c>
      <c r="I76" s="162">
        <f t="shared" si="111"/>
        <v>0</v>
      </c>
      <c r="J76" s="162">
        <f t="shared" ref="J76:K76" si="112">J74+J75</f>
        <v>0</v>
      </c>
      <c r="K76" s="162">
        <f t="shared" si="112"/>
        <v>0</v>
      </c>
      <c r="L76" s="162">
        <f t="shared" ref="L76:M76" si="113">L74+L75</f>
        <v>0</v>
      </c>
      <c r="M76" s="162">
        <f t="shared" si="113"/>
        <v>0</v>
      </c>
      <c r="N76" s="162">
        <f t="shared" ref="N76:O76" si="114">N74+N75</f>
        <v>0</v>
      </c>
      <c r="O76" s="162">
        <f t="shared" si="114"/>
        <v>0</v>
      </c>
      <c r="P76" s="240">
        <f t="shared" ref="P76" si="115">P74+P75</f>
        <v>2</v>
      </c>
    </row>
    <row r="77" spans="1:16" ht="15.75" x14ac:dyDescent="0.25">
      <c r="A77" s="651"/>
      <c r="B77" s="37" t="s">
        <v>81</v>
      </c>
      <c r="C77" s="6" t="s">
        <v>3</v>
      </c>
      <c r="D77" s="165">
        <f>D72+D73-D76</f>
        <v>0</v>
      </c>
      <c r="E77" s="165">
        <f t="shared" ref="E77:G77" si="116">E72+E73-E76</f>
        <v>0</v>
      </c>
      <c r="F77" s="165">
        <f t="shared" si="116"/>
        <v>0</v>
      </c>
      <c r="G77" s="165">
        <f t="shared" si="116"/>
        <v>0</v>
      </c>
      <c r="H77" s="165">
        <f t="shared" ref="H77:I77" si="117">H72+H73-H76</f>
        <v>0</v>
      </c>
      <c r="I77" s="165">
        <f t="shared" si="117"/>
        <v>0</v>
      </c>
      <c r="J77" s="165">
        <f t="shared" ref="J77:K77" si="118">J72+J73-J76</f>
        <v>0</v>
      </c>
      <c r="K77" s="165">
        <f t="shared" si="118"/>
        <v>0</v>
      </c>
      <c r="L77" s="165">
        <f t="shared" ref="L77:M77" si="119">L72+L73-L76</f>
        <v>0</v>
      </c>
      <c r="M77" s="165">
        <f t="shared" si="119"/>
        <v>0</v>
      </c>
      <c r="N77" s="165">
        <f t="shared" ref="N77:O77" si="120">N72+N73-N76</f>
        <v>0</v>
      </c>
      <c r="O77" s="165">
        <f t="shared" si="120"/>
        <v>0</v>
      </c>
      <c r="P77" s="166">
        <f>P72+P73-P76</f>
        <v>0</v>
      </c>
    </row>
    <row r="78" spans="1:16" ht="15.6" customHeight="1" x14ac:dyDescent="0.25">
      <c r="A78" s="649" t="s">
        <v>109</v>
      </c>
      <c r="B78" s="37" t="s">
        <v>85</v>
      </c>
      <c r="C78" s="6" t="s">
        <v>3</v>
      </c>
      <c r="D78" s="164">
        <v>0</v>
      </c>
      <c r="E78" s="164">
        <v>0</v>
      </c>
      <c r="F78" s="164">
        <v>0</v>
      </c>
      <c r="G78" s="164">
        <v>0</v>
      </c>
      <c r="H78" s="164">
        <v>0</v>
      </c>
      <c r="I78" s="164">
        <v>0</v>
      </c>
      <c r="J78" s="164">
        <v>0</v>
      </c>
      <c r="K78" s="164">
        <v>0</v>
      </c>
      <c r="L78" s="164">
        <v>0</v>
      </c>
      <c r="M78" s="164">
        <v>0</v>
      </c>
      <c r="N78" s="164">
        <v>0</v>
      </c>
      <c r="O78" s="164">
        <v>0</v>
      </c>
      <c r="P78" s="317">
        <f>D78</f>
        <v>0</v>
      </c>
    </row>
    <row r="79" spans="1:16" ht="15.75" x14ac:dyDescent="0.25">
      <c r="A79" s="650"/>
      <c r="B79" s="24" t="s">
        <v>106</v>
      </c>
      <c r="C79" s="6" t="s">
        <v>3</v>
      </c>
      <c r="D79" s="162">
        <v>0</v>
      </c>
      <c r="E79" s="162">
        <v>0</v>
      </c>
      <c r="F79" s="162">
        <v>0</v>
      </c>
      <c r="G79" s="162">
        <v>0</v>
      </c>
      <c r="H79" s="162">
        <v>0</v>
      </c>
      <c r="I79" s="162">
        <v>0</v>
      </c>
      <c r="J79" s="162">
        <v>0</v>
      </c>
      <c r="K79" s="162">
        <v>0</v>
      </c>
      <c r="L79" s="162">
        <v>0</v>
      </c>
      <c r="M79" s="162">
        <v>0</v>
      </c>
      <c r="N79" s="162">
        <v>0</v>
      </c>
      <c r="O79" s="162">
        <v>0</v>
      </c>
      <c r="P79" s="317">
        <f>SUM(D79:O79)</f>
        <v>0</v>
      </c>
    </row>
    <row r="80" spans="1:16" ht="26.25" x14ac:dyDescent="0.25">
      <c r="A80" s="650"/>
      <c r="B80" s="24" t="s">
        <v>105</v>
      </c>
      <c r="C80" s="6" t="s">
        <v>3</v>
      </c>
      <c r="D80" s="162">
        <v>0</v>
      </c>
      <c r="E80" s="162">
        <v>0</v>
      </c>
      <c r="F80" s="162">
        <v>0</v>
      </c>
      <c r="G80" s="162">
        <v>0</v>
      </c>
      <c r="H80" s="162">
        <v>0</v>
      </c>
      <c r="I80" s="162">
        <v>0</v>
      </c>
      <c r="J80" s="162">
        <v>0</v>
      </c>
      <c r="K80" s="162">
        <v>0</v>
      </c>
      <c r="L80" s="162">
        <v>0</v>
      </c>
      <c r="M80" s="162">
        <v>0</v>
      </c>
      <c r="N80" s="162">
        <v>0</v>
      </c>
      <c r="O80" s="162">
        <v>0</v>
      </c>
      <c r="P80" s="317">
        <f>SUM(D80:O80)</f>
        <v>0</v>
      </c>
    </row>
    <row r="81" spans="1:16" s="3" customFormat="1" ht="26.25" x14ac:dyDescent="0.25">
      <c r="A81" s="650"/>
      <c r="B81" s="24" t="s">
        <v>104</v>
      </c>
      <c r="C81" s="12" t="s">
        <v>3</v>
      </c>
      <c r="D81" s="162">
        <v>0</v>
      </c>
      <c r="E81" s="162">
        <v>0</v>
      </c>
      <c r="F81" s="162">
        <v>0</v>
      </c>
      <c r="G81" s="162">
        <v>0</v>
      </c>
      <c r="H81" s="162">
        <v>0</v>
      </c>
      <c r="I81" s="162">
        <v>0</v>
      </c>
      <c r="J81" s="162">
        <v>0</v>
      </c>
      <c r="K81" s="162">
        <v>0</v>
      </c>
      <c r="L81" s="162">
        <v>0</v>
      </c>
      <c r="M81" s="162">
        <v>0</v>
      </c>
      <c r="N81" s="162">
        <v>0</v>
      </c>
      <c r="O81" s="162">
        <v>0</v>
      </c>
      <c r="P81" s="318">
        <f>SUM(D81:O81)</f>
        <v>0</v>
      </c>
    </row>
    <row r="82" spans="1:16" s="3" customFormat="1" ht="15.75" x14ac:dyDescent="0.25">
      <c r="A82" s="650"/>
      <c r="B82" s="24" t="s">
        <v>190</v>
      </c>
      <c r="C82" s="12" t="s">
        <v>3</v>
      </c>
      <c r="D82" s="162">
        <f>D80+D81</f>
        <v>0</v>
      </c>
      <c r="E82" s="162">
        <f t="shared" ref="E82:G82" si="121">E80+E81</f>
        <v>0</v>
      </c>
      <c r="F82" s="162">
        <f t="shared" si="121"/>
        <v>0</v>
      </c>
      <c r="G82" s="162">
        <f t="shared" si="121"/>
        <v>0</v>
      </c>
      <c r="H82" s="162">
        <f t="shared" ref="H82:I82" si="122">H80+H81</f>
        <v>0</v>
      </c>
      <c r="I82" s="162">
        <f t="shared" si="122"/>
        <v>0</v>
      </c>
      <c r="J82" s="162">
        <f t="shared" ref="J82:K82" si="123">J80+J81</f>
        <v>0</v>
      </c>
      <c r="K82" s="162">
        <f t="shared" si="123"/>
        <v>0</v>
      </c>
      <c r="L82" s="162">
        <f t="shared" ref="L82:M82" si="124">L80+L81</f>
        <v>0</v>
      </c>
      <c r="M82" s="162">
        <f t="shared" si="124"/>
        <v>0</v>
      </c>
      <c r="N82" s="162">
        <f t="shared" ref="N82:O82" si="125">N80+N81</f>
        <v>0</v>
      </c>
      <c r="O82" s="162">
        <f t="shared" si="125"/>
        <v>0</v>
      </c>
      <c r="P82" s="240">
        <f t="shared" ref="P82" si="126">P81+P80</f>
        <v>0</v>
      </c>
    </row>
    <row r="83" spans="1:16" ht="15.75" x14ac:dyDescent="0.25">
      <c r="A83" s="651"/>
      <c r="B83" s="37" t="s">
        <v>81</v>
      </c>
      <c r="C83" s="6" t="s">
        <v>3</v>
      </c>
      <c r="D83" s="165">
        <f>D78+D79-D82</f>
        <v>0</v>
      </c>
      <c r="E83" s="165">
        <f t="shared" ref="E83:G83" si="127">E78+E79-E82</f>
        <v>0</v>
      </c>
      <c r="F83" s="165">
        <f t="shared" si="127"/>
        <v>0</v>
      </c>
      <c r="G83" s="165">
        <f t="shared" si="127"/>
        <v>0</v>
      </c>
      <c r="H83" s="165">
        <f t="shared" ref="H83:I83" si="128">H78+H79-H82</f>
        <v>0</v>
      </c>
      <c r="I83" s="165">
        <f t="shared" si="128"/>
        <v>0</v>
      </c>
      <c r="J83" s="165">
        <f t="shared" ref="J83:K83" si="129">J78+J79-J82</f>
        <v>0</v>
      </c>
      <c r="K83" s="165">
        <f t="shared" si="129"/>
        <v>0</v>
      </c>
      <c r="L83" s="165">
        <f t="shared" ref="L83:M83" si="130">L78+L79-L82</f>
        <v>0</v>
      </c>
      <c r="M83" s="165">
        <f t="shared" si="130"/>
        <v>0</v>
      </c>
      <c r="N83" s="165">
        <f t="shared" ref="N83:O83" si="131">N78+N79-N82</f>
        <v>0</v>
      </c>
      <c r="O83" s="165">
        <f t="shared" si="131"/>
        <v>0</v>
      </c>
      <c r="P83" s="166">
        <f t="shared" ref="P83" si="132">P78+P79-P82</f>
        <v>0</v>
      </c>
    </row>
    <row r="84" spans="1:16" ht="15.75" x14ac:dyDescent="0.25">
      <c r="A84" s="652" t="s">
        <v>108</v>
      </c>
      <c r="B84" s="37" t="s">
        <v>85</v>
      </c>
      <c r="C84" s="6" t="s">
        <v>3</v>
      </c>
      <c r="D84" s="164">
        <v>0</v>
      </c>
      <c r="E84" s="164">
        <v>0</v>
      </c>
      <c r="F84" s="164">
        <v>0</v>
      </c>
      <c r="G84" s="164">
        <v>0</v>
      </c>
      <c r="H84" s="164">
        <v>0</v>
      </c>
      <c r="I84" s="164">
        <v>0</v>
      </c>
      <c r="J84" s="164">
        <v>0</v>
      </c>
      <c r="K84" s="164">
        <v>0</v>
      </c>
      <c r="L84" s="164">
        <v>0</v>
      </c>
      <c r="M84" s="164">
        <v>0</v>
      </c>
      <c r="N84" s="164">
        <v>0</v>
      </c>
      <c r="O84" s="164">
        <v>0</v>
      </c>
      <c r="P84" s="317">
        <f>D84</f>
        <v>0</v>
      </c>
    </row>
    <row r="85" spans="1:16" ht="15.75" x14ac:dyDescent="0.25">
      <c r="A85" s="653"/>
      <c r="B85" s="37" t="s">
        <v>106</v>
      </c>
      <c r="C85" s="6" t="s">
        <v>3</v>
      </c>
      <c r="D85" s="162">
        <v>0</v>
      </c>
      <c r="E85" s="162">
        <v>0</v>
      </c>
      <c r="F85" s="162">
        <v>0</v>
      </c>
      <c r="G85" s="162">
        <v>0</v>
      </c>
      <c r="H85" s="162">
        <v>0</v>
      </c>
      <c r="I85" s="162">
        <v>0</v>
      </c>
      <c r="J85" s="162">
        <v>0</v>
      </c>
      <c r="K85" s="162">
        <v>0</v>
      </c>
      <c r="L85" s="162">
        <v>0</v>
      </c>
      <c r="M85" s="162">
        <v>0</v>
      </c>
      <c r="N85" s="162">
        <v>0</v>
      </c>
      <c r="O85" s="162">
        <v>0</v>
      </c>
      <c r="P85" s="317">
        <f>SUM(D85:O85)</f>
        <v>0</v>
      </c>
    </row>
    <row r="86" spans="1:16" ht="26.25" x14ac:dyDescent="0.25">
      <c r="A86" s="653"/>
      <c r="B86" s="37" t="s">
        <v>105</v>
      </c>
      <c r="C86" s="6" t="s">
        <v>3</v>
      </c>
      <c r="D86" s="162">
        <v>0</v>
      </c>
      <c r="E86" s="162">
        <v>0</v>
      </c>
      <c r="F86" s="162">
        <v>0</v>
      </c>
      <c r="G86" s="162">
        <v>0</v>
      </c>
      <c r="H86" s="162">
        <v>0</v>
      </c>
      <c r="I86" s="162">
        <v>0</v>
      </c>
      <c r="J86" s="162">
        <v>0</v>
      </c>
      <c r="K86" s="162">
        <v>0</v>
      </c>
      <c r="L86" s="162">
        <v>0</v>
      </c>
      <c r="M86" s="162">
        <v>0</v>
      </c>
      <c r="N86" s="162">
        <v>0</v>
      </c>
      <c r="O86" s="162">
        <v>0</v>
      </c>
      <c r="P86" s="317">
        <f t="shared" ref="P86:P88" si="133">SUM(D86:O86)</f>
        <v>0</v>
      </c>
    </row>
    <row r="87" spans="1:16" s="3" customFormat="1" ht="26.25" x14ac:dyDescent="0.25">
      <c r="A87" s="653"/>
      <c r="B87" s="24" t="s">
        <v>104</v>
      </c>
      <c r="C87" s="12" t="s">
        <v>3</v>
      </c>
      <c r="D87" s="162">
        <v>0</v>
      </c>
      <c r="E87" s="162">
        <v>0</v>
      </c>
      <c r="F87" s="162">
        <v>0</v>
      </c>
      <c r="G87" s="162">
        <v>0</v>
      </c>
      <c r="H87" s="162">
        <v>0</v>
      </c>
      <c r="I87" s="162">
        <v>0</v>
      </c>
      <c r="J87" s="162">
        <v>0</v>
      </c>
      <c r="K87" s="162">
        <v>0</v>
      </c>
      <c r="L87" s="162">
        <v>0</v>
      </c>
      <c r="M87" s="162">
        <v>0</v>
      </c>
      <c r="N87" s="162">
        <v>0</v>
      </c>
      <c r="O87" s="162">
        <v>0</v>
      </c>
      <c r="P87" s="317">
        <f t="shared" si="133"/>
        <v>0</v>
      </c>
    </row>
    <row r="88" spans="1:16" s="3" customFormat="1" ht="15.75" x14ac:dyDescent="0.25">
      <c r="A88" s="653"/>
      <c r="B88" s="24" t="s">
        <v>190</v>
      </c>
      <c r="C88" s="12" t="s">
        <v>3</v>
      </c>
      <c r="D88" s="162">
        <f>D86+D87</f>
        <v>0</v>
      </c>
      <c r="E88" s="162">
        <f t="shared" ref="E88:G88" si="134">E86+E87</f>
        <v>0</v>
      </c>
      <c r="F88" s="162">
        <f t="shared" si="134"/>
        <v>0</v>
      </c>
      <c r="G88" s="162">
        <f t="shared" si="134"/>
        <v>0</v>
      </c>
      <c r="H88" s="162">
        <f t="shared" ref="H88:I88" si="135">H86+H87</f>
        <v>0</v>
      </c>
      <c r="I88" s="162">
        <f t="shared" si="135"/>
        <v>0</v>
      </c>
      <c r="J88" s="162">
        <f t="shared" ref="J88:K88" si="136">J86+J87</f>
        <v>0</v>
      </c>
      <c r="K88" s="162">
        <f t="shared" si="136"/>
        <v>0</v>
      </c>
      <c r="L88" s="162">
        <f t="shared" ref="L88:M88" si="137">L86+L87</f>
        <v>0</v>
      </c>
      <c r="M88" s="162">
        <f t="shared" si="137"/>
        <v>0</v>
      </c>
      <c r="N88" s="162">
        <f t="shared" ref="N88:O88" si="138">N86+N87</f>
        <v>0</v>
      </c>
      <c r="O88" s="162">
        <f t="shared" si="138"/>
        <v>0</v>
      </c>
      <c r="P88" s="317">
        <f t="shared" si="133"/>
        <v>0</v>
      </c>
    </row>
    <row r="89" spans="1:16" ht="15.75" x14ac:dyDescent="0.25">
      <c r="A89" s="654"/>
      <c r="B89" s="36" t="s">
        <v>81</v>
      </c>
      <c r="C89" s="6" t="s">
        <v>3</v>
      </c>
      <c r="D89" s="165">
        <f>D84+D85-D88</f>
        <v>0</v>
      </c>
      <c r="E89" s="165">
        <f t="shared" ref="E89:G89" si="139">E84+E85-E88</f>
        <v>0</v>
      </c>
      <c r="F89" s="165">
        <f t="shared" si="139"/>
        <v>0</v>
      </c>
      <c r="G89" s="165">
        <f t="shared" si="139"/>
        <v>0</v>
      </c>
      <c r="H89" s="165">
        <f t="shared" ref="H89:I89" si="140">H84+H85-H88</f>
        <v>0</v>
      </c>
      <c r="I89" s="165">
        <f t="shared" si="140"/>
        <v>0</v>
      </c>
      <c r="J89" s="165">
        <f t="shared" ref="J89:K89" si="141">J84+J85-J88</f>
        <v>0</v>
      </c>
      <c r="K89" s="165">
        <f t="shared" si="141"/>
        <v>0</v>
      </c>
      <c r="L89" s="165">
        <f t="shared" ref="L89:M89" si="142">L84+L85-L88</f>
        <v>0</v>
      </c>
      <c r="M89" s="165">
        <f t="shared" si="142"/>
        <v>0</v>
      </c>
      <c r="N89" s="165">
        <f t="shared" ref="N89:O89" si="143">N84+N85-N88</f>
        <v>0</v>
      </c>
      <c r="O89" s="165">
        <f t="shared" si="143"/>
        <v>0</v>
      </c>
      <c r="P89" s="166">
        <f t="shared" ref="P89" si="144">P84+P85-P86-P87</f>
        <v>0</v>
      </c>
    </row>
    <row r="90" spans="1:16" ht="15.75" x14ac:dyDescent="0.25">
      <c r="A90" s="655" t="s">
        <v>107</v>
      </c>
      <c r="B90" s="24" t="s">
        <v>85</v>
      </c>
      <c r="C90" s="12" t="s">
        <v>3</v>
      </c>
      <c r="D90" s="142">
        <f t="shared" ref="D90:G93" si="145">D66+D72+D78+D84</f>
        <v>29</v>
      </c>
      <c r="E90" s="142">
        <f t="shared" si="145"/>
        <v>24</v>
      </c>
      <c r="F90" s="142">
        <f t="shared" si="145"/>
        <v>22</v>
      </c>
      <c r="G90" s="142">
        <f t="shared" si="145"/>
        <v>26</v>
      </c>
      <c r="H90" s="142">
        <f t="shared" ref="H90:I90" si="146">H66+H72+H78+H84</f>
        <v>24</v>
      </c>
      <c r="I90" s="142">
        <f t="shared" si="146"/>
        <v>26</v>
      </c>
      <c r="J90" s="142">
        <f t="shared" ref="J90:K90" si="147">J66+J72+J78+J84</f>
        <v>32</v>
      </c>
      <c r="K90" s="142">
        <f t="shared" si="147"/>
        <v>26</v>
      </c>
      <c r="L90" s="142">
        <f t="shared" ref="L90:M90" si="148">L66+L72+L78+L84</f>
        <v>24</v>
      </c>
      <c r="M90" s="142">
        <f t="shared" si="148"/>
        <v>29</v>
      </c>
      <c r="N90" s="142">
        <f t="shared" ref="N90:O90" si="149">N66+N72+N78+N84</f>
        <v>32</v>
      </c>
      <c r="O90" s="142">
        <f t="shared" si="149"/>
        <v>25</v>
      </c>
      <c r="P90" s="317">
        <f>D90</f>
        <v>29</v>
      </c>
    </row>
    <row r="91" spans="1:16" ht="15.75" x14ac:dyDescent="0.25">
      <c r="A91" s="656"/>
      <c r="B91" s="24" t="s">
        <v>106</v>
      </c>
      <c r="C91" s="12" t="s">
        <v>3</v>
      </c>
      <c r="D91" s="142">
        <f t="shared" si="145"/>
        <v>0</v>
      </c>
      <c r="E91" s="142">
        <f t="shared" si="145"/>
        <v>13</v>
      </c>
      <c r="F91" s="142">
        <f t="shared" si="145"/>
        <v>14</v>
      </c>
      <c r="G91" s="142">
        <f t="shared" si="145"/>
        <v>8</v>
      </c>
      <c r="H91" s="142">
        <f t="shared" ref="H91:I91" si="150">H67+H73+H79+H85</f>
        <v>21</v>
      </c>
      <c r="I91" s="142">
        <f t="shared" si="150"/>
        <v>17</v>
      </c>
      <c r="J91" s="142">
        <f t="shared" ref="J91:K91" si="151">J67+J73+J79+J85</f>
        <v>7</v>
      </c>
      <c r="K91" s="142">
        <f t="shared" si="151"/>
        <v>9</v>
      </c>
      <c r="L91" s="142">
        <f t="shared" ref="L91:M91" si="152">L67+L73+L79+L85</f>
        <v>16</v>
      </c>
      <c r="M91" s="142">
        <f t="shared" si="152"/>
        <v>11</v>
      </c>
      <c r="N91" s="142">
        <f t="shared" ref="N91:O91" si="153">N67+N73+N79+N85</f>
        <v>4</v>
      </c>
      <c r="O91" s="142">
        <f t="shared" si="153"/>
        <v>6</v>
      </c>
      <c r="P91" s="317">
        <f>SUM(D91:O91)</f>
        <v>126</v>
      </c>
    </row>
    <row r="92" spans="1:16" ht="26.25" x14ac:dyDescent="0.25">
      <c r="A92" s="656"/>
      <c r="B92" s="24" t="s">
        <v>105</v>
      </c>
      <c r="C92" s="12" t="s">
        <v>3</v>
      </c>
      <c r="D92" s="142">
        <f t="shared" si="145"/>
        <v>5</v>
      </c>
      <c r="E92" s="142">
        <f t="shared" si="145"/>
        <v>15</v>
      </c>
      <c r="F92" s="142">
        <f t="shared" si="145"/>
        <v>10</v>
      </c>
      <c r="G92" s="142">
        <f t="shared" si="145"/>
        <v>10</v>
      </c>
      <c r="H92" s="142">
        <f t="shared" ref="H92:I92" si="154">H68+H74+H80+H86</f>
        <v>19</v>
      </c>
      <c r="I92" s="142">
        <f t="shared" si="154"/>
        <v>11</v>
      </c>
      <c r="J92" s="142">
        <f t="shared" ref="J92:K92" si="155">J68+J74+J80+J86</f>
        <v>13</v>
      </c>
      <c r="K92" s="142">
        <f t="shared" si="155"/>
        <v>11</v>
      </c>
      <c r="L92" s="142">
        <f t="shared" ref="L92:M92" si="156">L68+L74+L80+L86</f>
        <v>11</v>
      </c>
      <c r="M92" s="142">
        <f t="shared" si="156"/>
        <v>8</v>
      </c>
      <c r="N92" s="142">
        <f t="shared" ref="N92:O92" si="157">N68+N74+N80+N86</f>
        <v>11</v>
      </c>
      <c r="O92" s="142">
        <f t="shared" si="157"/>
        <v>7</v>
      </c>
      <c r="P92" s="317">
        <f>SUM(D92:O92)</f>
        <v>131</v>
      </c>
    </row>
    <row r="93" spans="1:16" s="3" customFormat="1" ht="26.25" x14ac:dyDescent="0.25">
      <c r="A93" s="656"/>
      <c r="B93" s="24" t="s">
        <v>104</v>
      </c>
      <c r="C93" s="12"/>
      <c r="D93" s="142">
        <f t="shared" si="145"/>
        <v>0</v>
      </c>
      <c r="E93" s="142">
        <f t="shared" si="145"/>
        <v>0</v>
      </c>
      <c r="F93" s="142">
        <f t="shared" si="145"/>
        <v>0</v>
      </c>
      <c r="G93" s="142">
        <f t="shared" si="145"/>
        <v>0</v>
      </c>
      <c r="H93" s="142">
        <f t="shared" ref="H93:I93" si="158">H69+H75+H81+H87</f>
        <v>0</v>
      </c>
      <c r="I93" s="142">
        <f t="shared" si="158"/>
        <v>0</v>
      </c>
      <c r="J93" s="142">
        <f t="shared" ref="J93:K93" si="159">J69+J75+J81+J87</f>
        <v>0</v>
      </c>
      <c r="K93" s="142">
        <f t="shared" si="159"/>
        <v>0</v>
      </c>
      <c r="L93" s="142">
        <f t="shared" ref="L93:M93" si="160">L69+L75+L81+L87</f>
        <v>0</v>
      </c>
      <c r="M93" s="142">
        <f t="shared" si="160"/>
        <v>0</v>
      </c>
      <c r="N93" s="142">
        <f t="shared" ref="N93:O93" si="161">N69+N75+N81+N87</f>
        <v>0</v>
      </c>
      <c r="O93" s="142">
        <f t="shared" si="161"/>
        <v>0</v>
      </c>
      <c r="P93" s="317">
        <f>SUM(D93:O93)</f>
        <v>0</v>
      </c>
    </row>
    <row r="94" spans="1:16" s="3" customFormat="1" ht="15.75" x14ac:dyDescent="0.25">
      <c r="A94" s="656"/>
      <c r="B94" s="24" t="s">
        <v>190</v>
      </c>
      <c r="C94" s="12" t="s">
        <v>3</v>
      </c>
      <c r="D94" s="143">
        <f>D93+D92</f>
        <v>5</v>
      </c>
      <c r="E94" s="143">
        <f t="shared" ref="E94:G94" si="162">E93+E92</f>
        <v>15</v>
      </c>
      <c r="F94" s="143">
        <f t="shared" si="162"/>
        <v>10</v>
      </c>
      <c r="G94" s="143">
        <f t="shared" si="162"/>
        <v>10</v>
      </c>
      <c r="H94" s="143">
        <f t="shared" ref="H94:I94" si="163">H93+H92</f>
        <v>19</v>
      </c>
      <c r="I94" s="143">
        <f t="shared" si="163"/>
        <v>11</v>
      </c>
      <c r="J94" s="143">
        <f t="shared" ref="J94:K94" si="164">J93+J92</f>
        <v>13</v>
      </c>
      <c r="K94" s="143">
        <f t="shared" si="164"/>
        <v>11</v>
      </c>
      <c r="L94" s="143">
        <f t="shared" ref="L94:M94" si="165">L93+L92</f>
        <v>11</v>
      </c>
      <c r="M94" s="143">
        <f t="shared" si="165"/>
        <v>8</v>
      </c>
      <c r="N94" s="143">
        <f t="shared" ref="N94:O94" si="166">N93+N92</f>
        <v>11</v>
      </c>
      <c r="O94" s="143">
        <f t="shared" si="166"/>
        <v>7</v>
      </c>
      <c r="P94" s="150">
        <f t="shared" ref="P94" si="167">P93+P92</f>
        <v>131</v>
      </c>
    </row>
    <row r="95" spans="1:16" ht="16.5" thickBot="1" x14ac:dyDescent="0.3">
      <c r="A95" s="657"/>
      <c r="B95" s="24" t="s">
        <v>81</v>
      </c>
      <c r="C95" s="12" t="s">
        <v>3</v>
      </c>
      <c r="D95" s="144">
        <f>D90+D91-D94</f>
        <v>24</v>
      </c>
      <c r="E95" s="144">
        <f t="shared" ref="E95:G95" si="168">E90+E91-E94</f>
        <v>22</v>
      </c>
      <c r="F95" s="144">
        <f t="shared" si="168"/>
        <v>26</v>
      </c>
      <c r="G95" s="144">
        <f t="shared" si="168"/>
        <v>24</v>
      </c>
      <c r="H95" s="144">
        <f t="shared" ref="H95:I95" si="169">H90+H91-H94</f>
        <v>26</v>
      </c>
      <c r="I95" s="144">
        <f t="shared" si="169"/>
        <v>32</v>
      </c>
      <c r="J95" s="144">
        <f t="shared" ref="J95:K95" si="170">J90+J91-J94</f>
        <v>26</v>
      </c>
      <c r="K95" s="144">
        <f t="shared" si="170"/>
        <v>24</v>
      </c>
      <c r="L95" s="144">
        <f t="shared" ref="L95:M95" si="171">L90+L91-L94</f>
        <v>29</v>
      </c>
      <c r="M95" s="144">
        <f t="shared" si="171"/>
        <v>32</v>
      </c>
      <c r="N95" s="144">
        <f t="shared" ref="N95:O95" si="172">N90+N91-N94</f>
        <v>25</v>
      </c>
      <c r="O95" s="144">
        <f t="shared" si="172"/>
        <v>24</v>
      </c>
      <c r="P95" s="151">
        <f>P90+P91-P94</f>
        <v>24</v>
      </c>
    </row>
    <row r="96" spans="1:16" ht="16.5" thickBot="1" x14ac:dyDescent="0.3">
      <c r="A96" s="84"/>
      <c r="B96" s="65"/>
      <c r="C96" s="66"/>
      <c r="D96" s="63"/>
      <c r="E96" s="63"/>
      <c r="F96" s="63"/>
      <c r="G96" s="63"/>
      <c r="H96" s="63"/>
      <c r="I96" s="63"/>
      <c r="J96" s="63"/>
      <c r="K96" s="63"/>
      <c r="L96" s="64"/>
      <c r="M96" s="64"/>
      <c r="N96" s="64"/>
      <c r="O96" s="64"/>
      <c r="P96" s="150"/>
    </row>
    <row r="97" spans="1:16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5"/>
      <c r="O97" s="615"/>
      <c r="P97" s="616"/>
    </row>
    <row r="98" spans="1:16" ht="15.75" x14ac:dyDescent="0.25">
      <c r="A98" s="85" t="s">
        <v>192</v>
      </c>
      <c r="B98" s="67"/>
      <c r="C98" s="12" t="s">
        <v>3</v>
      </c>
      <c r="D98" s="162">
        <v>0</v>
      </c>
      <c r="E98" s="162">
        <v>0</v>
      </c>
      <c r="F98" s="162">
        <v>0</v>
      </c>
      <c r="G98" s="162">
        <v>0</v>
      </c>
      <c r="H98" s="68">
        <v>0</v>
      </c>
      <c r="I98" s="68">
        <v>0</v>
      </c>
      <c r="J98" s="68">
        <v>12</v>
      </c>
      <c r="K98" s="68">
        <v>0</v>
      </c>
      <c r="L98" s="69">
        <v>0</v>
      </c>
      <c r="M98" s="69">
        <v>0</v>
      </c>
      <c r="N98" s="69">
        <v>0</v>
      </c>
      <c r="O98" s="69">
        <v>0</v>
      </c>
      <c r="P98" s="189">
        <f>SUM(D98:O98)</f>
        <v>12</v>
      </c>
    </row>
    <row r="99" spans="1:16" ht="15.75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3"/>
      <c r="K99" s="63"/>
      <c r="L99" s="64"/>
      <c r="M99" s="64"/>
      <c r="N99" s="64"/>
      <c r="O99" s="64"/>
      <c r="P99" s="150"/>
    </row>
    <row r="100" spans="1:16" s="3" customFormat="1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40"/>
    </row>
    <row r="101" spans="1:16" ht="15.75" x14ac:dyDescent="0.25">
      <c r="A101" s="596" t="s">
        <v>102</v>
      </c>
      <c r="B101" s="597"/>
      <c r="C101" s="12" t="s">
        <v>3</v>
      </c>
      <c r="D101" s="162">
        <v>46</v>
      </c>
      <c r="E101" s="162">
        <v>50</v>
      </c>
      <c r="F101" s="162">
        <v>53</v>
      </c>
      <c r="G101" s="162">
        <v>57</v>
      </c>
      <c r="H101" s="5">
        <v>59</v>
      </c>
      <c r="I101" s="5">
        <v>60</v>
      </c>
      <c r="J101" s="5">
        <v>51</v>
      </c>
      <c r="K101" s="5">
        <v>45</v>
      </c>
      <c r="L101" s="5">
        <v>59</v>
      </c>
      <c r="M101" s="5">
        <v>67</v>
      </c>
      <c r="N101" s="5">
        <v>55</v>
      </c>
      <c r="O101" s="5">
        <v>40</v>
      </c>
      <c r="P101" s="32">
        <f t="shared" ref="P101:P116" si="173">O101</f>
        <v>40</v>
      </c>
    </row>
    <row r="102" spans="1:16" ht="15.75" x14ac:dyDescent="0.25">
      <c r="A102" s="596" t="s">
        <v>101</v>
      </c>
      <c r="B102" s="597"/>
      <c r="C102" s="12" t="s">
        <v>3</v>
      </c>
      <c r="D102" s="162">
        <v>3</v>
      </c>
      <c r="E102" s="162">
        <v>3</v>
      </c>
      <c r="F102" s="162">
        <v>3</v>
      </c>
      <c r="G102" s="162">
        <v>4</v>
      </c>
      <c r="H102" s="5">
        <v>4</v>
      </c>
      <c r="I102" s="5">
        <v>5</v>
      </c>
      <c r="J102" s="5">
        <v>5</v>
      </c>
      <c r="K102" s="5">
        <v>6</v>
      </c>
      <c r="L102" s="5">
        <v>6</v>
      </c>
      <c r="M102" s="5">
        <v>6</v>
      </c>
      <c r="N102" s="5">
        <v>5</v>
      </c>
      <c r="O102" s="5">
        <v>5</v>
      </c>
      <c r="P102" s="32">
        <f t="shared" si="173"/>
        <v>5</v>
      </c>
    </row>
    <row r="103" spans="1:16" ht="15.6" customHeight="1" x14ac:dyDescent="0.25">
      <c r="A103" s="603" t="s">
        <v>100</v>
      </c>
      <c r="B103" s="604"/>
      <c r="C103" s="12" t="s">
        <v>3</v>
      </c>
      <c r="D103" s="162">
        <v>0</v>
      </c>
      <c r="E103" s="162">
        <v>0</v>
      </c>
      <c r="F103" s="162">
        <v>0</v>
      </c>
      <c r="G103" s="162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32">
        <f t="shared" si="173"/>
        <v>0</v>
      </c>
    </row>
    <row r="104" spans="1:16" ht="15.75" x14ac:dyDescent="0.25">
      <c r="A104" s="603" t="s">
        <v>99</v>
      </c>
      <c r="B104" s="604"/>
      <c r="C104" s="12" t="s">
        <v>3</v>
      </c>
      <c r="D104" s="162">
        <v>7</v>
      </c>
      <c r="E104" s="162">
        <v>6</v>
      </c>
      <c r="F104" s="162">
        <v>6</v>
      </c>
      <c r="G104" s="162">
        <v>6</v>
      </c>
      <c r="H104" s="5">
        <v>6</v>
      </c>
      <c r="I104" s="5">
        <v>6</v>
      </c>
      <c r="J104" s="5">
        <v>6</v>
      </c>
      <c r="K104" s="5">
        <v>6</v>
      </c>
      <c r="L104" s="5">
        <v>6</v>
      </c>
      <c r="M104" s="5">
        <v>6</v>
      </c>
      <c r="N104" s="5">
        <v>6</v>
      </c>
      <c r="O104" s="5">
        <v>6</v>
      </c>
      <c r="P104" s="32">
        <f t="shared" si="173"/>
        <v>6</v>
      </c>
    </row>
    <row r="105" spans="1:16" ht="15.75" x14ac:dyDescent="0.25">
      <c r="A105" s="658" t="s">
        <v>98</v>
      </c>
      <c r="B105" s="659"/>
      <c r="C105" s="12" t="s">
        <v>3</v>
      </c>
      <c r="D105" s="33">
        <f>SUM(D101:D104)</f>
        <v>56</v>
      </c>
      <c r="E105" s="33">
        <f t="shared" ref="E105:F105" si="174">SUM(E101:E104)</f>
        <v>59</v>
      </c>
      <c r="F105" s="33">
        <f t="shared" si="174"/>
        <v>62</v>
      </c>
      <c r="G105" s="33">
        <f t="shared" ref="G105:H105" si="175">SUM(G101:G104)</f>
        <v>67</v>
      </c>
      <c r="H105" s="33">
        <f t="shared" si="175"/>
        <v>69</v>
      </c>
      <c r="I105" s="33">
        <f t="shared" ref="I105:J105" si="176">SUM(I101:I104)</f>
        <v>71</v>
      </c>
      <c r="J105" s="33">
        <f t="shared" si="176"/>
        <v>62</v>
      </c>
      <c r="K105" s="33">
        <f t="shared" ref="K105:L105" si="177">SUM(K101:K104)</f>
        <v>57</v>
      </c>
      <c r="L105" s="33">
        <f t="shared" si="177"/>
        <v>71</v>
      </c>
      <c r="M105" s="33">
        <f t="shared" ref="M105:N105" si="178">SUM(M101:M104)</f>
        <v>79</v>
      </c>
      <c r="N105" s="33">
        <f t="shared" si="178"/>
        <v>66</v>
      </c>
      <c r="O105" s="33">
        <f t="shared" ref="O105" si="179">SUM(O101:O104)</f>
        <v>51</v>
      </c>
      <c r="P105" s="32">
        <f t="shared" si="173"/>
        <v>51</v>
      </c>
    </row>
    <row r="106" spans="1:16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6"/>
      <c r="O106" s="636"/>
      <c r="P106" s="637"/>
    </row>
    <row r="107" spans="1:16" ht="15.75" x14ac:dyDescent="0.25">
      <c r="A107" s="596" t="s">
        <v>195</v>
      </c>
      <c r="B107" s="597"/>
      <c r="C107" s="12" t="s">
        <v>3</v>
      </c>
      <c r="D107" s="162">
        <v>86</v>
      </c>
      <c r="E107" s="162">
        <v>99</v>
      </c>
      <c r="F107" s="162">
        <v>106</v>
      </c>
      <c r="G107" s="162">
        <v>116</v>
      </c>
      <c r="H107" s="5">
        <v>135</v>
      </c>
      <c r="I107" s="5">
        <v>145</v>
      </c>
      <c r="J107" s="5">
        <v>155</v>
      </c>
      <c r="K107" s="5">
        <v>139</v>
      </c>
      <c r="L107" s="5">
        <v>134</v>
      </c>
      <c r="M107" s="5">
        <v>114</v>
      </c>
      <c r="N107" s="5">
        <v>78</v>
      </c>
      <c r="O107" s="5">
        <v>66</v>
      </c>
      <c r="P107" s="32">
        <f t="shared" si="173"/>
        <v>66</v>
      </c>
    </row>
    <row r="108" spans="1:16" ht="15.75" x14ac:dyDescent="0.25">
      <c r="A108" s="596" t="s">
        <v>196</v>
      </c>
      <c r="B108" s="597"/>
      <c r="C108" s="12" t="s">
        <v>3</v>
      </c>
      <c r="D108" s="162">
        <v>1</v>
      </c>
      <c r="E108" s="162">
        <v>1</v>
      </c>
      <c r="F108" s="162">
        <v>3</v>
      </c>
      <c r="G108" s="162">
        <v>3</v>
      </c>
      <c r="H108" s="5">
        <v>3</v>
      </c>
      <c r="I108" s="5">
        <v>2</v>
      </c>
      <c r="J108" s="5">
        <v>2</v>
      </c>
      <c r="K108" s="5">
        <v>1</v>
      </c>
      <c r="L108" s="5">
        <v>1</v>
      </c>
      <c r="M108" s="5">
        <v>1</v>
      </c>
      <c r="N108" s="5">
        <v>1</v>
      </c>
      <c r="O108" s="5">
        <v>1</v>
      </c>
      <c r="P108" s="32">
        <f t="shared" si="173"/>
        <v>1</v>
      </c>
    </row>
    <row r="109" spans="1:16" ht="15.75" x14ac:dyDescent="0.25">
      <c r="A109" s="596" t="s">
        <v>197</v>
      </c>
      <c r="B109" s="597"/>
      <c r="C109" s="12" t="s">
        <v>3</v>
      </c>
      <c r="D109" s="162">
        <v>1</v>
      </c>
      <c r="E109" s="162">
        <v>1</v>
      </c>
      <c r="F109" s="162">
        <v>1</v>
      </c>
      <c r="G109" s="162">
        <v>1</v>
      </c>
      <c r="H109" s="5">
        <v>1</v>
      </c>
      <c r="I109" s="5">
        <v>1</v>
      </c>
      <c r="J109" s="5">
        <v>1</v>
      </c>
      <c r="K109" s="5">
        <v>1</v>
      </c>
      <c r="L109" s="5">
        <v>0</v>
      </c>
      <c r="M109" s="5">
        <v>0</v>
      </c>
      <c r="N109" s="5">
        <v>0</v>
      </c>
      <c r="O109" s="5">
        <v>0</v>
      </c>
      <c r="P109" s="32">
        <f t="shared" si="173"/>
        <v>0</v>
      </c>
    </row>
    <row r="110" spans="1:16" ht="15.75" x14ac:dyDescent="0.25">
      <c r="A110" s="596" t="s">
        <v>198</v>
      </c>
      <c r="B110" s="597"/>
      <c r="C110" s="12" t="s">
        <v>3</v>
      </c>
      <c r="D110" s="162">
        <v>0</v>
      </c>
      <c r="E110" s="162">
        <v>0</v>
      </c>
      <c r="F110" s="162">
        <v>0</v>
      </c>
      <c r="G110" s="162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32">
        <f t="shared" si="173"/>
        <v>0</v>
      </c>
    </row>
    <row r="111" spans="1:16" ht="15.75" x14ac:dyDescent="0.25">
      <c r="A111" s="617" t="s">
        <v>97</v>
      </c>
      <c r="B111" s="618"/>
      <c r="C111" s="12" t="s">
        <v>3</v>
      </c>
      <c r="D111" s="33">
        <f>SUM(D107:D110)</f>
        <v>88</v>
      </c>
      <c r="E111" s="33">
        <f t="shared" ref="E111:F111" si="180">SUM(E107:E110)</f>
        <v>101</v>
      </c>
      <c r="F111" s="33">
        <f t="shared" si="180"/>
        <v>110</v>
      </c>
      <c r="G111" s="33">
        <f t="shared" ref="G111:H111" si="181">SUM(G107:G110)</f>
        <v>120</v>
      </c>
      <c r="H111" s="33">
        <f t="shared" si="181"/>
        <v>139</v>
      </c>
      <c r="I111" s="33">
        <f t="shared" ref="I111:J111" si="182">SUM(I107:I110)</f>
        <v>148</v>
      </c>
      <c r="J111" s="33">
        <f t="shared" si="182"/>
        <v>158</v>
      </c>
      <c r="K111" s="33">
        <f t="shared" ref="K111:L111" si="183">SUM(K107:K110)</f>
        <v>141</v>
      </c>
      <c r="L111" s="33">
        <f t="shared" si="183"/>
        <v>135</v>
      </c>
      <c r="M111" s="33">
        <f t="shared" ref="M111:N111" si="184">SUM(M107:M110)</f>
        <v>115</v>
      </c>
      <c r="N111" s="33">
        <f t="shared" si="184"/>
        <v>79</v>
      </c>
      <c r="O111" s="33">
        <f t="shared" ref="O111" si="185">SUM(O107:O110)</f>
        <v>67</v>
      </c>
      <c r="P111" s="32">
        <f t="shared" si="173"/>
        <v>67</v>
      </c>
    </row>
    <row r="112" spans="1:16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39"/>
      <c r="O112" s="639"/>
      <c r="P112" s="640"/>
    </row>
    <row r="113" spans="1:16" ht="15.75" x14ac:dyDescent="0.25">
      <c r="A113" s="596" t="s">
        <v>199</v>
      </c>
      <c r="B113" s="597"/>
      <c r="C113" s="12" t="s">
        <v>3</v>
      </c>
      <c r="D113" s="162">
        <v>770</v>
      </c>
      <c r="E113" s="162">
        <v>768</v>
      </c>
      <c r="F113" s="162">
        <v>766</v>
      </c>
      <c r="G113" s="162">
        <v>762</v>
      </c>
      <c r="H113" s="136">
        <v>760</v>
      </c>
      <c r="I113" s="136">
        <v>760</v>
      </c>
      <c r="J113" s="136">
        <v>772</v>
      </c>
      <c r="K113" s="136">
        <v>805</v>
      </c>
      <c r="L113" s="136">
        <v>807</v>
      </c>
      <c r="M113" s="136">
        <v>827</v>
      </c>
      <c r="N113" s="136">
        <v>886</v>
      </c>
      <c r="O113" s="136">
        <v>920</v>
      </c>
      <c r="P113" s="32">
        <f t="shared" si="173"/>
        <v>920</v>
      </c>
    </row>
    <row r="114" spans="1:16" ht="15.75" x14ac:dyDescent="0.25">
      <c r="A114" s="596" t="s">
        <v>200</v>
      </c>
      <c r="B114" s="597"/>
      <c r="C114" s="12" t="s">
        <v>3</v>
      </c>
      <c r="D114" s="162">
        <v>15</v>
      </c>
      <c r="E114" s="162">
        <v>15</v>
      </c>
      <c r="F114" s="162">
        <v>15</v>
      </c>
      <c r="G114" s="162">
        <v>14</v>
      </c>
      <c r="H114" s="136">
        <v>14</v>
      </c>
      <c r="I114" s="136">
        <v>14</v>
      </c>
      <c r="J114" s="136">
        <v>14</v>
      </c>
      <c r="K114" s="136">
        <v>14</v>
      </c>
      <c r="L114" s="136">
        <v>14</v>
      </c>
      <c r="M114" s="136">
        <v>14</v>
      </c>
      <c r="N114" s="136">
        <v>15</v>
      </c>
      <c r="O114" s="136">
        <v>15</v>
      </c>
      <c r="P114" s="32">
        <f t="shared" si="173"/>
        <v>15</v>
      </c>
    </row>
    <row r="115" spans="1:16" ht="15.75" x14ac:dyDescent="0.25">
      <c r="A115" s="596" t="s">
        <v>201</v>
      </c>
      <c r="B115" s="597"/>
      <c r="C115" s="12" t="s">
        <v>3</v>
      </c>
      <c r="D115" s="162">
        <v>10</v>
      </c>
      <c r="E115" s="162">
        <v>10</v>
      </c>
      <c r="F115" s="162">
        <v>10</v>
      </c>
      <c r="G115" s="162">
        <v>10</v>
      </c>
      <c r="H115" s="136">
        <v>10</v>
      </c>
      <c r="I115" s="136">
        <v>10</v>
      </c>
      <c r="J115" s="136">
        <v>10</v>
      </c>
      <c r="K115" s="136">
        <v>10</v>
      </c>
      <c r="L115" s="136">
        <v>11</v>
      </c>
      <c r="M115" s="136">
        <v>11</v>
      </c>
      <c r="N115" s="136">
        <v>11</v>
      </c>
      <c r="O115" s="136">
        <v>11</v>
      </c>
      <c r="P115" s="32">
        <f t="shared" si="173"/>
        <v>11</v>
      </c>
    </row>
    <row r="116" spans="1:16" ht="15.75" x14ac:dyDescent="0.25">
      <c r="A116" s="596" t="s">
        <v>202</v>
      </c>
      <c r="B116" s="597"/>
      <c r="C116" s="12" t="s">
        <v>3</v>
      </c>
      <c r="D116" s="162">
        <v>12</v>
      </c>
      <c r="E116" s="162">
        <v>13</v>
      </c>
      <c r="F116" s="162">
        <v>13</v>
      </c>
      <c r="G116" s="162">
        <v>13</v>
      </c>
      <c r="H116" s="136">
        <v>13</v>
      </c>
      <c r="I116" s="136">
        <v>13</v>
      </c>
      <c r="J116" s="136">
        <v>13</v>
      </c>
      <c r="K116" s="136">
        <v>13</v>
      </c>
      <c r="L116" s="136">
        <v>13</v>
      </c>
      <c r="M116" s="136">
        <v>13</v>
      </c>
      <c r="N116" s="136">
        <v>13</v>
      </c>
      <c r="O116" s="136">
        <v>13</v>
      </c>
      <c r="P116" s="32">
        <f t="shared" si="173"/>
        <v>13</v>
      </c>
    </row>
    <row r="117" spans="1:16" ht="15.75" x14ac:dyDescent="0.25">
      <c r="A117" s="617" t="s">
        <v>96</v>
      </c>
      <c r="B117" s="618"/>
      <c r="C117" s="12" t="s">
        <v>3</v>
      </c>
      <c r="D117" s="33">
        <f>SUM(D113:D116)</f>
        <v>807</v>
      </c>
      <c r="E117" s="33">
        <f t="shared" ref="E117:F117" si="186">SUM(E113:E116)</f>
        <v>806</v>
      </c>
      <c r="F117" s="33">
        <f t="shared" si="186"/>
        <v>804</v>
      </c>
      <c r="G117" s="33">
        <f t="shared" ref="G117:H117" si="187">SUM(G113:G116)</f>
        <v>799</v>
      </c>
      <c r="H117" s="33">
        <f t="shared" si="187"/>
        <v>797</v>
      </c>
      <c r="I117" s="33">
        <f t="shared" ref="I117:J117" si="188">SUM(I113:I116)</f>
        <v>797</v>
      </c>
      <c r="J117" s="33">
        <f t="shared" si="188"/>
        <v>809</v>
      </c>
      <c r="K117" s="33">
        <f t="shared" ref="K117:L117" si="189">SUM(K113:K116)</f>
        <v>842</v>
      </c>
      <c r="L117" s="33">
        <f t="shared" si="189"/>
        <v>845</v>
      </c>
      <c r="M117" s="33">
        <f t="shared" ref="M117:N117" si="190">SUM(M113:M116)</f>
        <v>865</v>
      </c>
      <c r="N117" s="33">
        <f t="shared" si="190"/>
        <v>925</v>
      </c>
      <c r="O117" s="33">
        <f t="shared" ref="O117" si="191">SUM(O113:O116)</f>
        <v>959</v>
      </c>
      <c r="P117" s="54">
        <f t="shared" ref="P117" si="192">SUM(P113:P116)</f>
        <v>959</v>
      </c>
    </row>
    <row r="118" spans="1:16" s="3" customFormat="1" ht="15.75" x14ac:dyDescent="0.25">
      <c r="A118" s="325" t="s">
        <v>193</v>
      </c>
      <c r="B118" s="326"/>
      <c r="C118" s="12" t="s">
        <v>3</v>
      </c>
      <c r="D118" s="33">
        <f t="shared" ref="D118:G118" si="193">D111+D117</f>
        <v>895</v>
      </c>
      <c r="E118" s="33">
        <f t="shared" si="193"/>
        <v>907</v>
      </c>
      <c r="F118" s="33">
        <f t="shared" si="193"/>
        <v>914</v>
      </c>
      <c r="G118" s="33">
        <f t="shared" si="193"/>
        <v>919</v>
      </c>
      <c r="H118" s="33">
        <f t="shared" ref="H118:I118" si="194">H111+H117</f>
        <v>936</v>
      </c>
      <c r="I118" s="33">
        <f t="shared" si="194"/>
        <v>945</v>
      </c>
      <c r="J118" s="33">
        <f t="shared" ref="J118:K118" si="195">J111+J117</f>
        <v>967</v>
      </c>
      <c r="K118" s="33">
        <f t="shared" si="195"/>
        <v>983</v>
      </c>
      <c r="L118" s="33">
        <f t="shared" ref="L118:M118" si="196">L111+L117</f>
        <v>980</v>
      </c>
      <c r="M118" s="33">
        <f t="shared" si="196"/>
        <v>980</v>
      </c>
      <c r="N118" s="33">
        <f t="shared" ref="N118:O118" si="197">N111+N117</f>
        <v>1004</v>
      </c>
      <c r="O118" s="33">
        <f t="shared" si="197"/>
        <v>1026</v>
      </c>
      <c r="P118" s="33">
        <f t="shared" ref="P118" si="198">P111+P117</f>
        <v>1026</v>
      </c>
    </row>
    <row r="119" spans="1:16" ht="15.75" x14ac:dyDescent="0.25">
      <c r="A119" s="617" t="s">
        <v>194</v>
      </c>
      <c r="B119" s="618"/>
      <c r="C119" s="12" t="s">
        <v>3</v>
      </c>
      <c r="D119" s="33">
        <f t="shared" ref="D119:G119" si="199">D105+D118</f>
        <v>951</v>
      </c>
      <c r="E119" s="33">
        <f t="shared" si="199"/>
        <v>966</v>
      </c>
      <c r="F119" s="33">
        <f t="shared" si="199"/>
        <v>976</v>
      </c>
      <c r="G119" s="33">
        <f t="shared" si="199"/>
        <v>986</v>
      </c>
      <c r="H119" s="33">
        <f t="shared" ref="H119:I119" si="200">H105+H118</f>
        <v>1005</v>
      </c>
      <c r="I119" s="33">
        <f t="shared" si="200"/>
        <v>1016</v>
      </c>
      <c r="J119" s="33">
        <f t="shared" ref="J119:K119" si="201">J105+J118</f>
        <v>1029</v>
      </c>
      <c r="K119" s="33">
        <f t="shared" si="201"/>
        <v>1040</v>
      </c>
      <c r="L119" s="33">
        <f t="shared" ref="L119:M119" si="202">L105+L118</f>
        <v>1051</v>
      </c>
      <c r="M119" s="33">
        <f t="shared" si="202"/>
        <v>1059</v>
      </c>
      <c r="N119" s="33">
        <f t="shared" ref="N119:O119" si="203">N105+N118</f>
        <v>1070</v>
      </c>
      <c r="O119" s="33">
        <f t="shared" si="203"/>
        <v>1077</v>
      </c>
      <c r="P119" s="33">
        <f t="shared" ref="P119" si="204">P105+P118</f>
        <v>1077</v>
      </c>
    </row>
    <row r="120" spans="1:16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4"/>
      <c r="O120" s="594"/>
      <c r="P120" s="595"/>
    </row>
    <row r="121" spans="1:16" ht="15.75" x14ac:dyDescent="0.25">
      <c r="A121" s="596" t="s">
        <v>95</v>
      </c>
      <c r="B121" s="597"/>
      <c r="C121" s="6" t="s">
        <v>3</v>
      </c>
      <c r="D121" s="162">
        <v>8179</v>
      </c>
      <c r="E121" s="162">
        <v>8189</v>
      </c>
      <c r="F121" s="162">
        <v>8199</v>
      </c>
      <c r="G121" s="162">
        <v>8209</v>
      </c>
      <c r="H121" s="137">
        <v>8219</v>
      </c>
      <c r="I121" s="137">
        <v>8229</v>
      </c>
      <c r="J121" s="137">
        <v>8239</v>
      </c>
      <c r="K121" s="137">
        <v>8249</v>
      </c>
      <c r="L121" s="137">
        <v>8259</v>
      </c>
      <c r="M121" s="137">
        <v>8269</v>
      </c>
      <c r="N121" s="137">
        <v>8279</v>
      </c>
      <c r="O121" s="137">
        <v>8289</v>
      </c>
      <c r="P121" s="31">
        <f>O121</f>
        <v>8289</v>
      </c>
    </row>
    <row r="122" spans="1:16" ht="15.75" x14ac:dyDescent="0.25">
      <c r="A122" s="596" t="s">
        <v>94</v>
      </c>
      <c r="B122" s="597"/>
      <c r="C122" s="6" t="s">
        <v>3</v>
      </c>
      <c r="D122" s="162">
        <v>6783.5</v>
      </c>
      <c r="E122" s="162">
        <v>6848.5</v>
      </c>
      <c r="F122" s="162">
        <v>6892</v>
      </c>
      <c r="G122" s="162">
        <v>6892</v>
      </c>
      <c r="H122" s="137">
        <v>6973.7</v>
      </c>
      <c r="I122" s="137">
        <v>7021.3</v>
      </c>
      <c r="J122" s="137">
        <v>7076.9</v>
      </c>
      <c r="K122" s="137">
        <v>7124.3</v>
      </c>
      <c r="L122" s="137">
        <v>7171.3</v>
      </c>
      <c r="M122" s="137">
        <v>7205.4</v>
      </c>
      <c r="N122" s="137">
        <v>7252.3</v>
      </c>
      <c r="O122" s="137">
        <v>7282.1</v>
      </c>
      <c r="P122" s="31">
        <f>O122</f>
        <v>7282.1</v>
      </c>
    </row>
    <row r="123" spans="1:16" ht="15.75" x14ac:dyDescent="0.25">
      <c r="A123" s="633" t="s">
        <v>93</v>
      </c>
      <c r="B123" s="634"/>
      <c r="C123" s="30" t="s">
        <v>6</v>
      </c>
      <c r="D123" s="316">
        <f>IFERROR(D122/D121,0)</f>
        <v>0.8293801198190488</v>
      </c>
      <c r="E123" s="316">
        <f t="shared" ref="E123:G123" si="205">IFERROR(E122/E121,0)</f>
        <v>0.83630479912077171</v>
      </c>
      <c r="F123" s="316">
        <f t="shared" si="205"/>
        <v>0.84059031589218203</v>
      </c>
      <c r="G123" s="316">
        <f t="shared" si="205"/>
        <v>0.83956632963820199</v>
      </c>
      <c r="H123" s="316">
        <f t="shared" ref="H123:I123" si="206">IFERROR(H122/H121,0)</f>
        <v>0.84848521717970549</v>
      </c>
      <c r="I123" s="316">
        <f t="shared" si="206"/>
        <v>0.85323854660347553</v>
      </c>
      <c r="J123" s="316">
        <f t="shared" ref="J123:K123" si="207">IFERROR(J122/J121,0)</f>
        <v>0.85895132904478699</v>
      </c>
      <c r="K123" s="316">
        <f t="shared" si="207"/>
        <v>0.86365620075160632</v>
      </c>
      <c r="L123" s="316">
        <f t="shared" ref="L123:M123" si="208">IFERROR(L122/L121,0)</f>
        <v>0.8683012471243492</v>
      </c>
      <c r="M123" s="316">
        <f t="shared" si="208"/>
        <v>0.8713750151167009</v>
      </c>
      <c r="N123" s="316">
        <f t="shared" ref="N123:O123" si="209">IFERROR(N122/N121,0)</f>
        <v>0.87598743809638846</v>
      </c>
      <c r="O123" s="316">
        <f t="shared" si="209"/>
        <v>0.87852575702738578</v>
      </c>
      <c r="P123" s="298">
        <f>IFERROR(P122/P121,0)</f>
        <v>0.87852575702738578</v>
      </c>
    </row>
    <row r="124" spans="1:16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6"/>
      <c r="O124" s="626"/>
      <c r="P124" s="627"/>
    </row>
    <row r="125" spans="1:16" ht="15.75" x14ac:dyDescent="0.25">
      <c r="A125" s="605" t="s">
        <v>91</v>
      </c>
      <c r="B125" s="24" t="s">
        <v>85</v>
      </c>
      <c r="C125" s="12" t="s">
        <v>3</v>
      </c>
      <c r="D125" s="164">
        <v>0</v>
      </c>
      <c r="E125" s="164">
        <v>0</v>
      </c>
      <c r="F125" s="164">
        <v>0</v>
      </c>
      <c r="G125" s="164">
        <v>0</v>
      </c>
      <c r="H125" s="164">
        <v>0</v>
      </c>
      <c r="I125" s="164">
        <v>0</v>
      </c>
      <c r="J125" s="164">
        <v>0</v>
      </c>
      <c r="K125" s="164">
        <v>0</v>
      </c>
      <c r="L125" s="164">
        <v>0</v>
      </c>
      <c r="M125" s="164">
        <v>0</v>
      </c>
      <c r="N125" s="164">
        <v>0</v>
      </c>
      <c r="O125" s="164">
        <v>0</v>
      </c>
      <c r="P125" s="25">
        <f>D125</f>
        <v>0</v>
      </c>
    </row>
    <row r="126" spans="1:16" ht="15.75" x14ac:dyDescent="0.25">
      <c r="A126" s="606"/>
      <c r="B126" s="24" t="s">
        <v>84</v>
      </c>
      <c r="C126" s="12" t="s">
        <v>3</v>
      </c>
      <c r="D126" s="162">
        <v>0</v>
      </c>
      <c r="E126" s="162">
        <v>0</v>
      </c>
      <c r="F126" s="162">
        <v>0</v>
      </c>
      <c r="G126" s="162">
        <v>0</v>
      </c>
      <c r="H126" s="162">
        <v>0</v>
      </c>
      <c r="I126" s="162">
        <v>0</v>
      </c>
      <c r="J126" s="162">
        <v>0</v>
      </c>
      <c r="K126" s="162">
        <v>0</v>
      </c>
      <c r="L126" s="162">
        <v>0</v>
      </c>
      <c r="M126" s="162">
        <v>0</v>
      </c>
      <c r="N126" s="162">
        <v>0</v>
      </c>
      <c r="O126" s="162">
        <v>0</v>
      </c>
      <c r="P126" s="19">
        <f>SUM(D126:O126)</f>
        <v>0</v>
      </c>
    </row>
    <row r="127" spans="1:16" ht="15.75" x14ac:dyDescent="0.25">
      <c r="A127" s="606"/>
      <c r="B127" s="79" t="s">
        <v>88</v>
      </c>
      <c r="C127" s="12" t="s">
        <v>3</v>
      </c>
      <c r="D127" s="162">
        <v>0</v>
      </c>
      <c r="E127" s="162">
        <v>0</v>
      </c>
      <c r="F127" s="162">
        <v>0</v>
      </c>
      <c r="G127" s="162">
        <v>0</v>
      </c>
      <c r="H127" s="162">
        <v>0</v>
      </c>
      <c r="I127" s="162">
        <v>0</v>
      </c>
      <c r="J127" s="162">
        <v>0</v>
      </c>
      <c r="K127" s="162">
        <v>0</v>
      </c>
      <c r="L127" s="162">
        <v>0</v>
      </c>
      <c r="M127" s="162">
        <v>0</v>
      </c>
      <c r="N127" s="162">
        <v>0</v>
      </c>
      <c r="O127" s="162">
        <v>0</v>
      </c>
      <c r="P127" s="19">
        <f>SUM(D127:O127)</f>
        <v>0</v>
      </c>
    </row>
    <row r="128" spans="1:16" ht="15.75" x14ac:dyDescent="0.25">
      <c r="A128" s="606"/>
      <c r="B128" s="24" t="s">
        <v>82</v>
      </c>
      <c r="C128" s="12" t="s">
        <v>3</v>
      </c>
      <c r="D128" s="162">
        <v>0</v>
      </c>
      <c r="E128" s="162">
        <v>0</v>
      </c>
      <c r="F128" s="162">
        <v>0</v>
      </c>
      <c r="G128" s="162">
        <v>0</v>
      </c>
      <c r="H128" s="162">
        <v>0</v>
      </c>
      <c r="I128" s="162">
        <v>0</v>
      </c>
      <c r="J128" s="162">
        <v>0</v>
      </c>
      <c r="K128" s="162">
        <v>0</v>
      </c>
      <c r="L128" s="162">
        <v>0</v>
      </c>
      <c r="M128" s="162">
        <v>0</v>
      </c>
      <c r="N128" s="162">
        <v>0</v>
      </c>
      <c r="O128" s="162">
        <v>0</v>
      </c>
      <c r="P128" s="19">
        <f>SUM(D128:O128)</f>
        <v>0</v>
      </c>
    </row>
    <row r="129" spans="1:16" ht="15.75" x14ac:dyDescent="0.25">
      <c r="A129" s="607"/>
      <c r="B129" s="24" t="s">
        <v>81</v>
      </c>
      <c r="C129" s="12" t="s">
        <v>3</v>
      </c>
      <c r="D129" s="164">
        <f>D125+D126-D127-D128</f>
        <v>0</v>
      </c>
      <c r="E129" s="164">
        <f t="shared" ref="E129:G129" si="210">E125+E126-E127-E128</f>
        <v>0</v>
      </c>
      <c r="F129" s="164">
        <f t="shared" si="210"/>
        <v>0</v>
      </c>
      <c r="G129" s="164">
        <f t="shared" si="210"/>
        <v>0</v>
      </c>
      <c r="H129" s="164">
        <f t="shared" ref="H129:I129" si="211">H125+H126-H127-H128</f>
        <v>0</v>
      </c>
      <c r="I129" s="164">
        <f t="shared" si="211"/>
        <v>0</v>
      </c>
      <c r="J129" s="164">
        <f t="shared" ref="J129:K129" si="212">J125+J126-J127-J128</f>
        <v>0</v>
      </c>
      <c r="K129" s="164">
        <f t="shared" si="212"/>
        <v>0</v>
      </c>
      <c r="L129" s="164">
        <f t="shared" ref="L129:M129" si="213">L125+L126-L127-L128</f>
        <v>0</v>
      </c>
      <c r="M129" s="164">
        <f t="shared" si="213"/>
        <v>0</v>
      </c>
      <c r="N129" s="164">
        <f t="shared" ref="N129:O129" si="214">N125+N126-N127-N128</f>
        <v>0</v>
      </c>
      <c r="O129" s="164">
        <f t="shared" si="214"/>
        <v>0</v>
      </c>
      <c r="P129" s="25">
        <f>P125+P126-P127-P128</f>
        <v>0</v>
      </c>
    </row>
    <row r="130" spans="1:16" ht="15.75" x14ac:dyDescent="0.25">
      <c r="A130" s="605" t="s">
        <v>90</v>
      </c>
      <c r="B130" s="28" t="s">
        <v>85</v>
      </c>
      <c r="C130" s="27" t="s">
        <v>3</v>
      </c>
      <c r="D130" s="164">
        <v>0</v>
      </c>
      <c r="E130" s="164">
        <v>0</v>
      </c>
      <c r="F130" s="164">
        <v>0</v>
      </c>
      <c r="G130" s="164">
        <v>0</v>
      </c>
      <c r="H130" s="164">
        <v>0</v>
      </c>
      <c r="I130" s="164">
        <v>0</v>
      </c>
      <c r="J130" s="164">
        <v>0</v>
      </c>
      <c r="K130" s="164">
        <v>0</v>
      </c>
      <c r="L130" s="164">
        <v>0</v>
      </c>
      <c r="M130" s="164">
        <v>0</v>
      </c>
      <c r="N130" s="164">
        <v>0</v>
      </c>
      <c r="O130" s="164">
        <v>0</v>
      </c>
      <c r="P130" s="25">
        <f>D130</f>
        <v>0</v>
      </c>
    </row>
    <row r="131" spans="1:16" ht="15.75" x14ac:dyDescent="0.25">
      <c r="A131" s="606"/>
      <c r="B131" s="24" t="s">
        <v>84</v>
      </c>
      <c r="C131" s="12" t="s">
        <v>3</v>
      </c>
      <c r="D131" s="162">
        <v>0</v>
      </c>
      <c r="E131" s="162">
        <v>0</v>
      </c>
      <c r="F131" s="162">
        <v>0</v>
      </c>
      <c r="G131" s="162">
        <v>0</v>
      </c>
      <c r="H131" s="162">
        <v>0</v>
      </c>
      <c r="I131" s="162">
        <v>0</v>
      </c>
      <c r="J131" s="162">
        <v>0</v>
      </c>
      <c r="K131" s="162">
        <v>0</v>
      </c>
      <c r="L131" s="162">
        <v>0</v>
      </c>
      <c r="M131" s="162">
        <v>0</v>
      </c>
      <c r="N131" s="162">
        <v>0</v>
      </c>
      <c r="O131" s="162">
        <v>0</v>
      </c>
      <c r="P131" s="19">
        <f>SUM(D131:O131)</f>
        <v>0</v>
      </c>
    </row>
    <row r="132" spans="1:16" ht="15.75" x14ac:dyDescent="0.25">
      <c r="A132" s="606"/>
      <c r="B132" s="79" t="s">
        <v>88</v>
      </c>
      <c r="C132" s="12" t="s">
        <v>3</v>
      </c>
      <c r="D132" s="162">
        <v>0</v>
      </c>
      <c r="E132" s="162">
        <v>0</v>
      </c>
      <c r="F132" s="162">
        <v>0</v>
      </c>
      <c r="G132" s="162">
        <v>0</v>
      </c>
      <c r="H132" s="162">
        <v>0</v>
      </c>
      <c r="I132" s="162">
        <v>0</v>
      </c>
      <c r="J132" s="162">
        <v>0</v>
      </c>
      <c r="K132" s="162">
        <v>0</v>
      </c>
      <c r="L132" s="162">
        <v>0</v>
      </c>
      <c r="M132" s="162">
        <v>0</v>
      </c>
      <c r="N132" s="162">
        <v>0</v>
      </c>
      <c r="O132" s="162">
        <v>0</v>
      </c>
      <c r="P132" s="19">
        <f>SUM(D132:O132)</f>
        <v>0</v>
      </c>
    </row>
    <row r="133" spans="1:16" ht="15.75" x14ac:dyDescent="0.25">
      <c r="A133" s="606"/>
      <c r="B133" s="24" t="s">
        <v>82</v>
      </c>
      <c r="C133" s="12" t="s">
        <v>3</v>
      </c>
      <c r="D133" s="162">
        <v>0</v>
      </c>
      <c r="E133" s="162">
        <v>0</v>
      </c>
      <c r="F133" s="162">
        <v>0</v>
      </c>
      <c r="G133" s="162">
        <v>0</v>
      </c>
      <c r="H133" s="162">
        <v>0</v>
      </c>
      <c r="I133" s="162">
        <v>0</v>
      </c>
      <c r="J133" s="162">
        <v>0</v>
      </c>
      <c r="K133" s="162">
        <v>0</v>
      </c>
      <c r="L133" s="162">
        <v>0</v>
      </c>
      <c r="M133" s="162">
        <v>0</v>
      </c>
      <c r="N133" s="162">
        <v>0</v>
      </c>
      <c r="O133" s="162">
        <v>0</v>
      </c>
      <c r="P133" s="19">
        <f>SUM(D133:O133)</f>
        <v>0</v>
      </c>
    </row>
    <row r="134" spans="1:16" ht="15.75" x14ac:dyDescent="0.25">
      <c r="A134" s="607"/>
      <c r="B134" s="24" t="s">
        <v>81</v>
      </c>
      <c r="C134" s="12" t="s">
        <v>3</v>
      </c>
      <c r="D134" s="164">
        <f t="shared" ref="D134:G134" si="215">D130+D131-D132-D133</f>
        <v>0</v>
      </c>
      <c r="E134" s="164">
        <f t="shared" si="215"/>
        <v>0</v>
      </c>
      <c r="F134" s="164">
        <f t="shared" si="215"/>
        <v>0</v>
      </c>
      <c r="G134" s="164">
        <f t="shared" si="215"/>
        <v>0</v>
      </c>
      <c r="H134" s="164">
        <f t="shared" ref="H134:I134" si="216">H130+H131-H132-H133</f>
        <v>0</v>
      </c>
      <c r="I134" s="164">
        <f t="shared" si="216"/>
        <v>0</v>
      </c>
      <c r="J134" s="164">
        <f t="shared" ref="J134:K134" si="217">J130+J131-J132-J133</f>
        <v>0</v>
      </c>
      <c r="K134" s="164">
        <f t="shared" si="217"/>
        <v>0</v>
      </c>
      <c r="L134" s="164">
        <f t="shared" ref="L134:M134" si="218">L130+L131-L132-L133</f>
        <v>0</v>
      </c>
      <c r="M134" s="164">
        <f t="shared" si="218"/>
        <v>0</v>
      </c>
      <c r="N134" s="164">
        <f t="shared" ref="N134:O134" si="219">N130+N131-N132-N133</f>
        <v>0</v>
      </c>
      <c r="O134" s="164">
        <f t="shared" si="219"/>
        <v>0</v>
      </c>
      <c r="P134" s="25">
        <f>P130+P131-P132-P133</f>
        <v>0</v>
      </c>
    </row>
    <row r="135" spans="1:16" ht="15.75" x14ac:dyDescent="0.25">
      <c r="A135" s="605" t="s">
        <v>89</v>
      </c>
      <c r="B135" s="24" t="s">
        <v>85</v>
      </c>
      <c r="C135" s="12" t="s">
        <v>3</v>
      </c>
      <c r="D135" s="164">
        <v>0</v>
      </c>
      <c r="E135" s="164">
        <v>0</v>
      </c>
      <c r="F135" s="164">
        <v>0</v>
      </c>
      <c r="G135" s="164">
        <v>0</v>
      </c>
      <c r="H135" s="164">
        <v>0</v>
      </c>
      <c r="I135" s="164">
        <v>0</v>
      </c>
      <c r="J135" s="164">
        <v>0</v>
      </c>
      <c r="K135" s="164">
        <v>0</v>
      </c>
      <c r="L135" s="164">
        <v>0</v>
      </c>
      <c r="M135" s="164">
        <v>0</v>
      </c>
      <c r="N135" s="164">
        <v>0</v>
      </c>
      <c r="O135" s="164">
        <v>0</v>
      </c>
      <c r="P135" s="25">
        <f>D135</f>
        <v>0</v>
      </c>
    </row>
    <row r="136" spans="1:16" ht="15.75" x14ac:dyDescent="0.25">
      <c r="A136" s="606"/>
      <c r="B136" s="24" t="s">
        <v>84</v>
      </c>
      <c r="C136" s="12" t="s">
        <v>3</v>
      </c>
      <c r="D136" s="162">
        <v>0</v>
      </c>
      <c r="E136" s="162">
        <v>0</v>
      </c>
      <c r="F136" s="162">
        <v>0</v>
      </c>
      <c r="G136" s="162">
        <v>0</v>
      </c>
      <c r="H136" s="162">
        <v>0</v>
      </c>
      <c r="I136" s="162">
        <v>0</v>
      </c>
      <c r="J136" s="162">
        <v>0</v>
      </c>
      <c r="K136" s="162">
        <v>0</v>
      </c>
      <c r="L136" s="162">
        <v>0</v>
      </c>
      <c r="M136" s="162">
        <v>0</v>
      </c>
      <c r="N136" s="162">
        <v>0</v>
      </c>
      <c r="O136" s="162">
        <v>0</v>
      </c>
      <c r="P136" s="19">
        <f>SUM(D136:O136)</f>
        <v>0</v>
      </c>
    </row>
    <row r="137" spans="1:16" ht="15.75" x14ac:dyDescent="0.25">
      <c r="A137" s="606"/>
      <c r="B137" s="79" t="s">
        <v>88</v>
      </c>
      <c r="C137" s="12" t="s">
        <v>3</v>
      </c>
      <c r="D137" s="162">
        <v>0</v>
      </c>
      <c r="E137" s="162">
        <v>0</v>
      </c>
      <c r="F137" s="162">
        <v>0</v>
      </c>
      <c r="G137" s="162">
        <v>0</v>
      </c>
      <c r="H137" s="162">
        <v>0</v>
      </c>
      <c r="I137" s="162">
        <v>0</v>
      </c>
      <c r="J137" s="162">
        <v>0</v>
      </c>
      <c r="K137" s="162">
        <v>0</v>
      </c>
      <c r="L137" s="162">
        <v>0</v>
      </c>
      <c r="M137" s="162">
        <v>0</v>
      </c>
      <c r="N137" s="162">
        <v>0</v>
      </c>
      <c r="O137" s="162">
        <v>0</v>
      </c>
      <c r="P137" s="19">
        <f>SUM(D137:O137)</f>
        <v>0</v>
      </c>
    </row>
    <row r="138" spans="1:16" ht="15.75" x14ac:dyDescent="0.25">
      <c r="A138" s="606"/>
      <c r="B138" s="24" t="s">
        <v>82</v>
      </c>
      <c r="C138" s="12" t="s">
        <v>3</v>
      </c>
      <c r="D138" s="162">
        <v>0</v>
      </c>
      <c r="E138" s="162">
        <v>0</v>
      </c>
      <c r="F138" s="162">
        <v>0</v>
      </c>
      <c r="G138" s="162">
        <v>0</v>
      </c>
      <c r="H138" s="162">
        <v>0</v>
      </c>
      <c r="I138" s="162">
        <v>0</v>
      </c>
      <c r="J138" s="162">
        <v>0</v>
      </c>
      <c r="K138" s="162">
        <v>0</v>
      </c>
      <c r="L138" s="162">
        <v>0</v>
      </c>
      <c r="M138" s="162">
        <v>0</v>
      </c>
      <c r="N138" s="162">
        <v>0</v>
      </c>
      <c r="O138" s="162">
        <v>0</v>
      </c>
      <c r="P138" s="19">
        <f>SUM(D138:O138)</f>
        <v>0</v>
      </c>
    </row>
    <row r="139" spans="1:16" ht="15.75" x14ac:dyDescent="0.25">
      <c r="A139" s="607"/>
      <c r="B139" s="24" t="s">
        <v>81</v>
      </c>
      <c r="C139" s="12" t="s">
        <v>3</v>
      </c>
      <c r="D139" s="164">
        <f t="shared" ref="D139:G139" si="220">D135+D136-D137-D138</f>
        <v>0</v>
      </c>
      <c r="E139" s="164">
        <f t="shared" si="220"/>
        <v>0</v>
      </c>
      <c r="F139" s="164">
        <f t="shared" si="220"/>
        <v>0</v>
      </c>
      <c r="G139" s="164">
        <f t="shared" si="220"/>
        <v>0</v>
      </c>
      <c r="H139" s="164">
        <f t="shared" ref="H139:I139" si="221">H135+H136-H137-H138</f>
        <v>0</v>
      </c>
      <c r="I139" s="164">
        <f t="shared" si="221"/>
        <v>0</v>
      </c>
      <c r="J139" s="164">
        <f t="shared" ref="J139:K139" si="222">J135+J136-J137-J138</f>
        <v>0</v>
      </c>
      <c r="K139" s="164">
        <f t="shared" si="222"/>
        <v>0</v>
      </c>
      <c r="L139" s="164">
        <f t="shared" ref="L139:M139" si="223">L135+L136-L137-L138</f>
        <v>0</v>
      </c>
      <c r="M139" s="164">
        <f t="shared" si="223"/>
        <v>0</v>
      </c>
      <c r="N139" s="164">
        <f t="shared" ref="N139:O139" si="224">N135+N136-N137-N138</f>
        <v>0</v>
      </c>
      <c r="O139" s="164">
        <f t="shared" si="224"/>
        <v>0</v>
      </c>
      <c r="P139" s="25">
        <f>P135+P136-P137-P138</f>
        <v>0</v>
      </c>
    </row>
    <row r="140" spans="1:16" ht="15.75" x14ac:dyDescent="0.25">
      <c r="A140" s="605" t="s">
        <v>87</v>
      </c>
      <c r="B140" s="24" t="s">
        <v>85</v>
      </c>
      <c r="C140" s="12" t="s">
        <v>3</v>
      </c>
      <c r="D140" s="164">
        <v>0</v>
      </c>
      <c r="E140" s="164">
        <v>1</v>
      </c>
      <c r="F140" s="164">
        <v>0</v>
      </c>
      <c r="G140" s="164">
        <v>0</v>
      </c>
      <c r="H140" s="164">
        <v>0</v>
      </c>
      <c r="I140" s="164">
        <v>0</v>
      </c>
      <c r="J140" s="164">
        <v>0</v>
      </c>
      <c r="K140" s="164">
        <v>0</v>
      </c>
      <c r="L140" s="164">
        <v>0</v>
      </c>
      <c r="M140" s="164">
        <v>0</v>
      </c>
      <c r="N140" s="164">
        <v>0</v>
      </c>
      <c r="O140" s="164">
        <v>0</v>
      </c>
      <c r="P140" s="25">
        <f>D140</f>
        <v>0</v>
      </c>
    </row>
    <row r="141" spans="1:16" ht="15.75" x14ac:dyDescent="0.25">
      <c r="A141" s="606"/>
      <c r="B141" s="24" t="s">
        <v>84</v>
      </c>
      <c r="C141" s="12" t="s">
        <v>3</v>
      </c>
      <c r="D141" s="162">
        <v>1</v>
      </c>
      <c r="E141" s="162">
        <v>0</v>
      </c>
      <c r="F141" s="162">
        <v>0</v>
      </c>
      <c r="G141" s="162">
        <v>0</v>
      </c>
      <c r="H141" s="162">
        <v>0</v>
      </c>
      <c r="I141" s="162">
        <v>0</v>
      </c>
      <c r="J141" s="162">
        <v>0</v>
      </c>
      <c r="K141" s="162">
        <v>0</v>
      </c>
      <c r="L141" s="162">
        <v>0</v>
      </c>
      <c r="M141" s="162">
        <v>0</v>
      </c>
      <c r="N141" s="162">
        <v>0</v>
      </c>
      <c r="O141" s="162">
        <v>0</v>
      </c>
      <c r="P141" s="19">
        <f>SUM(D141:O141)</f>
        <v>1</v>
      </c>
    </row>
    <row r="142" spans="1:16" ht="15.75" x14ac:dyDescent="0.25">
      <c r="A142" s="606"/>
      <c r="B142" s="24" t="s">
        <v>83</v>
      </c>
      <c r="C142" s="12" t="s">
        <v>3</v>
      </c>
      <c r="D142" s="162">
        <v>0</v>
      </c>
      <c r="E142" s="162">
        <v>1</v>
      </c>
      <c r="F142" s="162">
        <v>0</v>
      </c>
      <c r="G142" s="162">
        <v>0</v>
      </c>
      <c r="H142" s="162">
        <v>0</v>
      </c>
      <c r="I142" s="162">
        <v>0</v>
      </c>
      <c r="J142" s="162">
        <v>0</v>
      </c>
      <c r="K142" s="162">
        <v>0</v>
      </c>
      <c r="L142" s="162">
        <v>0</v>
      </c>
      <c r="M142" s="162">
        <v>0</v>
      </c>
      <c r="N142" s="162">
        <v>0</v>
      </c>
      <c r="O142" s="162">
        <v>0</v>
      </c>
      <c r="P142" s="19">
        <f>SUM(D142:O142)</f>
        <v>1</v>
      </c>
    </row>
    <row r="143" spans="1:16" ht="15.75" x14ac:dyDescent="0.25">
      <c r="A143" s="606"/>
      <c r="B143" s="24" t="s">
        <v>82</v>
      </c>
      <c r="C143" s="12" t="s">
        <v>3</v>
      </c>
      <c r="D143" s="162">
        <v>0</v>
      </c>
      <c r="E143" s="162">
        <v>0</v>
      </c>
      <c r="F143" s="162">
        <v>0</v>
      </c>
      <c r="G143" s="162">
        <v>0</v>
      </c>
      <c r="H143" s="162">
        <v>0</v>
      </c>
      <c r="I143" s="162">
        <v>0</v>
      </c>
      <c r="J143" s="162">
        <v>0</v>
      </c>
      <c r="K143" s="162">
        <v>0</v>
      </c>
      <c r="L143" s="162">
        <v>0</v>
      </c>
      <c r="M143" s="162">
        <v>0</v>
      </c>
      <c r="N143" s="162">
        <v>0</v>
      </c>
      <c r="O143" s="162">
        <v>0</v>
      </c>
      <c r="P143" s="19">
        <f>SUM(D143:O143)</f>
        <v>0</v>
      </c>
    </row>
    <row r="144" spans="1:16" ht="15.75" x14ac:dyDescent="0.25">
      <c r="A144" s="607"/>
      <c r="B144" s="24" t="s">
        <v>81</v>
      </c>
      <c r="C144" s="12" t="s">
        <v>3</v>
      </c>
      <c r="D144" s="164">
        <f t="shared" ref="D144" si="225">D140+D141-D142-D143</f>
        <v>1</v>
      </c>
      <c r="E144" s="164">
        <f>E140+E141-E142-E143</f>
        <v>0</v>
      </c>
      <c r="F144" s="164">
        <f t="shared" ref="F144:G144" si="226">F140+F141-F142-F143</f>
        <v>0</v>
      </c>
      <c r="G144" s="164">
        <f t="shared" si="226"/>
        <v>0</v>
      </c>
      <c r="H144" s="164">
        <f t="shared" ref="H144:I144" si="227">H140+H141-H142-H143</f>
        <v>0</v>
      </c>
      <c r="I144" s="164">
        <f t="shared" si="227"/>
        <v>0</v>
      </c>
      <c r="J144" s="164">
        <f t="shared" ref="J144:K144" si="228">J140+J141-J142-J143</f>
        <v>0</v>
      </c>
      <c r="K144" s="164">
        <f t="shared" si="228"/>
        <v>0</v>
      </c>
      <c r="L144" s="164">
        <f t="shared" ref="L144:M144" si="229">L140+L141-L142-L143</f>
        <v>0</v>
      </c>
      <c r="M144" s="164">
        <f t="shared" si="229"/>
        <v>0</v>
      </c>
      <c r="N144" s="164">
        <f t="shared" ref="N144:O144" si="230">N140+N141-N142-N143</f>
        <v>0</v>
      </c>
      <c r="O144" s="164">
        <f t="shared" si="230"/>
        <v>0</v>
      </c>
      <c r="P144" s="25">
        <f>P140+P141-P142-P143</f>
        <v>0</v>
      </c>
    </row>
    <row r="145" spans="1:16" s="3" customFormat="1" ht="15.75" x14ac:dyDescent="0.25">
      <c r="A145" s="605" t="s">
        <v>86</v>
      </c>
      <c r="B145" s="24" t="s">
        <v>85</v>
      </c>
      <c r="C145" s="12" t="s">
        <v>3</v>
      </c>
      <c r="D145" s="165">
        <f t="shared" ref="D145:G148" si="231">D125+D130+D135+D140</f>
        <v>0</v>
      </c>
      <c r="E145" s="165">
        <f t="shared" si="231"/>
        <v>1</v>
      </c>
      <c r="F145" s="165">
        <f t="shared" si="231"/>
        <v>0</v>
      </c>
      <c r="G145" s="165">
        <f t="shared" si="231"/>
        <v>0</v>
      </c>
      <c r="H145" s="165">
        <f t="shared" ref="H145:I145" si="232">H125+H130+H135+H140</f>
        <v>0</v>
      </c>
      <c r="I145" s="165">
        <f t="shared" si="232"/>
        <v>0</v>
      </c>
      <c r="J145" s="165">
        <f t="shared" ref="J145:K145" si="233">J125+J130+J135+J140</f>
        <v>0</v>
      </c>
      <c r="K145" s="165">
        <f t="shared" si="233"/>
        <v>0</v>
      </c>
      <c r="L145" s="165">
        <f t="shared" ref="L145:M145" si="234">L125+L130+L135+L140</f>
        <v>0</v>
      </c>
      <c r="M145" s="165">
        <f t="shared" si="234"/>
        <v>0</v>
      </c>
      <c r="N145" s="165">
        <f t="shared" ref="N145:O145" si="235">N125+N130+N135+N140</f>
        <v>0</v>
      </c>
      <c r="O145" s="165">
        <f t="shared" si="235"/>
        <v>0</v>
      </c>
      <c r="P145" s="97">
        <f t="shared" ref="P145:P149" si="236">P125+P130+P135+P140</f>
        <v>0</v>
      </c>
    </row>
    <row r="146" spans="1:16" ht="15.75" x14ac:dyDescent="0.25">
      <c r="A146" s="606"/>
      <c r="B146" s="24" t="s">
        <v>84</v>
      </c>
      <c r="C146" s="12" t="s">
        <v>3</v>
      </c>
      <c r="D146" s="165">
        <f t="shared" si="231"/>
        <v>1</v>
      </c>
      <c r="E146" s="165">
        <f t="shared" si="231"/>
        <v>0</v>
      </c>
      <c r="F146" s="165">
        <f t="shared" si="231"/>
        <v>0</v>
      </c>
      <c r="G146" s="165">
        <f t="shared" si="231"/>
        <v>0</v>
      </c>
      <c r="H146" s="165">
        <f t="shared" ref="H146:I146" si="237">H126+H131+H136+H141</f>
        <v>0</v>
      </c>
      <c r="I146" s="165">
        <f t="shared" si="237"/>
        <v>0</v>
      </c>
      <c r="J146" s="165">
        <f t="shared" ref="J146:K146" si="238">J126+J131+J136+J141</f>
        <v>0</v>
      </c>
      <c r="K146" s="165">
        <f t="shared" si="238"/>
        <v>0</v>
      </c>
      <c r="L146" s="165">
        <f t="shared" ref="L146:M146" si="239">L126+L131+L136+L141</f>
        <v>0</v>
      </c>
      <c r="M146" s="165">
        <f t="shared" si="239"/>
        <v>0</v>
      </c>
      <c r="N146" s="165">
        <f t="shared" ref="N146:O146" si="240">N126+N131+N136+N141</f>
        <v>0</v>
      </c>
      <c r="O146" s="165">
        <f t="shared" si="240"/>
        <v>0</v>
      </c>
      <c r="P146" s="97">
        <f t="shared" si="236"/>
        <v>1</v>
      </c>
    </row>
    <row r="147" spans="1:16" ht="15.75" x14ac:dyDescent="0.25">
      <c r="A147" s="606"/>
      <c r="B147" s="24" t="s">
        <v>83</v>
      </c>
      <c r="C147" s="12" t="s">
        <v>3</v>
      </c>
      <c r="D147" s="165">
        <f t="shared" si="231"/>
        <v>0</v>
      </c>
      <c r="E147" s="165">
        <f t="shared" si="231"/>
        <v>1</v>
      </c>
      <c r="F147" s="165">
        <f t="shared" si="231"/>
        <v>0</v>
      </c>
      <c r="G147" s="165">
        <f t="shared" si="231"/>
        <v>0</v>
      </c>
      <c r="H147" s="165">
        <f t="shared" ref="H147:I147" si="241">H127+H132+H137+H142</f>
        <v>0</v>
      </c>
      <c r="I147" s="165">
        <f t="shared" si="241"/>
        <v>0</v>
      </c>
      <c r="J147" s="165">
        <f t="shared" ref="J147:K147" si="242">J127+J132+J137+J142</f>
        <v>0</v>
      </c>
      <c r="K147" s="165">
        <f t="shared" si="242"/>
        <v>0</v>
      </c>
      <c r="L147" s="165">
        <f t="shared" ref="L147:M147" si="243">L127+L132+L137+L142</f>
        <v>0</v>
      </c>
      <c r="M147" s="165">
        <f t="shared" si="243"/>
        <v>0</v>
      </c>
      <c r="N147" s="165">
        <f t="shared" ref="N147:O147" si="244">N127+N132+N137+N142</f>
        <v>0</v>
      </c>
      <c r="O147" s="165">
        <f t="shared" si="244"/>
        <v>0</v>
      </c>
      <c r="P147" s="97">
        <f t="shared" si="236"/>
        <v>1</v>
      </c>
    </row>
    <row r="148" spans="1:16" ht="15.75" x14ac:dyDescent="0.25">
      <c r="A148" s="606"/>
      <c r="B148" s="24" t="s">
        <v>82</v>
      </c>
      <c r="C148" s="12" t="s">
        <v>3</v>
      </c>
      <c r="D148" s="165">
        <f t="shared" si="231"/>
        <v>0</v>
      </c>
      <c r="E148" s="165">
        <f t="shared" si="231"/>
        <v>0</v>
      </c>
      <c r="F148" s="165">
        <f t="shared" si="231"/>
        <v>0</v>
      </c>
      <c r="G148" s="165">
        <f t="shared" si="231"/>
        <v>0</v>
      </c>
      <c r="H148" s="165">
        <f t="shared" ref="H148:I148" si="245">H128+H133+H138+H143</f>
        <v>0</v>
      </c>
      <c r="I148" s="165">
        <f t="shared" si="245"/>
        <v>0</v>
      </c>
      <c r="J148" s="165">
        <f t="shared" ref="J148:K148" si="246">J128+J133+J138+J143</f>
        <v>0</v>
      </c>
      <c r="K148" s="165">
        <f t="shared" si="246"/>
        <v>0</v>
      </c>
      <c r="L148" s="165">
        <f t="shared" ref="L148:M148" si="247">L128+L133+L138+L143</f>
        <v>0</v>
      </c>
      <c r="M148" s="165">
        <f t="shared" si="247"/>
        <v>0</v>
      </c>
      <c r="N148" s="165">
        <f t="shared" ref="N148:O148" si="248">N128+N133+N138+N143</f>
        <v>0</v>
      </c>
      <c r="O148" s="165">
        <f t="shared" si="248"/>
        <v>0</v>
      </c>
      <c r="P148" s="97">
        <f t="shared" si="236"/>
        <v>0</v>
      </c>
    </row>
    <row r="149" spans="1:16" ht="15.75" x14ac:dyDescent="0.25">
      <c r="A149" s="607"/>
      <c r="B149" s="24" t="s">
        <v>81</v>
      </c>
      <c r="C149" s="12" t="s">
        <v>3</v>
      </c>
      <c r="D149" s="164">
        <f t="shared" ref="D149:G149" si="249">D145+D146-D147-D148</f>
        <v>1</v>
      </c>
      <c r="E149" s="164">
        <f t="shared" si="249"/>
        <v>0</v>
      </c>
      <c r="F149" s="164">
        <f t="shared" si="249"/>
        <v>0</v>
      </c>
      <c r="G149" s="164">
        <f t="shared" si="249"/>
        <v>0</v>
      </c>
      <c r="H149" s="164">
        <f t="shared" ref="H149:I149" si="250">H145+H146-H147-H148</f>
        <v>0</v>
      </c>
      <c r="I149" s="164">
        <f t="shared" si="250"/>
        <v>0</v>
      </c>
      <c r="J149" s="164">
        <f t="shared" ref="J149:K149" si="251">J145+J146-J147-J148</f>
        <v>0</v>
      </c>
      <c r="K149" s="164">
        <f t="shared" si="251"/>
        <v>0</v>
      </c>
      <c r="L149" s="164">
        <f t="shared" ref="L149:M149" si="252">L145+L146-L147-L148</f>
        <v>0</v>
      </c>
      <c r="M149" s="164">
        <f t="shared" si="252"/>
        <v>0</v>
      </c>
      <c r="N149" s="164">
        <f t="shared" ref="N149:O149" si="253">N145+N146-N147-N148</f>
        <v>0</v>
      </c>
      <c r="O149" s="164">
        <f t="shared" si="253"/>
        <v>0</v>
      </c>
      <c r="P149" s="97">
        <f t="shared" si="236"/>
        <v>0</v>
      </c>
    </row>
    <row r="150" spans="1:16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4"/>
      <c r="O150" s="594"/>
      <c r="P150" s="595"/>
    </row>
    <row r="151" spans="1:16" ht="15.75" x14ac:dyDescent="0.25">
      <c r="A151" s="596" t="s">
        <v>79</v>
      </c>
      <c r="B151" s="597"/>
      <c r="C151" s="12"/>
      <c r="D151" s="16"/>
      <c r="E151" s="16"/>
      <c r="F151" s="16"/>
      <c r="G151" s="16"/>
      <c r="H151" s="16"/>
      <c r="I151" s="16"/>
      <c r="J151" s="16"/>
      <c r="K151" s="16"/>
      <c r="L151" s="23"/>
      <c r="M151" s="23"/>
      <c r="N151" s="23"/>
      <c r="O151" s="23"/>
      <c r="P151" s="10"/>
    </row>
    <row r="152" spans="1:16" ht="15.75" x14ac:dyDescent="0.25">
      <c r="A152" s="628" t="s">
        <v>78</v>
      </c>
      <c r="B152" s="88" t="s">
        <v>63</v>
      </c>
      <c r="C152" s="12"/>
      <c r="D152" s="16"/>
      <c r="E152" s="16"/>
      <c r="F152" s="16"/>
      <c r="G152" s="16"/>
      <c r="H152" s="16"/>
      <c r="I152" s="16"/>
      <c r="J152" s="16"/>
      <c r="K152" s="16"/>
      <c r="L152" s="23"/>
      <c r="M152" s="23"/>
      <c r="N152" s="23"/>
      <c r="O152" s="23"/>
      <c r="P152" s="10"/>
    </row>
    <row r="153" spans="1:16" ht="15.75" x14ac:dyDescent="0.25">
      <c r="A153" s="629"/>
      <c r="B153" s="20" t="s">
        <v>73</v>
      </c>
      <c r="C153" s="12" t="s">
        <v>57</v>
      </c>
      <c r="D153" s="5">
        <v>25</v>
      </c>
      <c r="E153" s="5">
        <v>18</v>
      </c>
      <c r="F153" s="5">
        <v>17</v>
      </c>
      <c r="G153" s="5">
        <v>19</v>
      </c>
      <c r="H153" s="5">
        <v>23</v>
      </c>
      <c r="I153" s="5">
        <v>22</v>
      </c>
      <c r="J153" s="5">
        <v>19</v>
      </c>
      <c r="K153" s="5">
        <v>22</v>
      </c>
      <c r="L153" s="5">
        <v>21</v>
      </c>
      <c r="M153" s="5">
        <v>21</v>
      </c>
      <c r="N153" s="5">
        <v>27</v>
      </c>
      <c r="O153" s="5">
        <v>21</v>
      </c>
      <c r="P153" s="19">
        <f t="shared" ref="P153:P165" si="254">SUM(D153:O153)</f>
        <v>255</v>
      </c>
    </row>
    <row r="154" spans="1:16" ht="15.75" x14ac:dyDescent="0.25">
      <c r="A154" s="629"/>
      <c r="B154" s="20" t="s">
        <v>72</v>
      </c>
      <c r="C154" s="12" t="s">
        <v>57</v>
      </c>
      <c r="D154" s="5">
        <v>0</v>
      </c>
      <c r="E154" s="5">
        <v>4</v>
      </c>
      <c r="F154" s="5">
        <v>4</v>
      </c>
      <c r="G154" s="5">
        <v>8</v>
      </c>
      <c r="H154" s="5">
        <v>2</v>
      </c>
      <c r="I154" s="5">
        <v>1</v>
      </c>
      <c r="J154" s="5">
        <v>5</v>
      </c>
      <c r="K154" s="5">
        <v>2</v>
      </c>
      <c r="L154" s="5">
        <v>4</v>
      </c>
      <c r="M154" s="5">
        <v>4</v>
      </c>
      <c r="N154" s="5">
        <v>5</v>
      </c>
      <c r="O154" s="5">
        <v>5</v>
      </c>
      <c r="P154" s="19">
        <f t="shared" si="254"/>
        <v>44</v>
      </c>
    </row>
    <row r="155" spans="1:16" ht="15.75" x14ac:dyDescent="0.25">
      <c r="A155" s="629"/>
      <c r="B155" s="20" t="s">
        <v>53</v>
      </c>
      <c r="C155" s="12" t="s">
        <v>57</v>
      </c>
      <c r="D155" s="5">
        <v>0</v>
      </c>
      <c r="E155" s="5">
        <v>4</v>
      </c>
      <c r="F155" s="5">
        <v>7</v>
      </c>
      <c r="G155" s="5">
        <v>4</v>
      </c>
      <c r="H155" s="5">
        <v>3</v>
      </c>
      <c r="I155" s="5">
        <v>3</v>
      </c>
      <c r="J155" s="5">
        <v>6</v>
      </c>
      <c r="K155" s="5">
        <v>7</v>
      </c>
      <c r="L155" s="5">
        <v>6</v>
      </c>
      <c r="M155" s="5">
        <v>2</v>
      </c>
      <c r="N155" s="5">
        <v>2</v>
      </c>
      <c r="O155" s="5">
        <v>5</v>
      </c>
      <c r="P155" s="19">
        <f t="shared" si="254"/>
        <v>49</v>
      </c>
    </row>
    <row r="156" spans="1:16" ht="15.75" x14ac:dyDescent="0.25">
      <c r="A156" s="629"/>
      <c r="B156" s="20" t="s">
        <v>71</v>
      </c>
      <c r="C156" s="12" t="s">
        <v>57</v>
      </c>
      <c r="D156" s="5">
        <v>0</v>
      </c>
      <c r="E156" s="5">
        <v>0</v>
      </c>
      <c r="F156" s="5">
        <v>1</v>
      </c>
      <c r="G156" s="5">
        <v>4</v>
      </c>
      <c r="H156" s="5">
        <v>0</v>
      </c>
      <c r="I156" s="5">
        <v>0</v>
      </c>
      <c r="J156" s="5">
        <v>2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19">
        <f t="shared" si="254"/>
        <v>7</v>
      </c>
    </row>
    <row r="157" spans="1:16" ht="15.75" x14ac:dyDescent="0.25">
      <c r="A157" s="629"/>
      <c r="B157" s="20" t="s">
        <v>52</v>
      </c>
      <c r="C157" s="12" t="s">
        <v>57</v>
      </c>
      <c r="D157" s="5">
        <v>0</v>
      </c>
      <c r="E157" s="5">
        <v>4</v>
      </c>
      <c r="F157" s="5">
        <v>2</v>
      </c>
      <c r="G157" s="5">
        <v>0</v>
      </c>
      <c r="H157" s="5">
        <v>0</v>
      </c>
      <c r="I157" s="5">
        <v>3</v>
      </c>
      <c r="J157" s="5">
        <v>0</v>
      </c>
      <c r="K157" s="5">
        <v>2</v>
      </c>
      <c r="L157" s="5">
        <v>1</v>
      </c>
      <c r="M157" s="5">
        <v>0</v>
      </c>
      <c r="N157" s="5">
        <v>1</v>
      </c>
      <c r="O157" s="5">
        <v>1</v>
      </c>
      <c r="P157" s="19">
        <f t="shared" si="254"/>
        <v>14</v>
      </c>
    </row>
    <row r="158" spans="1:16" ht="15.75" x14ac:dyDescent="0.25">
      <c r="A158" s="629"/>
      <c r="B158" s="20" t="s">
        <v>51</v>
      </c>
      <c r="C158" s="12" t="s">
        <v>57</v>
      </c>
      <c r="D158" s="5">
        <v>1</v>
      </c>
      <c r="E158" s="5">
        <v>2</v>
      </c>
      <c r="F158" s="5">
        <v>1</v>
      </c>
      <c r="G158" s="5">
        <v>0</v>
      </c>
      <c r="H158" s="5">
        <v>5</v>
      </c>
      <c r="I158" s="5">
        <v>1</v>
      </c>
      <c r="J158" s="5">
        <v>1</v>
      </c>
      <c r="K158" s="5">
        <v>0</v>
      </c>
      <c r="L158" s="5">
        <v>0</v>
      </c>
      <c r="M158" s="5">
        <v>1</v>
      </c>
      <c r="N158" s="5">
        <v>0</v>
      </c>
      <c r="O158" s="5">
        <v>0</v>
      </c>
      <c r="P158" s="19">
        <f t="shared" si="254"/>
        <v>12</v>
      </c>
    </row>
    <row r="159" spans="1:16" ht="15.75" x14ac:dyDescent="0.25">
      <c r="A159" s="629"/>
      <c r="B159" s="20" t="s">
        <v>62</v>
      </c>
      <c r="C159" s="12" t="s">
        <v>57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19">
        <f t="shared" si="254"/>
        <v>0</v>
      </c>
    </row>
    <row r="160" spans="1:16" ht="15.75" x14ac:dyDescent="0.25">
      <c r="A160" s="629"/>
      <c r="B160" s="20" t="s">
        <v>50</v>
      </c>
      <c r="C160" s="12" t="s">
        <v>57</v>
      </c>
      <c r="D160" s="5">
        <v>2</v>
      </c>
      <c r="E160" s="5">
        <v>1</v>
      </c>
      <c r="F160" s="5">
        <v>3</v>
      </c>
      <c r="G160" s="5">
        <v>0</v>
      </c>
      <c r="H160" s="5">
        <v>0</v>
      </c>
      <c r="I160" s="5">
        <v>0</v>
      </c>
      <c r="J160" s="5">
        <v>4</v>
      </c>
      <c r="K160" s="5">
        <v>0</v>
      </c>
      <c r="L160" s="5">
        <v>0</v>
      </c>
      <c r="M160" s="5">
        <v>0</v>
      </c>
      <c r="N160" s="5">
        <v>0</v>
      </c>
      <c r="O160" s="5">
        <v>1</v>
      </c>
      <c r="P160" s="19">
        <f t="shared" si="254"/>
        <v>11</v>
      </c>
    </row>
    <row r="161" spans="1:16" ht="15.75" x14ac:dyDescent="0.25">
      <c r="A161" s="629"/>
      <c r="B161" s="20" t="s">
        <v>49</v>
      </c>
      <c r="C161" s="12" t="s">
        <v>57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19">
        <f t="shared" si="254"/>
        <v>0</v>
      </c>
    </row>
    <row r="162" spans="1:16" ht="15.75" x14ac:dyDescent="0.25">
      <c r="A162" s="629"/>
      <c r="B162" s="20" t="s">
        <v>77</v>
      </c>
      <c r="C162" s="12" t="s">
        <v>57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19">
        <f t="shared" si="254"/>
        <v>0</v>
      </c>
    </row>
    <row r="163" spans="1:16" ht="15.75" x14ac:dyDescent="0.25">
      <c r="A163" s="629"/>
      <c r="B163" s="20" t="s">
        <v>69</v>
      </c>
      <c r="C163" s="12" t="s">
        <v>57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19">
        <f t="shared" si="254"/>
        <v>0</v>
      </c>
    </row>
    <row r="164" spans="1:16" ht="15.75" x14ac:dyDescent="0.25">
      <c r="A164" s="629"/>
      <c r="B164" s="20" t="s">
        <v>68</v>
      </c>
      <c r="C164" s="12" t="s">
        <v>57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19">
        <f t="shared" si="254"/>
        <v>0</v>
      </c>
    </row>
    <row r="165" spans="1:16" ht="15.75" x14ac:dyDescent="0.25">
      <c r="A165" s="630"/>
      <c r="B165" s="20" t="s">
        <v>76</v>
      </c>
      <c r="C165" s="12" t="s">
        <v>57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19">
        <f t="shared" si="254"/>
        <v>0</v>
      </c>
    </row>
    <row r="166" spans="1:16" ht="15.75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19"/>
    </row>
    <row r="167" spans="1:16" ht="15.75" x14ac:dyDescent="0.25">
      <c r="A167" s="629"/>
      <c r="B167" s="20" t="s">
        <v>74</v>
      </c>
      <c r="C167" s="12" t="s">
        <v>57</v>
      </c>
      <c r="D167" s="5">
        <v>3</v>
      </c>
      <c r="E167" s="5">
        <v>6</v>
      </c>
      <c r="F167" s="5">
        <v>4</v>
      </c>
      <c r="G167" s="5">
        <v>5</v>
      </c>
      <c r="H167" s="162">
        <v>6</v>
      </c>
      <c r="I167" s="162">
        <v>7</v>
      </c>
      <c r="J167" s="162">
        <v>3</v>
      </c>
      <c r="K167" s="162">
        <v>3</v>
      </c>
      <c r="L167" s="162">
        <v>5</v>
      </c>
      <c r="M167" s="162">
        <v>3</v>
      </c>
      <c r="N167" s="162">
        <v>5</v>
      </c>
      <c r="O167" s="162">
        <v>6</v>
      </c>
      <c r="P167" s="19">
        <f t="shared" ref="P167:P175" si="255">SUM(D167:O167)</f>
        <v>56</v>
      </c>
    </row>
    <row r="168" spans="1:16" ht="15.75" x14ac:dyDescent="0.25">
      <c r="A168" s="629"/>
      <c r="B168" s="20" t="s">
        <v>73</v>
      </c>
      <c r="C168" s="12" t="s">
        <v>57</v>
      </c>
      <c r="D168" s="5">
        <v>0</v>
      </c>
      <c r="E168" s="5">
        <v>0</v>
      </c>
      <c r="F168" s="5">
        <v>0</v>
      </c>
      <c r="G168" s="5">
        <v>0</v>
      </c>
      <c r="H168" s="162">
        <v>0</v>
      </c>
      <c r="I168" s="162">
        <v>0</v>
      </c>
      <c r="J168" s="162">
        <v>0</v>
      </c>
      <c r="K168" s="162">
        <v>0</v>
      </c>
      <c r="L168" s="162">
        <v>0</v>
      </c>
      <c r="M168" s="162">
        <v>0</v>
      </c>
      <c r="N168" s="162">
        <v>1</v>
      </c>
      <c r="O168" s="162">
        <v>0</v>
      </c>
      <c r="P168" s="19">
        <f t="shared" si="255"/>
        <v>1</v>
      </c>
    </row>
    <row r="169" spans="1:16" ht="15.75" x14ac:dyDescent="0.25">
      <c r="A169" s="629"/>
      <c r="B169" s="20" t="s">
        <v>72</v>
      </c>
      <c r="C169" s="12" t="s">
        <v>57</v>
      </c>
      <c r="D169" s="5">
        <v>0</v>
      </c>
      <c r="E169" s="5">
        <v>0</v>
      </c>
      <c r="F169" s="5">
        <v>0</v>
      </c>
      <c r="G169" s="5">
        <v>0</v>
      </c>
      <c r="H169" s="162">
        <v>0</v>
      </c>
      <c r="I169" s="162">
        <v>0</v>
      </c>
      <c r="J169" s="162">
        <v>0</v>
      </c>
      <c r="K169" s="162">
        <v>0</v>
      </c>
      <c r="L169" s="162">
        <v>0</v>
      </c>
      <c r="M169" s="162">
        <v>0</v>
      </c>
      <c r="N169" s="162">
        <v>0</v>
      </c>
      <c r="O169" s="162">
        <v>0</v>
      </c>
      <c r="P169" s="19">
        <f t="shared" si="255"/>
        <v>0</v>
      </c>
    </row>
    <row r="170" spans="1:16" ht="15.75" x14ac:dyDescent="0.25">
      <c r="A170" s="629"/>
      <c r="B170" s="20" t="s">
        <v>71</v>
      </c>
      <c r="C170" s="12" t="s">
        <v>57</v>
      </c>
      <c r="D170" s="5">
        <v>0</v>
      </c>
      <c r="E170" s="5">
        <v>0</v>
      </c>
      <c r="F170" s="5">
        <v>0</v>
      </c>
      <c r="G170" s="5">
        <v>0</v>
      </c>
      <c r="H170" s="162">
        <v>0</v>
      </c>
      <c r="I170" s="162">
        <v>0</v>
      </c>
      <c r="J170" s="162">
        <v>0</v>
      </c>
      <c r="K170" s="162">
        <v>0</v>
      </c>
      <c r="L170" s="162">
        <v>0</v>
      </c>
      <c r="M170" s="162">
        <v>0</v>
      </c>
      <c r="N170" s="162">
        <v>0</v>
      </c>
      <c r="O170" s="162">
        <v>0</v>
      </c>
      <c r="P170" s="19">
        <f t="shared" si="255"/>
        <v>0</v>
      </c>
    </row>
    <row r="171" spans="1:16" ht="15.75" x14ac:dyDescent="0.25">
      <c r="A171" s="629"/>
      <c r="B171" s="20" t="s">
        <v>52</v>
      </c>
      <c r="C171" s="12" t="s">
        <v>57</v>
      </c>
      <c r="D171" s="5">
        <v>0</v>
      </c>
      <c r="E171" s="5">
        <v>0</v>
      </c>
      <c r="F171" s="5">
        <v>0</v>
      </c>
      <c r="G171" s="5">
        <v>0</v>
      </c>
      <c r="H171" s="162">
        <v>0</v>
      </c>
      <c r="I171" s="162">
        <v>0</v>
      </c>
      <c r="J171" s="162">
        <v>0</v>
      </c>
      <c r="K171" s="162">
        <v>0</v>
      </c>
      <c r="L171" s="162">
        <v>0</v>
      </c>
      <c r="M171" s="162">
        <v>0</v>
      </c>
      <c r="N171" s="162">
        <v>0</v>
      </c>
      <c r="O171" s="162">
        <v>0</v>
      </c>
      <c r="P171" s="19">
        <f t="shared" si="255"/>
        <v>0</v>
      </c>
    </row>
    <row r="172" spans="1:16" ht="15.75" x14ac:dyDescent="0.25">
      <c r="A172" s="629"/>
      <c r="B172" s="20" t="s">
        <v>62</v>
      </c>
      <c r="C172" s="12" t="s">
        <v>57</v>
      </c>
      <c r="D172" s="5">
        <v>0</v>
      </c>
      <c r="E172" s="5">
        <v>0</v>
      </c>
      <c r="F172" s="5">
        <v>0</v>
      </c>
      <c r="G172" s="5">
        <v>0</v>
      </c>
      <c r="H172" s="162">
        <v>0</v>
      </c>
      <c r="I172" s="162">
        <v>0</v>
      </c>
      <c r="J172" s="162">
        <v>0</v>
      </c>
      <c r="K172" s="162">
        <v>0</v>
      </c>
      <c r="L172" s="162">
        <v>0</v>
      </c>
      <c r="M172" s="162">
        <v>0</v>
      </c>
      <c r="N172" s="162">
        <v>0</v>
      </c>
      <c r="O172" s="162">
        <v>0</v>
      </c>
      <c r="P172" s="19">
        <f t="shared" si="255"/>
        <v>0</v>
      </c>
    </row>
    <row r="173" spans="1:16" ht="15.75" x14ac:dyDescent="0.25">
      <c r="A173" s="629"/>
      <c r="B173" s="20" t="s">
        <v>61</v>
      </c>
      <c r="C173" s="12" t="s">
        <v>57</v>
      </c>
      <c r="D173" s="5">
        <v>0</v>
      </c>
      <c r="E173" s="5">
        <v>0</v>
      </c>
      <c r="F173" s="5">
        <v>0</v>
      </c>
      <c r="G173" s="5">
        <v>0</v>
      </c>
      <c r="H173" s="162">
        <v>0</v>
      </c>
      <c r="I173" s="162">
        <v>0</v>
      </c>
      <c r="J173" s="162">
        <v>0</v>
      </c>
      <c r="K173" s="162">
        <v>0</v>
      </c>
      <c r="L173" s="162">
        <v>0</v>
      </c>
      <c r="M173" s="162">
        <v>0</v>
      </c>
      <c r="N173" s="162">
        <v>0</v>
      </c>
      <c r="O173" s="162">
        <v>0</v>
      </c>
      <c r="P173" s="19">
        <f t="shared" si="255"/>
        <v>0</v>
      </c>
    </row>
    <row r="174" spans="1:16" ht="15.75" x14ac:dyDescent="0.25">
      <c r="A174" s="629"/>
      <c r="B174" s="20" t="s">
        <v>60</v>
      </c>
      <c r="C174" s="12" t="s">
        <v>57</v>
      </c>
      <c r="D174" s="5">
        <v>0</v>
      </c>
      <c r="E174" s="5">
        <v>0</v>
      </c>
      <c r="F174" s="5">
        <v>0</v>
      </c>
      <c r="G174" s="5">
        <v>0</v>
      </c>
      <c r="H174" s="162">
        <v>0</v>
      </c>
      <c r="I174" s="162">
        <v>0</v>
      </c>
      <c r="J174" s="162">
        <v>0</v>
      </c>
      <c r="K174" s="162">
        <v>0</v>
      </c>
      <c r="L174" s="162">
        <v>0</v>
      </c>
      <c r="M174" s="162">
        <v>0</v>
      </c>
      <c r="N174" s="162">
        <v>0</v>
      </c>
      <c r="O174" s="162">
        <v>0</v>
      </c>
      <c r="P174" s="19">
        <f t="shared" si="255"/>
        <v>0</v>
      </c>
    </row>
    <row r="175" spans="1:16" ht="15.75" x14ac:dyDescent="0.25">
      <c r="A175" s="630"/>
      <c r="B175" s="20" t="s">
        <v>69</v>
      </c>
      <c r="C175" s="12" t="s">
        <v>57</v>
      </c>
      <c r="D175" s="5">
        <v>0</v>
      </c>
      <c r="E175" s="5">
        <v>0</v>
      </c>
      <c r="F175" s="5">
        <v>0</v>
      </c>
      <c r="G175" s="5">
        <v>0</v>
      </c>
      <c r="H175" s="162">
        <v>0</v>
      </c>
      <c r="I175" s="162">
        <v>0</v>
      </c>
      <c r="J175" s="162">
        <v>0</v>
      </c>
      <c r="K175" s="162">
        <v>0</v>
      </c>
      <c r="L175" s="162">
        <v>0</v>
      </c>
      <c r="M175" s="162">
        <v>0</v>
      </c>
      <c r="N175" s="162">
        <v>0</v>
      </c>
      <c r="O175" s="162">
        <v>0</v>
      </c>
      <c r="P175" s="19">
        <f t="shared" si="255"/>
        <v>0</v>
      </c>
    </row>
    <row r="176" spans="1:16" ht="15.75" x14ac:dyDescent="0.25">
      <c r="A176" s="628" t="s">
        <v>70</v>
      </c>
      <c r="B176" s="22" t="s">
        <v>63</v>
      </c>
      <c r="C176" s="12"/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19"/>
    </row>
    <row r="177" spans="1:16" ht="15.75" x14ac:dyDescent="0.25">
      <c r="A177" s="629"/>
      <c r="B177" s="20" t="s">
        <v>60</v>
      </c>
      <c r="C177" s="12" t="s">
        <v>57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19">
        <f t="shared" ref="P177:P182" si="256">SUM(D177:O177)</f>
        <v>0</v>
      </c>
    </row>
    <row r="178" spans="1:16" ht="15.75" x14ac:dyDescent="0.25">
      <c r="A178" s="629"/>
      <c r="B178" s="20" t="s">
        <v>69</v>
      </c>
      <c r="C178" s="12" t="s">
        <v>57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19">
        <f t="shared" si="256"/>
        <v>0</v>
      </c>
    </row>
    <row r="179" spans="1:16" ht="15.75" x14ac:dyDescent="0.25">
      <c r="A179" s="629"/>
      <c r="B179" s="20" t="s">
        <v>68</v>
      </c>
      <c r="C179" s="12" t="s">
        <v>57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19">
        <f t="shared" si="256"/>
        <v>0</v>
      </c>
    </row>
    <row r="180" spans="1:16" ht="15.75" x14ac:dyDescent="0.25">
      <c r="A180" s="629"/>
      <c r="B180" s="20" t="s">
        <v>67</v>
      </c>
      <c r="C180" s="12" t="s">
        <v>57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19">
        <f t="shared" si="256"/>
        <v>0</v>
      </c>
    </row>
    <row r="181" spans="1:16" ht="15.75" x14ac:dyDescent="0.25">
      <c r="A181" s="629"/>
      <c r="B181" s="20" t="s">
        <v>66</v>
      </c>
      <c r="C181" s="12" t="s">
        <v>57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19">
        <f t="shared" si="256"/>
        <v>0</v>
      </c>
    </row>
    <row r="182" spans="1:16" ht="15.75" x14ac:dyDescent="0.25">
      <c r="A182" s="630"/>
      <c r="B182" s="20" t="s">
        <v>65</v>
      </c>
      <c r="C182" s="12" t="s">
        <v>57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19">
        <f t="shared" si="256"/>
        <v>0</v>
      </c>
    </row>
    <row r="183" spans="1:16" ht="15.75" x14ac:dyDescent="0.25">
      <c r="A183" s="628" t="s">
        <v>211</v>
      </c>
      <c r="B183" s="22" t="s">
        <v>63</v>
      </c>
      <c r="C183" s="12"/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19"/>
    </row>
    <row r="184" spans="1:16" ht="15.75" x14ac:dyDescent="0.25">
      <c r="A184" s="629"/>
      <c r="B184" s="20" t="s">
        <v>73</v>
      </c>
      <c r="C184" s="12"/>
      <c r="D184" s="5">
        <v>0</v>
      </c>
      <c r="E184" s="5">
        <v>0</v>
      </c>
      <c r="F184" s="5">
        <v>0</v>
      </c>
      <c r="G184" s="5">
        <v>0</v>
      </c>
      <c r="H184" s="162">
        <v>0</v>
      </c>
      <c r="I184" s="162">
        <v>0</v>
      </c>
      <c r="J184" s="162">
        <v>0</v>
      </c>
      <c r="K184" s="162">
        <v>0</v>
      </c>
      <c r="L184" s="162">
        <v>0</v>
      </c>
      <c r="M184" s="162">
        <v>0</v>
      </c>
      <c r="N184" s="162">
        <v>0</v>
      </c>
      <c r="O184" s="162">
        <v>0</v>
      </c>
      <c r="P184" s="19">
        <f>SUM(D184:O184)</f>
        <v>0</v>
      </c>
    </row>
    <row r="185" spans="1:16" ht="15.75" x14ac:dyDescent="0.25">
      <c r="A185" s="629"/>
      <c r="B185" s="20" t="s">
        <v>72</v>
      </c>
      <c r="C185" s="12"/>
      <c r="D185" s="5">
        <v>0</v>
      </c>
      <c r="E185" s="5">
        <v>0</v>
      </c>
      <c r="F185" s="5">
        <v>0</v>
      </c>
      <c r="G185" s="5">
        <v>0</v>
      </c>
      <c r="H185" s="162">
        <v>0</v>
      </c>
      <c r="I185" s="162">
        <v>0</v>
      </c>
      <c r="J185" s="162">
        <v>0</v>
      </c>
      <c r="K185" s="162">
        <v>0</v>
      </c>
      <c r="L185" s="162">
        <v>0</v>
      </c>
      <c r="M185" s="162">
        <v>0</v>
      </c>
      <c r="N185" s="162">
        <v>0</v>
      </c>
      <c r="O185" s="162">
        <v>0</v>
      </c>
      <c r="P185" s="19">
        <f>SUM(D185:O185)</f>
        <v>0</v>
      </c>
    </row>
    <row r="186" spans="1:16" ht="15.75" x14ac:dyDescent="0.25">
      <c r="A186" s="629"/>
      <c r="B186" s="20" t="s">
        <v>53</v>
      </c>
      <c r="C186" s="12"/>
      <c r="D186" s="5">
        <v>0</v>
      </c>
      <c r="E186" s="5">
        <v>0</v>
      </c>
      <c r="F186" s="5">
        <v>0</v>
      </c>
      <c r="G186" s="5">
        <v>0</v>
      </c>
      <c r="H186" s="162">
        <v>0</v>
      </c>
      <c r="I186" s="162">
        <v>0</v>
      </c>
      <c r="J186" s="162">
        <v>0</v>
      </c>
      <c r="K186" s="162">
        <v>0</v>
      </c>
      <c r="L186" s="162">
        <v>0</v>
      </c>
      <c r="M186" s="162">
        <v>0</v>
      </c>
      <c r="N186" s="162">
        <v>0</v>
      </c>
      <c r="O186" s="162">
        <v>0</v>
      </c>
      <c r="P186" s="19">
        <f>SUM(D186:O186)</f>
        <v>0</v>
      </c>
    </row>
    <row r="187" spans="1:16" ht="15.75" x14ac:dyDescent="0.25">
      <c r="A187" s="630"/>
      <c r="B187" s="20" t="s">
        <v>52</v>
      </c>
      <c r="C187" s="12"/>
      <c r="D187" s="5">
        <v>0</v>
      </c>
      <c r="E187" s="5">
        <v>0</v>
      </c>
      <c r="F187" s="5">
        <v>0</v>
      </c>
      <c r="G187" s="5">
        <v>0</v>
      </c>
      <c r="H187" s="162">
        <v>0</v>
      </c>
      <c r="I187" s="162">
        <v>0</v>
      </c>
      <c r="J187" s="162">
        <v>0</v>
      </c>
      <c r="K187" s="162">
        <v>0</v>
      </c>
      <c r="L187" s="162">
        <v>0</v>
      </c>
      <c r="M187" s="162">
        <v>0</v>
      </c>
      <c r="N187" s="162">
        <v>0</v>
      </c>
      <c r="O187" s="162">
        <v>0</v>
      </c>
      <c r="P187" s="19">
        <f>SUM(D187:O187)</f>
        <v>0</v>
      </c>
    </row>
    <row r="188" spans="1:16" ht="15.75" x14ac:dyDescent="0.25">
      <c r="A188" s="628" t="s">
        <v>64</v>
      </c>
      <c r="B188" s="22" t="s">
        <v>63</v>
      </c>
      <c r="C188" s="12"/>
      <c r="D188" s="5">
        <v>0</v>
      </c>
      <c r="E188" s="5">
        <v>0</v>
      </c>
      <c r="F188" s="5">
        <v>0</v>
      </c>
      <c r="G188" s="5">
        <v>0</v>
      </c>
      <c r="H188" s="162">
        <v>0</v>
      </c>
      <c r="I188" s="162">
        <v>0</v>
      </c>
      <c r="J188" s="162">
        <v>0</v>
      </c>
      <c r="K188" s="162">
        <v>0</v>
      </c>
      <c r="L188" s="162">
        <v>0</v>
      </c>
      <c r="M188" s="162">
        <v>0</v>
      </c>
      <c r="N188" s="162">
        <v>0</v>
      </c>
      <c r="O188" s="162">
        <v>0</v>
      </c>
      <c r="P188" s="19"/>
    </row>
    <row r="189" spans="1:16" ht="15.75" x14ac:dyDescent="0.25">
      <c r="A189" s="629"/>
      <c r="B189" s="21" t="s">
        <v>52</v>
      </c>
      <c r="C189" s="12" t="s">
        <v>57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19">
        <f>SUM(D189:O189)</f>
        <v>0</v>
      </c>
    </row>
    <row r="190" spans="1:16" ht="15.75" x14ac:dyDescent="0.25">
      <c r="A190" s="629"/>
      <c r="B190" s="20" t="s">
        <v>62</v>
      </c>
      <c r="C190" s="12" t="s">
        <v>57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19">
        <f>SUM(D190:O190)</f>
        <v>0</v>
      </c>
    </row>
    <row r="191" spans="1:16" ht="15.75" x14ac:dyDescent="0.25">
      <c r="A191" s="629"/>
      <c r="B191" s="20" t="s">
        <v>61</v>
      </c>
      <c r="C191" s="12" t="s">
        <v>57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19">
        <f>SUM(D191:O191)</f>
        <v>0</v>
      </c>
    </row>
    <row r="192" spans="1:16" ht="15.75" x14ac:dyDescent="0.25">
      <c r="A192" s="630"/>
      <c r="B192" s="20" t="s">
        <v>60</v>
      </c>
      <c r="C192" s="12" t="s">
        <v>57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19">
        <f>SUM(D192:O192)</f>
        <v>0</v>
      </c>
    </row>
    <row r="193" spans="1:16" ht="15.75" x14ac:dyDescent="0.25">
      <c r="A193" s="81" t="s">
        <v>59</v>
      </c>
      <c r="B193" s="18"/>
      <c r="C193" s="12"/>
      <c r="D193" s="315">
        <f>SUM(D153:D192)</f>
        <v>31</v>
      </c>
      <c r="E193" s="315">
        <f t="shared" ref="E193:G193" si="257">SUM(E153:E192)</f>
        <v>39</v>
      </c>
      <c r="F193" s="315">
        <f t="shared" si="257"/>
        <v>39</v>
      </c>
      <c r="G193" s="315">
        <f t="shared" si="257"/>
        <v>40</v>
      </c>
      <c r="H193" s="315">
        <f t="shared" ref="H193:I193" si="258">SUM(H153:H192)</f>
        <v>39</v>
      </c>
      <c r="I193" s="315">
        <f t="shared" si="258"/>
        <v>37</v>
      </c>
      <c r="J193" s="315">
        <f t="shared" ref="J193:K193" si="259">SUM(J153:J192)</f>
        <v>40</v>
      </c>
      <c r="K193" s="315">
        <f t="shared" si="259"/>
        <v>36</v>
      </c>
      <c r="L193" s="315">
        <f t="shared" ref="L193:M193" si="260">SUM(L153:L192)</f>
        <v>37</v>
      </c>
      <c r="M193" s="315">
        <f t="shared" si="260"/>
        <v>31</v>
      </c>
      <c r="N193" s="315">
        <f t="shared" ref="N193:O193" si="261">SUM(N153:N192)</f>
        <v>41</v>
      </c>
      <c r="O193" s="315">
        <f t="shared" si="261"/>
        <v>39</v>
      </c>
      <c r="P193" s="40">
        <f t="shared" ref="P193" si="262">SUM(P153:P192)</f>
        <v>449</v>
      </c>
    </row>
    <row r="194" spans="1:16" ht="15.75" x14ac:dyDescent="0.25">
      <c r="A194" s="600" t="s">
        <v>58</v>
      </c>
      <c r="B194" s="631"/>
      <c r="C194" s="12" t="s">
        <v>57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0</v>
      </c>
    </row>
    <row r="195" spans="1:16" ht="15.75" x14ac:dyDescent="0.25">
      <c r="A195" s="602"/>
      <c r="B195" s="632"/>
      <c r="C195" s="17" t="s">
        <v>55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0</v>
      </c>
    </row>
    <row r="196" spans="1:16" ht="15.75" x14ac:dyDescent="0.25">
      <c r="A196" s="324" t="s">
        <v>204</v>
      </c>
      <c r="B196" s="328"/>
      <c r="C196" s="17" t="s">
        <v>55</v>
      </c>
      <c r="D196" s="5">
        <v>18</v>
      </c>
      <c r="E196" s="5">
        <v>18</v>
      </c>
      <c r="F196" s="5">
        <v>16</v>
      </c>
      <c r="G196" s="5">
        <v>18</v>
      </c>
      <c r="H196" s="5">
        <v>20</v>
      </c>
      <c r="I196" s="5">
        <v>21</v>
      </c>
      <c r="J196" s="5">
        <v>22</v>
      </c>
      <c r="K196" s="5">
        <v>23</v>
      </c>
      <c r="L196" s="5">
        <v>23</v>
      </c>
      <c r="M196" s="5">
        <v>22</v>
      </c>
      <c r="N196" s="5">
        <v>21</v>
      </c>
      <c r="O196" s="5">
        <v>22</v>
      </c>
      <c r="P196" s="10">
        <f>SUM(D196:O196)/12</f>
        <v>20.333333333333332</v>
      </c>
    </row>
    <row r="197" spans="1:16" ht="15.75" x14ac:dyDescent="0.25">
      <c r="A197" s="596" t="s">
        <v>56</v>
      </c>
      <c r="B197" s="597"/>
      <c r="C197" s="17" t="s">
        <v>55</v>
      </c>
      <c r="D197" s="5">
        <v>7</v>
      </c>
      <c r="E197" s="5">
        <v>6.5</v>
      </c>
      <c r="F197" s="5">
        <v>0</v>
      </c>
      <c r="G197" s="5">
        <v>0</v>
      </c>
      <c r="H197" s="5">
        <v>0</v>
      </c>
      <c r="I197" s="5">
        <v>7</v>
      </c>
      <c r="J197" s="5">
        <v>31</v>
      </c>
      <c r="K197" s="5">
        <v>33</v>
      </c>
      <c r="L197" s="5">
        <v>37</v>
      </c>
      <c r="M197" s="5">
        <v>22.5</v>
      </c>
      <c r="N197" s="5">
        <v>83</v>
      </c>
      <c r="O197" s="5">
        <v>42</v>
      </c>
      <c r="P197" s="10">
        <f>SUM(D197:O197)</f>
        <v>269</v>
      </c>
    </row>
    <row r="198" spans="1:16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4"/>
      <c r="O198" s="594"/>
      <c r="P198" s="595"/>
    </row>
    <row r="199" spans="1:16" ht="15.75" x14ac:dyDescent="0.25">
      <c r="A199" s="600" t="s">
        <v>54</v>
      </c>
      <c r="B199" s="321" t="s">
        <v>53</v>
      </c>
      <c r="C199" s="12" t="s">
        <v>47</v>
      </c>
      <c r="D199" s="5">
        <v>0</v>
      </c>
      <c r="E199" s="5">
        <v>246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263">SUM(D199:O199)</f>
        <v>246</v>
      </c>
    </row>
    <row r="200" spans="1:16" ht="15.75" x14ac:dyDescent="0.25">
      <c r="A200" s="601"/>
      <c r="B200" s="321" t="s">
        <v>52</v>
      </c>
      <c r="C200" s="12" t="s">
        <v>47</v>
      </c>
      <c r="D200" s="5">
        <v>0</v>
      </c>
      <c r="E200" s="5">
        <v>384</v>
      </c>
      <c r="F200" s="5">
        <v>480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263"/>
        <v>864</v>
      </c>
    </row>
    <row r="201" spans="1:16" ht="15.75" x14ac:dyDescent="0.25">
      <c r="A201" s="601"/>
      <c r="B201" s="321" t="s">
        <v>51</v>
      </c>
      <c r="C201" s="12" t="s">
        <v>47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18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263"/>
        <v>18</v>
      </c>
    </row>
    <row r="202" spans="1:16" ht="15.75" x14ac:dyDescent="0.25">
      <c r="A202" s="601"/>
      <c r="B202" s="321" t="s">
        <v>50</v>
      </c>
      <c r="C202" s="12" t="s">
        <v>47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1200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263"/>
        <v>1200</v>
      </c>
    </row>
    <row r="203" spans="1:16" ht="15.75" x14ac:dyDescent="0.25">
      <c r="A203" s="602"/>
      <c r="B203" s="321" t="s">
        <v>49</v>
      </c>
      <c r="C203" s="12" t="s">
        <v>47</v>
      </c>
      <c r="D203" s="5">
        <v>0</v>
      </c>
      <c r="E203" s="5">
        <v>0</v>
      </c>
      <c r="F203" s="5">
        <v>0</v>
      </c>
      <c r="G203" s="5">
        <v>0</v>
      </c>
      <c r="H203" s="5">
        <v>1140</v>
      </c>
      <c r="I203" s="5">
        <v>60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263"/>
        <v>1200</v>
      </c>
    </row>
    <row r="204" spans="1:16" ht="15.75" x14ac:dyDescent="0.25">
      <c r="A204" s="80" t="s">
        <v>48</v>
      </c>
      <c r="B204" s="321"/>
      <c r="C204" s="12" t="s">
        <v>47</v>
      </c>
      <c r="D204" s="315">
        <f>SUM(D199:D203)</f>
        <v>0</v>
      </c>
      <c r="E204" s="16">
        <f t="shared" ref="E204:G204" si="264">SUM(E199:E203)</f>
        <v>630</v>
      </c>
      <c r="F204" s="16">
        <f t="shared" si="264"/>
        <v>480</v>
      </c>
      <c r="G204" s="16">
        <f t="shared" si="264"/>
        <v>0</v>
      </c>
      <c r="H204" s="16">
        <f t="shared" ref="H204:I204" si="265">SUM(H199:H203)</f>
        <v>1140</v>
      </c>
      <c r="I204" s="16">
        <f t="shared" si="265"/>
        <v>1278</v>
      </c>
      <c r="J204" s="16">
        <f t="shared" ref="J204:K204" si="266">SUM(J199:J203)</f>
        <v>0</v>
      </c>
      <c r="K204" s="16">
        <f t="shared" si="266"/>
        <v>0</v>
      </c>
      <c r="L204" s="16">
        <f t="shared" ref="L204:M204" si="267">SUM(L199:L203)</f>
        <v>0</v>
      </c>
      <c r="M204" s="16">
        <f t="shared" si="267"/>
        <v>0</v>
      </c>
      <c r="N204" s="16">
        <f t="shared" ref="N204:O204" si="268">SUM(N199:N203)</f>
        <v>0</v>
      </c>
      <c r="O204" s="16">
        <f t="shared" si="268"/>
        <v>0</v>
      </c>
      <c r="P204" s="98">
        <f t="shared" si="263"/>
        <v>3528</v>
      </c>
    </row>
    <row r="205" spans="1:16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4"/>
      <c r="O205" s="594"/>
      <c r="P205" s="595"/>
    </row>
    <row r="206" spans="1:16" ht="15.75" x14ac:dyDescent="0.25">
      <c r="A206" s="596" t="s">
        <v>43</v>
      </c>
      <c r="B206" s="597"/>
      <c r="C206" s="12" t="s">
        <v>31</v>
      </c>
      <c r="D206" s="14">
        <v>263366.53000000003</v>
      </c>
      <c r="E206" s="14">
        <v>382933.12</v>
      </c>
      <c r="F206" s="14">
        <v>368549.70999999996</v>
      </c>
      <c r="G206" s="14">
        <v>736602.08000000007</v>
      </c>
      <c r="H206" s="14">
        <v>903657.35</v>
      </c>
      <c r="I206" s="14">
        <v>684815.27</v>
      </c>
      <c r="J206" s="14">
        <v>530230.99</v>
      </c>
      <c r="K206" s="14">
        <v>1021633.5999999999</v>
      </c>
      <c r="L206" s="14">
        <v>927899.07</v>
      </c>
      <c r="M206" s="14">
        <v>438544.99</v>
      </c>
      <c r="N206" s="14">
        <v>544244</v>
      </c>
      <c r="O206" s="14">
        <v>259049</v>
      </c>
      <c r="P206" s="10">
        <f>SUM(D206:O206)</f>
        <v>7061525.71</v>
      </c>
    </row>
    <row r="207" spans="1:16" ht="15.75" x14ac:dyDescent="0.25">
      <c r="A207" s="596" t="s">
        <v>42</v>
      </c>
      <c r="B207" s="597"/>
      <c r="C207" s="12" t="s">
        <v>31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0">
        <f>SUM(D207:O207)</f>
        <v>0</v>
      </c>
    </row>
    <row r="208" spans="1:16" ht="15.75" x14ac:dyDescent="0.25">
      <c r="A208" s="603" t="s">
        <v>41</v>
      </c>
      <c r="B208" s="604"/>
      <c r="C208" s="12" t="s">
        <v>31</v>
      </c>
      <c r="D208" s="14">
        <v>12000</v>
      </c>
      <c r="E208" s="14">
        <v>69000</v>
      </c>
      <c r="F208" s="14">
        <v>10000</v>
      </c>
      <c r="G208" s="14">
        <v>31000</v>
      </c>
      <c r="H208" s="14">
        <v>18000</v>
      </c>
      <c r="I208" s="14">
        <v>26000</v>
      </c>
      <c r="J208" s="14">
        <v>20000</v>
      </c>
      <c r="K208" s="14">
        <v>15000</v>
      </c>
      <c r="L208" s="14">
        <v>25000</v>
      </c>
      <c r="M208" s="14">
        <v>11500</v>
      </c>
      <c r="N208" s="14">
        <v>0</v>
      </c>
      <c r="O208" s="14">
        <v>0</v>
      </c>
      <c r="P208" s="10">
        <f>SUM(D208:O208)</f>
        <v>237500</v>
      </c>
    </row>
    <row r="209" spans="1:16" ht="15.75" x14ac:dyDescent="0.25">
      <c r="A209" s="596" t="s">
        <v>40</v>
      </c>
      <c r="B209" s="597"/>
      <c r="C209" s="12" t="s">
        <v>31</v>
      </c>
      <c r="D209" s="14">
        <v>0</v>
      </c>
      <c r="E209" s="14">
        <v>0</v>
      </c>
      <c r="F209" s="14">
        <v>0</v>
      </c>
      <c r="G209" s="14">
        <v>0</v>
      </c>
      <c r="H209" s="14">
        <v>403400</v>
      </c>
      <c r="I209" s="14">
        <v>0</v>
      </c>
      <c r="J209" s="14">
        <v>0</v>
      </c>
      <c r="K209" s="14">
        <v>0</v>
      </c>
      <c r="L209" s="14">
        <v>305000</v>
      </c>
      <c r="M209" s="14">
        <v>0</v>
      </c>
      <c r="N209" s="14">
        <v>0</v>
      </c>
      <c r="O209" s="14">
        <v>0</v>
      </c>
      <c r="P209" s="10">
        <f>SUM(D209:O209)</f>
        <v>708400</v>
      </c>
    </row>
    <row r="210" spans="1:16" ht="15.75" x14ac:dyDescent="0.25">
      <c r="A210" s="598" t="s">
        <v>45</v>
      </c>
      <c r="B210" s="599"/>
      <c r="C210" s="12" t="s">
        <v>31</v>
      </c>
      <c r="D210" s="315">
        <f t="shared" ref="D210:G210" si="269">SUM(D206:D209)</f>
        <v>275366.53000000003</v>
      </c>
      <c r="E210" s="315">
        <f t="shared" si="269"/>
        <v>451933.12</v>
      </c>
      <c r="F210" s="315">
        <f t="shared" si="269"/>
        <v>378549.70999999996</v>
      </c>
      <c r="G210" s="315">
        <f t="shared" si="269"/>
        <v>767602.08000000007</v>
      </c>
      <c r="H210" s="315">
        <f t="shared" ref="H210:I210" si="270">SUM(H206:H209)</f>
        <v>1325057.3500000001</v>
      </c>
      <c r="I210" s="315">
        <f t="shared" si="270"/>
        <v>710815.27</v>
      </c>
      <c r="J210" s="315">
        <f t="shared" ref="J210:K210" si="271">SUM(J206:J209)</f>
        <v>550230.99</v>
      </c>
      <c r="K210" s="315">
        <f t="shared" si="271"/>
        <v>1036633.5999999999</v>
      </c>
      <c r="L210" s="315">
        <f t="shared" ref="L210:M210" si="272">SUM(L206:L209)</f>
        <v>1257899.0699999998</v>
      </c>
      <c r="M210" s="315">
        <f t="shared" si="272"/>
        <v>450044.99</v>
      </c>
      <c r="N210" s="315">
        <f t="shared" ref="N210:O210" si="273">SUM(N206:N209)</f>
        <v>544244</v>
      </c>
      <c r="O210" s="315">
        <f t="shared" si="273"/>
        <v>259049</v>
      </c>
      <c r="P210" s="10">
        <f>SUM(D210:O210)</f>
        <v>8007425.709999999</v>
      </c>
    </row>
    <row r="211" spans="1:16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4"/>
      <c r="O211" s="594"/>
      <c r="P211" s="595"/>
    </row>
    <row r="212" spans="1:16" ht="15.75" x14ac:dyDescent="0.25">
      <c r="A212" s="596" t="s">
        <v>43</v>
      </c>
      <c r="B212" s="597"/>
      <c r="C212" s="12" t="s">
        <v>31</v>
      </c>
      <c r="D212" s="14">
        <v>4109675.8600000003</v>
      </c>
      <c r="E212" s="14">
        <v>4545313</v>
      </c>
      <c r="F212" s="14">
        <v>4287663</v>
      </c>
      <c r="G212" s="14">
        <v>4524826</v>
      </c>
      <c r="H212" s="14">
        <v>5842562</v>
      </c>
      <c r="I212" s="14">
        <v>6546872</v>
      </c>
      <c r="J212" s="14">
        <v>6547765.8600000003</v>
      </c>
      <c r="K212" s="14">
        <v>5717325.04</v>
      </c>
      <c r="L212" s="14">
        <v>6447533.4900000002</v>
      </c>
      <c r="M212" s="14">
        <v>5194806.41</v>
      </c>
      <c r="N212" s="14">
        <v>4879365.66</v>
      </c>
      <c r="O212" s="14">
        <v>6218956.5</v>
      </c>
      <c r="P212" s="10">
        <f>SUM(D212:O212)</f>
        <v>64862664.819999993</v>
      </c>
    </row>
    <row r="213" spans="1:16" ht="15.75" x14ac:dyDescent="0.25">
      <c r="A213" s="596" t="s">
        <v>42</v>
      </c>
      <c r="B213" s="597"/>
      <c r="C213" s="12" t="s">
        <v>31</v>
      </c>
      <c r="D213" s="14">
        <v>25000</v>
      </c>
      <c r="E213" s="14">
        <v>36000</v>
      </c>
      <c r="F213" s="14">
        <v>28700</v>
      </c>
      <c r="G213" s="14">
        <v>33900</v>
      </c>
      <c r="H213" s="14">
        <v>54500</v>
      </c>
      <c r="I213" s="14">
        <v>60600</v>
      </c>
      <c r="J213" s="14">
        <v>63500</v>
      </c>
      <c r="K213" s="14">
        <v>50900</v>
      </c>
      <c r="L213" s="14">
        <v>63970</v>
      </c>
      <c r="M213" s="14">
        <v>61400</v>
      </c>
      <c r="N213" s="14">
        <v>41900</v>
      </c>
      <c r="O213" s="14">
        <v>69500</v>
      </c>
      <c r="P213" s="10">
        <f>SUM(D213:O213)</f>
        <v>589870</v>
      </c>
    </row>
    <row r="214" spans="1:16" ht="15.75" x14ac:dyDescent="0.25">
      <c r="A214" s="603" t="s">
        <v>41</v>
      </c>
      <c r="B214" s="604"/>
      <c r="C214" s="12" t="s">
        <v>31</v>
      </c>
      <c r="D214" s="14">
        <v>46000</v>
      </c>
      <c r="E214" s="14">
        <v>129600</v>
      </c>
      <c r="F214" s="14">
        <v>250800</v>
      </c>
      <c r="G214" s="14">
        <v>224400</v>
      </c>
      <c r="H214" s="14">
        <v>344300</v>
      </c>
      <c r="I214" s="14">
        <v>239700</v>
      </c>
      <c r="J214" s="14">
        <v>161600</v>
      </c>
      <c r="K214" s="14">
        <v>235200</v>
      </c>
      <c r="L214" s="14">
        <v>540400</v>
      </c>
      <c r="M214" s="14">
        <v>243064.05</v>
      </c>
      <c r="N214" s="14">
        <v>285300</v>
      </c>
      <c r="O214" s="14">
        <v>520300</v>
      </c>
      <c r="P214" s="10">
        <f>SUM(D214:O214)</f>
        <v>3220664.05</v>
      </c>
    </row>
    <row r="215" spans="1:16" ht="15.75" x14ac:dyDescent="0.25">
      <c r="A215" s="596" t="s">
        <v>40</v>
      </c>
      <c r="B215" s="597"/>
      <c r="C215" s="12" t="s">
        <v>31</v>
      </c>
      <c r="D215" s="14">
        <v>562600</v>
      </c>
      <c r="E215" s="14">
        <v>1555200</v>
      </c>
      <c r="F215" s="14">
        <v>724200</v>
      </c>
      <c r="G215" s="14">
        <v>1371800</v>
      </c>
      <c r="H215" s="14">
        <v>240904</v>
      </c>
      <c r="I215" s="14">
        <v>921800</v>
      </c>
      <c r="J215" s="14">
        <v>1077650</v>
      </c>
      <c r="K215" s="14">
        <v>287200</v>
      </c>
      <c r="L215" s="14">
        <v>440600</v>
      </c>
      <c r="M215" s="14">
        <v>1773119.7</v>
      </c>
      <c r="N215" s="14">
        <v>830800</v>
      </c>
      <c r="O215" s="14">
        <v>186000</v>
      </c>
      <c r="P215" s="10">
        <f>SUM(D215:O215)</f>
        <v>9971873.6999999993</v>
      </c>
    </row>
    <row r="216" spans="1:16" ht="15.75" x14ac:dyDescent="0.25">
      <c r="A216" s="598" t="s">
        <v>39</v>
      </c>
      <c r="B216" s="599"/>
      <c r="C216" s="12" t="s">
        <v>31</v>
      </c>
      <c r="D216" s="315">
        <f t="shared" ref="D216:G216" si="274">SUM(D212:D215)</f>
        <v>4743275.8600000003</v>
      </c>
      <c r="E216" s="315">
        <f t="shared" si="274"/>
        <v>6266113</v>
      </c>
      <c r="F216" s="315">
        <f t="shared" si="274"/>
        <v>5291363</v>
      </c>
      <c r="G216" s="315">
        <f t="shared" si="274"/>
        <v>6154926</v>
      </c>
      <c r="H216" s="315">
        <f t="shared" ref="H216:I216" si="275">SUM(H212:H215)</f>
        <v>6482266</v>
      </c>
      <c r="I216" s="315">
        <f t="shared" si="275"/>
        <v>7768972</v>
      </c>
      <c r="J216" s="315">
        <f t="shared" ref="J216:K216" si="276">SUM(J212:J215)</f>
        <v>7850515.8600000003</v>
      </c>
      <c r="K216" s="315">
        <f t="shared" si="276"/>
        <v>6290625.04</v>
      </c>
      <c r="L216" s="315">
        <f t="shared" ref="L216:M216" si="277">SUM(L212:L215)</f>
        <v>7492503.4900000002</v>
      </c>
      <c r="M216" s="315">
        <f t="shared" si="277"/>
        <v>7272390.1600000001</v>
      </c>
      <c r="N216" s="315">
        <f t="shared" ref="N216:O216" si="278">SUM(N212:N215)</f>
        <v>6037365.6600000001</v>
      </c>
      <c r="O216" s="315">
        <f t="shared" si="278"/>
        <v>6994756.5</v>
      </c>
      <c r="P216" s="10">
        <f>SUM(D216:O216)</f>
        <v>78645072.569999993</v>
      </c>
    </row>
    <row r="217" spans="1:16" s="3" customFormat="1" ht="15.75" x14ac:dyDescent="0.25">
      <c r="A217" s="322" t="s">
        <v>38</v>
      </c>
      <c r="B217" s="323"/>
      <c r="C217" s="12" t="s">
        <v>31</v>
      </c>
      <c r="D217" s="315">
        <f>D210+D216</f>
        <v>5018642.3900000006</v>
      </c>
      <c r="E217" s="315">
        <f t="shared" ref="E217:G217" si="279">E210+E216</f>
        <v>6718046.1200000001</v>
      </c>
      <c r="F217" s="315">
        <f t="shared" si="279"/>
        <v>5669912.71</v>
      </c>
      <c r="G217" s="315">
        <f t="shared" si="279"/>
        <v>6922528.0800000001</v>
      </c>
      <c r="H217" s="315">
        <f t="shared" ref="H217:I217" si="280">H210+H216</f>
        <v>7807323.3499999996</v>
      </c>
      <c r="I217" s="315">
        <f t="shared" si="280"/>
        <v>8479787.2699999996</v>
      </c>
      <c r="J217" s="315">
        <f t="shared" ref="J217:K217" si="281">J210+J216</f>
        <v>8400746.8499999996</v>
      </c>
      <c r="K217" s="315">
        <f t="shared" si="281"/>
        <v>7327258.6399999997</v>
      </c>
      <c r="L217" s="315">
        <f t="shared" ref="L217:M217" si="282">L210+L216</f>
        <v>8750402.5600000005</v>
      </c>
      <c r="M217" s="315">
        <f t="shared" si="282"/>
        <v>7722435.1500000004</v>
      </c>
      <c r="N217" s="315">
        <f t="shared" ref="N217:O217" si="283">N210+N216</f>
        <v>6581609.6600000001</v>
      </c>
      <c r="O217" s="315">
        <f t="shared" si="283"/>
        <v>7253805.5</v>
      </c>
      <c r="P217" s="40">
        <f t="shared" ref="P217" si="284">P210+P216</f>
        <v>86652498.279999986</v>
      </c>
    </row>
    <row r="218" spans="1:16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4"/>
      <c r="O218" s="594"/>
      <c r="P218" s="595"/>
    </row>
    <row r="219" spans="1:16" ht="15.75" x14ac:dyDescent="0.25">
      <c r="A219" s="596" t="s">
        <v>35</v>
      </c>
      <c r="B219" s="597"/>
      <c r="C219" s="12" t="s">
        <v>31</v>
      </c>
      <c r="D219" s="14">
        <v>365940.8</v>
      </c>
      <c r="E219" s="14">
        <v>500996.01</v>
      </c>
      <c r="F219" s="14">
        <v>551625.06000000006</v>
      </c>
      <c r="G219" s="14">
        <v>688785.21</v>
      </c>
      <c r="H219" s="14">
        <v>865706.48</v>
      </c>
      <c r="I219" s="14">
        <v>1120216.97</v>
      </c>
      <c r="J219" s="14">
        <v>1339899.24</v>
      </c>
      <c r="K219" s="14">
        <v>776242.82</v>
      </c>
      <c r="L219" s="14">
        <v>868077.85</v>
      </c>
      <c r="M219" s="14">
        <v>572876.89</v>
      </c>
      <c r="N219" s="14">
        <v>449294.94</v>
      </c>
      <c r="O219" s="14">
        <v>318465.49000000011</v>
      </c>
      <c r="P219" s="10">
        <f>SUM(D219:O219)</f>
        <v>8418127.7599999998</v>
      </c>
    </row>
    <row r="220" spans="1:16" ht="15.75" x14ac:dyDescent="0.25">
      <c r="A220" s="596" t="s">
        <v>34</v>
      </c>
      <c r="B220" s="597"/>
      <c r="C220" s="12" t="s">
        <v>31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0">
        <f>SUM(D220:O220)</f>
        <v>0</v>
      </c>
    </row>
    <row r="221" spans="1:16" ht="15.75" x14ac:dyDescent="0.25">
      <c r="A221" s="596" t="s">
        <v>33</v>
      </c>
      <c r="B221" s="597"/>
      <c r="C221" s="12" t="s">
        <v>31</v>
      </c>
      <c r="D221" s="14">
        <v>24902.03</v>
      </c>
      <c r="E221" s="14">
        <v>42131.07</v>
      </c>
      <c r="F221" s="14">
        <v>48399.06</v>
      </c>
      <c r="G221" s="14">
        <v>420462.71</v>
      </c>
      <c r="H221" s="14">
        <v>1187251.83</v>
      </c>
      <c r="I221" s="14">
        <v>123823.51</v>
      </c>
      <c r="J221" s="14">
        <v>154958.74</v>
      </c>
      <c r="K221" s="14">
        <v>30400.45</v>
      </c>
      <c r="L221" s="14">
        <v>74019.899999999994</v>
      </c>
      <c r="M221" s="14">
        <v>19059.63</v>
      </c>
      <c r="N221" s="14">
        <v>33408.699999999997</v>
      </c>
      <c r="O221" s="14">
        <v>27392.2</v>
      </c>
      <c r="P221" s="10">
        <f>SUM(D221:O221)</f>
        <v>2186209.8300000005</v>
      </c>
    </row>
    <row r="222" spans="1:16" ht="15.75" x14ac:dyDescent="0.25">
      <c r="A222" s="596" t="s">
        <v>32</v>
      </c>
      <c r="B222" s="597"/>
      <c r="C222" s="12" t="s">
        <v>31</v>
      </c>
      <c r="D222" s="14">
        <v>26113.46</v>
      </c>
      <c r="E222" s="14">
        <v>13802.06</v>
      </c>
      <c r="F222" s="14">
        <v>10724.21</v>
      </c>
      <c r="G222" s="14">
        <v>16879.91</v>
      </c>
      <c r="H222" s="14">
        <v>11796.63</v>
      </c>
      <c r="I222" s="14">
        <v>28724.83</v>
      </c>
      <c r="J222" s="14">
        <v>21953.55</v>
      </c>
      <c r="K222" s="14">
        <v>8410.99</v>
      </c>
      <c r="L222" s="14">
        <v>0</v>
      </c>
      <c r="M222" s="14">
        <v>0</v>
      </c>
      <c r="N222" s="14">
        <v>0</v>
      </c>
      <c r="O222" s="14">
        <v>0</v>
      </c>
      <c r="P222" s="10">
        <f>SUM(D222:O222)</f>
        <v>138405.64000000001</v>
      </c>
    </row>
    <row r="223" spans="1:16" ht="15.75" x14ac:dyDescent="0.25">
      <c r="A223" s="598" t="s">
        <v>36</v>
      </c>
      <c r="B223" s="599"/>
      <c r="C223" s="12" t="s">
        <v>31</v>
      </c>
      <c r="D223" s="13">
        <f>SUM(D219:D222)</f>
        <v>416956.29</v>
      </c>
      <c r="E223" s="315">
        <f>SUM(E219:E222)</f>
        <v>556929.14</v>
      </c>
      <c r="F223" s="315">
        <f t="shared" ref="F223:G223" si="285">SUM(F219:F222)</f>
        <v>610748.33000000007</v>
      </c>
      <c r="G223" s="315">
        <f t="shared" si="285"/>
        <v>1126127.8299999998</v>
      </c>
      <c r="H223" s="315">
        <f t="shared" ref="H223:I223" si="286">SUM(H219:H222)</f>
        <v>2064754.94</v>
      </c>
      <c r="I223" s="315">
        <f t="shared" si="286"/>
        <v>1272765.31</v>
      </c>
      <c r="J223" s="315">
        <f t="shared" ref="J223:K223" si="287">SUM(J219:J222)</f>
        <v>1516811.53</v>
      </c>
      <c r="K223" s="315">
        <f t="shared" si="287"/>
        <v>815054.25999999989</v>
      </c>
      <c r="L223" s="15">
        <f t="shared" ref="L223:M223" si="288">SUM(L219:L222)</f>
        <v>942097.75</v>
      </c>
      <c r="M223" s="15">
        <f t="shared" si="288"/>
        <v>591936.52</v>
      </c>
      <c r="N223" s="15">
        <f t="shared" ref="N223:O223" si="289">SUM(N219:N222)</f>
        <v>482703.64</v>
      </c>
      <c r="O223" s="15">
        <f t="shared" si="289"/>
        <v>345857.69000000012</v>
      </c>
      <c r="P223" s="10">
        <f>SUM(D223:O223)</f>
        <v>10742743.229999999</v>
      </c>
    </row>
    <row r="224" spans="1:16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4"/>
      <c r="O224" s="594"/>
      <c r="P224" s="595"/>
    </row>
    <row r="225" spans="1:16" ht="15.75" x14ac:dyDescent="0.25">
      <c r="A225" s="596" t="s">
        <v>35</v>
      </c>
      <c r="B225" s="597"/>
      <c r="C225" s="12" t="s">
        <v>31</v>
      </c>
      <c r="D225" s="14">
        <v>4098553.71</v>
      </c>
      <c r="E225" s="14">
        <v>4535775.5599999996</v>
      </c>
      <c r="F225" s="14">
        <v>4281172.91</v>
      </c>
      <c r="G225" s="14">
        <v>4515870.68</v>
      </c>
      <c r="H225" s="14">
        <v>5497512.04</v>
      </c>
      <c r="I225" s="14">
        <v>6187962.7499999972</v>
      </c>
      <c r="J225" s="14">
        <v>6351175.2400000002</v>
      </c>
      <c r="K225" s="14">
        <v>5610418.1800000006</v>
      </c>
      <c r="L225" s="14">
        <v>6317023.2000000002</v>
      </c>
      <c r="M225" s="14">
        <v>5144515.72</v>
      </c>
      <c r="N225" s="14">
        <v>4596304.9399999995</v>
      </c>
      <c r="O225" s="14">
        <v>5983315.4800000014</v>
      </c>
      <c r="P225" s="10">
        <f t="shared" ref="P225:P230" si="290">SUM(D225:O225)</f>
        <v>63119600.409999996</v>
      </c>
    </row>
    <row r="226" spans="1:16" ht="15.75" x14ac:dyDescent="0.25">
      <c r="A226" s="596" t="s">
        <v>34</v>
      </c>
      <c r="B226" s="597"/>
      <c r="C226" s="12" t="s">
        <v>31</v>
      </c>
      <c r="D226" s="14">
        <v>25000</v>
      </c>
      <c r="E226" s="14">
        <v>35280</v>
      </c>
      <c r="F226" s="14">
        <v>28700</v>
      </c>
      <c r="G226" s="14">
        <v>33900</v>
      </c>
      <c r="H226" s="14">
        <v>51980</v>
      </c>
      <c r="I226" s="14">
        <v>55753.11</v>
      </c>
      <c r="J226" s="14">
        <v>58820</v>
      </c>
      <c r="K226" s="14">
        <v>47120</v>
      </c>
      <c r="L226" s="14">
        <v>61708</v>
      </c>
      <c r="M226" s="14">
        <v>59704.800000000003</v>
      </c>
      <c r="N226" s="14">
        <v>41900</v>
      </c>
      <c r="O226" s="14">
        <v>69500</v>
      </c>
      <c r="P226" s="10">
        <f t="shared" si="290"/>
        <v>569365.90999999992</v>
      </c>
    </row>
    <row r="227" spans="1:16" ht="15.75" x14ac:dyDescent="0.25">
      <c r="A227" s="596" t="s">
        <v>33</v>
      </c>
      <c r="B227" s="597"/>
      <c r="C227" s="12" t="s">
        <v>31</v>
      </c>
      <c r="D227" s="14">
        <v>560200</v>
      </c>
      <c r="E227" s="14">
        <v>1551600</v>
      </c>
      <c r="F227" s="14">
        <v>724200</v>
      </c>
      <c r="G227" s="14">
        <v>1368552.34</v>
      </c>
      <c r="H227" s="14">
        <v>228781.6</v>
      </c>
      <c r="I227" s="14">
        <v>918500</v>
      </c>
      <c r="J227" s="14">
        <v>1062050</v>
      </c>
      <c r="K227" s="14">
        <v>284800</v>
      </c>
      <c r="L227" s="14">
        <v>433760</v>
      </c>
      <c r="M227" s="14">
        <v>1771919.7</v>
      </c>
      <c r="N227" s="14">
        <v>829000</v>
      </c>
      <c r="O227" s="14">
        <v>182512.68</v>
      </c>
      <c r="P227" s="10">
        <f t="shared" si="290"/>
        <v>9915876.3199999984</v>
      </c>
    </row>
    <row r="228" spans="1:16" ht="15.75" x14ac:dyDescent="0.25">
      <c r="A228" s="596" t="s">
        <v>32</v>
      </c>
      <c r="B228" s="597"/>
      <c r="C228" s="12" t="s">
        <v>31</v>
      </c>
      <c r="D228" s="14">
        <v>46000</v>
      </c>
      <c r="E228" s="14">
        <v>129600</v>
      </c>
      <c r="F228" s="14">
        <v>250800</v>
      </c>
      <c r="G228" s="14">
        <v>224400</v>
      </c>
      <c r="H228" s="14">
        <v>344300</v>
      </c>
      <c r="I228" s="14">
        <v>239700</v>
      </c>
      <c r="J228" s="14">
        <v>161600</v>
      </c>
      <c r="K228" s="14">
        <v>235200</v>
      </c>
      <c r="L228" s="14">
        <v>517202.56</v>
      </c>
      <c r="M228" s="14">
        <v>243064.04</v>
      </c>
      <c r="N228" s="14">
        <v>285300</v>
      </c>
      <c r="O228" s="14">
        <v>520300</v>
      </c>
      <c r="P228" s="10">
        <f t="shared" si="290"/>
        <v>3197466.6</v>
      </c>
    </row>
    <row r="229" spans="1:16" ht="15.75" x14ac:dyDescent="0.25">
      <c r="A229" s="598" t="s">
        <v>216</v>
      </c>
      <c r="B229" s="599"/>
      <c r="C229" s="12" t="s">
        <v>31</v>
      </c>
      <c r="D229" s="13">
        <f t="shared" ref="D229:G229" si="291">SUM(D225:D228)</f>
        <v>4729753.71</v>
      </c>
      <c r="E229" s="315">
        <f t="shared" si="291"/>
        <v>6252255.5599999996</v>
      </c>
      <c r="F229" s="315">
        <f t="shared" si="291"/>
        <v>5284872.91</v>
      </c>
      <c r="G229" s="315">
        <f t="shared" si="291"/>
        <v>6142723.0199999996</v>
      </c>
      <c r="H229" s="315">
        <f t="shared" ref="H229:I229" si="292">SUM(H225:H228)</f>
        <v>6122573.6399999997</v>
      </c>
      <c r="I229" s="315">
        <f t="shared" si="292"/>
        <v>7401915.8599999975</v>
      </c>
      <c r="J229" s="315">
        <f t="shared" ref="J229:K229" si="293">SUM(J225:J228)</f>
        <v>7633645.2400000002</v>
      </c>
      <c r="K229" s="315">
        <f t="shared" si="293"/>
        <v>6177538.1800000006</v>
      </c>
      <c r="L229" s="15">
        <f t="shared" ref="L229:M229" si="294">SUM(L225:L228)</f>
        <v>7329693.7599999998</v>
      </c>
      <c r="M229" s="15">
        <f t="shared" si="294"/>
        <v>7219204.2599999998</v>
      </c>
      <c r="N229" s="15">
        <f t="shared" ref="N229:O229" si="295">SUM(N225:N228)</f>
        <v>5752504.9399999995</v>
      </c>
      <c r="O229" s="15">
        <f t="shared" si="295"/>
        <v>6755628.1600000011</v>
      </c>
      <c r="P229" s="10">
        <f t="shared" si="290"/>
        <v>76802309.239999995</v>
      </c>
    </row>
    <row r="230" spans="1:16" ht="15.75" x14ac:dyDescent="0.25">
      <c r="A230" s="322" t="s">
        <v>217</v>
      </c>
      <c r="B230" s="103"/>
      <c r="C230" s="12" t="s">
        <v>31</v>
      </c>
      <c r="D230" s="13">
        <f>D223+D229</f>
        <v>5146710</v>
      </c>
      <c r="E230" s="13">
        <f t="shared" ref="E230:G230" si="296">E223+E229</f>
        <v>6809184.6999999993</v>
      </c>
      <c r="F230" s="13">
        <f t="shared" si="296"/>
        <v>5895621.2400000002</v>
      </c>
      <c r="G230" s="13">
        <f t="shared" si="296"/>
        <v>7268850.8499999996</v>
      </c>
      <c r="H230" s="13">
        <f t="shared" ref="H230:I230" si="297">H223+H229</f>
        <v>8187328.5800000001</v>
      </c>
      <c r="I230" s="13">
        <f t="shared" si="297"/>
        <v>8674681.1699999981</v>
      </c>
      <c r="J230" s="13">
        <f t="shared" ref="J230:K230" si="298">J223+J229</f>
        <v>9150456.7699999996</v>
      </c>
      <c r="K230" s="13">
        <f t="shared" si="298"/>
        <v>6992592.4400000004</v>
      </c>
      <c r="L230" s="13">
        <f t="shared" ref="L230:M230" si="299">L223+L229</f>
        <v>8271791.5099999998</v>
      </c>
      <c r="M230" s="13">
        <f t="shared" si="299"/>
        <v>7811140.7799999993</v>
      </c>
      <c r="N230" s="13">
        <f t="shared" ref="N230:O230" si="300">N223+N229</f>
        <v>6235208.5799999991</v>
      </c>
      <c r="O230" s="13">
        <f t="shared" si="300"/>
        <v>7101485.8500000015</v>
      </c>
      <c r="P230" s="10">
        <f t="shared" si="290"/>
        <v>87545052.469999969</v>
      </c>
    </row>
    <row r="231" spans="1:16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4"/>
      <c r="O231" s="594"/>
      <c r="P231" s="595"/>
    </row>
    <row r="232" spans="1:16" ht="15.75" x14ac:dyDescent="0.25">
      <c r="A232" s="596" t="s">
        <v>29</v>
      </c>
      <c r="B232" s="597"/>
      <c r="C232" s="12" t="s">
        <v>18</v>
      </c>
      <c r="D232" s="14">
        <v>42603.54</v>
      </c>
      <c r="E232" s="14">
        <v>49043.61</v>
      </c>
      <c r="F232" s="14">
        <v>52511.34</v>
      </c>
      <c r="G232" s="14">
        <v>57465.24</v>
      </c>
      <c r="H232" s="14">
        <v>73565.55</v>
      </c>
      <c r="I232" s="14">
        <v>79014.850000000006</v>
      </c>
      <c r="J232" s="14">
        <v>84464.15</v>
      </c>
      <c r="K232" s="14">
        <v>75745.27</v>
      </c>
      <c r="L232" s="14">
        <v>73020.62</v>
      </c>
      <c r="M232" s="14">
        <v>62122.02</v>
      </c>
      <c r="N232" s="14">
        <v>42504.54</v>
      </c>
      <c r="O232" s="14">
        <v>35965.380000000012</v>
      </c>
      <c r="P232" s="10">
        <f>SUM(D232:O232)</f>
        <v>728026.1100000001</v>
      </c>
    </row>
    <row r="233" spans="1:16" ht="15.75" x14ac:dyDescent="0.25">
      <c r="A233" s="596" t="s">
        <v>28</v>
      </c>
      <c r="B233" s="597"/>
      <c r="C233" s="12" t="s">
        <v>18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0">
        <f>SUM(D233:O233)</f>
        <v>0</v>
      </c>
    </row>
    <row r="234" spans="1:16" ht="15.75" x14ac:dyDescent="0.25">
      <c r="A234" s="596" t="s">
        <v>27</v>
      </c>
      <c r="B234" s="597"/>
      <c r="C234" s="12" t="s">
        <v>18</v>
      </c>
      <c r="D234" s="14">
        <v>3085.13</v>
      </c>
      <c r="E234" s="14">
        <v>3085.13</v>
      </c>
      <c r="F234" s="14">
        <v>9255.39</v>
      </c>
      <c r="G234" s="14">
        <v>9255.39</v>
      </c>
      <c r="H234" s="14">
        <v>10180.92</v>
      </c>
      <c r="I234" s="14">
        <v>6787.28</v>
      </c>
      <c r="J234" s="14">
        <v>6787.28</v>
      </c>
      <c r="K234" s="14">
        <v>3393.64</v>
      </c>
      <c r="L234" s="14">
        <v>3393.64</v>
      </c>
      <c r="M234" s="14">
        <v>3393.64</v>
      </c>
      <c r="N234" s="14">
        <v>3393.64</v>
      </c>
      <c r="O234" s="14">
        <v>3393.64</v>
      </c>
      <c r="P234" s="10">
        <f>SUM(D234:O234)</f>
        <v>65404.719999999994</v>
      </c>
    </row>
    <row r="235" spans="1:16" ht="15.75" x14ac:dyDescent="0.25">
      <c r="A235" s="596" t="s">
        <v>26</v>
      </c>
      <c r="B235" s="597"/>
      <c r="C235" s="12" t="s">
        <v>18</v>
      </c>
      <c r="D235" s="14">
        <v>4215.7700000000004</v>
      </c>
      <c r="E235" s="14">
        <v>4215.7700000000004</v>
      </c>
      <c r="F235" s="14">
        <v>4215.7700000000004</v>
      </c>
      <c r="G235" s="14">
        <v>4215.7700000000004</v>
      </c>
      <c r="H235" s="14">
        <v>4637.34</v>
      </c>
      <c r="I235" s="14">
        <v>4637.34</v>
      </c>
      <c r="J235" s="14">
        <v>4637.34</v>
      </c>
      <c r="K235" s="14">
        <v>4637.34</v>
      </c>
      <c r="L235" s="14">
        <v>0</v>
      </c>
      <c r="M235" s="14">
        <v>0</v>
      </c>
      <c r="N235" s="14">
        <v>0</v>
      </c>
      <c r="O235" s="14">
        <v>0</v>
      </c>
      <c r="P235" s="10">
        <f>SUM(D235:O235)</f>
        <v>35412.44</v>
      </c>
    </row>
    <row r="236" spans="1:16" ht="15.75" x14ac:dyDescent="0.25">
      <c r="A236" s="598" t="s">
        <v>25</v>
      </c>
      <c r="B236" s="599"/>
      <c r="C236" s="12" t="s">
        <v>18</v>
      </c>
      <c r="D236" s="13">
        <f>SUM(D232:D235)</f>
        <v>49904.44</v>
      </c>
      <c r="E236" s="13">
        <f t="shared" ref="E236:G236" si="301">SUM(E232:E235)</f>
        <v>56344.509999999995</v>
      </c>
      <c r="F236" s="13">
        <f t="shared" si="301"/>
        <v>65982.5</v>
      </c>
      <c r="G236" s="13">
        <f t="shared" si="301"/>
        <v>70936.400000000009</v>
      </c>
      <c r="H236" s="13">
        <f t="shared" ref="H236:I236" si="302">SUM(H232:H235)</f>
        <v>88383.81</v>
      </c>
      <c r="I236" s="13">
        <f t="shared" si="302"/>
        <v>90439.47</v>
      </c>
      <c r="J236" s="13">
        <f t="shared" ref="J236:K236" si="303">SUM(J232:J235)</f>
        <v>95888.76999999999</v>
      </c>
      <c r="K236" s="13">
        <f t="shared" si="303"/>
        <v>83776.25</v>
      </c>
      <c r="L236" s="13">
        <f t="shared" ref="L236:M236" si="304">SUM(L232:L235)</f>
        <v>76414.259999999995</v>
      </c>
      <c r="M236" s="13">
        <f t="shared" si="304"/>
        <v>65515.659999999996</v>
      </c>
      <c r="N236" s="13">
        <f t="shared" ref="N236:O236" si="305">SUM(N232:N235)</f>
        <v>45898.18</v>
      </c>
      <c r="O236" s="13">
        <f t="shared" si="305"/>
        <v>39359.020000000011</v>
      </c>
      <c r="P236" s="40">
        <f t="shared" ref="P236" si="306">SUM(P232:P235)</f>
        <v>828843.27</v>
      </c>
    </row>
    <row r="237" spans="1:16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4"/>
      <c r="O237" s="594"/>
      <c r="P237" s="595"/>
    </row>
    <row r="238" spans="1:16" ht="15.75" x14ac:dyDescent="0.25">
      <c r="A238" s="596" t="s">
        <v>23</v>
      </c>
      <c r="B238" s="597"/>
      <c r="C238" s="12" t="s">
        <v>18</v>
      </c>
      <c r="D238" s="14">
        <v>76798</v>
      </c>
      <c r="E238" s="14">
        <v>88407</v>
      </c>
      <c r="F238" s="14">
        <v>94658</v>
      </c>
      <c r="G238" s="14">
        <v>103588</v>
      </c>
      <c r="H238" s="14">
        <v>120555</v>
      </c>
      <c r="I238" s="14">
        <v>129485</v>
      </c>
      <c r="J238" s="14">
        <v>138415</v>
      </c>
      <c r="K238" s="14">
        <v>124127</v>
      </c>
      <c r="L238" s="14">
        <v>119662</v>
      </c>
      <c r="M238" s="14">
        <v>101802</v>
      </c>
      <c r="N238" s="14">
        <v>69654</v>
      </c>
      <c r="O238" s="14">
        <v>58938</v>
      </c>
      <c r="P238" s="10">
        <f>SUM(D238:O238)</f>
        <v>1226089</v>
      </c>
    </row>
    <row r="239" spans="1:16" ht="15.75" x14ac:dyDescent="0.25">
      <c r="A239" s="596" t="s">
        <v>22</v>
      </c>
      <c r="B239" s="597"/>
      <c r="C239" s="12" t="s">
        <v>18</v>
      </c>
      <c r="D239" s="14">
        <v>0</v>
      </c>
      <c r="E239" s="14">
        <v>0</v>
      </c>
      <c r="F239" s="14">
        <v>0</v>
      </c>
      <c r="G239" s="14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0">
        <f>SUM(D239:O239)</f>
        <v>0</v>
      </c>
    </row>
    <row r="240" spans="1:16" ht="15.75" x14ac:dyDescent="0.25">
      <c r="A240" s="596" t="s">
        <v>21</v>
      </c>
      <c r="B240" s="597"/>
      <c r="C240" s="12" t="s">
        <v>18</v>
      </c>
      <c r="D240" s="14">
        <v>893</v>
      </c>
      <c r="E240" s="14">
        <v>893</v>
      </c>
      <c r="F240" s="14">
        <v>2679</v>
      </c>
      <c r="G240" s="14">
        <v>2679</v>
      </c>
      <c r="H240" s="16">
        <v>2679</v>
      </c>
      <c r="I240" s="16">
        <v>1786</v>
      </c>
      <c r="J240" s="16">
        <v>1786</v>
      </c>
      <c r="K240" s="16">
        <v>893</v>
      </c>
      <c r="L240" s="16">
        <v>893</v>
      </c>
      <c r="M240" s="16">
        <v>893</v>
      </c>
      <c r="N240" s="16">
        <v>893</v>
      </c>
      <c r="O240" s="16">
        <v>893</v>
      </c>
      <c r="P240" s="10">
        <f>SUM(D240:O240)</f>
        <v>17860</v>
      </c>
    </row>
    <row r="241" spans="1:16" ht="15.75" x14ac:dyDescent="0.25">
      <c r="A241" s="596" t="s">
        <v>20</v>
      </c>
      <c r="B241" s="597"/>
      <c r="C241" s="12" t="s">
        <v>18</v>
      </c>
      <c r="D241" s="14">
        <v>893</v>
      </c>
      <c r="E241" s="14">
        <v>893</v>
      </c>
      <c r="F241" s="14">
        <v>893</v>
      </c>
      <c r="G241" s="14">
        <v>893</v>
      </c>
      <c r="H241" s="16">
        <v>893</v>
      </c>
      <c r="I241" s="16">
        <v>893</v>
      </c>
      <c r="J241" s="16">
        <v>893</v>
      </c>
      <c r="K241" s="16">
        <v>893</v>
      </c>
      <c r="L241" s="16">
        <v>0</v>
      </c>
      <c r="M241" s="16">
        <v>0</v>
      </c>
      <c r="N241" s="16">
        <v>0</v>
      </c>
      <c r="O241" s="16">
        <v>0</v>
      </c>
      <c r="P241" s="10">
        <f>SUM(D241:O241)</f>
        <v>7144</v>
      </c>
    </row>
    <row r="242" spans="1:16" ht="15.75" x14ac:dyDescent="0.25">
      <c r="A242" s="598" t="s">
        <v>19</v>
      </c>
      <c r="B242" s="599"/>
      <c r="C242" s="12" t="s">
        <v>18</v>
      </c>
      <c r="D242" s="13">
        <f>SUM(D238:D241)</f>
        <v>78584</v>
      </c>
      <c r="E242" s="13">
        <f t="shared" ref="E242:G242" si="307">SUM(E238:E241)</f>
        <v>90193</v>
      </c>
      <c r="F242" s="13">
        <f t="shared" si="307"/>
        <v>98230</v>
      </c>
      <c r="G242" s="13">
        <f t="shared" si="307"/>
        <v>107160</v>
      </c>
      <c r="H242" s="13">
        <f t="shared" ref="H242:I242" si="308">SUM(H238:H241)</f>
        <v>124127</v>
      </c>
      <c r="I242" s="13">
        <f t="shared" si="308"/>
        <v>132164</v>
      </c>
      <c r="J242" s="13">
        <f t="shared" ref="J242:K242" si="309">SUM(J238:J241)</f>
        <v>141094</v>
      </c>
      <c r="K242" s="13">
        <f t="shared" si="309"/>
        <v>125913</v>
      </c>
      <c r="L242" s="13">
        <f t="shared" ref="L242:M242" si="310">SUM(L238:L241)</f>
        <v>120555</v>
      </c>
      <c r="M242" s="13">
        <f t="shared" si="310"/>
        <v>102695</v>
      </c>
      <c r="N242" s="13">
        <f t="shared" ref="N242:O242" si="311">SUM(N238:N241)</f>
        <v>70547</v>
      </c>
      <c r="O242" s="13">
        <f t="shared" si="311"/>
        <v>59831</v>
      </c>
      <c r="P242" s="40">
        <f t="shared" ref="P242" si="312">SUM(P238:P241)</f>
        <v>1251093</v>
      </c>
    </row>
    <row r="243" spans="1:16" ht="15.75" x14ac:dyDescent="0.25">
      <c r="A243" s="598" t="s">
        <v>218</v>
      </c>
      <c r="B243" s="599"/>
      <c r="C243" s="12" t="s">
        <v>18</v>
      </c>
      <c r="D243" s="315">
        <f>D230+D236+D242</f>
        <v>5275198.4400000004</v>
      </c>
      <c r="E243" s="315">
        <f t="shared" ref="E243:G243" si="313">E230+E236+E242</f>
        <v>6955722.209999999</v>
      </c>
      <c r="F243" s="315">
        <f t="shared" si="313"/>
        <v>6059833.7400000002</v>
      </c>
      <c r="G243" s="315">
        <f t="shared" si="313"/>
        <v>7446947.25</v>
      </c>
      <c r="H243" s="315">
        <f t="shared" ref="H243:I243" si="314">H230+H236+H242</f>
        <v>8399839.3900000006</v>
      </c>
      <c r="I243" s="315">
        <f t="shared" si="314"/>
        <v>8897284.6399999987</v>
      </c>
      <c r="J243" s="315">
        <f t="shared" ref="J243:K243" si="315">J230+J236+J242</f>
        <v>9387439.5399999991</v>
      </c>
      <c r="K243" s="315">
        <f t="shared" si="315"/>
        <v>7202281.6900000004</v>
      </c>
      <c r="L243" s="315">
        <f t="shared" ref="L243:M243" si="316">L230+L236+L242</f>
        <v>8468760.7699999996</v>
      </c>
      <c r="M243" s="315">
        <f t="shared" si="316"/>
        <v>7979351.4399999995</v>
      </c>
      <c r="N243" s="315">
        <f t="shared" ref="N243:O243" si="317">N230+N236+N242</f>
        <v>6351653.7599999988</v>
      </c>
      <c r="O243" s="315">
        <f t="shared" si="317"/>
        <v>7200675.870000001</v>
      </c>
      <c r="P243" s="40">
        <f t="shared" ref="P243" si="318">P216+P223+P236+P242</f>
        <v>91467752.069999993</v>
      </c>
    </row>
    <row r="244" spans="1:16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4"/>
      <c r="O244" s="594"/>
      <c r="P244" s="595"/>
    </row>
    <row r="245" spans="1:16" ht="15.75" x14ac:dyDescent="0.25">
      <c r="A245" s="621" t="s">
        <v>207</v>
      </c>
      <c r="B245" s="622"/>
      <c r="C245" s="12" t="s">
        <v>18</v>
      </c>
      <c r="D245" s="161">
        <v>5225936.9600000018</v>
      </c>
      <c r="E245" s="161">
        <v>5330966.4200000009</v>
      </c>
      <c r="F245" s="161">
        <v>16515599.279999994</v>
      </c>
      <c r="G245" s="161">
        <v>5245869.5900000017</v>
      </c>
      <c r="H245" s="161">
        <v>6154274.5599999987</v>
      </c>
      <c r="I245" s="161">
        <v>6938828.0700000031</v>
      </c>
      <c r="J245" s="161">
        <v>7776296.6199999964</v>
      </c>
      <c r="K245" s="161">
        <v>7764406.5299999993</v>
      </c>
      <c r="L245" s="161">
        <v>7510519.1800000016</v>
      </c>
      <c r="M245" s="161">
        <v>4229126.4400000004</v>
      </c>
      <c r="N245" s="161">
        <v>4150725.2299999995</v>
      </c>
      <c r="O245" s="161">
        <v>0</v>
      </c>
      <c r="P245" s="184">
        <f>O245</f>
        <v>0</v>
      </c>
    </row>
    <row r="246" spans="1:16" ht="15.75" x14ac:dyDescent="0.25">
      <c r="A246" s="621" t="s">
        <v>208</v>
      </c>
      <c r="B246" s="622"/>
      <c r="C246" s="12" t="s">
        <v>18</v>
      </c>
      <c r="D246" s="161">
        <v>0</v>
      </c>
      <c r="E246" s="161">
        <v>0</v>
      </c>
      <c r="F246" s="161">
        <v>-88485.88</v>
      </c>
      <c r="G246" s="161">
        <v>0</v>
      </c>
      <c r="H246" s="161">
        <v>0</v>
      </c>
      <c r="I246" s="161">
        <v>0</v>
      </c>
      <c r="J246" s="161">
        <v>0</v>
      </c>
      <c r="K246" s="161">
        <v>0</v>
      </c>
      <c r="L246" s="161">
        <v>0</v>
      </c>
      <c r="M246" s="161">
        <v>0</v>
      </c>
      <c r="N246" s="161">
        <v>0</v>
      </c>
      <c r="O246" s="161">
        <v>0</v>
      </c>
      <c r="P246" s="184">
        <f>O246</f>
        <v>0</v>
      </c>
    </row>
    <row r="247" spans="1:16" ht="15.75" x14ac:dyDescent="0.25">
      <c r="A247" s="619" t="s">
        <v>209</v>
      </c>
      <c r="B247" s="620"/>
      <c r="C247" s="12" t="s">
        <v>18</v>
      </c>
      <c r="D247" s="149">
        <f>D245+D246</f>
        <v>5225936.9600000018</v>
      </c>
      <c r="E247" s="149">
        <f t="shared" ref="E247:G247" si="319">E245+E246</f>
        <v>5330966.4200000009</v>
      </c>
      <c r="F247" s="149">
        <f t="shared" si="319"/>
        <v>16427113.399999993</v>
      </c>
      <c r="G247" s="149">
        <f t="shared" si="319"/>
        <v>5245869.5900000017</v>
      </c>
      <c r="H247" s="149">
        <f t="shared" ref="H247:I247" si="320">H245+H246</f>
        <v>6154274.5599999987</v>
      </c>
      <c r="I247" s="149">
        <f t="shared" si="320"/>
        <v>6938828.0700000031</v>
      </c>
      <c r="J247" s="149">
        <f t="shared" ref="J247:K247" si="321">J245+J246</f>
        <v>7776296.6199999964</v>
      </c>
      <c r="K247" s="149">
        <f t="shared" si="321"/>
        <v>7764406.5299999993</v>
      </c>
      <c r="L247" s="149">
        <f t="shared" ref="L247:M247" si="322">L245+L246</f>
        <v>7510519.1800000016</v>
      </c>
      <c r="M247" s="149">
        <f t="shared" si="322"/>
        <v>4229126.4400000004</v>
      </c>
      <c r="N247" s="149">
        <f t="shared" ref="N247:O247" si="323">N245+N246</f>
        <v>4150725.2299999995</v>
      </c>
      <c r="O247" s="149">
        <f t="shared" si="323"/>
        <v>0</v>
      </c>
      <c r="P247" s="184">
        <f t="shared" ref="P247" si="324">P245+P246</f>
        <v>0</v>
      </c>
    </row>
    <row r="248" spans="1:16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4"/>
      <c r="O248" s="594"/>
      <c r="P248" s="595"/>
    </row>
    <row r="249" spans="1:16" ht="15.75" x14ac:dyDescent="0.25">
      <c r="A249" s="610" t="s">
        <v>16</v>
      </c>
      <c r="B249" s="611"/>
      <c r="C249" s="6" t="s">
        <v>6</v>
      </c>
      <c r="D249" s="9">
        <f>IFERROR(D58/D243%,0)</f>
        <v>1.3582304213753902</v>
      </c>
      <c r="E249" s="9">
        <f t="shared" ref="E249:G249" si="325">IFERROR(E58/E243%,0)</f>
        <v>1.1364650228031465</v>
      </c>
      <c r="F249" s="9">
        <f t="shared" si="325"/>
        <v>1.1823649471940794</v>
      </c>
      <c r="G249" s="9">
        <f t="shared" si="325"/>
        <v>0.86276091186223991</v>
      </c>
      <c r="H249" s="9">
        <f t="shared" ref="H249:I249" si="326">IFERROR(H58/H243%,0)</f>
        <v>0.80893630038800057</v>
      </c>
      <c r="I249" s="9">
        <f t="shared" si="326"/>
        <v>0.80529456906303964</v>
      </c>
      <c r="J249" s="9">
        <f t="shared" ref="J249:K249" si="327">IFERROR(J58/J243%,0)</f>
        <v>3.1730862284733292</v>
      </c>
      <c r="K249" s="9">
        <f t="shared" si="327"/>
        <v>5.2130824460991052</v>
      </c>
      <c r="L249" s="9">
        <f t="shared" ref="L249:M249" si="328">IFERROR(L58/L243%,0)</f>
        <v>5.365531198610066</v>
      </c>
      <c r="M249" s="9">
        <f t="shared" si="328"/>
        <v>5.1069986773260858</v>
      </c>
      <c r="N249" s="9">
        <f t="shared" ref="N249:O249" si="329">IFERROR(N58/N243%,0)</f>
        <v>5.7183308666371646</v>
      </c>
      <c r="O249" s="9">
        <f t="shared" si="329"/>
        <v>4.8856943792694274</v>
      </c>
      <c r="P249" s="307">
        <f>IFERROR(P58/P243%,0)</f>
        <v>2.9261017579198065</v>
      </c>
    </row>
    <row r="250" spans="1:16" ht="15.75" x14ac:dyDescent="0.25">
      <c r="A250" s="610" t="s">
        <v>210</v>
      </c>
      <c r="B250" s="611"/>
      <c r="C250" s="6" t="s">
        <v>6</v>
      </c>
      <c r="D250" s="316">
        <f>IFERROR(D210/(D223+D245)%,0)</f>
        <v>4.8798819648059082</v>
      </c>
      <c r="E250" s="316">
        <f t="shared" ref="E250:G250" si="330">IFERROR(E210/(E223+E245)%,0)</f>
        <v>7.6756307138029456</v>
      </c>
      <c r="F250" s="316">
        <f t="shared" si="330"/>
        <v>2.2103353185413952</v>
      </c>
      <c r="G250" s="316">
        <f t="shared" si="330"/>
        <v>12.046490753287214</v>
      </c>
      <c r="H250" s="316">
        <f t="shared" ref="H250:I250" si="331">IFERROR(H210/(H223+H245)%,0)</f>
        <v>16.121822533913527</v>
      </c>
      <c r="I250" s="316">
        <f t="shared" si="331"/>
        <v>8.6562404774114583</v>
      </c>
      <c r="J250" s="316">
        <f t="shared" ref="J250:K250" si="332">IFERROR(J210/(J223+J245)%,0)</f>
        <v>5.9208499580412193</v>
      </c>
      <c r="K250" s="316">
        <f t="shared" si="332"/>
        <v>12.082736029381632</v>
      </c>
      <c r="L250" s="316">
        <f t="shared" ref="L250:M250" si="333">IFERROR(L210/(L223+L245)%,0)</f>
        <v>14.881770703880694</v>
      </c>
      <c r="M250" s="316">
        <f t="shared" si="333"/>
        <v>9.3349743352034533</v>
      </c>
      <c r="N250" s="316">
        <f t="shared" ref="N250:O250" si="334">IFERROR(N210/(N223+N245)%,0)</f>
        <v>11.746031184892241</v>
      </c>
      <c r="O250" s="316">
        <f t="shared" si="334"/>
        <v>74.900459781593952</v>
      </c>
      <c r="P250" s="298">
        <f>IFERROR(P210/(P223+P245)%,0)</f>
        <v>74.537997777314459</v>
      </c>
    </row>
    <row r="251" spans="1:16" ht="16.5" thickBot="1" x14ac:dyDescent="0.3">
      <c r="A251" s="623" t="s">
        <v>15</v>
      </c>
      <c r="B251" s="624"/>
      <c r="C251" s="6" t="s">
        <v>6</v>
      </c>
      <c r="D251" s="8">
        <f>IFERROR(D210/D223%,0)</f>
        <v>66.042061627131233</v>
      </c>
      <c r="E251" s="8">
        <f t="shared" ref="E251:G251" si="335">IFERROR(E210/E223%,0)</f>
        <v>81.147328724799706</v>
      </c>
      <c r="F251" s="8">
        <f t="shared" si="335"/>
        <v>61.981292687284125</v>
      </c>
      <c r="G251" s="8">
        <f t="shared" si="335"/>
        <v>68.162961570712639</v>
      </c>
      <c r="H251" s="8">
        <f t="shared" ref="H251:I251" si="336">IFERROR(H210/H223%,0)</f>
        <v>64.175042002805426</v>
      </c>
      <c r="I251" s="8">
        <f t="shared" si="336"/>
        <v>55.848102113971031</v>
      </c>
      <c r="J251" s="8">
        <f t="shared" ref="J251:K251" si="337">IFERROR(J210/J223%,0)</f>
        <v>36.275501545007373</v>
      </c>
      <c r="K251" s="8">
        <f t="shared" si="337"/>
        <v>127.1858391366484</v>
      </c>
      <c r="L251" s="8">
        <f t="shared" ref="L251:M251" si="338">IFERROR(L210/L223%,0)</f>
        <v>133.52107782870723</v>
      </c>
      <c r="M251" s="8">
        <f t="shared" si="338"/>
        <v>76.029265773296089</v>
      </c>
      <c r="N251" s="8">
        <f t="shared" ref="N251:O251" si="339">IFERROR(N210/N223%,0)</f>
        <v>112.74909797655556</v>
      </c>
      <c r="O251" s="8">
        <f t="shared" si="339"/>
        <v>74.900459781593952</v>
      </c>
      <c r="P251" s="308">
        <f>IFERROR(P210/P223%,0)</f>
        <v>74.537997777314459</v>
      </c>
    </row>
    <row r="252" spans="1:16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6"/>
      <c r="O252" s="626"/>
      <c r="P252" s="627"/>
    </row>
    <row r="253" spans="1:16" s="3" customFormat="1" ht="15" customHeight="1" x14ac:dyDescent="0.25">
      <c r="A253" s="610" t="s">
        <v>13</v>
      </c>
      <c r="B253" s="611"/>
      <c r="C253" s="6" t="s">
        <v>3</v>
      </c>
      <c r="D253" s="5">
        <v>7</v>
      </c>
      <c r="E253" s="5">
        <v>17</v>
      </c>
      <c r="F253" s="5">
        <v>14</v>
      </c>
      <c r="G253" s="5">
        <v>8</v>
      </c>
      <c r="H253" s="5">
        <v>21</v>
      </c>
      <c r="I253" s="5">
        <v>18</v>
      </c>
      <c r="J253" s="5">
        <v>10</v>
      </c>
      <c r="K253" s="5">
        <v>9</v>
      </c>
      <c r="L253" s="5">
        <v>16</v>
      </c>
      <c r="M253" s="5">
        <v>11</v>
      </c>
      <c r="N253" s="5">
        <v>4</v>
      </c>
      <c r="O253" s="5">
        <v>6</v>
      </c>
      <c r="P253" s="302">
        <f>SUM(D253:O253)</f>
        <v>141</v>
      </c>
    </row>
    <row r="254" spans="1:16" s="3" customFormat="1" ht="15.75" x14ac:dyDescent="0.25">
      <c r="A254" s="610" t="s">
        <v>12</v>
      </c>
      <c r="B254" s="611"/>
      <c r="C254" s="6" t="s">
        <v>3</v>
      </c>
      <c r="D254" s="5">
        <v>1</v>
      </c>
      <c r="E254" s="5">
        <v>1</v>
      </c>
      <c r="F254" s="5">
        <v>1</v>
      </c>
      <c r="G254" s="5">
        <v>1</v>
      </c>
      <c r="H254" s="5">
        <v>1</v>
      </c>
      <c r="I254" s="5">
        <v>1</v>
      </c>
      <c r="J254" s="5">
        <v>1</v>
      </c>
      <c r="K254" s="5">
        <v>1</v>
      </c>
      <c r="L254" s="5">
        <v>1</v>
      </c>
      <c r="M254" s="5">
        <v>1</v>
      </c>
      <c r="N254" s="5">
        <v>1</v>
      </c>
      <c r="O254" s="5">
        <v>1</v>
      </c>
      <c r="P254" s="302">
        <f>SUM(D254:O254)</f>
        <v>12</v>
      </c>
    </row>
    <row r="255" spans="1:16" ht="15.75" customHeight="1" x14ac:dyDescent="0.25">
      <c r="A255" s="610" t="s">
        <v>11</v>
      </c>
      <c r="B255" s="611"/>
      <c r="C255" s="6" t="s">
        <v>3</v>
      </c>
      <c r="D255" s="5">
        <f t="shared" ref="D255:G255" si="340">D95</f>
        <v>24</v>
      </c>
      <c r="E255" s="5">
        <f t="shared" si="340"/>
        <v>22</v>
      </c>
      <c r="F255" s="5">
        <f t="shared" si="340"/>
        <v>26</v>
      </c>
      <c r="G255" s="5">
        <f t="shared" si="340"/>
        <v>24</v>
      </c>
      <c r="H255" s="5">
        <f t="shared" ref="H255:I255" si="341">H95</f>
        <v>26</v>
      </c>
      <c r="I255" s="5">
        <f t="shared" si="341"/>
        <v>32</v>
      </c>
      <c r="J255" s="5">
        <f t="shared" ref="J255:K255" si="342">J95</f>
        <v>26</v>
      </c>
      <c r="K255" s="5">
        <f t="shared" si="342"/>
        <v>24</v>
      </c>
      <c r="L255" s="5">
        <f t="shared" ref="L255:M255" si="343">L95</f>
        <v>29</v>
      </c>
      <c r="M255" s="5">
        <f t="shared" si="343"/>
        <v>32</v>
      </c>
      <c r="N255" s="5">
        <f t="shared" ref="N255:O255" si="344">N95</f>
        <v>25</v>
      </c>
      <c r="O255" s="5">
        <f t="shared" si="344"/>
        <v>24</v>
      </c>
      <c r="P255" s="302">
        <f>SUM(D255:O255)</f>
        <v>314</v>
      </c>
    </row>
    <row r="256" spans="1:16" ht="15.75" x14ac:dyDescent="0.25">
      <c r="A256" s="610" t="s">
        <v>10</v>
      </c>
      <c r="B256" s="611"/>
      <c r="C256" s="6" t="s">
        <v>3</v>
      </c>
      <c r="D256" s="5">
        <f t="shared" ref="D256:G256" si="345">D91</f>
        <v>0</v>
      </c>
      <c r="E256" s="5">
        <f t="shared" si="345"/>
        <v>13</v>
      </c>
      <c r="F256" s="5">
        <f t="shared" si="345"/>
        <v>14</v>
      </c>
      <c r="G256" s="5">
        <f t="shared" si="345"/>
        <v>8</v>
      </c>
      <c r="H256" s="5">
        <f t="shared" ref="H256:I256" si="346">H91</f>
        <v>21</v>
      </c>
      <c r="I256" s="5">
        <f t="shared" si="346"/>
        <v>17</v>
      </c>
      <c r="J256" s="5">
        <f t="shared" ref="J256:K256" si="347">J91</f>
        <v>7</v>
      </c>
      <c r="K256" s="5">
        <f t="shared" si="347"/>
        <v>9</v>
      </c>
      <c r="L256" s="5">
        <f t="shared" ref="L256:M256" si="348">L91</f>
        <v>16</v>
      </c>
      <c r="M256" s="5">
        <f t="shared" si="348"/>
        <v>11</v>
      </c>
      <c r="N256" s="5">
        <f t="shared" ref="N256:O256" si="349">N91</f>
        <v>4</v>
      </c>
      <c r="O256" s="5">
        <f t="shared" si="349"/>
        <v>6</v>
      </c>
      <c r="P256" s="302">
        <f>SUM(D256:O256)</f>
        <v>126</v>
      </c>
    </row>
    <row r="257" spans="1:16" ht="15.6" customHeight="1" x14ac:dyDescent="0.25">
      <c r="A257" s="610" t="s">
        <v>9</v>
      </c>
      <c r="B257" s="611"/>
      <c r="C257" s="6" t="s">
        <v>3</v>
      </c>
      <c r="D257" s="5">
        <v>30</v>
      </c>
      <c r="E257" s="5">
        <v>30</v>
      </c>
      <c r="F257" s="5">
        <v>30</v>
      </c>
      <c r="G257" s="5">
        <v>30</v>
      </c>
      <c r="H257" s="5">
        <v>30</v>
      </c>
      <c r="I257" s="5">
        <v>30</v>
      </c>
      <c r="J257" s="5">
        <v>30</v>
      </c>
      <c r="K257" s="5">
        <v>30</v>
      </c>
      <c r="L257" s="5">
        <v>30</v>
      </c>
      <c r="M257" s="5">
        <v>30</v>
      </c>
      <c r="N257" s="5">
        <v>28</v>
      </c>
      <c r="O257" s="5">
        <v>30</v>
      </c>
      <c r="P257" s="302">
        <f>SUM(D257:O257)</f>
        <v>358</v>
      </c>
    </row>
    <row r="258" spans="1:16" ht="15.75" x14ac:dyDescent="0.25">
      <c r="A258" s="598" t="s">
        <v>8</v>
      </c>
      <c r="B258" s="599"/>
      <c r="C258" s="6" t="s">
        <v>3</v>
      </c>
      <c r="D258" s="2">
        <f>IFERROR(D257/D256,0)</f>
        <v>0</v>
      </c>
      <c r="E258" s="2">
        <f t="shared" ref="E258:G258" si="350">IFERROR(E257/E256,0)</f>
        <v>2.3076923076923075</v>
      </c>
      <c r="F258" s="2">
        <f t="shared" si="350"/>
        <v>2.1428571428571428</v>
      </c>
      <c r="G258" s="2">
        <f t="shared" si="350"/>
        <v>3.75</v>
      </c>
      <c r="H258" s="2">
        <f t="shared" ref="H258:I258" si="351">IFERROR(H257/H256,0)</f>
        <v>1.4285714285714286</v>
      </c>
      <c r="I258" s="2">
        <f t="shared" si="351"/>
        <v>1.7647058823529411</v>
      </c>
      <c r="J258" s="2">
        <f t="shared" ref="J258:K258" si="352">IFERROR(J257/J256,0)</f>
        <v>4.2857142857142856</v>
      </c>
      <c r="K258" s="2">
        <f t="shared" si="352"/>
        <v>3.3333333333333335</v>
      </c>
      <c r="L258" s="2">
        <f t="shared" ref="L258:M258" si="353">IFERROR(L257/L256,0)</f>
        <v>1.875</v>
      </c>
      <c r="M258" s="2">
        <f t="shared" si="353"/>
        <v>2.7272727272727271</v>
      </c>
      <c r="N258" s="2">
        <f t="shared" ref="N258:O258" si="354">IFERROR(N257/N256,0)</f>
        <v>7</v>
      </c>
      <c r="O258" s="2">
        <f t="shared" si="354"/>
        <v>5</v>
      </c>
      <c r="P258" s="302">
        <f>IFERROR(P257/P256,0)</f>
        <v>2.8412698412698414</v>
      </c>
    </row>
    <row r="259" spans="1:16" ht="15.75" x14ac:dyDescent="0.25">
      <c r="A259" s="598" t="s">
        <v>7</v>
      </c>
      <c r="B259" s="599"/>
      <c r="C259" s="6" t="s">
        <v>6</v>
      </c>
      <c r="D259" s="514">
        <f>IFERROR(D92/D255*100,0)</f>
        <v>20.833333333333336</v>
      </c>
      <c r="E259" s="514">
        <f t="shared" ref="E259:G259" si="355">IFERROR(E92/E255*100,0)</f>
        <v>68.181818181818173</v>
      </c>
      <c r="F259" s="514">
        <f t="shared" si="355"/>
        <v>38.461538461538467</v>
      </c>
      <c r="G259" s="7">
        <f t="shared" si="355"/>
        <v>41.666666666666671</v>
      </c>
      <c r="H259" s="7">
        <f t="shared" ref="H259:I259" si="356">IFERROR(H92/H255*100,0)</f>
        <v>73.076923076923066</v>
      </c>
      <c r="I259" s="7">
        <f t="shared" si="356"/>
        <v>34.375</v>
      </c>
      <c r="J259" s="7">
        <f t="shared" ref="J259:K259" si="357">IFERROR(J92/J255*100,0)</f>
        <v>50</v>
      </c>
      <c r="K259" s="7">
        <f t="shared" si="357"/>
        <v>45.833333333333329</v>
      </c>
      <c r="L259" s="7">
        <f t="shared" ref="L259:M259" si="358">IFERROR(L92/L255*100,0)</f>
        <v>37.931034482758619</v>
      </c>
      <c r="M259" s="7">
        <f t="shared" si="358"/>
        <v>25</v>
      </c>
      <c r="N259" s="7">
        <f t="shared" ref="N259:O259" si="359">IFERROR(N92/N255*100,0)</f>
        <v>44</v>
      </c>
      <c r="O259" s="7">
        <f t="shared" si="359"/>
        <v>29.166666666666668</v>
      </c>
      <c r="P259" s="303">
        <f>IFERROR(P92/P255*100,0)</f>
        <v>41.719745222929937</v>
      </c>
    </row>
    <row r="260" spans="1:16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4"/>
      <c r="O260" s="594"/>
      <c r="P260" s="595"/>
    </row>
    <row r="261" spans="1:16" s="3" customFormat="1" ht="15" customHeight="1" x14ac:dyDescent="0.25">
      <c r="A261" s="610" t="s">
        <v>4</v>
      </c>
      <c r="B261" s="611"/>
      <c r="C261" s="6" t="s">
        <v>3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2</v>
      </c>
      <c r="P261" s="40">
        <f>SUM(D261:O261)</f>
        <v>2</v>
      </c>
    </row>
    <row r="262" spans="1:16" s="3" customFormat="1" ht="15.75" customHeight="1" x14ac:dyDescent="0.25">
      <c r="A262" s="610" t="s">
        <v>2</v>
      </c>
      <c r="B262" s="611"/>
      <c r="C262" s="6" t="s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5</v>
      </c>
      <c r="P262" s="40">
        <f>SUM(D262:O262)</f>
        <v>5</v>
      </c>
    </row>
    <row r="263" spans="1:16" ht="16.5" thickBot="1" x14ac:dyDescent="0.3">
      <c r="A263" s="608" t="s">
        <v>1</v>
      </c>
      <c r="B263" s="609"/>
      <c r="C263" s="99" t="s">
        <v>0</v>
      </c>
      <c r="D263" s="100" t="str">
        <f>IF(D262,D261/D262,"")</f>
        <v/>
      </c>
      <c r="E263" s="100" t="str">
        <f t="shared" ref="E263:G263" si="360">IF(E262,E261/E262,"")</f>
        <v/>
      </c>
      <c r="F263" s="100" t="str">
        <f t="shared" si="360"/>
        <v/>
      </c>
      <c r="G263" s="100" t="str">
        <f t="shared" si="360"/>
        <v/>
      </c>
      <c r="H263" s="100" t="str">
        <f t="shared" ref="H263:I263" si="361">IF(H262,H261/H262,"")</f>
        <v/>
      </c>
      <c r="I263" s="100" t="str">
        <f t="shared" si="361"/>
        <v/>
      </c>
      <c r="J263" s="100" t="str">
        <f t="shared" ref="J263:K263" si="362">IF(J262,J261/J262,"")</f>
        <v/>
      </c>
      <c r="K263" s="100" t="str">
        <f t="shared" si="362"/>
        <v/>
      </c>
      <c r="L263" s="100" t="str">
        <f t="shared" ref="L263:M263" si="363">IF(L262,L261/L262,"")</f>
        <v/>
      </c>
      <c r="M263" s="100" t="str">
        <f t="shared" si="363"/>
        <v/>
      </c>
      <c r="N263" s="100" t="str">
        <f t="shared" ref="N263:O263" si="364">IF(N262,N261/N262,"")</f>
        <v/>
      </c>
      <c r="O263" s="100">
        <f t="shared" si="364"/>
        <v>0.4</v>
      </c>
      <c r="P263" s="235">
        <f t="shared" ref="P263" si="365">IF(P262,P261/P262,"")</f>
        <v>0.4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P266"/>
  <sheetViews>
    <sheetView zoomScaleNormal="100" workbookViewId="0">
      <pane xSplit="2" ySplit="7" topLeftCell="M8" activePane="bottomRight" state="frozen"/>
      <selection pane="topRight" activeCell="C1" sqref="C1"/>
      <selection pane="bottomLeft" activeCell="A8" sqref="A8"/>
      <selection pane="bottomRight" activeCell="R17" sqref="R17"/>
    </sheetView>
  </sheetViews>
  <sheetFormatPr defaultRowHeight="15.75" x14ac:dyDescent="0.25"/>
  <cols>
    <col min="1" max="1" width="39" customWidth="1"/>
    <col min="2" max="2" width="14.7109375" bestFit="1" customWidth="1"/>
    <col min="3" max="3" width="11.7109375" bestFit="1" customWidth="1"/>
    <col min="4" max="6" width="20.7109375" bestFit="1" customWidth="1"/>
    <col min="7" max="7" width="20.140625" bestFit="1" customWidth="1"/>
    <col min="8" max="8" width="20.7109375" bestFit="1" customWidth="1"/>
    <col min="9" max="9" width="20.140625" bestFit="1" customWidth="1"/>
    <col min="10" max="15" width="20.7109375" bestFit="1" customWidth="1"/>
    <col min="16" max="16" width="20.7109375" style="310" bestFit="1" customWidth="1"/>
  </cols>
  <sheetData>
    <row r="1" spans="1:16" ht="18.75" thickBot="1" x14ac:dyDescent="0.3">
      <c r="A1" s="590" t="s">
        <v>177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2"/>
    </row>
    <row r="2" spans="1:16" ht="18.75" thickBot="1" x14ac:dyDescent="0.3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7"/>
    </row>
    <row r="3" spans="1:16" ht="18.75" thickBot="1" x14ac:dyDescent="0.3">
      <c r="A3" s="678" t="s">
        <v>270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80"/>
    </row>
    <row r="4" spans="1:16" ht="18.75" thickBot="1" x14ac:dyDescent="0.3">
      <c r="A4" s="681" t="s">
        <v>212</v>
      </c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3"/>
    </row>
    <row r="5" spans="1:16" ht="14.45" customHeight="1" x14ac:dyDescent="0.25">
      <c r="A5" s="684" t="s">
        <v>212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 s="685"/>
      <c r="P5" s="686"/>
    </row>
    <row r="6" spans="1:16" ht="15" customHeight="1" thickBot="1" x14ac:dyDescent="0.3">
      <c r="A6" s="687"/>
      <c r="B6" s="688"/>
      <c r="C6" s="688"/>
      <c r="D6" s="688"/>
      <c r="E6" s="688"/>
      <c r="F6" s="688"/>
      <c r="G6" s="688"/>
      <c r="H6" s="688"/>
      <c r="I6" s="688"/>
      <c r="J6" s="688"/>
      <c r="K6" s="688"/>
      <c r="L6" s="688"/>
      <c r="M6" s="688"/>
      <c r="N6" s="688"/>
      <c r="O6" s="688"/>
      <c r="P6" s="689"/>
    </row>
    <row r="7" spans="1:16" ht="16.5" thickBot="1" x14ac:dyDescent="0.3">
      <c r="A7" s="690" t="s">
        <v>176</v>
      </c>
      <c r="B7" s="691"/>
      <c r="C7" s="60"/>
      <c r="D7" s="59" t="s">
        <v>165</v>
      </c>
      <c r="E7" s="59" t="s">
        <v>164</v>
      </c>
      <c r="F7" s="59" t="s">
        <v>163</v>
      </c>
      <c r="G7" s="59" t="s">
        <v>174</v>
      </c>
      <c r="H7" s="59" t="s">
        <v>173</v>
      </c>
      <c r="I7" s="59" t="s">
        <v>172</v>
      </c>
      <c r="J7" s="59" t="s">
        <v>171</v>
      </c>
      <c r="K7" s="59" t="s">
        <v>170</v>
      </c>
      <c r="L7" s="59" t="s">
        <v>169</v>
      </c>
      <c r="M7" s="59" t="s">
        <v>168</v>
      </c>
      <c r="N7" s="59" t="s">
        <v>167</v>
      </c>
      <c r="O7" s="59" t="s">
        <v>166</v>
      </c>
      <c r="P7" s="58" t="s">
        <v>162</v>
      </c>
    </row>
    <row r="8" spans="1:16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3"/>
      <c r="O8" s="693"/>
      <c r="P8" s="694"/>
    </row>
    <row r="9" spans="1:16" x14ac:dyDescent="0.25">
      <c r="A9" s="695" t="s">
        <v>178</v>
      </c>
      <c r="B9" s="696"/>
      <c r="C9" s="57" t="s">
        <v>154</v>
      </c>
      <c r="D9" s="34">
        <f>Zomba!D9+Mwanza!D9+Domasi!D9+Namadzi!D9+Neno!D9+Kuchawe!D9+Chiradzulu!D9+Thondwe!D9+Jali!D9+Lirangwe!D9</f>
        <v>543442</v>
      </c>
      <c r="E9" s="34">
        <f>Zomba!E9+Mwanza!E9+Domasi!E9+Namadzi!E9+Neno!E9+Kuchawe!E9+Chiradzulu!E9+Thondwe!E9+Jali!E9+Lirangwe!E9</f>
        <v>634722</v>
      </c>
      <c r="F9" s="34">
        <f>Zomba!F9+Mwanza!F9+Domasi!F9+Namadzi!F9+Neno!F9+Kuchawe!F9+Chiradzulu!F9+Thondwe!F9+Jali!F9+Lirangwe!F9</f>
        <v>584984</v>
      </c>
      <c r="G9" s="34">
        <f>Zomba!G9+Mwanza!G9+Domasi!G9+Namadzi!G9+Neno!G9+Kuchawe!G9+Chiradzulu!G9+Thondwe!G9+Jali!G9+Lirangwe!G9</f>
        <v>580355</v>
      </c>
      <c r="H9" s="34">
        <f>Zomba!H9+Mwanza!H9+Domasi!H9+Namadzi!H9+Neno!H9+Kuchawe!H9+Chiradzulu!H9+Thondwe!H9+Jali!H9+Lirangwe!H9</f>
        <v>631234</v>
      </c>
      <c r="I9" s="34">
        <f>Zomba!I9+Mwanza!I9+Domasi!I9+Namadzi!I9+Neno!I9+Kuchawe!I9+Chiradzulu!I9+Thondwe!I9+Jali!I9+Lirangwe!I9</f>
        <v>616959</v>
      </c>
      <c r="J9" s="34">
        <f>Zomba!J9+Mwanza!J9+Domasi!J9+Namadzi!J9+Neno!J9+Kuchawe!J9+Chiradzulu!J9+Thondwe!J9+Jali!J9+Lirangwe!J9</f>
        <v>661553</v>
      </c>
      <c r="K9" s="34">
        <f>Zomba!K9+Mwanza!K9+Domasi!K9+Namadzi!K9+Neno!K9+Kuchawe!K9+Chiradzulu!K9+Thondwe!K9+Jali!K9+Lirangwe!K9</f>
        <v>508413</v>
      </c>
      <c r="L9" s="34">
        <f>Zomba!L9+Mwanza!L9+Domasi!L9+Namadzi!L9+Neno!L9+Kuchawe!L9+Chiradzulu!L9+Thondwe!L9+Jali!L9+Lirangwe!L9</f>
        <v>634975</v>
      </c>
      <c r="M9" s="34">
        <f>Zomba!M9+Mwanza!M9+Domasi!M9+Namadzi!M9+Neno!M9+Kuchawe!M9+Chiradzulu!M9+Thondwe!M9+Jali!M9+Lirangwe!M9</f>
        <v>656422</v>
      </c>
      <c r="N9" s="34">
        <f>Zomba!N9+Mwanza!N9+Domasi!N9+Namadzi!N9+Neno!N9+Kuchawe!N9+Chiradzulu!N9+Thondwe!N9+Jali!N9+Lirangwe!N9</f>
        <v>518790</v>
      </c>
      <c r="O9" s="34">
        <f>Zomba!O9+Mwanza!O9+Domasi!O9+Namadzi!O9+Neno!O9+Kuchawe!O9+Chiradzulu!O9+Thondwe!O9+Jali!O9+Lirangwe!O9</f>
        <v>582692</v>
      </c>
      <c r="P9" s="159">
        <f>SUM(D9:O9)</f>
        <v>7154541</v>
      </c>
    </row>
    <row r="10" spans="1:16" ht="15" x14ac:dyDescent="0.25">
      <c r="A10" s="593" t="s">
        <v>179</v>
      </c>
      <c r="B10" s="594"/>
      <c r="C10" s="594"/>
      <c r="D10" s="594"/>
      <c r="E10" s="594"/>
      <c r="F10" s="594"/>
      <c r="G10" s="594"/>
      <c r="H10" s="594"/>
      <c r="I10" s="594"/>
      <c r="J10" s="594"/>
      <c r="K10" s="594"/>
      <c r="L10" s="594"/>
      <c r="M10" s="594"/>
      <c r="N10" s="594"/>
      <c r="O10" s="594"/>
      <c r="P10" s="595"/>
    </row>
    <row r="11" spans="1:16" x14ac:dyDescent="0.25">
      <c r="A11" s="603" t="s">
        <v>159</v>
      </c>
      <c r="B11" s="604"/>
      <c r="C11" s="12" t="s">
        <v>154</v>
      </c>
      <c r="D11" s="26">
        <f>Zomba!D11+Mwanza!D11+Domasi!D11+Namadzi!D11+Neno!D11+Kuchawe!D11+Chiradzulu!D11+Thondwe!D11+Jali!D11+Lirangwe!D11</f>
        <v>200302</v>
      </c>
      <c r="E11" s="26">
        <f>Zomba!E11+Mwanza!E11+Domasi!E11+Namadzi!E11+Neno!E11+Kuchawe!E11+Chiradzulu!E11+Thondwe!E11+Jali!E11+Lirangwe!E11</f>
        <v>199245</v>
      </c>
      <c r="F11" s="26">
        <f>Zomba!F11+Mwanza!F11+Domasi!F11+Namadzi!F11+Neno!F11+Kuchawe!F11+Chiradzulu!F11+Thondwe!F11+Jali!F11+Lirangwe!F11</f>
        <v>195153</v>
      </c>
      <c r="G11" s="26">
        <f>Zomba!G11+Mwanza!G11+Domasi!G11+Namadzi!G11+Neno!G11+Kuchawe!G11+Chiradzulu!G11+Thondwe!G11+Jali!G11+Lirangwe!G11</f>
        <v>194361</v>
      </c>
      <c r="H11" s="26">
        <f>Zomba!H11+Mwanza!H11+Domasi!H11+Namadzi!H11+Neno!H11+Kuchawe!H11+Chiradzulu!H11+Thondwe!H11+Jali!H11+Lirangwe!H11</f>
        <v>203869</v>
      </c>
      <c r="I11" s="26">
        <f>Zomba!I11+Mwanza!I11+Domasi!I11+Namadzi!I11+Neno!I11+Kuchawe!I11+Chiradzulu!I11+Thondwe!I11+Jali!I11+Lirangwe!I11</f>
        <v>220919</v>
      </c>
      <c r="J11" s="26">
        <f>Zomba!J11+Mwanza!J11+Domasi!J11+Namadzi!J11+Neno!J11+Kuchawe!J11+Chiradzulu!J11+Thondwe!J11+Jali!J11+Lirangwe!J11</f>
        <v>223208</v>
      </c>
      <c r="K11" s="26">
        <f>Zomba!K11+Mwanza!K11+Domasi!K11+Namadzi!K11+Neno!K11+Kuchawe!K11+Chiradzulu!K11+Thondwe!K11+Jali!K11+Lirangwe!K11</f>
        <v>195769</v>
      </c>
      <c r="L11" s="26">
        <f>Zomba!L11+Mwanza!L11+Domasi!L11+Namadzi!L11+Neno!L11+Kuchawe!L11+Chiradzulu!L11+Thondwe!L11+Jali!L11+Lirangwe!L11</f>
        <v>231167</v>
      </c>
      <c r="M11" s="26">
        <f>Zomba!M11+Mwanza!M11+Domasi!M11+Namadzi!M11+Neno!M11+Kuchawe!M11+Chiradzulu!M11+Thondwe!M11+Jali!M11+Lirangwe!M11</f>
        <v>187305</v>
      </c>
      <c r="N11" s="26">
        <f>Zomba!N11+Mwanza!N11+Domasi!N11+Namadzi!N11+Neno!N11+Kuchawe!N11+Chiradzulu!N11+Thondwe!N11+Jali!N11+Lirangwe!N11</f>
        <v>182027</v>
      </c>
      <c r="O11" s="26">
        <f>Zomba!O11+Mwanza!O11+Domasi!O11+Namadzi!O11+Neno!O11+Kuchawe!O11+Chiradzulu!O11+Thondwe!O11+Jali!O11+Lirangwe!O11</f>
        <v>168915</v>
      </c>
      <c r="P11" s="54">
        <f>SUM(D11:O11)</f>
        <v>2402240</v>
      </c>
    </row>
    <row r="12" spans="1:16" x14ac:dyDescent="0.25">
      <c r="A12" s="603" t="s">
        <v>158</v>
      </c>
      <c r="B12" s="604"/>
      <c r="C12" s="12" t="s">
        <v>154</v>
      </c>
      <c r="D12" s="26">
        <f>Zomba!D12+Mwanza!D12+Domasi!D12+Namadzi!D12+Neno!D12+Kuchawe!D12+Chiradzulu!D12+Thondwe!D12+Jali!D12+Lirangwe!D12</f>
        <v>12546</v>
      </c>
      <c r="E12" s="26">
        <f>Zomba!E12+Mwanza!E12+Domasi!E12+Namadzi!E12+Neno!E12+Kuchawe!E12+Chiradzulu!E12+Thondwe!E12+Jali!E12+Lirangwe!E12</f>
        <v>12093</v>
      </c>
      <c r="F12" s="26">
        <f>Zomba!F12+Mwanza!F12+Domasi!F12+Namadzi!F12+Neno!F12+Kuchawe!F12+Chiradzulu!F12+Thondwe!F12+Jali!F12+Lirangwe!F12</f>
        <v>12660</v>
      </c>
      <c r="G12" s="26">
        <f>Zomba!G12+Mwanza!G12+Domasi!G12+Namadzi!G12+Neno!G12+Kuchawe!G12+Chiradzulu!G12+Thondwe!G12+Jali!G12+Lirangwe!G12</f>
        <v>13226</v>
      </c>
      <c r="H12" s="26">
        <f>Zomba!H12+Mwanza!H12+Domasi!H12+Namadzi!H12+Neno!H12+Kuchawe!H12+Chiradzulu!H12+Thondwe!H12+Jali!H12+Lirangwe!H12</f>
        <v>15122</v>
      </c>
      <c r="I12" s="26">
        <f>Zomba!I12+Mwanza!I12+Domasi!I12+Namadzi!I12+Neno!I12+Kuchawe!I12+Chiradzulu!I12+Thondwe!I12+Jali!I12+Lirangwe!I12</f>
        <v>15345</v>
      </c>
      <c r="J12" s="26">
        <f>Zomba!J12+Mwanza!J12+Domasi!J12+Namadzi!J12+Neno!J12+Kuchawe!J12+Chiradzulu!J12+Thondwe!J12+Jali!J12+Lirangwe!J12</f>
        <v>13952</v>
      </c>
      <c r="K12" s="26">
        <f>Zomba!K12+Mwanza!K12+Domasi!K12+Namadzi!K12+Neno!K12+Kuchawe!K12+Chiradzulu!K12+Thondwe!K12+Jali!K12+Lirangwe!K12</f>
        <v>12377</v>
      </c>
      <c r="L12" s="26">
        <f>Zomba!L12+Mwanza!L12+Domasi!L12+Namadzi!L12+Neno!L12+Kuchawe!L12+Chiradzulu!L12+Thondwe!L12+Jali!L12+Lirangwe!L12</f>
        <v>16936</v>
      </c>
      <c r="M12" s="26">
        <f>Zomba!M12+Mwanza!M12+Domasi!M12+Namadzi!M12+Neno!M12+Kuchawe!M12+Chiradzulu!M12+Thondwe!M12+Jali!M12+Lirangwe!M12</f>
        <v>13041</v>
      </c>
      <c r="N12" s="26">
        <f>Zomba!N12+Mwanza!N12+Domasi!N12+Namadzi!N12+Neno!N12+Kuchawe!N12+Chiradzulu!N12+Thondwe!N12+Jali!N12+Lirangwe!N12</f>
        <v>12382</v>
      </c>
      <c r="O12" s="26">
        <f>Zomba!O12+Mwanza!O12+Domasi!O12+Namadzi!O12+Neno!O12+Kuchawe!O12+Chiradzulu!O12+Thondwe!O12+Jali!O12+Lirangwe!O12</f>
        <v>11515</v>
      </c>
      <c r="P12" s="54">
        <f>SUM(D12:O12)</f>
        <v>161195</v>
      </c>
    </row>
    <row r="13" spans="1:16" x14ac:dyDescent="0.25">
      <c r="A13" s="603" t="s">
        <v>157</v>
      </c>
      <c r="B13" s="604"/>
      <c r="C13" s="12" t="s">
        <v>154</v>
      </c>
      <c r="D13" s="26">
        <f>Zomba!D13+Mwanza!D13+Domasi!D13+Namadzi!D13+Neno!D13+Kuchawe!D13+Chiradzulu!D13+Thondwe!D13+Jali!D13+Lirangwe!D13</f>
        <v>27819</v>
      </c>
      <c r="E13" s="26">
        <f>Zomba!E13+Mwanza!E13+Domasi!E13+Namadzi!E13+Neno!E13+Kuchawe!E13+Chiradzulu!E13+Thondwe!E13+Jali!E13+Lirangwe!E13</f>
        <v>56373</v>
      </c>
      <c r="F13" s="26">
        <f>Zomba!F13+Mwanza!F13+Domasi!F13+Namadzi!F13+Neno!F13+Kuchawe!F13+Chiradzulu!F13+Thondwe!F13+Jali!F13+Lirangwe!F13</f>
        <v>45468</v>
      </c>
      <c r="G13" s="26">
        <f>Zomba!G13+Mwanza!G13+Domasi!G13+Namadzi!G13+Neno!G13+Kuchawe!G13+Chiradzulu!G13+Thondwe!G13+Jali!G13+Lirangwe!G13</f>
        <v>36973</v>
      </c>
      <c r="H13" s="26">
        <f>Zomba!H13+Mwanza!H13+Domasi!H13+Namadzi!H13+Neno!H13+Kuchawe!H13+Chiradzulu!H13+Thondwe!H13+Jali!H13+Lirangwe!H13</f>
        <v>39497</v>
      </c>
      <c r="I13" s="26">
        <f>Zomba!I13+Mwanza!I13+Domasi!I13+Namadzi!I13+Neno!I13+Kuchawe!I13+Chiradzulu!I13+Thondwe!I13+Jali!I13+Lirangwe!I13</f>
        <v>36453</v>
      </c>
      <c r="J13" s="26">
        <f>Zomba!J13+Mwanza!J13+Domasi!J13+Namadzi!J13+Neno!J13+Kuchawe!J13+Chiradzulu!J13+Thondwe!J13+Jali!J13+Lirangwe!J13</f>
        <v>43914</v>
      </c>
      <c r="K13" s="26">
        <f>Zomba!K13+Mwanza!K13+Domasi!K13+Namadzi!K13+Neno!K13+Kuchawe!K13+Chiradzulu!K13+Thondwe!K13+Jali!K13+Lirangwe!K13</f>
        <v>33560</v>
      </c>
      <c r="L13" s="26">
        <f>Zomba!L13+Mwanza!L13+Domasi!L13+Namadzi!L13+Neno!L13+Kuchawe!L13+Chiradzulu!L13+Thondwe!L13+Jali!L13+Lirangwe!L13</f>
        <v>34275</v>
      </c>
      <c r="M13" s="26">
        <f>Zomba!M13+Mwanza!M13+Domasi!M13+Namadzi!M13+Neno!M13+Kuchawe!M13+Chiradzulu!M13+Thondwe!M13+Jali!M13+Lirangwe!M13</f>
        <v>29606</v>
      </c>
      <c r="N13" s="26">
        <f>Zomba!N13+Mwanza!N13+Domasi!N13+Namadzi!N13+Neno!N13+Kuchawe!N13+Chiradzulu!N13+Thondwe!N13+Jali!N13+Lirangwe!N13</f>
        <v>31524</v>
      </c>
      <c r="O13" s="26">
        <f>Zomba!O13+Mwanza!O13+Domasi!O13+Namadzi!O13+Neno!O13+Kuchawe!O13+Chiradzulu!O13+Thondwe!O13+Jali!O13+Lirangwe!O13</f>
        <v>31474</v>
      </c>
      <c r="P13" s="54">
        <f>SUM(D13:O13)</f>
        <v>446936</v>
      </c>
    </row>
    <row r="14" spans="1:16" x14ac:dyDescent="0.25">
      <c r="A14" s="596" t="s">
        <v>156</v>
      </c>
      <c r="B14" s="597"/>
      <c r="C14" s="12" t="s">
        <v>154</v>
      </c>
      <c r="D14" s="26">
        <f>Zomba!D14+Mwanza!D14+Domasi!D14+Namadzi!D14+Neno!D14+Kuchawe!D14+Chiradzulu!D14+Thondwe!D14+Jali!D14+Lirangwe!D14</f>
        <v>3925</v>
      </c>
      <c r="E14" s="26">
        <f>Zomba!E14+Mwanza!E14+Domasi!E14+Namadzi!E14+Neno!E14+Kuchawe!E14+Chiradzulu!E14+Thondwe!E14+Jali!E14+Lirangwe!E14</f>
        <v>4545</v>
      </c>
      <c r="F14" s="26">
        <f>Zomba!F14+Mwanza!F14+Domasi!F14+Namadzi!F14+Neno!F14+Kuchawe!F14+Chiradzulu!F14+Thondwe!F14+Jali!F14+Lirangwe!F14</f>
        <v>4338</v>
      </c>
      <c r="G14" s="26">
        <f>Zomba!G14+Mwanza!G14+Domasi!G14+Namadzi!G14+Neno!G14+Kuchawe!G14+Chiradzulu!G14+Thondwe!G14+Jali!G14+Lirangwe!G14</f>
        <v>3799</v>
      </c>
      <c r="H14" s="26">
        <f>Zomba!H14+Mwanza!H14+Domasi!H14+Namadzi!H14+Neno!H14+Kuchawe!H14+Chiradzulu!H14+Thondwe!H14+Jali!H14+Lirangwe!H14</f>
        <v>4316</v>
      </c>
      <c r="I14" s="26">
        <f>Zomba!I14+Mwanza!I14+Domasi!I14+Namadzi!I14+Neno!I14+Kuchawe!I14+Chiradzulu!I14+Thondwe!I14+Jali!I14+Lirangwe!I14</f>
        <v>3357</v>
      </c>
      <c r="J14" s="26">
        <f>Zomba!J14+Mwanza!J14+Domasi!J14+Namadzi!J14+Neno!J14+Kuchawe!J14+Chiradzulu!J14+Thondwe!J14+Jali!J14+Lirangwe!J14</f>
        <v>3038</v>
      </c>
      <c r="K14" s="26">
        <f>Zomba!K14+Mwanza!K14+Domasi!K14+Namadzi!K14+Neno!K14+Kuchawe!K14+Chiradzulu!K14+Thondwe!K14+Jali!K14+Lirangwe!K14</f>
        <v>2516</v>
      </c>
      <c r="L14" s="26">
        <f>Zomba!L14+Mwanza!L14+Domasi!L14+Namadzi!L14+Neno!L14+Kuchawe!L14+Chiradzulu!L14+Thondwe!L14+Jali!L14+Lirangwe!L14</f>
        <v>1795</v>
      </c>
      <c r="M14" s="26">
        <f>Zomba!M14+Mwanza!M14+Domasi!M14+Namadzi!M14+Neno!M14+Kuchawe!M14+Chiradzulu!M14+Thondwe!M14+Jali!M14+Lirangwe!M14</f>
        <v>1321</v>
      </c>
      <c r="N14" s="26">
        <f>Zomba!N14+Mwanza!N14+Domasi!N14+Namadzi!N14+Neno!N14+Kuchawe!N14+Chiradzulu!N14+Thondwe!N14+Jali!N14+Lirangwe!N14</f>
        <v>693</v>
      </c>
      <c r="O14" s="26">
        <f>Zomba!O14+Mwanza!O14+Domasi!O14+Namadzi!O14+Neno!O14+Kuchawe!O14+Chiradzulu!O14+Thondwe!O14+Jali!O14+Lirangwe!O14</f>
        <v>487</v>
      </c>
      <c r="P14" s="54">
        <f>SUM(D14:O14)</f>
        <v>34130</v>
      </c>
    </row>
    <row r="15" spans="1:16" s="62" customFormat="1" x14ac:dyDescent="0.25">
      <c r="A15" s="617" t="s">
        <v>160</v>
      </c>
      <c r="B15" s="618"/>
      <c r="C15" s="61" t="s">
        <v>154</v>
      </c>
      <c r="D15" s="34">
        <f t="shared" ref="D15:P15" si="0">SUM(D11:D14)</f>
        <v>244592</v>
      </c>
      <c r="E15" s="34">
        <f t="shared" si="0"/>
        <v>272256</v>
      </c>
      <c r="F15" s="34">
        <f t="shared" si="0"/>
        <v>257619</v>
      </c>
      <c r="G15" s="34">
        <f t="shared" si="0"/>
        <v>248359</v>
      </c>
      <c r="H15" s="34">
        <f t="shared" si="0"/>
        <v>262804</v>
      </c>
      <c r="I15" s="34">
        <f t="shared" si="0"/>
        <v>276074</v>
      </c>
      <c r="J15" s="34">
        <f t="shared" si="0"/>
        <v>284112</v>
      </c>
      <c r="K15" s="34">
        <f t="shared" si="0"/>
        <v>244222</v>
      </c>
      <c r="L15" s="34">
        <f t="shared" si="0"/>
        <v>284173</v>
      </c>
      <c r="M15" s="34">
        <f t="shared" si="0"/>
        <v>231273</v>
      </c>
      <c r="N15" s="34">
        <f t="shared" si="0"/>
        <v>226626</v>
      </c>
      <c r="O15" s="34">
        <f t="shared" si="0"/>
        <v>212391</v>
      </c>
      <c r="P15" s="54">
        <f t="shared" si="0"/>
        <v>3044501</v>
      </c>
    </row>
    <row r="16" spans="1:16" s="3" customFormat="1" ht="15" x14ac:dyDescent="0.25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4"/>
      <c r="O16" s="594"/>
      <c r="P16" s="595"/>
    </row>
    <row r="17" spans="1:16" s="3" customFormat="1" x14ac:dyDescent="0.25">
      <c r="A17" s="603" t="s">
        <v>182</v>
      </c>
      <c r="B17" s="604"/>
      <c r="C17" s="12" t="s">
        <v>154</v>
      </c>
      <c r="D17" s="26">
        <f>Zomba!D17+Mwanza!D17+Domasi!D17+Namadzi!D17+Neno!D17+Kuchawe!D17+Chiradzulu!D17+Thondwe!D17+Jali!D17+Lirangwe!D17</f>
        <v>67088.400000000183</v>
      </c>
      <c r="E17" s="26">
        <f>Zomba!E17+Mwanza!E17+Domasi!E17+Namadzi!E17+Neno!E17+Kuchawe!E17+Chiradzulu!E17+Thondwe!E17+Jali!E17+Lirangwe!E17</f>
        <v>66798.800000000017</v>
      </c>
      <c r="F17" s="26">
        <f>Zomba!F17+Mwanza!F17+Domasi!F17+Namadzi!F17+Neno!F17+Kuchawe!F17+Chiradzulu!F17+Thondwe!F17+Jali!F17+Lirangwe!F17</f>
        <v>130933.39999999963</v>
      </c>
      <c r="G17" s="26">
        <f>Zomba!G17+Mwanza!G17+Domasi!G17+Namadzi!G17+Neno!G17+Kuchawe!G17+Chiradzulu!G17+Thondwe!G17+Jali!G17+Lirangwe!G17</f>
        <v>63237.100000002167</v>
      </c>
      <c r="H17" s="26">
        <f>Zomba!H17+Mwanza!H17+Domasi!H17+Namadzi!H17+Neno!H17+Kuchawe!H17+Chiradzulu!H17+Thondwe!H17+Jali!H17+Lirangwe!H17</f>
        <v>68897.700000000084</v>
      </c>
      <c r="I17" s="26">
        <f>Zomba!I17+Mwanza!I17+Domasi!I17+Namadzi!I17+Neno!I17+Kuchawe!I17+Chiradzulu!I17+Thondwe!I17+Jali!I17+Lirangwe!I17</f>
        <v>66806.199999999517</v>
      </c>
      <c r="J17" s="26">
        <f>Zomba!J17+Mwanza!J17+Domasi!J17+Namadzi!J17+Neno!J17+Kuchawe!J17+Chiradzulu!J17+Thondwe!J17+Jali!J17+Lirangwe!J17</f>
        <v>77579.199999999284</v>
      </c>
      <c r="K17" s="26">
        <f>Zomba!K17+Mwanza!K17+Domasi!K17+Namadzi!K17+Neno!K17+Kuchawe!K17+Chiradzulu!K17+Thondwe!K17+Jali!K17+Lirangwe!K17</f>
        <v>65166.799999999144</v>
      </c>
      <c r="L17" s="26">
        <f>Zomba!L17+Mwanza!L17+Domasi!L17+Namadzi!L17+Neno!L17+Kuchawe!L17+Chiradzulu!L17+Thondwe!L17+Jali!L17+Lirangwe!L17</f>
        <v>69553.299999999086</v>
      </c>
      <c r="M17" s="26">
        <f>Zomba!M17+Mwanza!M17+Domasi!M17+Namadzi!M17+Neno!M17+Kuchawe!M17+Chiradzulu!M17+Thondwe!M17+Jali!M17+Lirangwe!M17</f>
        <v>101685.49999999889</v>
      </c>
      <c r="N17" s="26">
        <f>Zomba!N17+Mwanza!N17+Domasi!N17+Namadzi!N17+Neno!N17+Kuchawe!N17+Chiradzulu!N17+Thondwe!N17+Jali!N17+Lirangwe!N17</f>
        <v>59838.999999999549</v>
      </c>
      <c r="O17" s="26">
        <f>Zomba!O17+Mwanza!O17+Domasi!O17+Namadzi!O17+Neno!O17+Kuchawe!O17+Chiradzulu!O17+Thondwe!O17+Jali!O17+Lirangwe!O17</f>
        <v>78002.999999999258</v>
      </c>
      <c r="P17" s="54">
        <f>SUM(D17:O17)</f>
        <v>915588.39999999688</v>
      </c>
    </row>
    <row r="18" spans="1:16" s="3" customFormat="1" x14ac:dyDescent="0.25">
      <c r="A18" s="603" t="s">
        <v>183</v>
      </c>
      <c r="B18" s="604"/>
      <c r="C18" s="12" t="s">
        <v>154</v>
      </c>
      <c r="D18" s="26">
        <f>Zomba!D18+Mwanza!D18+Domasi!D18+Namadzi!D18+Neno!D18+Kuchawe!D18+Chiradzulu!D18+Thondwe!D18+Jali!D18+Lirangwe!D18</f>
        <v>8690.6999999999989</v>
      </c>
      <c r="E18" s="26">
        <f>Zomba!E18+Mwanza!E18+Domasi!E18+Namadzi!E18+Neno!E18+Kuchawe!E18+Chiradzulu!E18+Thondwe!E18+Jali!E18+Lirangwe!E18</f>
        <v>8788.4000000000015</v>
      </c>
      <c r="F18" s="26">
        <f>Zomba!F18+Mwanza!F18+Domasi!F18+Namadzi!F18+Neno!F18+Kuchawe!F18+Chiradzulu!F18+Thondwe!F18+Jali!F18+Lirangwe!F18</f>
        <v>8666.6</v>
      </c>
      <c r="G18" s="26">
        <f>Zomba!G18+Mwanza!G18+Domasi!G18+Namadzi!G18+Neno!G18+Kuchawe!G18+Chiradzulu!G18+Thondwe!G18+Jali!G18+Lirangwe!G18</f>
        <v>10731.899999999991</v>
      </c>
      <c r="H18" s="26">
        <f>Zomba!H18+Mwanza!H18+Domasi!H18+Namadzi!H18+Neno!H18+Kuchawe!H18+Chiradzulu!H18+Thondwe!H18+Jali!H18+Lirangwe!H18</f>
        <v>9330.9000000000015</v>
      </c>
      <c r="I18" s="26">
        <f>Zomba!I18+Mwanza!I18+Domasi!I18+Namadzi!I18+Neno!I18+Kuchawe!I18+Chiradzulu!I18+Thondwe!I18+Jali!I18+Lirangwe!I18</f>
        <v>9650.0000000000055</v>
      </c>
      <c r="J18" s="26">
        <f>Zomba!J18+Mwanza!J18+Domasi!J18+Namadzi!J18+Neno!J18+Kuchawe!J18+Chiradzulu!J18+Thondwe!J18+Jali!J18+Lirangwe!J18</f>
        <v>9456.7000000000044</v>
      </c>
      <c r="K18" s="26">
        <f>Zomba!K18+Mwanza!K18+Domasi!K18+Namadzi!K18+Neno!K18+Kuchawe!K18+Chiradzulu!K18+Thondwe!K18+Jali!K18+Lirangwe!K18</f>
        <v>9569.200000000008</v>
      </c>
      <c r="L18" s="26">
        <f>Zomba!L18+Mwanza!L18+Domasi!L18+Namadzi!L18+Neno!L18+Kuchawe!L18+Chiradzulu!L18+Thondwe!L18+Jali!L18+Lirangwe!L18</f>
        <v>10812.800000000016</v>
      </c>
      <c r="M18" s="26">
        <f>Zomba!M18+Mwanza!M18+Domasi!M18+Namadzi!M18+Neno!M18+Kuchawe!M18+Chiradzulu!M18+Thondwe!M18+Jali!M18+Lirangwe!M18</f>
        <v>9406.5999999999913</v>
      </c>
      <c r="N18" s="26">
        <f>Zomba!N18+Mwanza!N18+Domasi!N18+Namadzi!N18+Neno!N18+Kuchawe!N18+Chiradzulu!N18+Thondwe!N18+Jali!N18+Lirangwe!N18</f>
        <v>8125.4999999999955</v>
      </c>
      <c r="O18" s="26">
        <f>Zomba!O18+Mwanza!O18+Domasi!O18+Namadzi!O18+Neno!O18+Kuchawe!O18+Chiradzulu!O18+Thondwe!O18+Jali!O18+Lirangwe!O18</f>
        <v>8750.3000000000029</v>
      </c>
      <c r="P18" s="54">
        <f>SUM(D18:O18)</f>
        <v>111979.60000000002</v>
      </c>
    </row>
    <row r="19" spans="1:16" s="3" customFormat="1" x14ac:dyDescent="0.25">
      <c r="A19" s="603" t="s">
        <v>184</v>
      </c>
      <c r="B19" s="604"/>
      <c r="C19" s="12" t="s">
        <v>154</v>
      </c>
      <c r="D19" s="26">
        <f>Zomba!D19+Mwanza!D19+Domasi!D19+Namadzi!D19+Neno!D19+Kuchawe!D19+Chiradzulu!D19+Thondwe!D19+Jali!D19+Lirangwe!D19</f>
        <v>33527.599999999984</v>
      </c>
      <c r="E19" s="26">
        <f>Zomba!E19+Mwanza!E19+Domasi!E19+Namadzi!E19+Neno!E19+Kuchawe!E19+Chiradzulu!E19+Thondwe!E19+Jali!E19+Lirangwe!E19</f>
        <v>82463.19999999991</v>
      </c>
      <c r="F19" s="26">
        <f>Zomba!F19+Mwanza!F19+Domasi!F19+Namadzi!F19+Neno!F19+Kuchawe!F19+Chiradzulu!F19+Thondwe!F19+Jali!F19+Lirangwe!F19</f>
        <v>42577.600000000013</v>
      </c>
      <c r="G19" s="26">
        <f>Zomba!G19+Mwanza!G19+Domasi!G19+Namadzi!G19+Neno!G19+Kuchawe!G19+Chiradzulu!G19+Thondwe!G19+Jali!G19+Lirangwe!G19</f>
        <v>53128.199999999953</v>
      </c>
      <c r="H19" s="26">
        <f>Zomba!H19+Mwanza!H19+Domasi!H19+Namadzi!H19+Neno!H19+Kuchawe!H19+Chiradzulu!H19+Thondwe!H19+Jali!H19+Lirangwe!H19</f>
        <v>53209.2</v>
      </c>
      <c r="I19" s="26">
        <f>Zomba!I19+Mwanza!I19+Domasi!I19+Namadzi!I19+Neno!I19+Kuchawe!I19+Chiradzulu!I19+Thondwe!I19+Jali!I19+Lirangwe!I19</f>
        <v>38449.499999999956</v>
      </c>
      <c r="J19" s="26">
        <f>Zomba!J19+Mwanza!J19+Domasi!J19+Namadzi!J19+Neno!J19+Kuchawe!J19+Chiradzulu!J19+Thondwe!J19+Jali!J19+Lirangwe!J19</f>
        <v>58153.69999999991</v>
      </c>
      <c r="K19" s="26">
        <f>Zomba!K19+Mwanza!K19+Domasi!K19+Namadzi!K19+Neno!K19+Kuchawe!K19+Chiradzulu!K19+Thondwe!K19+Jali!K19+Lirangwe!K19</f>
        <v>42360.499999999884</v>
      </c>
      <c r="L19" s="26">
        <f>Zomba!L19+Mwanza!L19+Domasi!L19+Namadzi!L19+Neno!L19+Kuchawe!L19+Chiradzulu!L19+Thondwe!L19+Jali!L19+Lirangwe!L19</f>
        <v>44119.499999999847</v>
      </c>
      <c r="M19" s="26">
        <f>Zomba!M19+Mwanza!M19+Domasi!M19+Namadzi!M19+Neno!M19+Kuchawe!M19+Chiradzulu!M19+Thondwe!M19+Jali!M19+Lirangwe!M19</f>
        <v>96683.3</v>
      </c>
      <c r="N19" s="26">
        <f>Zomba!N19+Mwanza!N19+Domasi!N19+Namadzi!N19+Neno!N19+Kuchawe!N19+Chiradzulu!N19+Thondwe!N19+Jali!N19+Lirangwe!N19</f>
        <v>34193.599999999991</v>
      </c>
      <c r="O19" s="26">
        <f>Zomba!O19+Mwanza!O19+Domasi!O19+Namadzi!O19+Neno!O19+Kuchawe!O19+Chiradzulu!O19+Thondwe!O19+Jali!O19+Lirangwe!O19</f>
        <v>56521.699999999852</v>
      </c>
      <c r="P19" s="54">
        <f>SUM(D19:O19)</f>
        <v>635387.59999999928</v>
      </c>
    </row>
    <row r="20" spans="1:16" s="3" customFormat="1" x14ac:dyDescent="0.25">
      <c r="A20" s="596" t="s">
        <v>185</v>
      </c>
      <c r="B20" s="597"/>
      <c r="C20" s="12" t="s">
        <v>154</v>
      </c>
      <c r="D20" s="26">
        <f>Zomba!D20+Mwanza!D20+Domasi!D20+Namadzi!D20+Neno!D20+Kuchawe!D20+Chiradzulu!D20+Thondwe!D20+Jali!D20+Lirangwe!D20</f>
        <v>5326.2000000000016</v>
      </c>
      <c r="E20" s="26">
        <f>Zomba!E20+Mwanza!E20+Domasi!E20+Namadzi!E20+Neno!E20+Kuchawe!E20+Chiradzulu!E20+Thondwe!E20+Jali!E20+Lirangwe!E20</f>
        <v>5654.0000000000009</v>
      </c>
      <c r="F20" s="26">
        <f>Zomba!F20+Mwanza!F20+Domasi!F20+Namadzi!F20+Neno!F20+Kuchawe!F20+Chiradzulu!F20+Thondwe!F20+Jali!F20+Lirangwe!F20</f>
        <v>4928.6000000000004</v>
      </c>
      <c r="G20" s="26">
        <f>Zomba!G20+Mwanza!G20+Domasi!G20+Namadzi!G20+Neno!G20+Kuchawe!G20+Chiradzulu!G20+Thondwe!G20+Jali!G20+Lirangwe!G20</f>
        <v>6587.0999999999885</v>
      </c>
      <c r="H20" s="26">
        <f>Zomba!H20+Mwanza!H20+Domasi!H20+Namadzi!H20+Neno!H20+Kuchawe!H20+Chiradzulu!H20+Thondwe!H20+Jali!H20+Lirangwe!H20</f>
        <v>6735.9</v>
      </c>
      <c r="I20" s="26">
        <f>Zomba!I20+Mwanza!I20+Domasi!I20+Namadzi!I20+Neno!I20+Kuchawe!I20+Chiradzulu!I20+Thondwe!I20+Jali!I20+Lirangwe!I20</f>
        <v>9369.0000000000055</v>
      </c>
      <c r="J20" s="26">
        <f>Zomba!J20+Mwanza!J20+Domasi!J20+Namadzi!J20+Neno!J20+Kuchawe!J20+Chiradzulu!J20+Thondwe!J20+Jali!J20+Lirangwe!J20</f>
        <v>7355.6999999999889</v>
      </c>
      <c r="K20" s="26">
        <f>Zomba!K20+Mwanza!K20+Domasi!K20+Namadzi!K20+Neno!K20+Kuchawe!K20+Chiradzulu!K20+Thondwe!K20+Jali!K20+Lirangwe!K20</f>
        <v>9058.0000000000509</v>
      </c>
      <c r="L20" s="26">
        <f>Zomba!L20+Mwanza!L20+Domasi!L20+Namadzi!L20+Neno!L20+Kuchawe!L20+Chiradzulu!L20+Thondwe!L20+Jali!L20+Lirangwe!L20</f>
        <v>8434.3000000000102</v>
      </c>
      <c r="M20" s="26">
        <f>Zomba!M20+Mwanza!M20+Domasi!M20+Namadzi!M20+Neno!M20+Kuchawe!M20+Chiradzulu!M20+Thondwe!M20+Jali!M20+Lirangwe!M20</f>
        <v>7611.900000000006</v>
      </c>
      <c r="N20" s="26">
        <f>Zomba!N20+Mwanza!N20+Domasi!N20+Namadzi!N20+Neno!N20+Kuchawe!N20+Chiradzulu!N20+Thondwe!N20+Jali!N20+Lirangwe!N20</f>
        <v>7830.7999999999993</v>
      </c>
      <c r="O20" s="26">
        <f>Zomba!O20+Mwanza!O20+Domasi!O20+Namadzi!O20+Neno!O20+Kuchawe!O20+Chiradzulu!O20+Thondwe!O20+Jali!O20+Lirangwe!O20</f>
        <v>10561.099999999993</v>
      </c>
      <c r="P20" s="54">
        <f>SUM(D20:O20)</f>
        <v>89452.600000000049</v>
      </c>
    </row>
    <row r="21" spans="1:16" s="70" customFormat="1" x14ac:dyDescent="0.25">
      <c r="A21" s="617" t="s">
        <v>186</v>
      </c>
      <c r="B21" s="618"/>
      <c r="C21" s="61" t="s">
        <v>154</v>
      </c>
      <c r="D21" s="34">
        <f>SUM(D17:D20)</f>
        <v>114632.90000000015</v>
      </c>
      <c r="E21" s="34">
        <f t="shared" ref="E21:P21" si="1">SUM(E17:E20)</f>
        <v>163704.39999999991</v>
      </c>
      <c r="F21" s="34">
        <f t="shared" si="1"/>
        <v>187106.19999999963</v>
      </c>
      <c r="G21" s="34">
        <f t="shared" si="1"/>
        <v>133684.30000000208</v>
      </c>
      <c r="H21" s="34">
        <f t="shared" si="1"/>
        <v>138173.7000000001</v>
      </c>
      <c r="I21" s="34">
        <f t="shared" si="1"/>
        <v>124274.69999999947</v>
      </c>
      <c r="J21" s="34">
        <f t="shared" si="1"/>
        <v>152545.2999999992</v>
      </c>
      <c r="K21" s="34">
        <f t="shared" si="1"/>
        <v>126154.4999999991</v>
      </c>
      <c r="L21" s="34">
        <f t="shared" si="1"/>
        <v>132919.89999999898</v>
      </c>
      <c r="M21" s="34">
        <f t="shared" si="1"/>
        <v>215387.29999999888</v>
      </c>
      <c r="N21" s="34">
        <f t="shared" si="1"/>
        <v>109988.89999999954</v>
      </c>
      <c r="O21" s="34">
        <f t="shared" si="1"/>
        <v>153836.09999999913</v>
      </c>
      <c r="P21" s="54">
        <f t="shared" si="1"/>
        <v>1752408.1999999962</v>
      </c>
    </row>
    <row r="22" spans="1:16" s="3" customFormat="1" x14ac:dyDescent="0.25">
      <c r="A22" s="233" t="s">
        <v>187</v>
      </c>
      <c r="B22" s="227"/>
      <c r="C22" s="12" t="s">
        <v>154</v>
      </c>
      <c r="D22" s="34">
        <f>D21+D15</f>
        <v>359224.90000000014</v>
      </c>
      <c r="E22" s="34">
        <f t="shared" ref="E22:P22" si="2">E21+E15</f>
        <v>435960.39999999991</v>
      </c>
      <c r="F22" s="34">
        <f t="shared" si="2"/>
        <v>444725.1999999996</v>
      </c>
      <c r="G22" s="34">
        <f t="shared" si="2"/>
        <v>382043.30000000208</v>
      </c>
      <c r="H22" s="34">
        <f t="shared" si="2"/>
        <v>400977.70000000007</v>
      </c>
      <c r="I22" s="34">
        <f t="shared" si="2"/>
        <v>400348.69999999949</v>
      </c>
      <c r="J22" s="34">
        <f>J21+J15</f>
        <v>436657.29999999923</v>
      </c>
      <c r="K22" s="34">
        <f t="shared" si="2"/>
        <v>370376.49999999907</v>
      </c>
      <c r="L22" s="34">
        <f t="shared" si="2"/>
        <v>417092.89999999898</v>
      </c>
      <c r="M22" s="34">
        <f t="shared" si="2"/>
        <v>446660.29999999888</v>
      </c>
      <c r="N22" s="34">
        <f t="shared" si="2"/>
        <v>336614.89999999956</v>
      </c>
      <c r="O22" s="34">
        <f t="shared" si="2"/>
        <v>366227.09999999916</v>
      </c>
      <c r="P22" s="54">
        <f t="shared" si="2"/>
        <v>4796909.1999999965</v>
      </c>
    </row>
    <row r="23" spans="1:16" ht="15" x14ac:dyDescent="0.25">
      <c r="A23" s="662"/>
      <c r="B23" s="663"/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4"/>
    </row>
    <row r="24" spans="1:16" x14ac:dyDescent="0.25">
      <c r="A24" s="665" t="s">
        <v>181</v>
      </c>
      <c r="B24" s="37" t="s">
        <v>155</v>
      </c>
      <c r="C24" s="6" t="s">
        <v>154</v>
      </c>
      <c r="D24" s="53">
        <f>D9-D22</f>
        <v>184217.09999999986</v>
      </c>
      <c r="E24" s="53">
        <f t="shared" ref="E24:P24" si="3">E9-E22</f>
        <v>198761.60000000009</v>
      </c>
      <c r="F24" s="53">
        <f t="shared" si="3"/>
        <v>140258.8000000004</v>
      </c>
      <c r="G24" s="53">
        <f t="shared" si="3"/>
        <v>198311.69999999792</v>
      </c>
      <c r="H24" s="53">
        <f t="shared" si="3"/>
        <v>230256.29999999993</v>
      </c>
      <c r="I24" s="53">
        <f t="shared" si="3"/>
        <v>216610.30000000051</v>
      </c>
      <c r="J24" s="53">
        <f t="shared" si="3"/>
        <v>224895.70000000077</v>
      </c>
      <c r="K24" s="53">
        <f t="shared" si="3"/>
        <v>138036.50000000093</v>
      </c>
      <c r="L24" s="53">
        <f t="shared" si="3"/>
        <v>217882.10000000102</v>
      </c>
      <c r="M24" s="53">
        <f t="shared" si="3"/>
        <v>209761.70000000112</v>
      </c>
      <c r="N24" s="53">
        <f t="shared" si="3"/>
        <v>182175.10000000044</v>
      </c>
      <c r="O24" s="53">
        <f t="shared" si="3"/>
        <v>216464.90000000084</v>
      </c>
      <c r="P24" s="183">
        <f t="shared" si="3"/>
        <v>2357631.8000000035</v>
      </c>
    </row>
    <row r="25" spans="1:16" x14ac:dyDescent="0.25">
      <c r="A25" s="697"/>
      <c r="B25" s="52" t="s">
        <v>153</v>
      </c>
      <c r="C25" s="51" t="s">
        <v>6</v>
      </c>
      <c r="D25" s="50">
        <f t="shared" ref="D25:G25" si="4">D24/D9</f>
        <v>0.33898208088443638</v>
      </c>
      <c r="E25" s="50">
        <f t="shared" si="4"/>
        <v>0.31314748819168092</v>
      </c>
      <c r="F25" s="50">
        <f t="shared" si="4"/>
        <v>0.23976519015904776</v>
      </c>
      <c r="G25" s="50">
        <f t="shared" si="4"/>
        <v>0.34170757553565995</v>
      </c>
      <c r="H25" s="50">
        <f t="shared" ref="H25:I25" si="5">IF(H9,H24/H9,"")</f>
        <v>0.36477170114410812</v>
      </c>
      <c r="I25" s="50">
        <f t="shared" si="5"/>
        <v>0.35109350864482164</v>
      </c>
      <c r="J25" s="50">
        <f>IF(J9,J24/J9,"")</f>
        <v>0.33995114525971581</v>
      </c>
      <c r="K25" s="50">
        <f>IF(K9,K24/K9,"")</f>
        <v>0.27150466254796973</v>
      </c>
      <c r="L25" s="50">
        <f>IF(L9,L24/L9,"")</f>
        <v>0.34313492657191391</v>
      </c>
      <c r="M25" s="50">
        <f t="shared" ref="M25" si="6">IF(M9,M24/M9,"")</f>
        <v>0.31955312283866344</v>
      </c>
      <c r="N25" s="50">
        <f>IF(N9,N24/N9,"")</f>
        <v>0.35115383874014622</v>
      </c>
      <c r="O25" s="50">
        <f>IF(O9,O24/O9,"")</f>
        <v>0.37149111365867532</v>
      </c>
      <c r="P25" s="160">
        <f>IF(P9,P24/P9,"")</f>
        <v>0.32952942753420572</v>
      </c>
    </row>
    <row r="26" spans="1:16" ht="15" x14ac:dyDescent="0.25">
      <c r="A26" s="593" t="s">
        <v>152</v>
      </c>
      <c r="B26" s="594"/>
      <c r="C26" s="594"/>
      <c r="D26" s="594"/>
      <c r="E26" s="594"/>
      <c r="F26" s="594"/>
      <c r="G26" s="594"/>
      <c r="H26" s="594"/>
      <c r="I26" s="594"/>
      <c r="J26" s="594"/>
      <c r="K26" s="594"/>
      <c r="L26" s="594"/>
      <c r="M26" s="594"/>
      <c r="N26" s="594"/>
      <c r="O26" s="594"/>
      <c r="P26" s="595"/>
    </row>
    <row r="27" spans="1:16" ht="15" x14ac:dyDescent="0.25">
      <c r="A27" s="670" t="s">
        <v>151</v>
      </c>
      <c r="B27" s="671"/>
      <c r="C27" s="671"/>
      <c r="D27" s="671"/>
      <c r="E27" s="671"/>
      <c r="F27" s="671"/>
      <c r="G27" s="671"/>
      <c r="H27" s="671"/>
      <c r="I27" s="671"/>
      <c r="J27" s="671"/>
      <c r="K27" s="671"/>
      <c r="L27" s="671"/>
      <c r="M27" s="671"/>
      <c r="N27" s="671"/>
      <c r="O27" s="671"/>
      <c r="P27" s="672"/>
    </row>
    <row r="28" spans="1:16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7"/>
      <c r="K28" s="47"/>
      <c r="L28" s="47"/>
      <c r="M28" s="47"/>
      <c r="N28" s="47"/>
      <c r="O28" s="46"/>
      <c r="P28" s="45"/>
    </row>
    <row r="29" spans="1:16" x14ac:dyDescent="0.25">
      <c r="A29" s="673" t="s">
        <v>148</v>
      </c>
      <c r="B29" s="612">
        <v>7400</v>
      </c>
      <c r="C29" s="6" t="s">
        <v>142</v>
      </c>
      <c r="D29" s="34">
        <f>Zomba!D29+Mwanza!D29+Domasi!D29+Namadzi!D29+Neno!D29+Kuchawe!D29+Chiradzulu!D29+Thondwe!D29+Jali!D29+Lirangwe!D29</f>
        <v>1391.2000000000003</v>
      </c>
      <c r="E29" s="34">
        <f>Zomba!E29+Mwanza!E29+Domasi!E29+Namadzi!E29+Neno!E29+Kuchawe!E29+Chiradzulu!E29+Thondwe!E29+Jali!E29+Lirangwe!E29</f>
        <v>1320.5</v>
      </c>
      <c r="F29" s="34">
        <f>Zomba!F29+Mwanza!F29+Domasi!F29+Namadzi!F29+Neno!F29+Kuchawe!F29+Chiradzulu!F29+Thondwe!F29+Jali!F29+Lirangwe!F29</f>
        <v>1368.5</v>
      </c>
      <c r="G29" s="34">
        <f>Zomba!G29+Mwanza!G29+Domasi!G29+Namadzi!G29+Neno!G29+Kuchawe!G29+Chiradzulu!G29+Thondwe!G29+Jali!G29+Lirangwe!G29</f>
        <v>1488.5</v>
      </c>
      <c r="H29" s="34">
        <f>Zomba!H29+Mwanza!H29+Domasi!H29+Namadzi!H29+Neno!H29+Kuchawe!H29+Chiradzulu!H29+Thondwe!H29+Jali!H29+Lirangwe!H29</f>
        <v>1396.5</v>
      </c>
      <c r="I29" s="34">
        <f>Zomba!I29+Mwanza!I29+Domasi!I29+Namadzi!I29+Neno!I29+Kuchawe!I29+Chiradzulu!I29+Thondwe!I29+Jali!I29+Lirangwe!I29</f>
        <v>1317.75</v>
      </c>
      <c r="J29" s="34">
        <f>Zomba!J29+Mwanza!J29+Domasi!J29+Namadzi!J29+Neno!J29+Kuchawe!J29+Chiradzulu!J29+Thondwe!J29+Jali!J29+Lirangwe!J29</f>
        <v>1421.45</v>
      </c>
      <c r="K29" s="34">
        <f>Zomba!K29+Mwanza!K29+Domasi!K29+Namadzi!K29+Neno!K29+Kuchawe!K29+Chiradzulu!K29+Thondwe!K29+Jali!K29+Lirangwe!K29</f>
        <v>1311.5</v>
      </c>
      <c r="L29" s="34">
        <f>Zomba!L29+Mwanza!L29+Domasi!L29+Namadzi!L29+Neno!L29+Kuchawe!L29+Chiradzulu!L29+Thondwe!L29+Jali!L29+Lirangwe!L29</f>
        <v>1508</v>
      </c>
      <c r="M29" s="34">
        <f>Zomba!M29+Mwanza!M29+Domasi!M29+Namadzi!M29+Neno!M29+Kuchawe!M29+Chiradzulu!M29+Thondwe!M29+Jali!M29+Lirangwe!M29</f>
        <v>1313.2</v>
      </c>
      <c r="N29" s="34">
        <f>Zomba!N29+Mwanza!N29+Domasi!N29+Namadzi!N29+Neno!N29+Kuchawe!N29+Chiradzulu!N29+Thondwe!N29+Jali!N29+Lirangwe!N29</f>
        <v>1463</v>
      </c>
      <c r="O29" s="34">
        <f>Zomba!O29+Mwanza!O29+Domasi!O29+Namadzi!O29+Neno!O29+Kuchawe!O29+Chiradzulu!O29+Thondwe!O29+Jali!O29+Lirangwe!O29</f>
        <v>1555.05</v>
      </c>
      <c r="P29" s="44">
        <f>SUM(D29:O29)</f>
        <v>16855.150000000001</v>
      </c>
    </row>
    <row r="30" spans="1:16" x14ac:dyDescent="0.25">
      <c r="A30" s="674"/>
      <c r="B30" s="613"/>
      <c r="C30" s="42" t="s">
        <v>141</v>
      </c>
      <c r="D30" s="16">
        <f>IFERROR(D29/(D9/1000),0)</f>
        <v>2.5599788017856557</v>
      </c>
      <c r="E30" s="16">
        <f t="shared" ref="E30:O30" si="7">IFERROR(E29/(E9/1000),0)</f>
        <v>2.0804383651425349</v>
      </c>
      <c r="F30" s="16">
        <f t="shared" si="7"/>
        <v>2.3393802223650559</v>
      </c>
      <c r="G30" s="16">
        <f t="shared" si="7"/>
        <v>2.5648094700657356</v>
      </c>
      <c r="H30" s="16">
        <f t="shared" si="7"/>
        <v>2.2123333027054941</v>
      </c>
      <c r="I30" s="16">
        <f t="shared" si="7"/>
        <v>2.1358793696177543</v>
      </c>
      <c r="J30" s="16">
        <f t="shared" si="7"/>
        <v>2.1486562679029495</v>
      </c>
      <c r="K30" s="16">
        <f t="shared" si="7"/>
        <v>2.5795957223753128</v>
      </c>
      <c r="L30" s="16">
        <f t="shared" si="7"/>
        <v>2.3748966494743886</v>
      </c>
      <c r="M30" s="16">
        <f t="shared" si="7"/>
        <v>2.0005423340473047</v>
      </c>
      <c r="N30" s="16">
        <f t="shared" si="7"/>
        <v>2.8200235162589875</v>
      </c>
      <c r="O30" s="16">
        <f t="shared" si="7"/>
        <v>2.6687340824998453</v>
      </c>
      <c r="P30" s="40">
        <f>IFERROR(P29/(P9/1000),0)</f>
        <v>2.3558674134371445</v>
      </c>
    </row>
    <row r="31" spans="1:16" x14ac:dyDescent="0.25">
      <c r="A31" s="605" t="s">
        <v>147</v>
      </c>
      <c r="B31" s="612">
        <v>1900</v>
      </c>
      <c r="C31" s="6" t="s">
        <v>142</v>
      </c>
      <c r="D31" s="34">
        <f>Zomba!D31+Mwanza!D31+Domasi!D31+Namadzi!D31+Neno!D31+Kuchawe!D31+Chiradzulu!D31+Thondwe!D31+Jali!D31+Lirangwe!D31</f>
        <v>4600</v>
      </c>
      <c r="E31" s="34">
        <f>Zomba!E31+Mwanza!E31+Domasi!E31+Namadzi!E31+Neno!E31+Kuchawe!E31+Chiradzulu!E31+Thondwe!E31+Jali!E31+Lirangwe!E31</f>
        <v>2655</v>
      </c>
      <c r="F31" s="34">
        <f>Zomba!F31+Mwanza!F31+Domasi!F31+Namadzi!F31+Neno!F31+Kuchawe!F31+Chiradzulu!F31+Thondwe!F31+Jali!F31+Lirangwe!F31</f>
        <v>2139</v>
      </c>
      <c r="G31" s="34">
        <f>Zomba!G31+Mwanza!G31+Domasi!G31+Namadzi!G31+Neno!G31+Kuchawe!G31+Chiradzulu!G31+Thondwe!G31+Jali!G31+Lirangwe!G31</f>
        <v>1977</v>
      </c>
      <c r="H31" s="34">
        <f>Zomba!H31+Mwanza!H31+Domasi!H31+Namadzi!H31+Neno!H31+Kuchawe!H31+Chiradzulu!H31+Thondwe!H31+Jali!H31+Lirangwe!H31</f>
        <v>2106</v>
      </c>
      <c r="I31" s="34">
        <f>Zomba!I31+Mwanza!I31+Domasi!I31+Namadzi!I31+Neno!I31+Kuchawe!I31+Chiradzulu!I31+Thondwe!I31+Jali!I31+Lirangwe!I31</f>
        <v>2003</v>
      </c>
      <c r="J31" s="34">
        <f>Zomba!J31+Mwanza!J31+Domasi!J31+Namadzi!J31+Neno!J31+Kuchawe!J31+Chiradzulu!J31+Thondwe!J31+Jali!J31+Lirangwe!J31</f>
        <v>3356</v>
      </c>
      <c r="K31" s="34">
        <f>Zomba!K31+Mwanza!K31+Domasi!K31+Namadzi!K31+Neno!K31+Kuchawe!K31+Chiradzulu!K31+Thondwe!K31+Jali!K31+Lirangwe!K31</f>
        <v>3356</v>
      </c>
      <c r="L31" s="34">
        <f>Zomba!L31+Mwanza!L31+Domasi!L31+Namadzi!L31+Neno!L31+Kuchawe!L31+Chiradzulu!L31+Thondwe!L31+Jali!L31+Lirangwe!L31</f>
        <v>6018.0000000000009</v>
      </c>
      <c r="M31" s="34">
        <f>Zomba!M31+Mwanza!M31+Domasi!M31+Namadzi!M31+Neno!M31+Kuchawe!M31+Chiradzulu!M31+Thondwe!M31+Jali!M31+Lirangwe!M31</f>
        <v>7263</v>
      </c>
      <c r="N31" s="34">
        <f>Zomba!N31+Mwanza!N31+Domasi!N31+Namadzi!N31+Neno!N31+Kuchawe!N31+Chiradzulu!N31+Thondwe!N31+Jali!N31+Lirangwe!N31</f>
        <v>6505</v>
      </c>
      <c r="O31" s="34">
        <f>Zomba!O31+Mwanza!O31+Domasi!O31+Namadzi!O31+Neno!O31+Kuchawe!O31+Chiradzulu!O31+Thondwe!O31+Jali!O31+Lirangwe!O31</f>
        <v>5650</v>
      </c>
      <c r="P31" s="44">
        <f>SUM(D31:O31)</f>
        <v>47628</v>
      </c>
    </row>
    <row r="32" spans="1:16" x14ac:dyDescent="0.25">
      <c r="A32" s="607"/>
      <c r="B32" s="613"/>
      <c r="C32" s="42" t="s">
        <v>141</v>
      </c>
      <c r="D32" s="16">
        <f>IFERROR(D31/(D9/1000),0)</f>
        <v>8.4645647557605042</v>
      </c>
      <c r="E32" s="16">
        <f t="shared" ref="E32:O32" si="8">IFERROR(E31/(E9/1000),0)</f>
        <v>4.1829336307863914</v>
      </c>
      <c r="F32" s="16">
        <f t="shared" si="8"/>
        <v>3.6565102635285749</v>
      </c>
      <c r="G32" s="16">
        <f t="shared" si="8"/>
        <v>3.4065356549008796</v>
      </c>
      <c r="H32" s="16">
        <f t="shared" si="8"/>
        <v>3.3363221879683285</v>
      </c>
      <c r="I32" s="16">
        <f t="shared" si="8"/>
        <v>3.2465690588839782</v>
      </c>
      <c r="J32" s="16">
        <f t="shared" si="8"/>
        <v>5.0729117697297115</v>
      </c>
      <c r="K32" s="16">
        <f t="shared" si="8"/>
        <v>6.6009327062840644</v>
      </c>
      <c r="L32" s="16">
        <f t="shared" si="8"/>
        <v>9.4775384857671572</v>
      </c>
      <c r="M32" s="16">
        <f t="shared" si="8"/>
        <v>11.064528611167816</v>
      </c>
      <c r="N32" s="16">
        <f t="shared" si="8"/>
        <v>12.538792189517917</v>
      </c>
      <c r="O32" s="16">
        <f t="shared" si="8"/>
        <v>9.6963747571615873</v>
      </c>
      <c r="P32" s="40">
        <f>IFERROR(P31/(P9/1000),0)</f>
        <v>6.6570308283927648</v>
      </c>
    </row>
    <row r="33" spans="1:16" x14ac:dyDescent="0.25">
      <c r="A33" s="605" t="s">
        <v>146</v>
      </c>
      <c r="B33" s="612">
        <v>1900</v>
      </c>
      <c r="C33" s="6" t="s">
        <v>142</v>
      </c>
      <c r="D33" s="34">
        <f>Zomba!D33+Mwanza!D33+Domasi!D33+Namadzi!D33+Neno!D33+Kuchawe!D33+Chiradzulu!D33+Thondwe!D33+Jali!D33+Lirangwe!D33</f>
        <v>1600.1</v>
      </c>
      <c r="E33" s="34">
        <f>Zomba!E33+Mwanza!E33+Domasi!E33+Namadzi!E33+Neno!E33+Kuchawe!E33+Chiradzulu!E33+Thondwe!E33+Jali!E33+Lirangwe!E33</f>
        <v>953</v>
      </c>
      <c r="F33" s="34">
        <f>Zomba!F33+Mwanza!F33+Domasi!F33+Namadzi!F33+Neno!F33+Kuchawe!F33+Chiradzulu!F33+Thondwe!F33+Jali!F33+Lirangwe!F33</f>
        <v>1001</v>
      </c>
      <c r="G33" s="34">
        <f>Zomba!G33+Mwanza!G33+Domasi!G33+Namadzi!G33+Neno!G33+Kuchawe!G33+Chiradzulu!G33+Thondwe!G33+Jali!G33+Lirangwe!G33</f>
        <v>1002</v>
      </c>
      <c r="H33" s="34">
        <f>Zomba!H33+Mwanza!H33+Domasi!H33+Namadzi!H33+Neno!H33+Kuchawe!H33+Chiradzulu!H33+Thondwe!H33+Jali!H33+Lirangwe!H33</f>
        <v>1305</v>
      </c>
      <c r="I33" s="34">
        <f>Zomba!I33+Mwanza!I33+Domasi!I33+Namadzi!I33+Neno!I33+Kuchawe!I33+Chiradzulu!I33+Thondwe!I33+Jali!I33+Lirangwe!I33</f>
        <v>702</v>
      </c>
      <c r="J33" s="34">
        <f>Zomba!J33+Mwanza!J33+Domasi!J33+Namadzi!J33+Neno!J33+Kuchawe!J33+Chiradzulu!J33+Thondwe!J33+Jali!J33+Lirangwe!J33</f>
        <v>904</v>
      </c>
      <c r="K33" s="34">
        <f>Zomba!K33+Mwanza!K33+Domasi!K33+Namadzi!K33+Neno!K33+Kuchawe!K33+Chiradzulu!K33+Thondwe!K33+Jali!K33+Lirangwe!K33</f>
        <v>955</v>
      </c>
      <c r="L33" s="34">
        <f>Zomba!L33+Mwanza!L33+Domasi!L33+Namadzi!L33+Neno!L33+Kuchawe!L33+Chiradzulu!L33+Thondwe!L33+Jali!L33+Lirangwe!L33</f>
        <v>2203.509004800505</v>
      </c>
      <c r="M33" s="34">
        <f>Zomba!M33+Mwanza!M33+Domasi!M33+Namadzi!M33+Neno!M33+Kuchawe!M33+Chiradzulu!M33+Thondwe!M33+Jali!M33+Lirangwe!M33</f>
        <v>2049.5</v>
      </c>
      <c r="N33" s="34">
        <f>Zomba!N33+Mwanza!N33+Domasi!N33+Namadzi!N33+Neno!N33+Kuchawe!N33+Chiradzulu!N33+Thondwe!N33+Jali!N33+Lirangwe!N33</f>
        <v>1680</v>
      </c>
      <c r="O33" s="34">
        <f>Zomba!O33+Mwanza!O33+Domasi!O33+Namadzi!O33+Neno!O33+Kuchawe!O33+Chiradzulu!O33+Thondwe!O33+Jali!O33+Lirangwe!O33</f>
        <v>2425</v>
      </c>
      <c r="P33" s="44">
        <f>SUM(D33:O33)</f>
        <v>16780.109004800506</v>
      </c>
    </row>
    <row r="34" spans="1:16" x14ac:dyDescent="0.25">
      <c r="A34" s="607"/>
      <c r="B34" s="613"/>
      <c r="C34" s="42" t="s">
        <v>141</v>
      </c>
      <c r="D34" s="16">
        <f>IFERROR(D33/(D9/1000),0)</f>
        <v>2.9443804490635612</v>
      </c>
      <c r="E34" s="16">
        <f t="shared" ref="E34:O34" si="9">IFERROR(E33/(E9/1000),0)</f>
        <v>1.5014447269828366</v>
      </c>
      <c r="F34" s="16">
        <f t="shared" si="9"/>
        <v>1.7111579120112685</v>
      </c>
      <c r="G34" s="16">
        <f t="shared" si="9"/>
        <v>1.7265294518010528</v>
      </c>
      <c r="H34" s="16">
        <f t="shared" si="9"/>
        <v>2.0673791335701179</v>
      </c>
      <c r="I34" s="16">
        <f t="shared" si="9"/>
        <v>1.1378389811964815</v>
      </c>
      <c r="J34" s="16">
        <f t="shared" si="9"/>
        <v>1.3664815970904824</v>
      </c>
      <c r="K34" s="16">
        <f t="shared" si="9"/>
        <v>1.8783941401970445</v>
      </c>
      <c r="L34" s="16">
        <f t="shared" si="9"/>
        <v>3.4702295441560769</v>
      </c>
      <c r="M34" s="16">
        <f t="shared" si="9"/>
        <v>3.1222292976164723</v>
      </c>
      <c r="N34" s="16">
        <f t="shared" si="9"/>
        <v>3.2383045162782631</v>
      </c>
      <c r="O34" s="16">
        <f t="shared" si="9"/>
        <v>4.1617183692242214</v>
      </c>
      <c r="P34" s="40">
        <f>IFERROR(P33/(P9/1000),0)</f>
        <v>2.3453788307035359</v>
      </c>
    </row>
    <row r="35" spans="1:16" x14ac:dyDescent="0.25">
      <c r="A35" s="605" t="s">
        <v>145</v>
      </c>
      <c r="B35" s="612">
        <f>745345.16/200</f>
        <v>3726.7258000000002</v>
      </c>
      <c r="C35" s="6" t="s">
        <v>128</v>
      </c>
      <c r="D35" s="34">
        <f>Zomba!D35+Mwanza!D35+Domasi!D35+Namadzi!D35+Neno!D35+Kuchawe!D35+Chiradzulu!D35+Thondwe!D35+Jali!D35+Lirangwe!D35</f>
        <v>0</v>
      </c>
      <c r="E35" s="34">
        <f>Zomba!E35+Mwanza!E35+Domasi!E35+Namadzi!E35+Neno!E35+Kuchawe!E35+Chiradzulu!E35+Thondwe!E35+Jali!E35+Lirangwe!E35</f>
        <v>0</v>
      </c>
      <c r="F35" s="34">
        <f>Zomba!F35+Mwanza!F35+Domasi!F35+Namadzi!F35+Neno!F35+Kuchawe!F35+Chiradzulu!F35+Thondwe!F35+Jali!F35+Lirangwe!F35</f>
        <v>0</v>
      </c>
      <c r="G35" s="34">
        <f>Zomba!G35+Mwanza!G35+Domasi!G35+Namadzi!G35+Neno!G35+Kuchawe!G35+Chiradzulu!G35+Thondwe!G35+Jali!G35+Lirangwe!G35</f>
        <v>0</v>
      </c>
      <c r="H35" s="34">
        <f>Zomba!H35+Mwanza!H35+Domasi!H35+Namadzi!H35+Neno!H35+Kuchawe!H35+Chiradzulu!H35+Thondwe!H35+Jali!H35+Lirangwe!H35</f>
        <v>0</v>
      </c>
      <c r="I35" s="34">
        <f>Zomba!I35+Mwanza!I35+Domasi!I35+Namadzi!I35+Neno!I35+Kuchawe!I35+Chiradzulu!I35+Thondwe!I35+Jali!I35+Lirangwe!I35</f>
        <v>0</v>
      </c>
      <c r="J35" s="34">
        <f>Zomba!J35+Mwanza!J35+Domasi!J35+Namadzi!J35+Neno!J35+Kuchawe!J35+Chiradzulu!J35+Thondwe!J35+Jali!J35+Lirangwe!J35</f>
        <v>0</v>
      </c>
      <c r="K35" s="34">
        <f>Zomba!K35+Mwanza!K35+Domasi!K35+Namadzi!K35+Neno!K35+Kuchawe!K35+Chiradzulu!K35+Thondwe!K35+Jali!K35+Lirangwe!K35</f>
        <v>0</v>
      </c>
      <c r="L35" s="34">
        <f>Zomba!L35+Mwanza!L35+Domasi!L35+Namadzi!L35+Neno!L35+Kuchawe!L35+Chiradzulu!L35+Thondwe!L35+Jali!L35+Lirangwe!L35</f>
        <v>0</v>
      </c>
      <c r="M35" s="34">
        <f>Zomba!M35+Mwanza!M35+Domasi!M35+Namadzi!M35+Neno!M35+Kuchawe!M35+Chiradzulu!M35+Thondwe!M35+Jali!M35+Lirangwe!M35</f>
        <v>0</v>
      </c>
      <c r="N35" s="34">
        <f>Zomba!N35+Mwanza!N35+Domasi!N35+Namadzi!N35+Neno!N35+Kuchawe!N35+Chiradzulu!N35+Thondwe!N35+Jali!N35+Lirangwe!N35</f>
        <v>0</v>
      </c>
      <c r="O35" s="34">
        <f>Zomba!O35+Mwanza!O35+Domasi!O35+Namadzi!O35+Neno!O35+Kuchawe!O35+Chiradzulu!O35+Thondwe!O35+Jali!O35+Lirangwe!O35</f>
        <v>0</v>
      </c>
      <c r="P35" s="40"/>
    </row>
    <row r="36" spans="1:16" x14ac:dyDescent="0.25">
      <c r="A36" s="607"/>
      <c r="B36" s="613"/>
      <c r="C36" s="6" t="s">
        <v>144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0"/>
    </row>
    <row r="37" spans="1:16" x14ac:dyDescent="0.25">
      <c r="A37" s="605" t="s">
        <v>188</v>
      </c>
      <c r="B37" s="612">
        <f>790318.72/200</f>
        <v>3951.5935999999997</v>
      </c>
      <c r="C37" s="6" t="s">
        <v>128</v>
      </c>
      <c r="D37" s="34">
        <f>Zomba!D37+Mwanza!D37+Domasi!D37+Namadzi!D37+Neno!D37+Kuchawe!D37+Chiradzulu!D37+Thondwe!D37+Jali!D37+Lirangwe!D37</f>
        <v>0</v>
      </c>
      <c r="E37" s="34">
        <f>Zomba!E37+Mwanza!E37+Domasi!E37+Namadzi!E37+Neno!E37+Kuchawe!E37+Chiradzulu!E37+Thondwe!E37+Jali!E37+Lirangwe!E37</f>
        <v>0</v>
      </c>
      <c r="F37" s="34">
        <f>Zomba!F37+Mwanza!F37+Domasi!F37+Namadzi!F37+Neno!F37+Kuchawe!F37+Chiradzulu!F37+Thondwe!F37+Jali!F37+Lirangwe!F37</f>
        <v>0</v>
      </c>
      <c r="G37" s="34">
        <f>Zomba!G37+Mwanza!G37+Domasi!G37+Namadzi!G37+Neno!G37+Kuchawe!G37+Chiradzulu!G37+Thondwe!G37+Jali!G37+Lirangwe!G37</f>
        <v>0</v>
      </c>
      <c r="H37" s="34">
        <f>Zomba!H37+Mwanza!H37+Domasi!H37+Namadzi!H37+Neno!H37+Kuchawe!H37+Chiradzulu!H37+Thondwe!H37+Jali!H37+Lirangwe!H37</f>
        <v>0</v>
      </c>
      <c r="I37" s="34">
        <f>Zomba!I37+Mwanza!I37+Domasi!I37+Namadzi!I37+Neno!I37+Kuchawe!I37+Chiradzulu!I37+Thondwe!I37+Jali!I37+Lirangwe!I37</f>
        <v>0</v>
      </c>
      <c r="J37" s="34">
        <f>Zomba!J37+Mwanza!J37+Domasi!J37+Namadzi!J37+Neno!J37+Kuchawe!J37+Chiradzulu!J37+Thondwe!J37+Jali!J37+Lirangwe!J37</f>
        <v>0</v>
      </c>
      <c r="K37" s="34">
        <f>Zomba!K37+Mwanza!K37+Domasi!K37+Namadzi!K37+Neno!K37+Kuchawe!K37+Chiradzulu!K37+Thondwe!K37+Jali!K37+Lirangwe!K37</f>
        <v>0</v>
      </c>
      <c r="L37" s="34">
        <f>Zomba!L37+Mwanza!L37+Domasi!L37+Namadzi!L37+Neno!L37+Kuchawe!L37+Chiradzulu!L37+Thondwe!L37+Jali!L37+Lirangwe!L37</f>
        <v>0</v>
      </c>
      <c r="M37" s="34">
        <f>Zomba!M37+Mwanza!M37+Domasi!M37+Namadzi!M37+Neno!M37+Kuchawe!M37+Chiradzulu!M37+Thondwe!M37+Jali!M37+Lirangwe!M37</f>
        <v>0</v>
      </c>
      <c r="N37" s="34">
        <f>Zomba!N37+Mwanza!N37+Domasi!N37+Namadzi!N37+Neno!N37+Kuchawe!N37+Chiradzulu!N37+Thondwe!N37+Jali!N37+Lirangwe!N37</f>
        <v>0</v>
      </c>
      <c r="O37" s="34">
        <f>Zomba!O37+Mwanza!O37+Domasi!O37+Namadzi!O37+Neno!O37+Kuchawe!O37+Chiradzulu!O37+Thondwe!O37+Jali!O37+Lirangwe!O37</f>
        <v>0</v>
      </c>
      <c r="P37" s="44">
        <f>SUM(D37:O37)</f>
        <v>0</v>
      </c>
    </row>
    <row r="38" spans="1:16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O38" si="10">IFERROR(E37/(E9/1000),0)</f>
        <v>0</v>
      </c>
      <c r="F38" s="16">
        <f t="shared" si="10"/>
        <v>0</v>
      </c>
      <c r="G38" s="16">
        <f t="shared" si="10"/>
        <v>0</v>
      </c>
      <c r="H38" s="16">
        <f t="shared" si="10"/>
        <v>0</v>
      </c>
      <c r="I38" s="16">
        <f t="shared" si="10"/>
        <v>0</v>
      </c>
      <c r="J38" s="16">
        <f t="shared" si="10"/>
        <v>0</v>
      </c>
      <c r="K38" s="16">
        <f t="shared" si="10"/>
        <v>0</v>
      </c>
      <c r="L38" s="16">
        <f t="shared" si="10"/>
        <v>0</v>
      </c>
      <c r="M38" s="16">
        <f t="shared" si="10"/>
        <v>0</v>
      </c>
      <c r="N38" s="16">
        <f t="shared" si="10"/>
        <v>0</v>
      </c>
      <c r="O38" s="16">
        <f t="shared" si="10"/>
        <v>0</v>
      </c>
      <c r="P38" s="40">
        <f>IFERROR(P37/(P9/1000),0)</f>
        <v>0</v>
      </c>
    </row>
    <row r="39" spans="1:16" x14ac:dyDescent="0.25">
      <c r="A39" s="605" t="s">
        <v>143</v>
      </c>
      <c r="B39" s="612">
        <v>1950</v>
      </c>
      <c r="C39" s="6" t="s">
        <v>142</v>
      </c>
      <c r="D39" s="34">
        <f>Zomba!D39+Mwanza!D39+Domasi!D39+Namadzi!D39+Neno!D39+Kuchawe!D39+Chiradzulu!D39+Thondwe!D39+Jali!D39+Lirangwe!D39</f>
        <v>0</v>
      </c>
      <c r="E39" s="34">
        <f>Zomba!E39+Mwanza!E39+Domasi!E39+Namadzi!E39+Neno!E39+Kuchawe!E39+Chiradzulu!E39+Thondwe!E39+Jali!E39+Lirangwe!E39</f>
        <v>0</v>
      </c>
      <c r="F39" s="34">
        <f>Zomba!F39+Mwanza!F39+Domasi!F39+Namadzi!F39+Neno!F39+Kuchawe!F39+Chiradzulu!F39+Thondwe!F39+Jali!F39+Lirangwe!F39</f>
        <v>0</v>
      </c>
      <c r="G39" s="34">
        <f>Zomba!G39+Mwanza!G39+Domasi!G39+Namadzi!G39+Neno!G39+Kuchawe!G39+Chiradzulu!G39+Thondwe!G39+Jali!G39+Lirangwe!G39</f>
        <v>0</v>
      </c>
      <c r="H39" s="34">
        <f>Zomba!H39+Mwanza!H39+Domasi!H39+Namadzi!H39+Neno!H39+Kuchawe!H39+Chiradzulu!H39+Thondwe!H39+Jali!H39+Lirangwe!H39</f>
        <v>0</v>
      </c>
      <c r="I39" s="34">
        <f>Zomba!I39+Mwanza!I39+Domasi!I39+Namadzi!I39+Neno!I39+Kuchawe!I39+Chiradzulu!I39+Thondwe!I39+Jali!I39+Lirangwe!I39</f>
        <v>0</v>
      </c>
      <c r="J39" s="34">
        <f>Zomba!J39+Mwanza!J39+Domasi!J39+Namadzi!J39+Neno!J39+Kuchawe!J39+Chiradzulu!J39+Thondwe!J39+Jali!J39+Lirangwe!J39</f>
        <v>0</v>
      </c>
      <c r="K39" s="34">
        <f>Zomba!K39+Mwanza!K39+Domasi!K39+Namadzi!K39+Neno!K39+Kuchawe!K39+Chiradzulu!K39+Thondwe!K39+Jali!K39+Lirangwe!K39</f>
        <v>0</v>
      </c>
      <c r="L39" s="34">
        <f>Zomba!L39+Mwanza!L39+Domasi!L39+Namadzi!L39+Neno!L39+Kuchawe!L39+Chiradzulu!L39+Thondwe!L39+Jali!L39+Lirangwe!L39</f>
        <v>0</v>
      </c>
      <c r="M39" s="34">
        <f>Zomba!M39+Mwanza!M39+Domasi!M39+Namadzi!M39+Neno!M39+Kuchawe!M39+Chiradzulu!M39+Thondwe!M39+Jali!M39+Lirangwe!M39</f>
        <v>0</v>
      </c>
      <c r="N39" s="34">
        <f>Zomba!N39+Mwanza!N39+Domasi!N39+Namadzi!N39+Neno!N39+Kuchawe!N39+Chiradzulu!N39+Thondwe!N39+Jali!N39+Lirangwe!N39</f>
        <v>0</v>
      </c>
      <c r="O39" s="34">
        <f>Zomba!O39+Mwanza!O39+Domasi!O39+Namadzi!O39+Neno!O39+Kuchawe!O39+Chiradzulu!O39+Thondwe!O39+Jali!O39+Lirangwe!O39</f>
        <v>0</v>
      </c>
      <c r="P39" s="44">
        <f>SUM(D39:O39)</f>
        <v>0</v>
      </c>
    </row>
    <row r="40" spans="1:16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O40" si="11">IFERROR(E39/(E9/1000),0)</f>
        <v>0</v>
      </c>
      <c r="F40" s="16">
        <f t="shared" si="11"/>
        <v>0</v>
      </c>
      <c r="G40" s="16">
        <f t="shared" si="11"/>
        <v>0</v>
      </c>
      <c r="H40" s="16">
        <f t="shared" si="11"/>
        <v>0</v>
      </c>
      <c r="I40" s="16">
        <f t="shared" si="11"/>
        <v>0</v>
      </c>
      <c r="J40" s="16">
        <f t="shared" si="11"/>
        <v>0</v>
      </c>
      <c r="K40" s="16">
        <f t="shared" si="11"/>
        <v>0</v>
      </c>
      <c r="L40" s="16">
        <f t="shared" si="11"/>
        <v>0</v>
      </c>
      <c r="M40" s="16">
        <f t="shared" si="11"/>
        <v>0</v>
      </c>
      <c r="N40" s="16">
        <f t="shared" si="11"/>
        <v>0</v>
      </c>
      <c r="O40" s="16">
        <f t="shared" si="11"/>
        <v>0</v>
      </c>
      <c r="P40" s="40">
        <f>IFERROR(P39/(P9/1000),0)</f>
        <v>0</v>
      </c>
    </row>
    <row r="41" spans="1:16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22075070</v>
      </c>
      <c r="E41" s="41">
        <f t="shared" ref="E41:O41" si="12">(E29*$B29)+(E31*$B31)+(E33*$B33)+(E35*$B35)+(E37*$B37)+(E39*$B39)</f>
        <v>16626900</v>
      </c>
      <c r="F41" s="41">
        <f t="shared" si="12"/>
        <v>16092900</v>
      </c>
      <c r="G41" s="41">
        <f t="shared" si="12"/>
        <v>16675000</v>
      </c>
      <c r="H41" s="41">
        <f t="shared" si="12"/>
        <v>16815000</v>
      </c>
      <c r="I41" s="41">
        <f t="shared" si="12"/>
        <v>14890850</v>
      </c>
      <c r="J41" s="41">
        <f t="shared" si="12"/>
        <v>18612730</v>
      </c>
      <c r="K41" s="41">
        <f t="shared" si="12"/>
        <v>17896000</v>
      </c>
      <c r="L41" s="41">
        <f t="shared" si="12"/>
        <v>26780067.109120958</v>
      </c>
      <c r="M41" s="41">
        <f t="shared" si="12"/>
        <v>27411430</v>
      </c>
      <c r="N41" s="41">
        <f t="shared" si="12"/>
        <v>26377700</v>
      </c>
      <c r="O41" s="41">
        <f t="shared" si="12"/>
        <v>26849870</v>
      </c>
      <c r="P41" s="39">
        <f>SUM(D41:O41)</f>
        <v>247103517.10912097</v>
      </c>
    </row>
    <row r="42" spans="1:16" x14ac:dyDescent="0.25">
      <c r="A42" s="660" t="s">
        <v>139</v>
      </c>
      <c r="B42" s="661"/>
      <c r="C42" s="42" t="s">
        <v>117</v>
      </c>
      <c r="D42" s="16">
        <f>IFERROR(D41/D9,0)</f>
        <v>40.62083902237957</v>
      </c>
      <c r="E42" s="16">
        <f t="shared" ref="E42:O42" si="13">IFERROR(E41/E9,0)</f>
        <v>26.195562781816292</v>
      </c>
      <c r="F42" s="16">
        <f t="shared" si="13"/>
        <v>27.50998317902712</v>
      </c>
      <c r="G42" s="16">
        <f t="shared" si="13"/>
        <v>28.732413781220114</v>
      </c>
      <c r="H42" s="16">
        <f t="shared" si="13"/>
        <v>26.638298950943707</v>
      </c>
      <c r="I42" s="16">
        <f t="shared" si="13"/>
        <v>24.135882611324252</v>
      </c>
      <c r="J42" s="16">
        <f t="shared" si="13"/>
        <v>28.134903779440197</v>
      </c>
      <c r="K42" s="16">
        <f t="shared" si="13"/>
        <v>35.199729353891421</v>
      </c>
      <c r="L42" s="16">
        <f t="shared" si="13"/>
        <v>42.174994462964619</v>
      </c>
      <c r="M42" s="16">
        <f t="shared" si="13"/>
        <v>41.758853298640204</v>
      </c>
      <c r="N42" s="16">
        <f t="shared" si="13"/>
        <v>50.844657761329245</v>
      </c>
      <c r="O42" s="16">
        <f t="shared" si="13"/>
        <v>46.079009150631897</v>
      </c>
      <c r="P42" s="297">
        <f>IFERROR(P41/P9,0)</f>
        <v>34.537997211717837</v>
      </c>
    </row>
    <row r="43" spans="1:16" ht="15" x14ac:dyDescent="0.25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7"/>
      <c r="P43" s="648"/>
    </row>
    <row r="44" spans="1:16" x14ac:dyDescent="0.25">
      <c r="A44" s="596" t="s">
        <v>137</v>
      </c>
      <c r="B44" s="597"/>
      <c r="C44" s="12" t="s">
        <v>136</v>
      </c>
      <c r="D44" s="34">
        <f>Zomba!D44+Mwanza!D44+Domasi!D44+Namadzi!D44+Neno!D44+Kuchawe!D44+Chiradzulu!D44+Thondwe!D44+Jali!D44+Lirangwe!D44</f>
        <v>53448.160000000003</v>
      </c>
      <c r="E44" s="34">
        <f>Zomba!E44+Mwanza!E44+Domasi!E44+Namadzi!E44+Neno!E44+Kuchawe!E44+Chiradzulu!E44+Thondwe!E44+Jali!E44+Lirangwe!E44</f>
        <v>55839.729999999989</v>
      </c>
      <c r="F44" s="34">
        <f>Zomba!F44+Mwanza!F44+Domasi!F44+Namadzi!F44+Neno!F44+Kuchawe!F44+Chiradzulu!F44+Thondwe!F44+Jali!F44+Lirangwe!F44</f>
        <v>59250.43</v>
      </c>
      <c r="G44" s="34">
        <f>Zomba!G44+Mwanza!G44+Domasi!G44+Namadzi!G44+Neno!G44+Kuchawe!G44+Chiradzulu!G44+Thondwe!G44+Jali!G44+Lirangwe!G44</f>
        <v>64347.94</v>
      </c>
      <c r="H44" s="34">
        <f>Zomba!H44+Mwanza!H44+Domasi!H44+Namadzi!H44+Neno!H44+Kuchawe!H44+Chiradzulu!H44+Thondwe!H44+Jali!H44+Lirangwe!H44</f>
        <v>65409.479999999996</v>
      </c>
      <c r="I44" s="34">
        <f>Zomba!I44+Mwanza!I44+Domasi!I44+Namadzi!I44+Neno!I44+Kuchawe!I44+Chiradzulu!I44+Thondwe!I44+Jali!I44+Lirangwe!I44</f>
        <v>63345.36</v>
      </c>
      <c r="J44" s="34">
        <f>Zomba!J44+Mwanza!J44+Domasi!J44+Namadzi!J44+Neno!J44+Kuchawe!J44+Chiradzulu!J44+Thondwe!J44+Jali!J44+Lirangwe!J44</f>
        <v>64934.11</v>
      </c>
      <c r="K44" s="34">
        <f>Zomba!K44+Mwanza!K44+Domasi!K44+Namadzi!K44+Neno!K44+Kuchawe!K44+Chiradzulu!K44+Thondwe!K44+Jali!K44+Lirangwe!K44</f>
        <v>56496.660000000011</v>
      </c>
      <c r="L44" s="34">
        <f>Zomba!L44+Mwanza!L44+Domasi!L44+Namadzi!L44+Neno!L44+Kuchawe!L44+Chiradzulu!L44+Thondwe!L44+Jali!L44+Lirangwe!L44</f>
        <v>67696.259999999995</v>
      </c>
      <c r="M44" s="34">
        <f>Zomba!M44+Mwanza!M44+Domasi!M44+Namadzi!M44+Neno!M44+Kuchawe!M44+Chiradzulu!M44+Thondwe!M44+Jali!M44+Lirangwe!M44</f>
        <v>66501.23000000001</v>
      </c>
      <c r="N44" s="34">
        <f>Zomba!N44+Mwanza!N44+Domasi!N44+Namadzi!N44+Neno!N44+Kuchawe!N44+Chiradzulu!N44+Thondwe!N44+Jali!N44+Lirangwe!N44</f>
        <v>63938.460000000006</v>
      </c>
      <c r="O44" s="34">
        <f>Zomba!O44+Mwanza!O44+Domasi!O44+Namadzi!O44+Neno!O44+Kuchawe!O44+Chiradzulu!O44+Thondwe!O44+Jali!O44+Lirangwe!O44</f>
        <v>65661.05</v>
      </c>
      <c r="P44" s="39">
        <f>SUM(D44:O44)</f>
        <v>746868.87</v>
      </c>
    </row>
    <row r="45" spans="1:16" x14ac:dyDescent="0.25">
      <c r="A45" s="660" t="s">
        <v>135</v>
      </c>
      <c r="B45" s="661"/>
      <c r="C45" s="42" t="s">
        <v>134</v>
      </c>
      <c r="D45" s="16">
        <f>IFERROR(D44/D9,0)</f>
        <v>9.8351176390488779E-2</v>
      </c>
      <c r="E45" s="16">
        <f t="shared" ref="E45:P45" si="14">IFERROR(E44/E9,0)</f>
        <v>8.7975097759333987E-2</v>
      </c>
      <c r="F45" s="16">
        <f t="shared" si="14"/>
        <v>0.10128555652804179</v>
      </c>
      <c r="G45" s="16">
        <f t="shared" si="14"/>
        <v>0.110876859853021</v>
      </c>
      <c r="H45" s="16">
        <f t="shared" si="14"/>
        <v>0.1036216046664153</v>
      </c>
      <c r="I45" s="16">
        <f t="shared" si="14"/>
        <v>0.10267353260103183</v>
      </c>
      <c r="J45" s="16">
        <f t="shared" si="14"/>
        <v>9.815405568412508E-2</v>
      </c>
      <c r="K45" s="16">
        <f t="shared" si="14"/>
        <v>0.11112355506251809</v>
      </c>
      <c r="L45" s="16">
        <f t="shared" si="14"/>
        <v>0.10661248080633096</v>
      </c>
      <c r="M45" s="16">
        <f t="shared" si="14"/>
        <v>0.10130865510296731</v>
      </c>
      <c r="N45" s="16">
        <f t="shared" si="14"/>
        <v>0.12324535939397445</v>
      </c>
      <c r="O45" s="16">
        <f t="shared" si="14"/>
        <v>0.11268568986703095</v>
      </c>
      <c r="P45" s="16">
        <f t="shared" si="14"/>
        <v>0.10439088545302906</v>
      </c>
    </row>
    <row r="46" spans="1:16" x14ac:dyDescent="0.25">
      <c r="A46" s="610" t="s">
        <v>133</v>
      </c>
      <c r="B46" s="611"/>
      <c r="C46" s="6" t="s">
        <v>31</v>
      </c>
      <c r="D46" s="34">
        <f>Zomba!D46+Mwanza!D46+Domasi!D46+Namadzi!D46+Neno!D46+Kuchawe!D46+Chiradzulu!D46+Thondwe!D46+Jali!D46+Lirangwe!D46</f>
        <v>12866015.769399999</v>
      </c>
      <c r="E46" s="34">
        <f>Zomba!E46+Mwanza!E46+Domasi!E46+Namadzi!E46+Neno!E46+Kuchawe!E46+Chiradzulu!E46+Thondwe!E46+Jali!E46+Lirangwe!E46</f>
        <v>13429520.482262498</v>
      </c>
      <c r="F46" s="34">
        <f>Zomba!F46+Mwanza!F46+Domasi!F46+Namadzi!F46+Neno!F46+Kuchawe!F46+Chiradzulu!F46+Thondwe!F46+Jali!F46+Lirangwe!F46</f>
        <v>14233153.8796375</v>
      </c>
      <c r="G46" s="34">
        <f>Zomba!G46+Mwanza!G46+Domasi!G46+Namadzi!G46+Neno!G46+Kuchawe!G46+Chiradzulu!G46+Thondwe!G46+Jali!G46+Lirangwe!G46</f>
        <v>15434235.557724997</v>
      </c>
      <c r="H46" s="34">
        <f>Zomba!H46+Mwanza!H46+Domasi!H46+Namadzi!H46+Neno!H46+Kuchawe!H46+Chiradzulu!H46+Thondwe!H46+Jali!H46+Lirangwe!H46</f>
        <v>15684356.939449998</v>
      </c>
      <c r="I46" s="34">
        <f>Zomba!I46+Mwanza!I46+Domasi!I46+Namadzi!I46+Neno!I46+Kuchawe!I46+Chiradzulu!I46+Thondwe!I46+Jali!I46+Lirangwe!I46</f>
        <v>15198006.404899998</v>
      </c>
      <c r="J46" s="34">
        <f>Zomba!J46+Mwanza!J46+Domasi!J46+Namadzi!J46+Neno!J46+Kuchawe!J46+Chiradzulu!J46+Thondwe!J46+Jali!J46+Lirangwe!J46</f>
        <v>15572349.6658375</v>
      </c>
      <c r="K46" s="34">
        <f>Zomba!K46+Mwanza!K46+Domasi!K46+Namadzi!K46+Neno!K46+Kuchawe!K46+Chiradzulu!K46+Thondwe!K46+Jali!K46+Lirangwe!K46</f>
        <v>13584307.150025001</v>
      </c>
      <c r="L46" s="34">
        <f>Zomba!L46+Mwanza!L46+Domasi!L46+Namadzi!L46+Neno!L46+Kuchawe!L46+Chiradzulu!L46+Thondwe!L46+Jali!L46+Lirangwe!L46</f>
        <v>16223170.901525</v>
      </c>
      <c r="M46" s="34">
        <f>Zomba!M46+Mwanza!M46+Domasi!M46+Namadzi!M46+Neno!M46+Kuchawe!M46+Chiradzulu!M46+Thondwe!M46+Jali!M46+Lirangwe!M46</f>
        <v>15941596.439137502</v>
      </c>
      <c r="N46" s="34">
        <f>Zomba!N46+Mwanza!N46+Domasi!N46+Namadzi!N46+Neno!N46+Kuchawe!N46+Chiradzulu!N46+Thondwe!N46+Jali!N46+Lirangwe!N46</f>
        <v>15337753.368275002</v>
      </c>
      <c r="O46" s="34">
        <f>Zomba!O46+Mwanza!O46+Domasi!O46+Namadzi!O46+Neno!O46+Kuchawe!O46+Chiradzulu!O46+Thondwe!O46+Jali!O46+Lirangwe!O46</f>
        <v>15743632.177312503</v>
      </c>
      <c r="P46" s="39">
        <f>SUM(D46:O46)</f>
        <v>179248098.73548746</v>
      </c>
    </row>
    <row r="47" spans="1:16" s="3" customFormat="1" x14ac:dyDescent="0.25">
      <c r="A47" s="596" t="s">
        <v>132</v>
      </c>
      <c r="B47" s="597"/>
      <c r="C47" s="12" t="s">
        <v>117</v>
      </c>
      <c r="D47" s="16">
        <f>IFERROR(D46/D9,0)</f>
        <v>23.675048614939588</v>
      </c>
      <c r="E47" s="16">
        <f t="shared" ref="E47:P47" si="15">IFERROR(E46/E9,0)</f>
        <v>21.158114075551971</v>
      </c>
      <c r="F47" s="16">
        <f t="shared" si="15"/>
        <v>24.33084303098461</v>
      </c>
      <c r="G47" s="16">
        <f t="shared" si="15"/>
        <v>26.594473309827602</v>
      </c>
      <c r="H47" s="16">
        <f t="shared" si="15"/>
        <v>24.847135831482458</v>
      </c>
      <c r="I47" s="16">
        <f t="shared" si="15"/>
        <v>24.633738068331926</v>
      </c>
      <c r="J47" s="16">
        <f t="shared" si="15"/>
        <v>23.539081019717997</v>
      </c>
      <c r="K47" s="16">
        <f t="shared" si="15"/>
        <v>26.719039737428037</v>
      </c>
      <c r="L47" s="16">
        <f t="shared" si="15"/>
        <v>25.54930651053191</v>
      </c>
      <c r="M47" s="16">
        <f t="shared" si="15"/>
        <v>24.285591340840956</v>
      </c>
      <c r="N47" s="16">
        <f t="shared" si="15"/>
        <v>29.564473810742307</v>
      </c>
      <c r="O47" s="16">
        <f t="shared" si="15"/>
        <v>27.018788961084933</v>
      </c>
      <c r="P47" s="16">
        <f t="shared" si="15"/>
        <v>25.053752398020706</v>
      </c>
    </row>
    <row r="48" spans="1:16" ht="15" x14ac:dyDescent="0.25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7"/>
      <c r="O48" s="647"/>
      <c r="P48" s="648"/>
    </row>
    <row r="49" spans="1:16" x14ac:dyDescent="0.25">
      <c r="A49" s="596" t="s">
        <v>130</v>
      </c>
      <c r="B49" s="597"/>
      <c r="C49" s="6" t="s">
        <v>129</v>
      </c>
      <c r="D49" s="34">
        <f>Zomba!D49+Mwanza!D49+Domasi!D49+Namadzi!D49+Neno!D49+Kuchawe!D49+Chiradzulu!D49+Thondwe!D49+Jali!D49+Lirangwe!D49</f>
        <v>0</v>
      </c>
      <c r="E49" s="34">
        <f>Zomba!E49+Mwanza!E49+Domasi!E49+Namadzi!E49+Neno!E49+Kuchawe!E49+Chiradzulu!E49+Thondwe!E49+Jali!E49+Lirangwe!E49</f>
        <v>0</v>
      </c>
      <c r="F49" s="34">
        <f>Zomba!F49+Mwanza!F49+Domasi!F49+Namadzi!F49+Neno!F49+Kuchawe!F49+Chiradzulu!F49+Thondwe!F49+Jali!F49+Lirangwe!F49</f>
        <v>0</v>
      </c>
      <c r="G49" s="34">
        <f>Zomba!G49+Mwanza!G49+Domasi!G49+Namadzi!G49+Neno!G49+Kuchawe!G49+Chiradzulu!G49+Thondwe!G49+Jali!G49+Lirangwe!G49</f>
        <v>0</v>
      </c>
      <c r="H49" s="34">
        <f>Zomba!H49+Mwanza!H49+Domasi!H49+Namadzi!H49+Neno!H49+Kuchawe!H49+Chiradzulu!H49+Thondwe!H49+Jali!H49+Lirangwe!H49</f>
        <v>0</v>
      </c>
      <c r="I49" s="34">
        <f>Zomba!I49+Mwanza!I49+Domasi!I49+Namadzi!I49+Neno!I49+Kuchawe!I49+Chiradzulu!I49+Thondwe!I49+Jali!I49+Lirangwe!I49</f>
        <v>0</v>
      </c>
      <c r="J49" s="34">
        <f>Zomba!J49+Mwanza!J49+Domasi!J49+Namadzi!J49+Neno!J49+Kuchawe!J49+Chiradzulu!J49+Thondwe!J49+Jali!J49+Lirangwe!J49</f>
        <v>0</v>
      </c>
      <c r="K49" s="34">
        <f>Zomba!K49+Mwanza!K49+Domasi!K49+Namadzi!K49+Neno!K49+Kuchawe!K49+Chiradzulu!K49+Thondwe!K49+Jali!K49+Lirangwe!K49</f>
        <v>0</v>
      </c>
      <c r="L49" s="34">
        <f>Zomba!L49+Mwanza!L49+Domasi!L49+Namadzi!L49+Neno!L49+Kuchawe!L49+Chiradzulu!L49+Thondwe!L49+Jali!L49+Lirangwe!L49</f>
        <v>0</v>
      </c>
      <c r="M49" s="34">
        <f>Zomba!M49+Mwanza!M49+Domasi!M49+Namadzi!M49+Neno!M49+Kuchawe!M49+Chiradzulu!M49+Thondwe!M49+Jali!M49+Lirangwe!M49</f>
        <v>0</v>
      </c>
      <c r="N49" s="34">
        <f>Zomba!N49+Mwanza!N49+Domasi!N49+Namadzi!N49+Neno!N49+Kuchawe!N49+Chiradzulu!N49+Thondwe!N49+Jali!N49+Lirangwe!N49</f>
        <v>0</v>
      </c>
      <c r="O49" s="34">
        <f>Zomba!O49+Mwanza!O49+Domasi!O49+Namadzi!O49+Neno!O49+Kuchawe!O49+Chiradzulu!O49+Thondwe!O49+Jali!O49+Lirangwe!O49</f>
        <v>0</v>
      </c>
      <c r="P49" s="39">
        <f>SUM(D49:O49)</f>
        <v>0</v>
      </c>
    </row>
    <row r="50" spans="1:16" x14ac:dyDescent="0.25">
      <c r="A50" s="596" t="s">
        <v>189</v>
      </c>
      <c r="B50" s="597"/>
      <c r="C50" s="6" t="s">
        <v>128</v>
      </c>
      <c r="D50" s="34">
        <f>Zomba!D50+Mwanza!D50+Domasi!D50+Namadzi!D50+Neno!D50+Kuchawe!D50+Chiradzulu!D50+Thondwe!D50+Jali!D50+Lirangwe!D50</f>
        <v>0</v>
      </c>
      <c r="E50" s="34">
        <f>Zomba!E50+Mwanza!E50+Domasi!E50+Namadzi!E50+Neno!E50+Kuchawe!E50+Chiradzulu!E50+Thondwe!E50+Jali!E50+Lirangwe!E50</f>
        <v>0</v>
      </c>
      <c r="F50" s="34">
        <f>Zomba!F50+Mwanza!F50+Domasi!F50+Namadzi!F50+Neno!F50+Kuchawe!F50+Chiradzulu!F50+Thondwe!F50+Jali!F50+Lirangwe!F50</f>
        <v>0</v>
      </c>
      <c r="G50" s="34">
        <f>Zomba!G50+Mwanza!G50+Domasi!G50+Namadzi!G50+Neno!G50+Kuchawe!G50+Chiradzulu!G50+Thondwe!G50+Jali!G50+Lirangwe!G50</f>
        <v>0</v>
      </c>
      <c r="H50" s="34">
        <f>Zomba!H50+Mwanza!H50+Domasi!H50+Namadzi!H50+Neno!H50+Kuchawe!H50+Chiradzulu!H50+Thondwe!H50+Jali!H50+Lirangwe!H50</f>
        <v>0</v>
      </c>
      <c r="I50" s="34">
        <f>Zomba!I50+Mwanza!I50+Domasi!I50+Namadzi!I50+Neno!I50+Kuchawe!I50+Chiradzulu!I50+Thondwe!I50+Jali!I50+Lirangwe!I50</f>
        <v>0</v>
      </c>
      <c r="J50" s="34">
        <f>Zomba!J50+Mwanza!J50+Domasi!J50+Namadzi!J50+Neno!J50+Kuchawe!J50+Chiradzulu!J50+Thondwe!J50+Jali!J50+Lirangwe!J50</f>
        <v>0</v>
      </c>
      <c r="K50" s="34">
        <f>Zomba!K50+Mwanza!K50+Domasi!K50+Namadzi!K50+Neno!K50+Kuchawe!K50+Chiradzulu!K50+Thondwe!K50+Jali!K50+Lirangwe!K50</f>
        <v>0</v>
      </c>
      <c r="L50" s="34">
        <f>Zomba!L50+Mwanza!L50+Domasi!L50+Namadzi!L50+Neno!L50+Kuchawe!L50+Chiradzulu!L50+Thondwe!L50+Jali!L50+Lirangwe!L50</f>
        <v>0</v>
      </c>
      <c r="M50" s="34">
        <f>Zomba!M50+Mwanza!M50+Domasi!M50+Namadzi!M50+Neno!M50+Kuchawe!M50+Chiradzulu!M50+Thondwe!M50+Jali!M50+Lirangwe!M50</f>
        <v>0</v>
      </c>
      <c r="N50" s="34">
        <f>Zomba!N50+Mwanza!N50+Domasi!N50+Namadzi!N50+Neno!N50+Kuchawe!N50+Chiradzulu!N50+Thondwe!N50+Jali!N50+Lirangwe!N50</f>
        <v>0</v>
      </c>
      <c r="O50" s="34">
        <f>Zomba!O50+Mwanza!O50+Domasi!O50+Namadzi!O50+Neno!O50+Kuchawe!O50+Chiradzulu!O50+Thondwe!O50+Jali!O50+Lirangwe!O50</f>
        <v>0</v>
      </c>
      <c r="P50" s="39">
        <f>SUM(D50:O50)</f>
        <v>0</v>
      </c>
    </row>
    <row r="51" spans="1:16" x14ac:dyDescent="0.25">
      <c r="A51" s="610" t="s">
        <v>127</v>
      </c>
      <c r="B51" s="611"/>
      <c r="C51" s="6" t="s">
        <v>31</v>
      </c>
      <c r="D51" s="34">
        <f>Zomba!D51+Mwanza!D51+Domasi!D51+Namadzi!D51+Neno!D51+Kuchawe!D51+Chiradzulu!D51+Thondwe!D51+Jali!D51+Lirangwe!D51</f>
        <v>0</v>
      </c>
      <c r="E51" s="34">
        <f>Zomba!E51+Mwanza!E51+Domasi!E51+Namadzi!E51+Neno!E51+Kuchawe!E51+Chiradzulu!E51+Thondwe!E51+Jali!E51+Lirangwe!E51</f>
        <v>0</v>
      </c>
      <c r="F51" s="34">
        <f>Zomba!F51+Mwanza!F51+Domasi!F51+Namadzi!F51+Neno!F51+Kuchawe!F51+Chiradzulu!F51+Thondwe!F51+Jali!F51+Lirangwe!F51</f>
        <v>0</v>
      </c>
      <c r="G51" s="34">
        <f>Zomba!G51+Mwanza!G51+Domasi!G51+Namadzi!G51+Neno!G51+Kuchawe!G51+Chiradzulu!G51+Thondwe!G51+Jali!G51+Lirangwe!G51</f>
        <v>0</v>
      </c>
      <c r="H51" s="34">
        <f>Zomba!H51+Mwanza!H51+Domasi!H51+Namadzi!H51+Neno!H51+Kuchawe!H51+Chiradzulu!H51+Thondwe!H51+Jali!H51+Lirangwe!H51</f>
        <v>0</v>
      </c>
      <c r="I51" s="34">
        <f>Zomba!I51+Mwanza!I51+Domasi!I51+Namadzi!I51+Neno!I51+Kuchawe!I51+Chiradzulu!I51+Thondwe!I51+Jali!I51+Lirangwe!I51</f>
        <v>0</v>
      </c>
      <c r="J51" s="34">
        <f>Zomba!J51+Mwanza!J51+Domasi!J51+Namadzi!J51+Neno!J51+Kuchawe!J51+Chiradzulu!J51+Thondwe!J51+Jali!J51+Lirangwe!J51</f>
        <v>0</v>
      </c>
      <c r="K51" s="34">
        <f>Zomba!K51+Mwanza!K51+Domasi!K51+Namadzi!K51+Neno!K51+Kuchawe!K51+Chiradzulu!K51+Thondwe!K51+Jali!K51+Lirangwe!K51</f>
        <v>0</v>
      </c>
      <c r="L51" s="34">
        <f>Zomba!L51+Mwanza!L51+Domasi!L51+Namadzi!L51+Neno!L51+Kuchawe!L51+Chiradzulu!L51+Thondwe!L51+Jali!L51+Lirangwe!L51</f>
        <v>0</v>
      </c>
      <c r="M51" s="34">
        <f>Zomba!M51+Mwanza!M51+Domasi!M51+Namadzi!M51+Neno!M51+Kuchawe!M51+Chiradzulu!M51+Thondwe!M51+Jali!M51+Lirangwe!M51</f>
        <v>0</v>
      </c>
      <c r="N51" s="34">
        <f>Zomba!N51+Mwanza!N51+Domasi!N51+Namadzi!N51+Neno!N51+Kuchawe!N51+Chiradzulu!N51+Thondwe!N51+Jali!N51+Lirangwe!N51</f>
        <v>0</v>
      </c>
      <c r="O51" s="34">
        <f>Zomba!O51+Mwanza!O51+Domasi!O51+Namadzi!O51+Neno!O51+Kuchawe!O51+Chiradzulu!O51+Thondwe!O51+Jali!O51+Lirangwe!O51</f>
        <v>0</v>
      </c>
      <c r="P51" s="40">
        <f>SUM(D51:O51)</f>
        <v>0</v>
      </c>
    </row>
    <row r="52" spans="1:16" x14ac:dyDescent="0.25">
      <c r="A52" s="596" t="s">
        <v>126</v>
      </c>
      <c r="B52" s="597"/>
      <c r="C52" s="6" t="s">
        <v>31</v>
      </c>
      <c r="D52" s="34">
        <f>Zomba!D52+Mwanza!D52+Domasi!D52+Namadzi!D52+Neno!D52+Kuchawe!D52+Chiradzulu!D52+Thondwe!D52+Jali!D52+Lirangwe!D52</f>
        <v>0</v>
      </c>
      <c r="E52" s="34">
        <f>Zomba!E52+Mwanza!E52+Domasi!E52+Namadzi!E52+Neno!E52+Kuchawe!E52+Chiradzulu!E52+Thondwe!E52+Jali!E52+Lirangwe!E52</f>
        <v>0</v>
      </c>
      <c r="F52" s="34">
        <f>Zomba!F52+Mwanza!F52+Domasi!F52+Namadzi!F52+Neno!F52+Kuchawe!F52+Chiradzulu!F52+Thondwe!F52+Jali!F52+Lirangwe!F52</f>
        <v>0</v>
      </c>
      <c r="G52" s="34">
        <f>Zomba!G52+Mwanza!G52+Domasi!G52+Namadzi!G52+Neno!G52+Kuchawe!G52+Chiradzulu!G52+Thondwe!G52+Jali!G52+Lirangwe!G52</f>
        <v>0</v>
      </c>
      <c r="H52" s="34">
        <f>Zomba!H52+Mwanza!H52+Domasi!H52+Namadzi!H52+Neno!H52+Kuchawe!H52+Chiradzulu!H52+Thondwe!H52+Jali!H52+Lirangwe!H52</f>
        <v>0</v>
      </c>
      <c r="I52" s="34">
        <f>Zomba!I52+Mwanza!I52+Domasi!I52+Namadzi!I52+Neno!I52+Kuchawe!I52+Chiradzulu!I52+Thondwe!I52+Jali!I52+Lirangwe!I52</f>
        <v>0</v>
      </c>
      <c r="J52" s="34">
        <f>Zomba!J52+Mwanza!J52+Domasi!J52+Namadzi!J52+Neno!J52+Kuchawe!J52+Chiradzulu!J52+Thondwe!J52+Jali!J52+Lirangwe!J52</f>
        <v>0</v>
      </c>
      <c r="K52" s="34">
        <f>Zomba!K52+Mwanza!K52+Domasi!K52+Namadzi!K52+Neno!K52+Kuchawe!K52+Chiradzulu!K52+Thondwe!K52+Jali!K52+Lirangwe!K52</f>
        <v>0</v>
      </c>
      <c r="L52" s="34">
        <f>Zomba!L52+Mwanza!L52+Domasi!L52+Namadzi!L52+Neno!L52+Kuchawe!L52+Chiradzulu!L52+Thondwe!L52+Jali!L52+Lirangwe!L52</f>
        <v>0</v>
      </c>
      <c r="M52" s="34">
        <f>Zomba!M52+Mwanza!M52+Domasi!M52+Namadzi!M52+Neno!M52+Kuchawe!M52+Chiradzulu!M52+Thondwe!M52+Jali!M52+Lirangwe!M52</f>
        <v>0</v>
      </c>
      <c r="N52" s="34">
        <f>Zomba!N52+Mwanza!N52+Domasi!N52+Namadzi!N52+Neno!N52+Kuchawe!N52+Chiradzulu!N52+Thondwe!N52+Jali!N52+Lirangwe!N52</f>
        <v>0</v>
      </c>
      <c r="O52" s="34">
        <f>Zomba!O52+Mwanza!O52+Domasi!O52+Namadzi!O52+Neno!O52+Kuchawe!O52+Chiradzulu!O52+Thondwe!O52+Jali!O52+Lirangwe!O52</f>
        <v>0</v>
      </c>
      <c r="P52" s="40">
        <f>SUM(D52:O52)</f>
        <v>0</v>
      </c>
    </row>
    <row r="53" spans="1:16" ht="15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8"/>
    </row>
    <row r="54" spans="1:16" x14ac:dyDescent="0.25">
      <c r="A54" s="596" t="s">
        <v>124</v>
      </c>
      <c r="B54" s="597"/>
      <c r="C54" s="12" t="s">
        <v>18</v>
      </c>
      <c r="D54" s="34">
        <f>Zomba!D54+Mwanza!D54+Domasi!D54+Namadzi!D54+Neno!D54+Kuchawe!D54+Chiradzulu!D54+Thondwe!D54+Jali!D54+Lirangwe!D54</f>
        <v>0</v>
      </c>
      <c r="E54" s="34">
        <f>Zomba!E54+Mwanza!E54+Domasi!E54+Namadzi!E54+Neno!E54+Kuchawe!E54+Chiradzulu!E54+Thondwe!E54+Jali!E54+Lirangwe!E54</f>
        <v>0</v>
      </c>
      <c r="F54" s="34">
        <f>Zomba!F54+Mwanza!F54+Domasi!F54+Namadzi!F54+Neno!F54+Kuchawe!F54+Chiradzulu!F54+Thondwe!F54+Jali!F54+Lirangwe!F54</f>
        <v>0</v>
      </c>
      <c r="G54" s="34">
        <f>Zomba!G54+Mwanza!G54+Domasi!G54+Namadzi!G54+Neno!G54+Kuchawe!G54+Chiradzulu!G54+Thondwe!G54+Jali!G54+Lirangwe!G54</f>
        <v>0</v>
      </c>
      <c r="H54" s="34">
        <f>Zomba!H54+Mwanza!H54+Domasi!H54+Namadzi!H54+Neno!H54+Kuchawe!H54+Chiradzulu!H54+Thondwe!H54+Jali!H54+Lirangwe!H54</f>
        <v>0</v>
      </c>
      <c r="I54" s="34">
        <f>Zomba!I54+Mwanza!I54+Domasi!I54+Namadzi!I54+Neno!I54+Kuchawe!I54+Chiradzulu!I54+Thondwe!I54+Jali!I54+Lirangwe!I54</f>
        <v>0</v>
      </c>
      <c r="J54" s="34">
        <f>Zomba!J54+Mwanza!J54+Domasi!J54+Namadzi!J54+Neno!J54+Kuchawe!J54+Chiradzulu!J54+Thondwe!J54+Jali!J54+Lirangwe!J54</f>
        <v>0</v>
      </c>
      <c r="K54" s="34">
        <f>Zomba!K54+Mwanza!K54+Domasi!K54+Namadzi!K54+Neno!K54+Kuchawe!K54+Chiradzulu!K54+Thondwe!K54+Jali!K54+Lirangwe!K54</f>
        <v>0</v>
      </c>
      <c r="L54" s="34">
        <f>Zomba!L54+Mwanza!L54+Domasi!L54+Namadzi!L54+Neno!L54+Kuchawe!L54+Chiradzulu!L54+Thondwe!L54+Jali!L54+Lirangwe!L54</f>
        <v>0</v>
      </c>
      <c r="M54" s="34">
        <f>Zomba!M54+Mwanza!M54+Domasi!M54+Namadzi!M54+Neno!M54+Kuchawe!M54+Chiradzulu!M54+Thondwe!M54+Jali!M54+Lirangwe!M54</f>
        <v>0</v>
      </c>
      <c r="N54" s="34">
        <f>Zomba!N54+Mwanza!N54+Domasi!N54+Namadzi!N54+Neno!N54+Kuchawe!N54+Chiradzulu!N54+Thondwe!N54+Jali!N54+Lirangwe!N54</f>
        <v>0</v>
      </c>
      <c r="O54" s="34">
        <f>Zomba!O54+Mwanza!O54+Domasi!O54+Namadzi!O54+Neno!O54+Kuchawe!O54+Chiradzulu!O54+Thondwe!O54+Jali!O54+Lirangwe!O54</f>
        <v>0</v>
      </c>
      <c r="P54" s="39">
        <f>SUM(D54:O54)</f>
        <v>0</v>
      </c>
    </row>
    <row r="55" spans="1:16" x14ac:dyDescent="0.25">
      <c r="A55" s="226" t="s">
        <v>123</v>
      </c>
      <c r="B55" s="227"/>
      <c r="C55" s="12" t="s">
        <v>18</v>
      </c>
      <c r="D55" s="34">
        <f>Zomba!D55+Mwanza!D55+Domasi!D55+Namadzi!D55+Neno!D55+Kuchawe!D55+Chiradzulu!D55+Thondwe!D55+Jali!D55+Lirangwe!D55</f>
        <v>0</v>
      </c>
      <c r="E55" s="34">
        <f>Zomba!E55+Mwanza!E55+Domasi!E55+Namadzi!E55+Neno!E55+Kuchawe!E55+Chiradzulu!E55+Thondwe!E55+Jali!E55+Lirangwe!E55</f>
        <v>0</v>
      </c>
      <c r="F55" s="34">
        <f>Zomba!F55+Mwanza!F55+Domasi!F55+Namadzi!F55+Neno!F55+Kuchawe!F55+Chiradzulu!F55+Thondwe!F55+Jali!F55+Lirangwe!F55</f>
        <v>0</v>
      </c>
      <c r="G55" s="34">
        <f>Zomba!G55+Mwanza!G55+Domasi!G55+Namadzi!G55+Neno!G55+Kuchawe!G55+Chiradzulu!G55+Thondwe!G55+Jali!G55+Lirangwe!G55</f>
        <v>0</v>
      </c>
      <c r="H55" s="34">
        <f>Zomba!H55+Mwanza!H55+Domasi!H55+Namadzi!H55+Neno!H55+Kuchawe!H55+Chiradzulu!H55+Thondwe!H55+Jali!H55+Lirangwe!H55</f>
        <v>0</v>
      </c>
      <c r="I55" s="34">
        <f>Zomba!I55+Mwanza!I55+Domasi!I55+Namadzi!I55+Neno!I55+Kuchawe!I55+Chiradzulu!I55+Thondwe!I55+Jali!I55+Lirangwe!I55</f>
        <v>0</v>
      </c>
      <c r="J55" s="34">
        <f>Zomba!J55+Mwanza!J55+Domasi!J55+Namadzi!J55+Neno!J55+Kuchawe!J55+Chiradzulu!J55+Thondwe!J55+Jali!J55+Lirangwe!J55</f>
        <v>0</v>
      </c>
      <c r="K55" s="34">
        <f>Zomba!K55+Mwanza!K55+Domasi!K55+Namadzi!K55+Neno!K55+Kuchawe!K55+Chiradzulu!K55+Thondwe!K55+Jali!K55+Lirangwe!K55</f>
        <v>0</v>
      </c>
      <c r="L55" s="34">
        <f>Zomba!L55+Mwanza!L55+Domasi!L55+Namadzi!L55+Neno!L55+Kuchawe!L55+Chiradzulu!L55+Thondwe!L55+Jali!L55+Lirangwe!L55</f>
        <v>0</v>
      </c>
      <c r="M55" s="34">
        <f>Zomba!M55+Mwanza!M55+Domasi!M55+Namadzi!M55+Neno!M55+Kuchawe!M55+Chiradzulu!M55+Thondwe!M55+Jali!M55+Lirangwe!M55</f>
        <v>0</v>
      </c>
      <c r="N55" s="34">
        <f>Zomba!N55+Mwanza!N55+Domasi!N55+Namadzi!N55+Neno!N55+Kuchawe!N55+Chiradzulu!N55+Thondwe!N55+Jali!N55+Lirangwe!N55</f>
        <v>0</v>
      </c>
      <c r="O55" s="34">
        <f>Zomba!O55+Mwanza!O55+Domasi!O55+Namadzi!O55+Neno!O55+Kuchawe!O55+Chiradzulu!O55+Thondwe!O55+Jali!O55+Lirangwe!O55</f>
        <v>0</v>
      </c>
      <c r="P55" s="39">
        <f>SUM(D55:O55)</f>
        <v>0</v>
      </c>
    </row>
    <row r="56" spans="1:16" x14ac:dyDescent="0.25">
      <c r="A56" s="596" t="s">
        <v>122</v>
      </c>
      <c r="B56" s="597"/>
      <c r="C56" s="6" t="s">
        <v>18</v>
      </c>
      <c r="D56" s="34">
        <f>Zomba!D56+Mwanza!D56+Domasi!D56+Namadzi!D56+Neno!D56+Kuchawe!D56+Chiradzulu!D56+Thondwe!D56+Jali!D56+Lirangwe!D56</f>
        <v>0</v>
      </c>
      <c r="E56" s="34">
        <f>Zomba!E56+Mwanza!E56+Domasi!E56+Namadzi!E56+Neno!E56+Kuchawe!E56+Chiradzulu!E56+Thondwe!E56+Jali!E56+Lirangwe!E56</f>
        <v>0</v>
      </c>
      <c r="F56" s="34">
        <f>Zomba!F56+Mwanza!F56+Domasi!F56+Namadzi!F56+Neno!F56+Kuchawe!F56+Chiradzulu!F56+Thondwe!F56+Jali!F56+Lirangwe!F56</f>
        <v>0</v>
      </c>
      <c r="G56" s="34">
        <f>Zomba!G56+Mwanza!G56+Domasi!G56+Namadzi!G56+Neno!G56+Kuchawe!G56+Chiradzulu!G56+Thondwe!G56+Jali!G56+Lirangwe!G56</f>
        <v>0</v>
      </c>
      <c r="H56" s="34">
        <f>Zomba!H56+Mwanza!H56+Domasi!H56+Namadzi!H56+Neno!H56+Kuchawe!H56+Chiradzulu!H56+Thondwe!H56+Jali!H56+Lirangwe!H56</f>
        <v>0</v>
      </c>
      <c r="I56" s="34">
        <f>Zomba!I56+Mwanza!I56+Domasi!I56+Namadzi!I56+Neno!I56+Kuchawe!I56+Chiradzulu!I56+Thondwe!I56+Jali!I56+Lirangwe!I56</f>
        <v>0</v>
      </c>
      <c r="J56" s="34">
        <f>Zomba!J56+Mwanza!J56+Domasi!J56+Namadzi!J56+Neno!J56+Kuchawe!J56+Chiradzulu!J56+Thondwe!J56+Jali!J56+Lirangwe!J56</f>
        <v>0</v>
      </c>
      <c r="K56" s="34">
        <f>Zomba!K56+Mwanza!K56+Domasi!K56+Namadzi!K56+Neno!K56+Kuchawe!K56+Chiradzulu!K56+Thondwe!K56+Jali!K56+Lirangwe!K56</f>
        <v>0</v>
      </c>
      <c r="L56" s="34">
        <f>Zomba!L56+Mwanza!L56+Domasi!L56+Namadzi!L56+Neno!L56+Kuchawe!L56+Chiradzulu!L56+Thondwe!L56+Jali!L56+Lirangwe!L56</f>
        <v>0</v>
      </c>
      <c r="M56" s="34">
        <f>Zomba!M56+Mwanza!M56+Domasi!M56+Namadzi!M56+Neno!M56+Kuchawe!M56+Chiradzulu!M56+Thondwe!M56+Jali!M56+Lirangwe!M56</f>
        <v>0</v>
      </c>
      <c r="N56" s="34">
        <f>Zomba!N56+Mwanza!N56+Domasi!N56+Namadzi!N56+Neno!N56+Kuchawe!N56+Chiradzulu!N56+Thondwe!N56+Jali!N56+Lirangwe!N56</f>
        <v>0</v>
      </c>
      <c r="O56" s="34">
        <f>Zomba!O56+Mwanza!O56+Domasi!O56+Namadzi!O56+Neno!O56+Kuchawe!O56+Chiradzulu!O56+Thondwe!O56+Jali!O56+Lirangwe!O56</f>
        <v>0</v>
      </c>
      <c r="P56" s="39">
        <f>SUM(D56:O56)</f>
        <v>0</v>
      </c>
    </row>
    <row r="57" spans="1:16" ht="15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8"/>
    </row>
    <row r="58" spans="1:16" x14ac:dyDescent="0.25">
      <c r="A58" s="610" t="s">
        <v>120</v>
      </c>
      <c r="B58" s="611"/>
      <c r="C58" s="6" t="s">
        <v>18</v>
      </c>
      <c r="D58" s="14">
        <f>D41+D46+D51+D52+D54+D55+D56</f>
        <v>34941085.769400001</v>
      </c>
      <c r="E58" s="14">
        <f t="shared" ref="E58:O58" si="16">E41+E46+E51+E52+E54+E55+E56</f>
        <v>30056420.4822625</v>
      </c>
      <c r="F58" s="14">
        <f t="shared" si="16"/>
        <v>30326053.879637502</v>
      </c>
      <c r="G58" s="14">
        <f t="shared" si="16"/>
        <v>32109235.557724997</v>
      </c>
      <c r="H58" s="14">
        <f t="shared" si="16"/>
        <v>32499356.939449996</v>
      </c>
      <c r="I58" s="14">
        <f t="shared" si="16"/>
        <v>30088856.404899999</v>
      </c>
      <c r="J58" s="14">
        <f t="shared" si="16"/>
        <v>34185079.665837497</v>
      </c>
      <c r="K58" s="14">
        <f t="shared" si="16"/>
        <v>31480307.150025003</v>
      </c>
      <c r="L58" s="14">
        <f t="shared" si="16"/>
        <v>43003238.010645956</v>
      </c>
      <c r="M58" s="14">
        <f t="shared" si="16"/>
        <v>43353026.439137504</v>
      </c>
      <c r="N58" s="14">
        <f t="shared" si="16"/>
        <v>41715453.368275002</v>
      </c>
      <c r="O58" s="14">
        <f t="shared" si="16"/>
        <v>42593502.177312501</v>
      </c>
      <c r="P58" s="39">
        <f>SUM(D58:O58)</f>
        <v>426351615.84460849</v>
      </c>
    </row>
    <row r="59" spans="1:16" x14ac:dyDescent="0.25">
      <c r="A59" s="610" t="s">
        <v>119</v>
      </c>
      <c r="B59" s="611"/>
      <c r="C59" s="6" t="s">
        <v>117</v>
      </c>
      <c r="D59" s="16">
        <f>IFERROR(D58/D9,0)</f>
        <v>64.295887637319169</v>
      </c>
      <c r="E59" s="16">
        <f t="shared" ref="E59:P59" si="17">IFERROR(E58/E9,0)</f>
        <v>47.353676857368264</v>
      </c>
      <c r="F59" s="16">
        <f t="shared" si="17"/>
        <v>51.840826210011727</v>
      </c>
      <c r="G59" s="16">
        <f t="shared" si="17"/>
        <v>55.326887091047716</v>
      </c>
      <c r="H59" s="16">
        <f t="shared" si="17"/>
        <v>51.485434782426161</v>
      </c>
      <c r="I59" s="16">
        <f t="shared" si="17"/>
        <v>48.769620679656185</v>
      </c>
      <c r="J59" s="16">
        <f t="shared" si="17"/>
        <v>51.673984799158191</v>
      </c>
      <c r="K59" s="16">
        <f t="shared" si="17"/>
        <v>61.918769091319461</v>
      </c>
      <c r="L59" s="16">
        <f t="shared" si="17"/>
        <v>67.724300973496526</v>
      </c>
      <c r="M59" s="16">
        <f t="shared" si="17"/>
        <v>66.044444639481156</v>
      </c>
      <c r="N59" s="16">
        <f t="shared" si="17"/>
        <v>80.409131572071558</v>
      </c>
      <c r="O59" s="16">
        <f t="shared" si="17"/>
        <v>73.097798111716827</v>
      </c>
      <c r="P59" s="315">
        <f t="shared" si="17"/>
        <v>59.591749609738557</v>
      </c>
    </row>
    <row r="60" spans="1:16" x14ac:dyDescent="0.25">
      <c r="A60" s="610" t="s">
        <v>118</v>
      </c>
      <c r="B60" s="611"/>
      <c r="C60" s="6" t="s">
        <v>117</v>
      </c>
      <c r="D60" s="16">
        <f>IFERROR(D58/D22,0)</f>
        <v>97.267994978633126</v>
      </c>
      <c r="E60" s="16">
        <f t="shared" ref="E60:O60" si="18">IFERROR(E58/E22,0)</f>
        <v>68.943006021332451</v>
      </c>
      <c r="F60" s="16">
        <f t="shared" si="18"/>
        <v>68.190545261742599</v>
      </c>
      <c r="G60" s="16">
        <f t="shared" si="18"/>
        <v>84.046063777914242</v>
      </c>
      <c r="H60" s="16">
        <f t="shared" si="18"/>
        <v>81.050285189051635</v>
      </c>
      <c r="I60" s="16">
        <f t="shared" si="18"/>
        <v>75.15662322595287</v>
      </c>
      <c r="J60" s="16">
        <f t="shared" si="18"/>
        <v>78.288121292916799</v>
      </c>
      <c r="K60" s="16">
        <f t="shared" si="18"/>
        <v>84.995422630823185</v>
      </c>
      <c r="L60" s="16">
        <f t="shared" si="18"/>
        <v>103.10230169500862</v>
      </c>
      <c r="M60" s="16">
        <f t="shared" si="18"/>
        <v>97.060397888815302</v>
      </c>
      <c r="N60" s="16">
        <f t="shared" si="18"/>
        <v>123.92634244139239</v>
      </c>
      <c r="O60" s="16">
        <f t="shared" si="18"/>
        <v>116.30352362594849</v>
      </c>
      <c r="P60" s="315">
        <f t="shared" ref="P60" si="19">IFERROR(P58/P22,0)</f>
        <v>88.88048492654579</v>
      </c>
    </row>
    <row r="61" spans="1:16" x14ac:dyDescent="0.25">
      <c r="A61" s="596" t="s">
        <v>116</v>
      </c>
      <c r="B61" s="597"/>
      <c r="C61" s="6" t="s">
        <v>3</v>
      </c>
      <c r="D61" s="34">
        <f>Zomba!D61+Mwanza!D61+Domasi!D61+Namadzi!D61+Neno!D61+Kuchawe!D61+Chiradzulu!D61+Thondwe!D61+Jali!D61+Lirangwe!D61</f>
        <v>109</v>
      </c>
      <c r="E61" s="34">
        <f>Zomba!E61+Mwanza!E61+Domasi!E61+Namadzi!E61+Neno!E61+Kuchawe!E61+Chiradzulu!E61+Thondwe!E61+Jali!E61+Lirangwe!E61</f>
        <v>110</v>
      </c>
      <c r="F61" s="34">
        <f>Zomba!F61+Mwanza!F61+Domasi!F61+Namadzi!F61+Neno!F61+Kuchawe!F61+Chiradzulu!F61+Thondwe!F61+Jali!F61+Lirangwe!F61</f>
        <v>110</v>
      </c>
      <c r="G61" s="34">
        <f>Zomba!G61+Mwanza!G61+Domasi!G61+Namadzi!G61+Neno!G61+Kuchawe!G61+Chiradzulu!G61+Thondwe!G61+Jali!G61+Lirangwe!G61</f>
        <v>110</v>
      </c>
      <c r="H61" s="34">
        <f>Zomba!H61+Mwanza!H61+Domasi!H61+Namadzi!H61+Neno!H61+Kuchawe!H61+Chiradzulu!H61+Thondwe!H61+Jali!H61+Lirangwe!H61</f>
        <v>110</v>
      </c>
      <c r="I61" s="34">
        <f>Zomba!I61+Mwanza!I61+Domasi!I61+Namadzi!I61+Neno!I61+Kuchawe!I61+Chiradzulu!I61+Thondwe!I61+Jali!I61+Lirangwe!I61</f>
        <v>110</v>
      </c>
      <c r="J61" s="34">
        <f>Zomba!J61+Mwanza!J61+Domasi!J61+Namadzi!J61+Neno!J61+Kuchawe!J61+Chiradzulu!J61+Thondwe!J61+Jali!J61+Lirangwe!J61</f>
        <v>111</v>
      </c>
      <c r="K61" s="34">
        <f>Zomba!K61+Mwanza!K61+Domasi!K61+Namadzi!K61+Neno!K61+Kuchawe!K61+Chiradzulu!K61+Thondwe!K61+Jali!K61+Lirangwe!K61</f>
        <v>111</v>
      </c>
      <c r="L61" s="34">
        <f>Zomba!L61+Mwanza!L61+Domasi!L61+Namadzi!L61+Neno!L61+Kuchawe!L61+Chiradzulu!L61+Thondwe!L61+Jali!L61+Lirangwe!L61</f>
        <v>111</v>
      </c>
      <c r="M61" s="34">
        <f>Zomba!M61+Mwanza!M61+Domasi!M61+Namadzi!M61+Neno!M61+Kuchawe!M61+Chiradzulu!M61+Thondwe!M61+Jali!M61+Lirangwe!M61</f>
        <v>111</v>
      </c>
      <c r="N61" s="34">
        <f>Zomba!N61+Mwanza!N61+Domasi!N61+Namadzi!N61+Neno!N61+Kuchawe!N61+Chiradzulu!N61+Thondwe!N61+Jali!N61+Lirangwe!N61</f>
        <v>109</v>
      </c>
      <c r="O61" s="34">
        <f>Zomba!O61+Mwanza!O61+Domasi!O61+Namadzi!O61+Neno!O61+Kuchawe!O61+Chiradzulu!O61+Thondwe!O61+Jali!O61+Lirangwe!O61</f>
        <v>109</v>
      </c>
      <c r="P61" s="39">
        <f>O61</f>
        <v>109</v>
      </c>
    </row>
    <row r="62" spans="1:16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6.2177748499379879</v>
      </c>
      <c r="E62" s="16">
        <f t="shared" ref="E62:O62" si="20">IFERROR((E61*1000*31)/E9,0)</f>
        <v>5.3724307649648191</v>
      </c>
      <c r="F62" s="16">
        <f t="shared" si="20"/>
        <v>5.8292192606977284</v>
      </c>
      <c r="G62" s="16">
        <f t="shared" si="20"/>
        <v>5.8757140026363173</v>
      </c>
      <c r="H62" s="16">
        <f t="shared" si="20"/>
        <v>5.4021171229686615</v>
      </c>
      <c r="I62" s="16">
        <f t="shared" si="20"/>
        <v>5.5271095810256439</v>
      </c>
      <c r="J62" s="16">
        <f t="shared" si="20"/>
        <v>5.2013973181287065</v>
      </c>
      <c r="K62" s="16">
        <f t="shared" si="20"/>
        <v>6.7681196192858959</v>
      </c>
      <c r="L62" s="16">
        <f t="shared" si="20"/>
        <v>5.4191109886215996</v>
      </c>
      <c r="M62" s="16">
        <f t="shared" si="20"/>
        <v>5.2420546538659583</v>
      </c>
      <c r="N62" s="16">
        <f t="shared" si="20"/>
        <v>6.5132327145858628</v>
      </c>
      <c r="O62" s="16">
        <f t="shared" si="20"/>
        <v>5.7989469565396474</v>
      </c>
      <c r="P62" s="315">
        <f>IFERROR((P61*1000*31)/P9,0)</f>
        <v>0.47228746050934645</v>
      </c>
    </row>
    <row r="63" spans="1:16" x14ac:dyDescent="0.25">
      <c r="A63" s="641" t="s">
        <v>113</v>
      </c>
      <c r="B63" s="642"/>
      <c r="C63" s="38" t="s">
        <v>3</v>
      </c>
      <c r="D63" s="34">
        <f>Zomba!D63+Mwanza!D63+Domasi!D63+Namadzi!D63+Neno!D63+Kuchawe!D63+Chiradzulu!D63+Thondwe!D63+Jali!D63+Lirangwe!D63</f>
        <v>165</v>
      </c>
      <c r="E63" s="34">
        <f>Zomba!E63+Mwanza!E63+Domasi!E63+Namadzi!E63+Neno!E63+Kuchawe!E63+Chiradzulu!E63+Thondwe!E63+Jali!E63+Lirangwe!E63</f>
        <v>167</v>
      </c>
      <c r="F63" s="34">
        <f>Zomba!F63+Mwanza!F63+Domasi!F63+Namadzi!F63+Neno!F63+Kuchawe!F63+Chiradzulu!F63+Thondwe!F63+Jali!F63+Lirangwe!F63</f>
        <v>167</v>
      </c>
      <c r="G63" s="34">
        <f>Zomba!G63+Mwanza!G63+Domasi!G63+Namadzi!G63+Neno!G63+Kuchawe!G63+Chiradzulu!G63+Thondwe!G63+Jali!G63+Lirangwe!G63</f>
        <v>167</v>
      </c>
      <c r="H63" s="34">
        <f>Zomba!H63+Mwanza!H63+Domasi!H63+Namadzi!H63+Neno!H63+Kuchawe!H63+Chiradzulu!H63+Thondwe!H63+Jali!H63+Lirangwe!H63</f>
        <v>167</v>
      </c>
      <c r="I63" s="34">
        <f>Zomba!I63+Mwanza!I63+Domasi!I63+Namadzi!I63+Neno!I63+Kuchawe!I63+Chiradzulu!I63+Thondwe!I63+Jali!I63+Lirangwe!I63</f>
        <v>167</v>
      </c>
      <c r="J63" s="34">
        <f>Zomba!J63+Mwanza!J63+Domasi!J63+Namadzi!J63+Neno!J63+Kuchawe!J63+Chiradzulu!J63+Thondwe!J63+Jali!J63+Lirangwe!J63</f>
        <v>167</v>
      </c>
      <c r="K63" s="34">
        <f>Zomba!K63+Mwanza!K63+Domasi!K63+Namadzi!K63+Neno!K63+Kuchawe!K63+Chiradzulu!K63+Thondwe!K63+Jali!K63+Lirangwe!K63</f>
        <v>167</v>
      </c>
      <c r="L63" s="34">
        <f>Zomba!L63+Mwanza!L63+Domasi!L63+Namadzi!L63+Neno!L63+Kuchawe!L63+Chiradzulu!L63+Thondwe!L63+Jali!L63+Lirangwe!L63</f>
        <v>167</v>
      </c>
      <c r="M63" s="34">
        <f>Zomba!M63+Mwanza!M63+Domasi!M63+Namadzi!M63+Neno!M63+Kuchawe!M63+Chiradzulu!M63+Thondwe!M63+Jali!M63+Lirangwe!M63</f>
        <v>166</v>
      </c>
      <c r="N63" s="34">
        <f>Zomba!N63+Mwanza!N63+Domasi!N63+Namadzi!N63+Neno!N63+Kuchawe!N63+Chiradzulu!N63+Thondwe!N63+Jali!N63+Lirangwe!N63</f>
        <v>166</v>
      </c>
      <c r="O63" s="34">
        <f>Zomba!O63+Mwanza!O63+Domasi!O63+Namadzi!O63+Neno!O63+Kuchawe!O63+Chiradzulu!O63+Thondwe!O63+Jali!O63+Lirangwe!O63</f>
        <v>166</v>
      </c>
      <c r="P63" s="39">
        <f>O63</f>
        <v>166</v>
      </c>
    </row>
    <row r="64" spans="1:16" ht="15" x14ac:dyDescent="0.25">
      <c r="A64" s="643"/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5"/>
    </row>
    <row r="65" spans="1:16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7"/>
      <c r="O65" s="647"/>
      <c r="P65" s="648"/>
    </row>
    <row r="66" spans="1:16" x14ac:dyDescent="0.25">
      <c r="A66" s="649" t="s">
        <v>111</v>
      </c>
      <c r="B66" s="37" t="s">
        <v>85</v>
      </c>
      <c r="C66" s="6" t="s">
        <v>3</v>
      </c>
      <c r="D66" s="26">
        <f>Zomba!D66+Mwanza!D66+Domasi!D66+Namadzi!D66+Neno!D66+Kuchawe!D66+Chiradzulu!D66+Thondwe!D66+Jali!D66+Lirangwe!D66</f>
        <v>234</v>
      </c>
      <c r="E66" s="26">
        <f>Zomba!E66+Mwanza!E66+Domasi!E66+Namadzi!E66+Neno!E66+Kuchawe!E66+Chiradzulu!E66+Thondwe!E66+Jali!E66+Lirangwe!E66</f>
        <v>191</v>
      </c>
      <c r="F66" s="26">
        <f>Zomba!F66+Mwanza!F66+Domasi!F66+Namadzi!F66+Neno!F66+Kuchawe!F66+Chiradzulu!F66+Thondwe!F66+Jali!F66+Lirangwe!F66</f>
        <v>193</v>
      </c>
      <c r="G66" s="26">
        <f>Zomba!G66+Mwanza!G66+Domasi!G66+Namadzi!G66+Neno!G66+Kuchawe!G66+Chiradzulu!G66+Thondwe!G66+Jali!G66+Lirangwe!G66</f>
        <v>195</v>
      </c>
      <c r="H66" s="26">
        <f>Zomba!H66+Mwanza!H66+Domasi!H66+Namadzi!H66+Neno!H66+Kuchawe!H66+Chiradzulu!H66+Thondwe!H66+Jali!H66+Lirangwe!H66</f>
        <v>217</v>
      </c>
      <c r="I66" s="26">
        <f>Zomba!I66+Mwanza!I66+Domasi!I66+Namadzi!I66+Neno!I66+Kuchawe!I66+Chiradzulu!I66+Thondwe!I66+Jali!I66+Lirangwe!I66</f>
        <v>235</v>
      </c>
      <c r="J66" s="26">
        <f>Zomba!J66+Mwanza!J66+Domasi!J66+Namadzi!J66+Neno!J66+Kuchawe!J66+Chiradzulu!J66+Thondwe!J66+Jali!J66+Lirangwe!J66</f>
        <v>254</v>
      </c>
      <c r="K66" s="26">
        <f>Zomba!K66+Mwanza!K66+Domasi!K66+Namadzi!K66+Neno!K66+Kuchawe!K66+Chiradzulu!K66+Thondwe!K66+Jali!K66+Lirangwe!K66</f>
        <v>261</v>
      </c>
      <c r="L66" s="26">
        <f>Zomba!L66+Mwanza!L66+Domasi!L66+Namadzi!L66+Neno!L66+Kuchawe!L66+Chiradzulu!L66+Thondwe!L66+Jali!L66+Lirangwe!L66</f>
        <v>252</v>
      </c>
      <c r="M66" s="26">
        <f>Zomba!M66+Mwanza!M66+Domasi!M66+Namadzi!M66+Neno!M66+Kuchawe!M66+Chiradzulu!M66+Thondwe!M66+Jali!M66+Lirangwe!M66</f>
        <v>350</v>
      </c>
      <c r="N66" s="26">
        <f>Zomba!N66+Mwanza!N66+Domasi!N66+Namadzi!N66+Neno!N66+Kuchawe!N66+Chiradzulu!N66+Thondwe!N66+Jali!N66+Lirangwe!N66</f>
        <v>407</v>
      </c>
      <c r="O66" s="26">
        <f>Zomba!O66+Mwanza!O66+Domasi!O66+Namadzi!O66+Neno!O66+Kuchawe!O66+Chiradzulu!O66+Thondwe!O66+Jali!O66+Lirangwe!O66</f>
        <v>409</v>
      </c>
      <c r="P66" s="35">
        <f>D66</f>
        <v>234</v>
      </c>
    </row>
    <row r="67" spans="1:16" ht="26.25" x14ac:dyDescent="0.25">
      <c r="A67" s="650"/>
      <c r="B67" s="24" t="s">
        <v>106</v>
      </c>
      <c r="C67" s="6" t="s">
        <v>3</v>
      </c>
      <c r="D67" s="26">
        <f>Zomba!D67+Mwanza!D67+Domasi!D67+Namadzi!D67+Neno!D67+Kuchawe!D67+Chiradzulu!D67+Thondwe!D67+Jali!D67+Lirangwe!D67</f>
        <v>164</v>
      </c>
      <c r="E67" s="26">
        <f>Zomba!E67+Mwanza!E67+Domasi!E67+Namadzi!E67+Neno!E67+Kuchawe!E67+Chiradzulu!E67+Thondwe!E67+Jali!E67+Lirangwe!E67</f>
        <v>154</v>
      </c>
      <c r="F67" s="26">
        <f>Zomba!F67+Mwanza!F67+Domasi!F67+Namadzi!F67+Neno!F67+Kuchawe!F67+Chiradzulu!F67+Thondwe!F67+Jali!F67+Lirangwe!F67</f>
        <v>172</v>
      </c>
      <c r="G67" s="26">
        <f>Zomba!G67+Mwanza!G67+Domasi!G67+Namadzi!G67+Neno!G67+Kuchawe!G67+Chiradzulu!G67+Thondwe!G67+Jali!G67+Lirangwe!G67</f>
        <v>209</v>
      </c>
      <c r="H67" s="26">
        <f>Zomba!H67+Mwanza!H67+Domasi!H67+Namadzi!H67+Neno!H67+Kuchawe!H67+Chiradzulu!H67+Thondwe!H67+Jali!H67+Lirangwe!H67</f>
        <v>265</v>
      </c>
      <c r="I67" s="26">
        <f>Zomba!I67+Mwanza!I67+Domasi!I67+Namadzi!I67+Neno!I67+Kuchawe!I67+Chiradzulu!I67+Thondwe!I67+Jali!I67+Lirangwe!I67</f>
        <v>226</v>
      </c>
      <c r="J67" s="26">
        <f>Zomba!J67+Mwanza!J67+Domasi!J67+Namadzi!J67+Neno!J67+Kuchawe!J67+Chiradzulu!J67+Thondwe!J67+Jali!J67+Lirangwe!J67</f>
        <v>163</v>
      </c>
      <c r="K67" s="26">
        <f>Zomba!K67+Mwanza!K67+Domasi!K67+Namadzi!K67+Neno!K67+Kuchawe!K67+Chiradzulu!K67+Thondwe!K67+Jali!K67+Lirangwe!K67</f>
        <v>108</v>
      </c>
      <c r="L67" s="26">
        <f>Zomba!L67+Mwanza!L67+Domasi!L67+Namadzi!L67+Neno!L67+Kuchawe!L67+Chiradzulu!L67+Thondwe!L67+Jali!L67+Lirangwe!L67</f>
        <v>148</v>
      </c>
      <c r="M67" s="26">
        <f>Zomba!M67+Mwanza!M67+Domasi!M67+Namadzi!M67+Neno!M67+Kuchawe!M67+Chiradzulu!M67+Thondwe!M67+Jali!M67+Lirangwe!M67</f>
        <v>108</v>
      </c>
      <c r="N67" s="26">
        <f>Zomba!N67+Mwanza!N67+Domasi!N67+Namadzi!N67+Neno!N67+Kuchawe!N67+Chiradzulu!N67+Thondwe!N67+Jali!N67+Lirangwe!N67</f>
        <v>181</v>
      </c>
      <c r="O67" s="26">
        <f>Zomba!O67+Mwanza!O67+Domasi!O67+Namadzi!O67+Neno!O67+Kuchawe!O67+Chiradzulu!O67+Thondwe!O67+Jali!O67+Lirangwe!O67</f>
        <v>157</v>
      </c>
      <c r="P67" s="35">
        <f>SUM(D67:O67)</f>
        <v>2055</v>
      </c>
    </row>
    <row r="68" spans="1:16" ht="26.25" x14ac:dyDescent="0.25">
      <c r="A68" s="650"/>
      <c r="B68" s="24" t="s">
        <v>105</v>
      </c>
      <c r="C68" s="6" t="s">
        <v>3</v>
      </c>
      <c r="D68" s="26">
        <f>Zomba!D68+Mwanza!D68+Domasi!D68+Namadzi!D68+Neno!D68+Kuchawe!D68+Chiradzulu!D68+Thondwe!D68+Jali!D68+Lirangwe!D68</f>
        <v>207</v>
      </c>
      <c r="E68" s="26">
        <f>Zomba!E68+Mwanza!E68+Domasi!E68+Namadzi!E68+Neno!E68+Kuchawe!E68+Chiradzulu!E68+Thondwe!E68+Jali!E68+Lirangwe!E68</f>
        <v>152</v>
      </c>
      <c r="F68" s="26">
        <f>Zomba!F68+Mwanza!F68+Domasi!F68+Namadzi!F68+Neno!F68+Kuchawe!F68+Chiradzulu!F68+Thondwe!F68+Jali!F68+Lirangwe!F68</f>
        <v>170</v>
      </c>
      <c r="G68" s="26">
        <f>Zomba!G68+Mwanza!G68+Domasi!G68+Namadzi!G68+Neno!G68+Kuchawe!G68+Chiradzulu!G68+Thondwe!G68+Jali!G68+Lirangwe!G68</f>
        <v>187</v>
      </c>
      <c r="H68" s="26">
        <f>Zomba!H68+Mwanza!H68+Domasi!H68+Namadzi!H68+Neno!H68+Kuchawe!H68+Chiradzulu!H68+Thondwe!H68+Jali!H68+Lirangwe!H68</f>
        <v>247</v>
      </c>
      <c r="I68" s="26">
        <f>Zomba!I68+Mwanza!I68+Domasi!I68+Namadzi!I68+Neno!I68+Kuchawe!I68+Chiradzulu!I68+Thondwe!I68+Jali!I68+Lirangwe!I68</f>
        <v>207</v>
      </c>
      <c r="J68" s="26">
        <f>Zomba!J68+Mwanza!J68+Domasi!J68+Namadzi!J68+Neno!J68+Kuchawe!J68+Chiradzulu!J68+Thondwe!J68+Jali!J68+Lirangwe!J68</f>
        <v>156</v>
      </c>
      <c r="K68" s="26">
        <f>Zomba!K68+Mwanza!K68+Domasi!K68+Namadzi!K68+Neno!K68+Kuchawe!K68+Chiradzulu!K68+Thondwe!K68+Jali!K68+Lirangwe!K68</f>
        <v>117</v>
      </c>
      <c r="L68" s="26">
        <f>Zomba!L68+Mwanza!L68+Domasi!L68+Namadzi!L68+Neno!L68+Kuchawe!L68+Chiradzulu!L68+Thondwe!L68+Jali!L68+Lirangwe!L68</f>
        <v>50</v>
      </c>
      <c r="M68" s="26">
        <f>Zomba!M68+Mwanza!M68+Domasi!M68+Namadzi!M68+Neno!M68+Kuchawe!M68+Chiradzulu!M68+Thondwe!M68+Jali!M68+Lirangwe!M68</f>
        <v>51</v>
      </c>
      <c r="N68" s="26">
        <f>Zomba!N68+Mwanza!N68+Domasi!N68+Namadzi!N68+Neno!N68+Kuchawe!N68+Chiradzulu!N68+Thondwe!N68+Jali!N68+Lirangwe!N68</f>
        <v>179</v>
      </c>
      <c r="O68" s="26">
        <f>Zomba!O68+Mwanza!O68+Domasi!O68+Namadzi!O68+Neno!O68+Kuchawe!O68+Chiradzulu!O68+Thondwe!O68+Jali!O68+Lirangwe!O68</f>
        <v>154</v>
      </c>
      <c r="P68" s="35">
        <f t="shared" ref="P68:P69" si="21">SUM(D68:O68)</f>
        <v>1877</v>
      </c>
    </row>
    <row r="69" spans="1:16" s="3" customFormat="1" ht="26.25" x14ac:dyDescent="0.25">
      <c r="A69" s="650"/>
      <c r="B69" s="24" t="s">
        <v>104</v>
      </c>
      <c r="C69" s="12" t="s">
        <v>3</v>
      </c>
      <c r="D69" s="26">
        <f>Zomba!D69+Mwanza!D69+Domasi!D69+Namadzi!D69+Neno!D69+Kuchawe!D69+Chiradzulu!D69+Thondwe!D69+Jali!D69+Lirangwe!D69</f>
        <v>0</v>
      </c>
      <c r="E69" s="26">
        <f>Zomba!E69+Mwanza!E69+Domasi!E69+Namadzi!E69+Neno!E69+Kuchawe!E69+Chiradzulu!E69+Thondwe!E69+Jali!E69+Lirangwe!E69</f>
        <v>0</v>
      </c>
      <c r="F69" s="26">
        <f>Zomba!F69+Mwanza!F69+Domasi!F69+Namadzi!F69+Neno!F69+Kuchawe!F69+Chiradzulu!F69+Thondwe!F69+Jali!F69+Lirangwe!F69</f>
        <v>0</v>
      </c>
      <c r="G69" s="26">
        <f>Zomba!G69+Mwanza!G69+Domasi!G69+Namadzi!G69+Neno!G69+Kuchawe!G69+Chiradzulu!G69+Thondwe!G69+Jali!G69+Lirangwe!G69</f>
        <v>0</v>
      </c>
      <c r="H69" s="26">
        <f>Zomba!H69+Mwanza!H69+Domasi!H69+Namadzi!H69+Neno!H69+Kuchawe!H69+Chiradzulu!H69+Thondwe!H69+Jali!H69+Lirangwe!H69</f>
        <v>0</v>
      </c>
      <c r="I69" s="26">
        <f>Zomba!I69+Mwanza!I69+Domasi!I69+Namadzi!I69+Neno!I69+Kuchawe!I69+Chiradzulu!I69+Thondwe!I69+Jali!I69+Lirangwe!I69</f>
        <v>0</v>
      </c>
      <c r="J69" s="26">
        <f>Zomba!J69+Mwanza!J69+Domasi!J69+Namadzi!J69+Neno!J69+Kuchawe!J69+Chiradzulu!J69+Thondwe!J69+Jali!J69+Lirangwe!J69</f>
        <v>0</v>
      </c>
      <c r="K69" s="26">
        <f>Zomba!K69+Mwanza!K69+Domasi!K69+Namadzi!K69+Neno!K69+Kuchawe!K69+Chiradzulu!K69+Thondwe!K69+Jali!K69+Lirangwe!K69</f>
        <v>0</v>
      </c>
      <c r="L69" s="26">
        <f>Zomba!L69+Mwanza!L69+Domasi!L69+Namadzi!L69+Neno!L69+Kuchawe!L69+Chiradzulu!L69+Thondwe!L69+Jali!L69+Lirangwe!L69</f>
        <v>0</v>
      </c>
      <c r="M69" s="26">
        <f>Zomba!M69+Mwanza!M69+Domasi!M69+Namadzi!M69+Neno!M69+Kuchawe!M69+Chiradzulu!M69+Thondwe!M69+Jali!M69+Lirangwe!M69</f>
        <v>0</v>
      </c>
      <c r="N69" s="26">
        <f>Zomba!N69+Mwanza!N69+Domasi!N69+Namadzi!N69+Neno!N69+Kuchawe!N69+Chiradzulu!N69+Thondwe!N69+Jali!N69+Lirangwe!N69</f>
        <v>0</v>
      </c>
      <c r="O69" s="26">
        <f>Zomba!O69+Mwanza!O69+Domasi!O69+Namadzi!O69+Neno!O69+Kuchawe!O69+Chiradzulu!O69+Thondwe!O69+Jali!O69+Lirangwe!O69</f>
        <v>0</v>
      </c>
      <c r="P69" s="71">
        <f t="shared" si="21"/>
        <v>0</v>
      </c>
    </row>
    <row r="70" spans="1:16" s="3" customFormat="1" x14ac:dyDescent="0.25">
      <c r="A70" s="650"/>
      <c r="B70" s="24" t="s">
        <v>190</v>
      </c>
      <c r="C70" s="12" t="s">
        <v>3</v>
      </c>
      <c r="D70" s="5">
        <f>D68+D69</f>
        <v>207</v>
      </c>
      <c r="E70" s="5">
        <f t="shared" ref="E70:P70" si="22">E68+E69</f>
        <v>152</v>
      </c>
      <c r="F70" s="5">
        <f t="shared" ref="F70:G70" si="23">F68+F69</f>
        <v>170</v>
      </c>
      <c r="G70" s="5">
        <f t="shared" si="23"/>
        <v>187</v>
      </c>
      <c r="H70" s="5">
        <f t="shared" ref="H70:O70" si="24">H68+H69</f>
        <v>247</v>
      </c>
      <c r="I70" s="5">
        <f t="shared" si="24"/>
        <v>207</v>
      </c>
      <c r="J70" s="5">
        <f t="shared" si="24"/>
        <v>156</v>
      </c>
      <c r="K70" s="5">
        <f t="shared" si="24"/>
        <v>117</v>
      </c>
      <c r="L70" s="5">
        <f t="shared" si="24"/>
        <v>50</v>
      </c>
      <c r="M70" s="5">
        <f t="shared" si="24"/>
        <v>51</v>
      </c>
      <c r="N70" s="5">
        <f t="shared" si="24"/>
        <v>179</v>
      </c>
      <c r="O70" s="5">
        <f t="shared" si="24"/>
        <v>154</v>
      </c>
      <c r="P70" s="188">
        <f t="shared" si="22"/>
        <v>1877</v>
      </c>
    </row>
    <row r="71" spans="1:16" x14ac:dyDescent="0.25">
      <c r="A71" s="651"/>
      <c r="B71" s="37" t="s">
        <v>81</v>
      </c>
      <c r="C71" s="6" t="s">
        <v>3</v>
      </c>
      <c r="D71" s="26">
        <f>D66+D67-D70</f>
        <v>191</v>
      </c>
      <c r="E71" s="26">
        <f t="shared" ref="E71" si="25">E66+E67-E70</f>
        <v>193</v>
      </c>
      <c r="F71" s="26">
        <f t="shared" ref="F71:G71" si="26">F66+F67-F70</f>
        <v>195</v>
      </c>
      <c r="G71" s="26">
        <f t="shared" si="26"/>
        <v>217</v>
      </c>
      <c r="H71" s="26">
        <f t="shared" ref="H71:O71" si="27">H66+H67-H70</f>
        <v>235</v>
      </c>
      <c r="I71" s="26">
        <f t="shared" si="27"/>
        <v>254</v>
      </c>
      <c r="J71" s="26">
        <f t="shared" si="27"/>
        <v>261</v>
      </c>
      <c r="K71" s="26">
        <f t="shared" si="27"/>
        <v>252</v>
      </c>
      <c r="L71" s="26">
        <f t="shared" si="27"/>
        <v>350</v>
      </c>
      <c r="M71" s="26">
        <f t="shared" si="27"/>
        <v>407</v>
      </c>
      <c r="N71" s="26">
        <f t="shared" si="27"/>
        <v>409</v>
      </c>
      <c r="O71" s="26">
        <f t="shared" si="27"/>
        <v>412</v>
      </c>
      <c r="P71" s="54">
        <f>P66+P67-P70</f>
        <v>412</v>
      </c>
    </row>
    <row r="72" spans="1:16" x14ac:dyDescent="0.25">
      <c r="A72" s="649" t="s">
        <v>110</v>
      </c>
      <c r="B72" s="37" t="s">
        <v>85</v>
      </c>
      <c r="C72" s="6" t="s">
        <v>3</v>
      </c>
      <c r="D72" s="26">
        <f>Zomba!D72+Mwanza!D72+Domasi!D72+Namadzi!D72+Neno!D72+Kuchawe!D72+Chiradzulu!D72+Thondwe!D72+Jali!D72+Lirangwe!D72</f>
        <v>20</v>
      </c>
      <c r="E72" s="26">
        <f>Zomba!E72+Mwanza!E72+Domasi!E72+Namadzi!E72+Neno!E72+Kuchawe!E72+Chiradzulu!E72+Thondwe!E72+Jali!E72+Lirangwe!E72</f>
        <v>20</v>
      </c>
      <c r="F72" s="26">
        <f>Zomba!F72+Mwanza!F72+Domasi!F72+Namadzi!F72+Neno!F72+Kuchawe!F72+Chiradzulu!F72+Thondwe!F72+Jali!F72+Lirangwe!F72</f>
        <v>20</v>
      </c>
      <c r="G72" s="26">
        <f>Zomba!G72+Mwanza!G72+Domasi!G72+Namadzi!G72+Neno!G72+Kuchawe!G72+Chiradzulu!G72+Thondwe!G72+Jali!G72+Lirangwe!G72</f>
        <v>21</v>
      </c>
      <c r="H72" s="26">
        <f>Zomba!H72+Mwanza!H72+Domasi!H72+Namadzi!H72+Neno!H72+Kuchawe!H72+Chiradzulu!H72+Thondwe!H72+Jali!H72+Lirangwe!H72</f>
        <v>19</v>
      </c>
      <c r="I72" s="26">
        <f>Zomba!I72+Mwanza!I72+Domasi!I72+Namadzi!I72+Neno!I72+Kuchawe!I72+Chiradzulu!I72+Thondwe!I72+Jali!I72+Lirangwe!I72</f>
        <v>17</v>
      </c>
      <c r="J72" s="26">
        <f>Zomba!J72+Mwanza!J72+Domasi!J72+Namadzi!J72+Neno!J72+Kuchawe!J72+Chiradzulu!J72+Thondwe!J72+Jali!J72+Lirangwe!J72</f>
        <v>20</v>
      </c>
      <c r="K72" s="26">
        <f>Zomba!K72+Mwanza!K72+Domasi!K72+Namadzi!K72+Neno!K72+Kuchawe!K72+Chiradzulu!K72+Thondwe!K72+Jali!K72+Lirangwe!K72</f>
        <v>22</v>
      </c>
      <c r="L72" s="26">
        <f>Zomba!L72+Mwanza!L72+Domasi!L72+Namadzi!L72+Neno!L72+Kuchawe!L72+Chiradzulu!L72+Thondwe!L72+Jali!L72+Lirangwe!L72</f>
        <v>19</v>
      </c>
      <c r="M72" s="26">
        <f>Zomba!M72+Mwanza!M72+Domasi!M72+Namadzi!M72+Neno!M72+Kuchawe!M72+Chiradzulu!M72+Thondwe!M72+Jali!M72+Lirangwe!M72</f>
        <v>21</v>
      </c>
      <c r="N72" s="26">
        <f>Zomba!N72+Mwanza!N72+Domasi!N72+Namadzi!N72+Neno!N72+Kuchawe!N72+Chiradzulu!N72+Thondwe!N72+Jali!N72+Lirangwe!N72</f>
        <v>22</v>
      </c>
      <c r="O72" s="26">
        <f>Zomba!O72+Mwanza!O72+Domasi!O72+Namadzi!O72+Neno!O72+Kuchawe!O72+Chiradzulu!O72+Thondwe!O72+Jali!O72+Lirangwe!O72</f>
        <v>22</v>
      </c>
      <c r="P72" s="35">
        <f>D72</f>
        <v>20</v>
      </c>
    </row>
    <row r="73" spans="1:16" ht="26.25" x14ac:dyDescent="0.25">
      <c r="A73" s="650"/>
      <c r="B73" s="24" t="s">
        <v>106</v>
      </c>
      <c r="C73" s="6" t="s">
        <v>3</v>
      </c>
      <c r="D73" s="26">
        <f>Zomba!D73+Mwanza!D73+Domasi!D73+Namadzi!D73+Neno!D73+Kuchawe!D73+Chiradzulu!D73+Thondwe!D73+Jali!D73+Lirangwe!D73</f>
        <v>4</v>
      </c>
      <c r="E73" s="26">
        <f>Zomba!E73+Mwanza!E73+Domasi!E73+Namadzi!E73+Neno!E73+Kuchawe!E73+Chiradzulu!E73+Thondwe!E73+Jali!E73+Lirangwe!E73</f>
        <v>0</v>
      </c>
      <c r="F73" s="26">
        <f>Zomba!F73+Mwanza!F73+Domasi!F73+Namadzi!F73+Neno!F73+Kuchawe!F73+Chiradzulu!F73+Thondwe!F73+Jali!F73+Lirangwe!F73</f>
        <v>6</v>
      </c>
      <c r="G73" s="26">
        <f>Zomba!G73+Mwanza!G73+Domasi!G73+Namadzi!G73+Neno!G73+Kuchawe!G73+Chiradzulu!G73+Thondwe!G73+Jali!G73+Lirangwe!G73</f>
        <v>1</v>
      </c>
      <c r="H73" s="26">
        <f>Zomba!H73+Mwanza!H73+Domasi!H73+Namadzi!H73+Neno!H73+Kuchawe!H73+Chiradzulu!H73+Thondwe!H73+Jali!H73+Lirangwe!H73</f>
        <v>1</v>
      </c>
      <c r="I73" s="26">
        <f>Zomba!I73+Mwanza!I73+Domasi!I73+Namadzi!I73+Neno!I73+Kuchawe!I73+Chiradzulu!I73+Thondwe!I73+Jali!I73+Lirangwe!I73</f>
        <v>5</v>
      </c>
      <c r="J73" s="26">
        <f>Zomba!J73+Mwanza!J73+Domasi!J73+Namadzi!J73+Neno!J73+Kuchawe!J73+Chiradzulu!J73+Thondwe!J73+Jali!J73+Lirangwe!J73</f>
        <v>4</v>
      </c>
      <c r="K73" s="26">
        <f>Zomba!K73+Mwanza!K73+Domasi!K73+Namadzi!K73+Neno!K73+Kuchawe!K73+Chiradzulu!K73+Thondwe!K73+Jali!K73+Lirangwe!K73</f>
        <v>2</v>
      </c>
      <c r="L73" s="26">
        <f>Zomba!L73+Mwanza!L73+Domasi!L73+Namadzi!L73+Neno!L73+Kuchawe!L73+Chiradzulu!L73+Thondwe!L73+Jali!L73+Lirangwe!L73</f>
        <v>2</v>
      </c>
      <c r="M73" s="26">
        <f>Zomba!M73+Mwanza!M73+Domasi!M73+Namadzi!M73+Neno!M73+Kuchawe!M73+Chiradzulu!M73+Thondwe!M73+Jali!M73+Lirangwe!M73</f>
        <v>1</v>
      </c>
      <c r="N73" s="26">
        <f>Zomba!N73+Mwanza!N73+Domasi!N73+Namadzi!N73+Neno!N73+Kuchawe!N73+Chiradzulu!N73+Thondwe!N73+Jali!N73+Lirangwe!N73</f>
        <v>1</v>
      </c>
      <c r="O73" s="26">
        <f>Zomba!O73+Mwanza!O73+Domasi!O73+Namadzi!O73+Neno!O73+Kuchawe!O73+Chiradzulu!O73+Thondwe!O73+Jali!O73+Lirangwe!O73</f>
        <v>2</v>
      </c>
      <c r="P73" s="35">
        <f>SUM(D73:O73)</f>
        <v>29</v>
      </c>
    </row>
    <row r="74" spans="1:16" ht="26.25" x14ac:dyDescent="0.25">
      <c r="A74" s="650"/>
      <c r="B74" s="24" t="s">
        <v>105</v>
      </c>
      <c r="C74" s="6" t="s">
        <v>3</v>
      </c>
      <c r="D74" s="26">
        <f>Zomba!D74+Mwanza!D74+Domasi!D74+Namadzi!D74+Neno!D74+Kuchawe!D74+Chiradzulu!D74+Thondwe!D74+Jali!D74+Lirangwe!D74</f>
        <v>4</v>
      </c>
      <c r="E74" s="26">
        <f>Zomba!E74+Mwanza!E74+Domasi!E74+Namadzi!E74+Neno!E74+Kuchawe!E74+Chiradzulu!E74+Thondwe!E74+Jali!E74+Lirangwe!E74</f>
        <v>0</v>
      </c>
      <c r="F74" s="26">
        <f>Zomba!F74+Mwanza!F74+Domasi!F74+Namadzi!F74+Neno!F74+Kuchawe!F74+Chiradzulu!F74+Thondwe!F74+Jali!F74+Lirangwe!F74</f>
        <v>5</v>
      </c>
      <c r="G74" s="26">
        <f>Zomba!G74+Mwanza!G74+Domasi!G74+Namadzi!G74+Neno!G74+Kuchawe!G74+Chiradzulu!G74+Thondwe!G74+Jali!G74+Lirangwe!G74</f>
        <v>3</v>
      </c>
      <c r="H74" s="26">
        <f>Zomba!H74+Mwanza!H74+Domasi!H74+Namadzi!H74+Neno!H74+Kuchawe!H74+Chiradzulu!H74+Thondwe!H74+Jali!H74+Lirangwe!H74</f>
        <v>3</v>
      </c>
      <c r="I74" s="26">
        <f>Zomba!I74+Mwanza!I74+Domasi!I74+Namadzi!I74+Neno!I74+Kuchawe!I74+Chiradzulu!I74+Thondwe!I74+Jali!I74+Lirangwe!I74</f>
        <v>2</v>
      </c>
      <c r="J74" s="26">
        <f>Zomba!J74+Mwanza!J74+Domasi!J74+Namadzi!J74+Neno!J74+Kuchawe!J74+Chiradzulu!J74+Thondwe!J74+Jali!J74+Lirangwe!J74</f>
        <v>2</v>
      </c>
      <c r="K74" s="26">
        <f>Zomba!K74+Mwanza!K74+Domasi!K74+Namadzi!K74+Neno!K74+Kuchawe!K74+Chiradzulu!K74+Thondwe!K74+Jali!K74+Lirangwe!K74</f>
        <v>5</v>
      </c>
      <c r="L74" s="26">
        <f>Zomba!L74+Mwanza!L74+Domasi!L74+Namadzi!L74+Neno!L74+Kuchawe!L74+Chiradzulu!L74+Thondwe!L74+Jali!L74+Lirangwe!L74</f>
        <v>0</v>
      </c>
      <c r="M74" s="26">
        <f>Zomba!M74+Mwanza!M74+Domasi!M74+Namadzi!M74+Neno!M74+Kuchawe!M74+Chiradzulu!M74+Thondwe!M74+Jali!M74+Lirangwe!M74</f>
        <v>0</v>
      </c>
      <c r="N74" s="26">
        <f>Zomba!N74+Mwanza!N74+Domasi!N74+Namadzi!N74+Neno!N74+Kuchawe!N74+Chiradzulu!N74+Thondwe!N74+Jali!N74+Lirangwe!N74</f>
        <v>1</v>
      </c>
      <c r="O74" s="26">
        <f>Zomba!O74+Mwanza!O74+Domasi!O74+Namadzi!O74+Neno!O74+Kuchawe!O74+Chiradzulu!O74+Thondwe!O74+Jali!O74+Lirangwe!O74</f>
        <v>3</v>
      </c>
      <c r="P74" s="35">
        <f>SUM(D74:O74)</f>
        <v>28</v>
      </c>
    </row>
    <row r="75" spans="1:16" s="3" customFormat="1" ht="26.25" x14ac:dyDescent="0.25">
      <c r="A75" s="650"/>
      <c r="B75" s="24" t="s">
        <v>104</v>
      </c>
      <c r="C75" s="12" t="s">
        <v>3</v>
      </c>
      <c r="D75" s="26">
        <f>Zomba!D75+Mwanza!D75+Domasi!D75+Namadzi!D75+Neno!D75+Kuchawe!D75+Chiradzulu!D75+Thondwe!D75+Jali!D75+Lirangwe!D75</f>
        <v>0</v>
      </c>
      <c r="E75" s="26">
        <f>Zomba!E75+Mwanza!E75+Domasi!E75+Namadzi!E75+Neno!E75+Kuchawe!E75+Chiradzulu!E75+Thondwe!E75+Jali!E75+Lirangwe!E75</f>
        <v>0</v>
      </c>
      <c r="F75" s="26">
        <f>Zomba!F75+Mwanza!F75+Domasi!F75+Namadzi!F75+Neno!F75+Kuchawe!F75+Chiradzulu!F75+Thondwe!F75+Jali!F75+Lirangwe!F75</f>
        <v>0</v>
      </c>
      <c r="G75" s="26">
        <f>Zomba!G75+Mwanza!G75+Domasi!G75+Namadzi!G75+Neno!G75+Kuchawe!G75+Chiradzulu!G75+Thondwe!G75+Jali!G75+Lirangwe!G75</f>
        <v>0</v>
      </c>
      <c r="H75" s="26">
        <f>Zomba!H75+Mwanza!H75+Domasi!H75+Namadzi!H75+Neno!H75+Kuchawe!H75+Chiradzulu!H75+Thondwe!H75+Jali!H75+Lirangwe!H75</f>
        <v>0</v>
      </c>
      <c r="I75" s="26">
        <f>Zomba!I75+Mwanza!I75+Domasi!I75+Namadzi!I75+Neno!I75+Kuchawe!I75+Chiradzulu!I75+Thondwe!I75+Jali!I75+Lirangwe!I75</f>
        <v>0</v>
      </c>
      <c r="J75" s="26">
        <f>Zomba!J75+Mwanza!J75+Domasi!J75+Namadzi!J75+Neno!J75+Kuchawe!J75+Chiradzulu!J75+Thondwe!J75+Jali!J75+Lirangwe!J75</f>
        <v>0</v>
      </c>
      <c r="K75" s="26">
        <f>Zomba!K75+Mwanza!K75+Domasi!K75+Namadzi!K75+Neno!K75+Kuchawe!K75+Chiradzulu!K75+Thondwe!K75+Jali!K75+Lirangwe!K75</f>
        <v>0</v>
      </c>
      <c r="L75" s="26">
        <f>Zomba!L75+Mwanza!L75+Domasi!L75+Namadzi!L75+Neno!L75+Kuchawe!L75+Chiradzulu!L75+Thondwe!L75+Jali!L75+Lirangwe!L75</f>
        <v>0</v>
      </c>
      <c r="M75" s="26">
        <f>Zomba!M75+Mwanza!M75+Domasi!M75+Namadzi!M75+Neno!M75+Kuchawe!M75+Chiradzulu!M75+Thondwe!M75+Jali!M75+Lirangwe!M75</f>
        <v>0</v>
      </c>
      <c r="N75" s="26">
        <f>Zomba!N75+Mwanza!N75+Domasi!N75+Namadzi!N75+Neno!N75+Kuchawe!N75+Chiradzulu!N75+Thondwe!N75+Jali!N75+Lirangwe!N75</f>
        <v>0</v>
      </c>
      <c r="O75" s="26">
        <f>Zomba!O75+Mwanza!O75+Domasi!O75+Namadzi!O75+Neno!O75+Kuchawe!O75+Chiradzulu!O75+Thondwe!O75+Jali!O75+Lirangwe!O75</f>
        <v>0</v>
      </c>
      <c r="P75" s="71"/>
    </row>
    <row r="76" spans="1:16" s="3" customFormat="1" x14ac:dyDescent="0.25">
      <c r="A76" s="650"/>
      <c r="B76" s="24" t="s">
        <v>190</v>
      </c>
      <c r="C76" s="12" t="s">
        <v>3</v>
      </c>
      <c r="D76" s="5">
        <f>D74+D75</f>
        <v>4</v>
      </c>
      <c r="E76" s="5">
        <f t="shared" ref="E76:H76" si="28">E74+E75</f>
        <v>0</v>
      </c>
      <c r="F76" s="5">
        <f t="shared" si="28"/>
        <v>5</v>
      </c>
      <c r="G76" s="5">
        <f t="shared" si="28"/>
        <v>3</v>
      </c>
      <c r="H76" s="5">
        <f t="shared" si="28"/>
        <v>3</v>
      </c>
      <c r="I76" s="5">
        <f t="shared" ref="I76:O76" si="29">I74+I75</f>
        <v>2</v>
      </c>
      <c r="J76" s="5">
        <f t="shared" si="29"/>
        <v>2</v>
      </c>
      <c r="K76" s="5">
        <f t="shared" si="29"/>
        <v>5</v>
      </c>
      <c r="L76" s="5">
        <f t="shared" si="29"/>
        <v>0</v>
      </c>
      <c r="M76" s="5">
        <f t="shared" si="29"/>
        <v>0</v>
      </c>
      <c r="N76" s="5">
        <f t="shared" si="29"/>
        <v>1</v>
      </c>
      <c r="O76" s="5">
        <f t="shared" si="29"/>
        <v>3</v>
      </c>
      <c r="P76" s="188">
        <f t="shared" ref="P76" si="30">P74+P75</f>
        <v>28</v>
      </c>
    </row>
    <row r="77" spans="1:16" x14ac:dyDescent="0.25">
      <c r="A77" s="651"/>
      <c r="B77" s="37" t="s">
        <v>81</v>
      </c>
      <c r="C77" s="6" t="s">
        <v>3</v>
      </c>
      <c r="D77" s="26">
        <f>D72+D73-D76</f>
        <v>20</v>
      </c>
      <c r="E77" s="26">
        <f t="shared" ref="E77:H77" si="31">E72+E73-E76</f>
        <v>20</v>
      </c>
      <c r="F77" s="26">
        <f t="shared" si="31"/>
        <v>21</v>
      </c>
      <c r="G77" s="26">
        <f t="shared" si="31"/>
        <v>19</v>
      </c>
      <c r="H77" s="26">
        <f t="shared" si="31"/>
        <v>17</v>
      </c>
      <c r="I77" s="26">
        <f t="shared" ref="I77:O77" si="32">I72+I73-I76</f>
        <v>20</v>
      </c>
      <c r="J77" s="26">
        <f t="shared" si="32"/>
        <v>22</v>
      </c>
      <c r="K77" s="26">
        <f t="shared" si="32"/>
        <v>19</v>
      </c>
      <c r="L77" s="26">
        <f t="shared" si="32"/>
        <v>21</v>
      </c>
      <c r="M77" s="26">
        <f t="shared" si="32"/>
        <v>22</v>
      </c>
      <c r="N77" s="26">
        <f t="shared" si="32"/>
        <v>22</v>
      </c>
      <c r="O77" s="26">
        <f t="shared" si="32"/>
        <v>21</v>
      </c>
      <c r="P77" s="54">
        <f>P72+P73-P76</f>
        <v>21</v>
      </c>
    </row>
    <row r="78" spans="1:16" ht="15.6" customHeight="1" x14ac:dyDescent="0.25">
      <c r="A78" s="649" t="s">
        <v>109</v>
      </c>
      <c r="B78" s="37" t="s">
        <v>85</v>
      </c>
      <c r="C78" s="6" t="s">
        <v>3</v>
      </c>
      <c r="D78" s="26">
        <f>Zomba!D78+Mwanza!D78+Domasi!D78+Namadzi!D78+Neno!D78+Kuchawe!D78+Chiradzulu!D78+Thondwe!D78+Jali!D78+Lirangwe!D78</f>
        <v>4</v>
      </c>
      <c r="E78" s="26">
        <f>Zomba!E78+Mwanza!E78+Domasi!E78+Namadzi!E78+Neno!E78+Kuchawe!E78+Chiradzulu!E78+Thondwe!E78+Jali!E78+Lirangwe!E78</f>
        <v>9</v>
      </c>
      <c r="F78" s="26">
        <f>Zomba!F78+Mwanza!F78+Domasi!F78+Namadzi!F78+Neno!F78+Kuchawe!F78+Chiradzulu!F78+Thondwe!F78+Jali!F78+Lirangwe!F78</f>
        <v>9</v>
      </c>
      <c r="G78" s="26">
        <f>Zomba!G78+Mwanza!G78+Domasi!G78+Namadzi!G78+Neno!G78+Kuchawe!G78+Chiradzulu!G78+Thondwe!G78+Jali!G78+Lirangwe!G78</f>
        <v>9</v>
      </c>
      <c r="H78" s="26">
        <f>Zomba!H78+Mwanza!H78+Domasi!H78+Namadzi!H78+Neno!H78+Kuchawe!H78+Chiradzulu!H78+Thondwe!H78+Jali!H78+Lirangwe!H78</f>
        <v>11</v>
      </c>
      <c r="I78" s="26">
        <f>Zomba!I78+Mwanza!I78+Domasi!I78+Namadzi!I78+Neno!I78+Kuchawe!I78+Chiradzulu!I78+Thondwe!I78+Jali!I78+Lirangwe!I78</f>
        <v>9</v>
      </c>
      <c r="J78" s="26">
        <f>Zomba!J78+Mwanza!J78+Domasi!J78+Namadzi!J78+Neno!J78+Kuchawe!J78+Chiradzulu!J78+Thondwe!J78+Jali!J78+Lirangwe!J78</f>
        <v>9</v>
      </c>
      <c r="K78" s="26">
        <f>Zomba!K78+Mwanza!K78+Domasi!K78+Namadzi!K78+Neno!K78+Kuchawe!K78+Chiradzulu!K78+Thondwe!K78+Jali!K78+Lirangwe!K78</f>
        <v>9</v>
      </c>
      <c r="L78" s="26">
        <f>Zomba!L78+Mwanza!L78+Domasi!L78+Namadzi!L78+Neno!L78+Kuchawe!L78+Chiradzulu!L78+Thondwe!L78+Jali!L78+Lirangwe!L78</f>
        <v>4</v>
      </c>
      <c r="M78" s="26">
        <f>Zomba!M78+Mwanza!M78+Domasi!M78+Namadzi!M78+Neno!M78+Kuchawe!M78+Chiradzulu!M78+Thondwe!M78+Jali!M78+Lirangwe!M78</f>
        <v>8</v>
      </c>
      <c r="N78" s="26">
        <f>Zomba!N78+Mwanza!N78+Domasi!N78+Namadzi!N78+Neno!N78+Kuchawe!N78+Chiradzulu!N78+Thondwe!N78+Jali!N78+Lirangwe!N78</f>
        <v>9</v>
      </c>
      <c r="O78" s="26">
        <f>Zomba!O78+Mwanza!O78+Domasi!O78+Namadzi!O78+Neno!O78+Kuchawe!O78+Chiradzulu!O78+Thondwe!O78+Jali!O78+Lirangwe!O78</f>
        <v>9</v>
      </c>
      <c r="P78" s="35">
        <f>D78</f>
        <v>4</v>
      </c>
    </row>
    <row r="79" spans="1:16" ht="26.25" x14ac:dyDescent="0.25">
      <c r="A79" s="650"/>
      <c r="B79" s="24" t="s">
        <v>106</v>
      </c>
      <c r="C79" s="6" t="s">
        <v>3</v>
      </c>
      <c r="D79" s="26">
        <f>Zomba!D79+Mwanza!D79+Domasi!D79+Namadzi!D79+Neno!D79+Kuchawe!D79+Chiradzulu!D79+Thondwe!D79+Jali!D79+Lirangwe!D79</f>
        <v>7</v>
      </c>
      <c r="E79" s="26">
        <f>Zomba!E79+Mwanza!E79+Domasi!E79+Namadzi!E79+Neno!E79+Kuchawe!E79+Chiradzulu!E79+Thondwe!E79+Jali!E79+Lirangwe!E79</f>
        <v>1</v>
      </c>
      <c r="F79" s="26">
        <f>Zomba!F79+Mwanza!F79+Domasi!F79+Namadzi!F79+Neno!F79+Kuchawe!F79+Chiradzulu!F79+Thondwe!F79+Jali!F79+Lirangwe!F79</f>
        <v>0</v>
      </c>
      <c r="G79" s="26">
        <f>Zomba!G79+Mwanza!G79+Domasi!G79+Namadzi!G79+Neno!G79+Kuchawe!G79+Chiradzulu!G79+Thondwe!G79+Jali!G79+Lirangwe!G79</f>
        <v>3</v>
      </c>
      <c r="H79" s="26">
        <f>Zomba!H79+Mwanza!H79+Domasi!H79+Namadzi!H79+Neno!H79+Kuchawe!H79+Chiradzulu!H79+Thondwe!H79+Jali!H79+Lirangwe!H79</f>
        <v>3</v>
      </c>
      <c r="I79" s="26">
        <f>Zomba!I79+Mwanza!I79+Domasi!I79+Namadzi!I79+Neno!I79+Kuchawe!I79+Chiradzulu!I79+Thondwe!I79+Jali!I79+Lirangwe!I79</f>
        <v>0</v>
      </c>
      <c r="J79" s="26">
        <f>Zomba!J79+Mwanza!J79+Domasi!J79+Namadzi!J79+Neno!J79+Kuchawe!J79+Chiradzulu!J79+Thondwe!J79+Jali!J79+Lirangwe!J79</f>
        <v>3</v>
      </c>
      <c r="K79" s="26">
        <f>Zomba!K79+Mwanza!K79+Domasi!K79+Namadzi!K79+Neno!K79+Kuchawe!K79+Chiradzulu!K79+Thondwe!K79+Jali!K79+Lirangwe!K79</f>
        <v>0</v>
      </c>
      <c r="L79" s="26">
        <f>Zomba!L79+Mwanza!L79+Domasi!L79+Namadzi!L79+Neno!L79+Kuchawe!L79+Chiradzulu!L79+Thondwe!L79+Jali!L79+Lirangwe!L79</f>
        <v>4</v>
      </c>
      <c r="M79" s="26">
        <f>Zomba!M79+Mwanza!M79+Domasi!M79+Namadzi!M79+Neno!M79+Kuchawe!M79+Chiradzulu!M79+Thondwe!M79+Jali!M79+Lirangwe!M79</f>
        <v>2</v>
      </c>
      <c r="N79" s="26">
        <f>Zomba!N79+Mwanza!N79+Domasi!N79+Namadzi!N79+Neno!N79+Kuchawe!N79+Chiradzulu!N79+Thondwe!N79+Jali!N79+Lirangwe!N79</f>
        <v>1</v>
      </c>
      <c r="O79" s="26">
        <f>Zomba!O79+Mwanza!O79+Domasi!O79+Namadzi!O79+Neno!O79+Kuchawe!O79+Chiradzulu!O79+Thondwe!O79+Jali!O79+Lirangwe!O79</f>
        <v>4</v>
      </c>
      <c r="P79" s="35">
        <f>SUM(D79:O79)</f>
        <v>28</v>
      </c>
    </row>
    <row r="80" spans="1:16" ht="26.25" x14ac:dyDescent="0.25">
      <c r="A80" s="650"/>
      <c r="B80" s="24" t="s">
        <v>105</v>
      </c>
      <c r="C80" s="6" t="s">
        <v>3</v>
      </c>
      <c r="D80" s="26">
        <f>Zomba!D80+Mwanza!D80+Domasi!D80+Namadzi!D80+Neno!D80+Kuchawe!D80+Chiradzulu!D80+Thondwe!D80+Jali!D80+Lirangwe!D80</f>
        <v>2</v>
      </c>
      <c r="E80" s="26">
        <f>Zomba!E80+Mwanza!E80+Domasi!E80+Namadzi!E80+Neno!E80+Kuchawe!E80+Chiradzulu!E80+Thondwe!E80+Jali!E80+Lirangwe!E80</f>
        <v>1</v>
      </c>
      <c r="F80" s="26">
        <f>Zomba!F80+Mwanza!F80+Domasi!F80+Namadzi!F80+Neno!F80+Kuchawe!F80+Chiradzulu!F80+Thondwe!F80+Jali!F80+Lirangwe!F80</f>
        <v>0</v>
      </c>
      <c r="G80" s="26">
        <f>Zomba!G80+Mwanza!G80+Domasi!G80+Namadzi!G80+Neno!G80+Kuchawe!G80+Chiradzulu!G80+Thondwe!G80+Jali!G80+Lirangwe!G80</f>
        <v>1</v>
      </c>
      <c r="H80" s="26">
        <f>Zomba!H80+Mwanza!H80+Domasi!H80+Namadzi!H80+Neno!H80+Kuchawe!H80+Chiradzulu!H80+Thondwe!H80+Jali!H80+Lirangwe!H80</f>
        <v>5</v>
      </c>
      <c r="I80" s="26">
        <f>Zomba!I80+Mwanza!I80+Domasi!I80+Namadzi!I80+Neno!I80+Kuchawe!I80+Chiradzulu!I80+Thondwe!I80+Jali!I80+Lirangwe!I80</f>
        <v>0</v>
      </c>
      <c r="J80" s="26">
        <f>Zomba!J80+Mwanza!J80+Domasi!J80+Namadzi!J80+Neno!J80+Kuchawe!J80+Chiradzulu!J80+Thondwe!J80+Jali!J80+Lirangwe!J80</f>
        <v>3</v>
      </c>
      <c r="K80" s="26">
        <f>Zomba!K80+Mwanza!K80+Domasi!K80+Namadzi!K80+Neno!K80+Kuchawe!K80+Chiradzulu!K80+Thondwe!K80+Jali!K80+Lirangwe!K80</f>
        <v>5</v>
      </c>
      <c r="L80" s="26">
        <f>Zomba!L80+Mwanza!L80+Domasi!L80+Namadzi!L80+Neno!L80+Kuchawe!L80+Chiradzulu!L80+Thondwe!L80+Jali!L80+Lirangwe!L80</f>
        <v>0</v>
      </c>
      <c r="M80" s="26">
        <f>Zomba!M80+Mwanza!M80+Domasi!M80+Namadzi!M80+Neno!M80+Kuchawe!M80+Chiradzulu!M80+Thondwe!M80+Jali!M80+Lirangwe!M80</f>
        <v>1</v>
      </c>
      <c r="N80" s="26">
        <f>Zomba!N80+Mwanza!N80+Domasi!N80+Namadzi!N80+Neno!N80+Kuchawe!N80+Chiradzulu!N80+Thondwe!N80+Jali!N80+Lirangwe!N80</f>
        <v>1</v>
      </c>
      <c r="O80" s="26">
        <f>Zomba!O80+Mwanza!O80+Domasi!O80+Namadzi!O80+Neno!O80+Kuchawe!O80+Chiradzulu!O80+Thondwe!O80+Jali!O80+Lirangwe!O80</f>
        <v>1</v>
      </c>
      <c r="P80" s="317">
        <f>SUM(D80:O80)</f>
        <v>20</v>
      </c>
    </row>
    <row r="81" spans="1:16" s="3" customFormat="1" ht="26.25" x14ac:dyDescent="0.25">
      <c r="A81" s="650"/>
      <c r="B81" s="24" t="s">
        <v>104</v>
      </c>
      <c r="C81" s="12" t="s">
        <v>3</v>
      </c>
      <c r="D81" s="26">
        <f>Zomba!D81+Mwanza!D81+Domasi!D81+Namadzi!D81+Neno!D81+Kuchawe!D81+Chiradzulu!D81+Thondwe!D81+Jali!D81+Lirangwe!D81</f>
        <v>0</v>
      </c>
      <c r="E81" s="26">
        <f>Zomba!E81+Mwanza!E81+Domasi!E81+Namadzi!E81+Neno!E81+Kuchawe!E81+Chiradzulu!E81+Thondwe!E81+Jali!E81+Lirangwe!E81</f>
        <v>0</v>
      </c>
      <c r="F81" s="26">
        <f>Zomba!F81+Mwanza!F81+Domasi!F81+Namadzi!F81+Neno!F81+Kuchawe!F81+Chiradzulu!F81+Thondwe!F81+Jali!F81+Lirangwe!F81</f>
        <v>0</v>
      </c>
      <c r="G81" s="26">
        <f>Zomba!G81+Mwanza!G81+Domasi!G81+Namadzi!G81+Neno!G81+Kuchawe!G81+Chiradzulu!G81+Thondwe!G81+Jali!G81+Lirangwe!G81</f>
        <v>0</v>
      </c>
      <c r="H81" s="26">
        <f>Zomba!H81+Mwanza!H81+Domasi!H81+Namadzi!H81+Neno!H81+Kuchawe!H81+Chiradzulu!H81+Thondwe!H81+Jali!H81+Lirangwe!H81</f>
        <v>0</v>
      </c>
      <c r="I81" s="26">
        <f>Zomba!I81+Mwanza!I81+Domasi!I81+Namadzi!I81+Neno!I81+Kuchawe!I81+Chiradzulu!I81+Thondwe!I81+Jali!I81+Lirangwe!I81</f>
        <v>0</v>
      </c>
      <c r="J81" s="26">
        <f>Zomba!J81+Mwanza!J81+Domasi!J81+Namadzi!J81+Neno!J81+Kuchawe!J81+Chiradzulu!J81+Thondwe!J81+Jali!J81+Lirangwe!J81</f>
        <v>0</v>
      </c>
      <c r="K81" s="26">
        <f>Zomba!K81+Mwanza!K81+Domasi!K81+Namadzi!K81+Neno!K81+Kuchawe!K81+Chiradzulu!K81+Thondwe!K81+Jali!K81+Lirangwe!K81</f>
        <v>0</v>
      </c>
      <c r="L81" s="26">
        <f>Zomba!L81+Mwanza!L81+Domasi!L81+Namadzi!L81+Neno!L81+Kuchawe!L81+Chiradzulu!L81+Thondwe!L81+Jali!L81+Lirangwe!L81</f>
        <v>0</v>
      </c>
      <c r="M81" s="26">
        <f>Zomba!M81+Mwanza!M81+Domasi!M81+Namadzi!M81+Neno!M81+Kuchawe!M81+Chiradzulu!M81+Thondwe!M81+Jali!M81+Lirangwe!M81</f>
        <v>0</v>
      </c>
      <c r="N81" s="26">
        <f>Zomba!N81+Mwanza!N81+Domasi!N81+Namadzi!N81+Neno!N81+Kuchawe!N81+Chiradzulu!N81+Thondwe!N81+Jali!N81+Lirangwe!N81</f>
        <v>0</v>
      </c>
      <c r="O81" s="26">
        <f>Zomba!O81+Mwanza!O81+Domasi!O81+Namadzi!O81+Neno!O81+Kuchawe!O81+Chiradzulu!O81+Thondwe!O81+Jali!O81+Lirangwe!O81</f>
        <v>0</v>
      </c>
      <c r="P81" s="71">
        <f>SUM(D81:O81)</f>
        <v>0</v>
      </c>
    </row>
    <row r="82" spans="1:16" s="3" customFormat="1" x14ac:dyDescent="0.25">
      <c r="A82" s="650"/>
      <c r="B82" s="24" t="s">
        <v>190</v>
      </c>
      <c r="C82" s="12" t="s">
        <v>3</v>
      </c>
      <c r="D82" s="5">
        <f>D81+D80</f>
        <v>2</v>
      </c>
      <c r="E82" s="5">
        <f t="shared" ref="E82" si="33">E81+E80</f>
        <v>1</v>
      </c>
      <c r="F82" s="5">
        <f t="shared" ref="F82:G82" si="34">F81+F80</f>
        <v>0</v>
      </c>
      <c r="G82" s="5">
        <f t="shared" si="34"/>
        <v>1</v>
      </c>
      <c r="H82" s="5">
        <f t="shared" ref="H82:O82" si="35">H81+H80</f>
        <v>5</v>
      </c>
      <c r="I82" s="5">
        <f t="shared" si="35"/>
        <v>0</v>
      </c>
      <c r="J82" s="5">
        <f t="shared" si="35"/>
        <v>3</v>
      </c>
      <c r="K82" s="5">
        <f t="shared" si="35"/>
        <v>5</v>
      </c>
      <c r="L82" s="5">
        <f t="shared" si="35"/>
        <v>0</v>
      </c>
      <c r="M82" s="5">
        <f t="shared" si="35"/>
        <v>1</v>
      </c>
      <c r="N82" s="5">
        <f t="shared" si="35"/>
        <v>1</v>
      </c>
      <c r="O82" s="5">
        <f t="shared" si="35"/>
        <v>1</v>
      </c>
      <c r="P82" s="188">
        <f>P81+P80</f>
        <v>20</v>
      </c>
    </row>
    <row r="83" spans="1:16" x14ac:dyDescent="0.25">
      <c r="A83" s="651"/>
      <c r="B83" s="37" t="s">
        <v>81</v>
      </c>
      <c r="C83" s="6" t="s">
        <v>3</v>
      </c>
      <c r="D83" s="26">
        <f>D78+D79-D82</f>
        <v>9</v>
      </c>
      <c r="E83" s="26">
        <f t="shared" ref="E83" si="36">E78+E79-E82</f>
        <v>9</v>
      </c>
      <c r="F83" s="26">
        <f t="shared" ref="F83:G83" si="37">F78+F79-F82</f>
        <v>9</v>
      </c>
      <c r="G83" s="26">
        <f t="shared" si="37"/>
        <v>11</v>
      </c>
      <c r="H83" s="26">
        <f t="shared" ref="H83:O83" si="38">H78+H79-H82</f>
        <v>9</v>
      </c>
      <c r="I83" s="26">
        <f t="shared" si="38"/>
        <v>9</v>
      </c>
      <c r="J83" s="26">
        <f t="shared" si="38"/>
        <v>9</v>
      </c>
      <c r="K83" s="26">
        <f t="shared" si="38"/>
        <v>4</v>
      </c>
      <c r="L83" s="26">
        <f t="shared" si="38"/>
        <v>8</v>
      </c>
      <c r="M83" s="26">
        <f t="shared" si="38"/>
        <v>9</v>
      </c>
      <c r="N83" s="26">
        <f t="shared" si="38"/>
        <v>9</v>
      </c>
      <c r="O83" s="26">
        <f t="shared" si="38"/>
        <v>12</v>
      </c>
      <c r="P83" s="54">
        <f>P78+P79-P82</f>
        <v>12</v>
      </c>
    </row>
    <row r="84" spans="1:16" x14ac:dyDescent="0.25">
      <c r="A84" s="652" t="s">
        <v>108</v>
      </c>
      <c r="B84" s="37" t="s">
        <v>85</v>
      </c>
      <c r="C84" s="6" t="s">
        <v>3</v>
      </c>
      <c r="D84" s="26">
        <f>Zomba!D84+Mwanza!D84+Domasi!D84+Namadzi!D84+Neno!D84+Kuchawe!D84+Chiradzulu!D84+Thondwe!D84+Jali!D84+Lirangwe!D84</f>
        <v>5</v>
      </c>
      <c r="E84" s="26">
        <f>Zomba!E84+Mwanza!E84+Domasi!E84+Namadzi!E84+Neno!E84+Kuchawe!E84+Chiradzulu!E84+Thondwe!E84+Jali!E84+Lirangwe!E84</f>
        <v>5</v>
      </c>
      <c r="F84" s="26">
        <f>Zomba!F84+Mwanza!F84+Domasi!F84+Namadzi!F84+Neno!F84+Kuchawe!F84+Chiradzulu!F84+Thondwe!F84+Jali!F84+Lirangwe!F84</f>
        <v>5</v>
      </c>
      <c r="G84" s="26">
        <f>Zomba!G84+Mwanza!G84+Domasi!G84+Namadzi!G84+Neno!G84+Kuchawe!G84+Chiradzulu!G84+Thondwe!G84+Jali!G84+Lirangwe!G84</f>
        <v>5</v>
      </c>
      <c r="H84" s="26">
        <f>Zomba!H84+Mwanza!H84+Domasi!H84+Namadzi!H84+Neno!H84+Kuchawe!H84+Chiradzulu!H84+Thondwe!H84+Jali!H84+Lirangwe!H84</f>
        <v>5</v>
      </c>
      <c r="I84" s="26">
        <f>Zomba!I84+Mwanza!I84+Domasi!I84+Namadzi!I84+Neno!I84+Kuchawe!I84+Chiradzulu!I84+Thondwe!I84+Jali!I84+Lirangwe!I84</f>
        <v>5</v>
      </c>
      <c r="J84" s="26">
        <f>Zomba!J84+Mwanza!J84+Domasi!J84+Namadzi!J84+Neno!J84+Kuchawe!J84+Chiradzulu!J84+Thondwe!J84+Jali!J84+Lirangwe!J84</f>
        <v>6</v>
      </c>
      <c r="K84" s="26">
        <f>Zomba!K84+Mwanza!K84+Domasi!K84+Namadzi!K84+Neno!K84+Kuchawe!K84+Chiradzulu!K84+Thondwe!K84+Jali!K84+Lirangwe!K84</f>
        <v>6</v>
      </c>
      <c r="L84" s="26">
        <f>Zomba!L84+Mwanza!L84+Domasi!L84+Namadzi!L84+Neno!L84+Kuchawe!L84+Chiradzulu!L84+Thondwe!L84+Jali!L84+Lirangwe!L84</f>
        <v>6</v>
      </c>
      <c r="M84" s="26">
        <f>Zomba!M84+Mwanza!M84+Domasi!M84+Namadzi!M84+Neno!M84+Kuchawe!M84+Chiradzulu!M84+Thondwe!M84+Jali!M84+Lirangwe!M84</f>
        <v>6</v>
      </c>
      <c r="N84" s="26">
        <f>Zomba!N84+Mwanza!N84+Domasi!N84+Namadzi!N84+Neno!N84+Kuchawe!N84+Chiradzulu!N84+Thondwe!N84+Jali!N84+Lirangwe!N84</f>
        <v>6</v>
      </c>
      <c r="O84" s="26">
        <f>Zomba!O84+Mwanza!O84+Domasi!O84+Namadzi!O84+Neno!O84+Kuchawe!O84+Chiradzulu!O84+Thondwe!O84+Jali!O84+Lirangwe!O84</f>
        <v>6</v>
      </c>
      <c r="P84" s="35">
        <f>D84</f>
        <v>5</v>
      </c>
    </row>
    <row r="85" spans="1:16" ht="26.25" x14ac:dyDescent="0.25">
      <c r="A85" s="653"/>
      <c r="B85" s="37" t="s">
        <v>106</v>
      </c>
      <c r="C85" s="6" t="s">
        <v>3</v>
      </c>
      <c r="D85" s="26">
        <f>Zomba!D85+Mwanza!D85+Domasi!D85+Namadzi!D85+Neno!D85+Kuchawe!D85+Chiradzulu!D85+Thondwe!D85+Jali!D85+Lirangwe!D85</f>
        <v>0</v>
      </c>
      <c r="E85" s="26">
        <f>Zomba!E85+Mwanza!E85+Domasi!E85+Namadzi!E85+Neno!E85+Kuchawe!E85+Chiradzulu!E85+Thondwe!E85+Jali!E85+Lirangwe!E85</f>
        <v>0</v>
      </c>
      <c r="F85" s="26">
        <f>Zomba!F85+Mwanza!F85+Domasi!F85+Namadzi!F85+Neno!F85+Kuchawe!F85+Chiradzulu!F85+Thondwe!F85+Jali!F85+Lirangwe!F85</f>
        <v>0</v>
      </c>
      <c r="G85" s="26">
        <f>Zomba!G85+Mwanza!G85+Domasi!G85+Namadzi!G85+Neno!G85+Kuchawe!G85+Chiradzulu!G85+Thondwe!G85+Jali!G85+Lirangwe!G85</f>
        <v>0</v>
      </c>
      <c r="H85" s="26">
        <f>Zomba!H85+Mwanza!H85+Domasi!H85+Namadzi!H85+Neno!H85+Kuchawe!H85+Chiradzulu!H85+Thondwe!H85+Jali!H85+Lirangwe!H85</f>
        <v>0</v>
      </c>
      <c r="I85" s="26">
        <f>Zomba!I85+Mwanza!I85+Domasi!I85+Namadzi!I85+Neno!I85+Kuchawe!I85+Chiradzulu!I85+Thondwe!I85+Jali!I85+Lirangwe!I85</f>
        <v>1</v>
      </c>
      <c r="J85" s="26">
        <f>Zomba!J85+Mwanza!J85+Domasi!J85+Namadzi!J85+Neno!J85+Kuchawe!J85+Chiradzulu!J85+Thondwe!J85+Jali!J85+Lirangwe!J85</f>
        <v>0</v>
      </c>
      <c r="K85" s="26">
        <f>Zomba!K85+Mwanza!K85+Domasi!K85+Namadzi!K85+Neno!K85+Kuchawe!K85+Chiradzulu!K85+Thondwe!K85+Jali!K85+Lirangwe!K85</f>
        <v>0</v>
      </c>
      <c r="L85" s="26">
        <f>Zomba!L85+Mwanza!L85+Domasi!L85+Namadzi!L85+Neno!L85+Kuchawe!L85+Chiradzulu!L85+Thondwe!L85+Jali!L85+Lirangwe!L85</f>
        <v>0</v>
      </c>
      <c r="M85" s="26">
        <f>Zomba!M85+Mwanza!M85+Domasi!M85+Namadzi!M85+Neno!M85+Kuchawe!M85+Chiradzulu!M85+Thondwe!M85+Jali!M85+Lirangwe!M85</f>
        <v>0</v>
      </c>
      <c r="N85" s="26">
        <f>Zomba!N85+Mwanza!N85+Domasi!N85+Namadzi!N85+Neno!N85+Kuchawe!N85+Chiradzulu!N85+Thondwe!N85+Jali!N85+Lirangwe!N85</f>
        <v>0</v>
      </c>
      <c r="O85" s="26">
        <f>Zomba!O85+Mwanza!O85+Domasi!O85+Namadzi!O85+Neno!O85+Kuchawe!O85+Chiradzulu!O85+Thondwe!O85+Jali!O85+Lirangwe!O85</f>
        <v>2</v>
      </c>
      <c r="P85" s="35">
        <f>SUM(D85:O85)</f>
        <v>3</v>
      </c>
    </row>
    <row r="86" spans="1:16" ht="26.25" x14ac:dyDescent="0.25">
      <c r="A86" s="653"/>
      <c r="B86" s="37" t="s">
        <v>105</v>
      </c>
      <c r="C86" s="6" t="s">
        <v>3</v>
      </c>
      <c r="D86" s="26">
        <f>Zomba!D86+Mwanza!D86+Domasi!D86+Namadzi!D86+Neno!D86+Kuchawe!D86+Chiradzulu!D86+Thondwe!D86+Jali!D86+Lirangwe!D86</f>
        <v>0</v>
      </c>
      <c r="E86" s="26">
        <f>Zomba!E86+Mwanza!E86+Domasi!E86+Namadzi!E86+Neno!E86+Kuchawe!E86+Chiradzulu!E86+Thondwe!E86+Jali!E86+Lirangwe!E86</f>
        <v>0</v>
      </c>
      <c r="F86" s="26">
        <f>Zomba!F86+Mwanza!F86+Domasi!F86+Namadzi!F86+Neno!F86+Kuchawe!F86+Chiradzulu!F86+Thondwe!F86+Jali!F86+Lirangwe!F86</f>
        <v>0</v>
      </c>
      <c r="G86" s="26">
        <f>Zomba!G86+Mwanza!G86+Domasi!G86+Namadzi!G86+Neno!G86+Kuchawe!G86+Chiradzulu!G86+Thondwe!G86+Jali!G86+Lirangwe!G86</f>
        <v>0</v>
      </c>
      <c r="H86" s="26">
        <f>Zomba!H86+Mwanza!H86+Domasi!H86+Namadzi!H86+Neno!H86+Kuchawe!H86+Chiradzulu!H86+Thondwe!H86+Jali!H86+Lirangwe!H86</f>
        <v>0</v>
      </c>
      <c r="I86" s="26">
        <f>Zomba!I86+Mwanza!I86+Domasi!I86+Namadzi!I86+Neno!I86+Kuchawe!I86+Chiradzulu!I86+Thondwe!I86+Jali!I86+Lirangwe!I86</f>
        <v>0</v>
      </c>
      <c r="J86" s="26">
        <f>Zomba!J86+Mwanza!J86+Domasi!J86+Namadzi!J86+Neno!J86+Kuchawe!J86+Chiradzulu!J86+Thondwe!J86+Jali!J86+Lirangwe!J86</f>
        <v>0</v>
      </c>
      <c r="K86" s="26">
        <f>Zomba!K86+Mwanza!K86+Domasi!K86+Namadzi!K86+Neno!K86+Kuchawe!K86+Chiradzulu!K86+Thondwe!K86+Jali!K86+Lirangwe!K86</f>
        <v>0</v>
      </c>
      <c r="L86" s="26">
        <f>Zomba!L86+Mwanza!L86+Domasi!L86+Namadzi!L86+Neno!L86+Kuchawe!L86+Chiradzulu!L86+Thondwe!L86+Jali!L86+Lirangwe!L86</f>
        <v>0</v>
      </c>
      <c r="M86" s="26">
        <f>Zomba!M86+Mwanza!M86+Domasi!M86+Namadzi!M86+Neno!M86+Kuchawe!M86+Chiradzulu!M86+Thondwe!M86+Jali!M86+Lirangwe!M86</f>
        <v>0</v>
      </c>
      <c r="N86" s="26">
        <f>Zomba!N86+Mwanza!N86+Domasi!N86+Namadzi!N86+Neno!N86+Kuchawe!N86+Chiradzulu!N86+Thondwe!N86+Jali!N86+Lirangwe!N86</f>
        <v>0</v>
      </c>
      <c r="O86" s="26">
        <f>Zomba!O86+Mwanza!O86+Domasi!O86+Namadzi!O86+Neno!O86+Kuchawe!O86+Chiradzulu!O86+Thondwe!O86+Jali!O86+Lirangwe!O86</f>
        <v>5</v>
      </c>
      <c r="P86" s="317">
        <f>SUM(D86:O86)</f>
        <v>5</v>
      </c>
    </row>
    <row r="87" spans="1:16" s="3" customFormat="1" ht="26.25" x14ac:dyDescent="0.25">
      <c r="A87" s="653"/>
      <c r="B87" s="24" t="s">
        <v>104</v>
      </c>
      <c r="C87" s="12" t="s">
        <v>3</v>
      </c>
      <c r="D87" s="26">
        <f>Zomba!D87+Mwanza!D87+Domasi!D87+Namadzi!D87+Neno!D87+Kuchawe!D87+Chiradzulu!D87+Thondwe!D87+Jali!D87+Lirangwe!D87</f>
        <v>0</v>
      </c>
      <c r="E87" s="26">
        <f>Zomba!E87+Mwanza!E87+Domasi!E87+Namadzi!E87+Neno!E87+Kuchawe!E87+Chiradzulu!E87+Thondwe!E87+Jali!E87+Lirangwe!E87</f>
        <v>0</v>
      </c>
      <c r="F87" s="26">
        <f>Zomba!F87+Mwanza!F87+Domasi!F87+Namadzi!F87+Neno!F87+Kuchawe!F87+Chiradzulu!F87+Thondwe!F87+Jali!F87+Lirangwe!F87</f>
        <v>0</v>
      </c>
      <c r="G87" s="26">
        <f>Zomba!G87+Mwanza!G87+Domasi!G87+Namadzi!G87+Neno!G87+Kuchawe!G87+Chiradzulu!G87+Thondwe!G87+Jali!G87+Lirangwe!G87</f>
        <v>0</v>
      </c>
      <c r="H87" s="26">
        <f>Zomba!H87+Mwanza!H87+Domasi!H87+Namadzi!H87+Neno!H87+Kuchawe!H87+Chiradzulu!H87+Thondwe!H87+Jali!H87+Lirangwe!H87</f>
        <v>0</v>
      </c>
      <c r="I87" s="26">
        <f>Zomba!I87+Mwanza!I87+Domasi!I87+Namadzi!I87+Neno!I87+Kuchawe!I87+Chiradzulu!I87+Thondwe!I87+Jali!I87+Lirangwe!I87</f>
        <v>0</v>
      </c>
      <c r="J87" s="26">
        <f>Zomba!J87+Mwanza!J87+Domasi!J87+Namadzi!J87+Neno!J87+Kuchawe!J87+Chiradzulu!J87+Thondwe!J87+Jali!J87+Lirangwe!J87</f>
        <v>0</v>
      </c>
      <c r="K87" s="26">
        <f>Zomba!K87+Mwanza!K87+Domasi!K87+Namadzi!K87+Neno!K87+Kuchawe!K87+Chiradzulu!K87+Thondwe!K87+Jali!K87+Lirangwe!K87</f>
        <v>0</v>
      </c>
      <c r="L87" s="26">
        <f>Zomba!L87+Mwanza!L87+Domasi!L87+Namadzi!L87+Neno!L87+Kuchawe!L87+Chiradzulu!L87+Thondwe!L87+Jali!L87+Lirangwe!L87</f>
        <v>0</v>
      </c>
      <c r="M87" s="26">
        <f>Zomba!M87+Mwanza!M87+Domasi!M87+Namadzi!M87+Neno!M87+Kuchawe!M87+Chiradzulu!M87+Thondwe!M87+Jali!M87+Lirangwe!M87</f>
        <v>0</v>
      </c>
      <c r="N87" s="26">
        <f>Zomba!N87+Mwanza!N87+Domasi!N87+Namadzi!N87+Neno!N87+Kuchawe!N87+Chiradzulu!N87+Thondwe!N87+Jali!N87+Lirangwe!N87</f>
        <v>0</v>
      </c>
      <c r="O87" s="26">
        <f>Zomba!O87+Mwanza!O87+Domasi!O87+Namadzi!O87+Neno!O87+Kuchawe!O87+Chiradzulu!O87+Thondwe!O87+Jali!O87+Lirangwe!O87</f>
        <v>0</v>
      </c>
      <c r="P87" s="71">
        <f>SUM(D87:O87)</f>
        <v>0</v>
      </c>
    </row>
    <row r="88" spans="1:16" s="3" customFormat="1" x14ac:dyDescent="0.25">
      <c r="A88" s="653"/>
      <c r="B88" s="24" t="s">
        <v>190</v>
      </c>
      <c r="C88" s="12" t="s">
        <v>3</v>
      </c>
      <c r="D88" s="5">
        <f>D87+D86</f>
        <v>0</v>
      </c>
      <c r="E88" s="5">
        <f>E87+E86</f>
        <v>0</v>
      </c>
      <c r="F88" s="5">
        <f>F87+F86</f>
        <v>0</v>
      </c>
      <c r="G88" s="5">
        <f>G87+G86</f>
        <v>0</v>
      </c>
      <c r="H88" s="5">
        <f>H87+H86</f>
        <v>0</v>
      </c>
      <c r="I88" s="5">
        <f t="shared" ref="I88:O88" si="39">I87+I86</f>
        <v>0</v>
      </c>
      <c r="J88" s="5">
        <f t="shared" si="39"/>
        <v>0</v>
      </c>
      <c r="K88" s="5">
        <f t="shared" si="39"/>
        <v>0</v>
      </c>
      <c r="L88" s="5">
        <f t="shared" si="39"/>
        <v>0</v>
      </c>
      <c r="M88" s="5">
        <f t="shared" si="39"/>
        <v>0</v>
      </c>
      <c r="N88" s="5">
        <f t="shared" si="39"/>
        <v>0</v>
      </c>
      <c r="O88" s="5">
        <f t="shared" si="39"/>
        <v>5</v>
      </c>
      <c r="P88" s="318">
        <f>SUM(D88:O88)</f>
        <v>5</v>
      </c>
    </row>
    <row r="89" spans="1:16" ht="28.5" x14ac:dyDescent="0.25">
      <c r="A89" s="654"/>
      <c r="B89" s="36" t="s">
        <v>81</v>
      </c>
      <c r="C89" s="6" t="s">
        <v>3</v>
      </c>
      <c r="D89" s="26">
        <f>D84+D85-D88</f>
        <v>5</v>
      </c>
      <c r="E89" s="26">
        <f>E84+E85-E88</f>
        <v>5</v>
      </c>
      <c r="F89" s="26">
        <f>F84+F85-F88</f>
        <v>5</v>
      </c>
      <c r="G89" s="26">
        <f>G84+G85-G88</f>
        <v>5</v>
      </c>
      <c r="H89" s="26">
        <f>H84+H85-H88</f>
        <v>5</v>
      </c>
      <c r="I89" s="26">
        <f t="shared" ref="I89:O89" si="40">I84+I85-I88</f>
        <v>6</v>
      </c>
      <c r="J89" s="26">
        <f t="shared" si="40"/>
        <v>6</v>
      </c>
      <c r="K89" s="26">
        <f t="shared" si="40"/>
        <v>6</v>
      </c>
      <c r="L89" s="26">
        <f t="shared" si="40"/>
        <v>6</v>
      </c>
      <c r="M89" s="26">
        <f t="shared" si="40"/>
        <v>6</v>
      </c>
      <c r="N89" s="26">
        <f t="shared" si="40"/>
        <v>6</v>
      </c>
      <c r="O89" s="26">
        <f t="shared" si="40"/>
        <v>3</v>
      </c>
      <c r="P89" s="54">
        <f t="shared" ref="P89" si="41">P84+P85-P86-P87</f>
        <v>3</v>
      </c>
    </row>
    <row r="90" spans="1:16" x14ac:dyDescent="0.25">
      <c r="A90" s="655" t="s">
        <v>107</v>
      </c>
      <c r="B90" s="24" t="s">
        <v>85</v>
      </c>
      <c r="C90" s="12" t="s">
        <v>3</v>
      </c>
      <c r="D90" s="142">
        <f>D66+D72+D78+D84</f>
        <v>263</v>
      </c>
      <c r="E90" s="142">
        <f>E66+E72+E78+E84</f>
        <v>225</v>
      </c>
      <c r="F90" s="142">
        <f>F66+F72+F78+F84</f>
        <v>227</v>
      </c>
      <c r="G90" s="142">
        <f>G66+G72+G78+G84</f>
        <v>230</v>
      </c>
      <c r="H90" s="142">
        <f>H66+H72+H78+H84</f>
        <v>252</v>
      </c>
      <c r="I90" s="142">
        <f t="shared" ref="I90:O90" si="42">I66+I72+I78+I84</f>
        <v>266</v>
      </c>
      <c r="J90" s="142">
        <f t="shared" si="42"/>
        <v>289</v>
      </c>
      <c r="K90" s="142">
        <f t="shared" si="42"/>
        <v>298</v>
      </c>
      <c r="L90" s="142">
        <f t="shared" si="42"/>
        <v>281</v>
      </c>
      <c r="M90" s="142">
        <f t="shared" si="42"/>
        <v>385</v>
      </c>
      <c r="N90" s="142">
        <f t="shared" si="42"/>
        <v>444</v>
      </c>
      <c r="O90" s="142">
        <f t="shared" si="42"/>
        <v>446</v>
      </c>
      <c r="P90" s="35">
        <f>D90</f>
        <v>263</v>
      </c>
    </row>
    <row r="91" spans="1:16" ht="26.25" x14ac:dyDescent="0.25">
      <c r="A91" s="656"/>
      <c r="B91" s="24" t="s">
        <v>106</v>
      </c>
      <c r="C91" s="12" t="s">
        <v>3</v>
      </c>
      <c r="D91" s="142">
        <f t="shared" ref="D91:E93" si="43">D67+D73+D79+D85</f>
        <v>175</v>
      </c>
      <c r="E91" s="142">
        <f t="shared" si="43"/>
        <v>155</v>
      </c>
      <c r="F91" s="142">
        <f t="shared" ref="F91:G91" si="44">F67+F73+F79+F85</f>
        <v>178</v>
      </c>
      <c r="G91" s="142">
        <f t="shared" si="44"/>
        <v>213</v>
      </c>
      <c r="H91" s="142">
        <f t="shared" ref="H91:O91" si="45">H67+H73+H79+H85</f>
        <v>269</v>
      </c>
      <c r="I91" s="142">
        <f t="shared" si="45"/>
        <v>232</v>
      </c>
      <c r="J91" s="142">
        <f t="shared" si="45"/>
        <v>170</v>
      </c>
      <c r="K91" s="142">
        <f t="shared" si="45"/>
        <v>110</v>
      </c>
      <c r="L91" s="142">
        <f t="shared" si="45"/>
        <v>154</v>
      </c>
      <c r="M91" s="142">
        <f t="shared" si="45"/>
        <v>111</v>
      </c>
      <c r="N91" s="142">
        <f t="shared" si="45"/>
        <v>183</v>
      </c>
      <c r="O91" s="142">
        <f t="shared" si="45"/>
        <v>165</v>
      </c>
      <c r="P91" s="35">
        <f>SUM(D91:O91)</f>
        <v>2115</v>
      </c>
    </row>
    <row r="92" spans="1:16" ht="26.25" x14ac:dyDescent="0.25">
      <c r="A92" s="656"/>
      <c r="B92" s="24" t="s">
        <v>105</v>
      </c>
      <c r="C92" s="12" t="s">
        <v>3</v>
      </c>
      <c r="D92" s="142">
        <f t="shared" si="43"/>
        <v>213</v>
      </c>
      <c r="E92" s="142">
        <f t="shared" si="43"/>
        <v>153</v>
      </c>
      <c r="F92" s="142">
        <f t="shared" ref="F92:G92" si="46">F68+F74+F80+F86</f>
        <v>175</v>
      </c>
      <c r="G92" s="142">
        <f t="shared" si="46"/>
        <v>191</v>
      </c>
      <c r="H92" s="142">
        <f t="shared" ref="H92:O92" si="47">H68+H74+H80+H86</f>
        <v>255</v>
      </c>
      <c r="I92" s="142">
        <f t="shared" si="47"/>
        <v>209</v>
      </c>
      <c r="J92" s="142">
        <f t="shared" si="47"/>
        <v>161</v>
      </c>
      <c r="K92" s="142">
        <f t="shared" si="47"/>
        <v>127</v>
      </c>
      <c r="L92" s="142">
        <f t="shared" si="47"/>
        <v>50</v>
      </c>
      <c r="M92" s="142">
        <f t="shared" si="47"/>
        <v>52</v>
      </c>
      <c r="N92" s="142">
        <f t="shared" si="47"/>
        <v>181</v>
      </c>
      <c r="O92" s="142">
        <f t="shared" si="47"/>
        <v>163</v>
      </c>
      <c r="P92" s="35">
        <f>SUM(D92:O92)</f>
        <v>1930</v>
      </c>
    </row>
    <row r="93" spans="1:16" s="3" customFormat="1" ht="26.25" x14ac:dyDescent="0.25">
      <c r="A93" s="656"/>
      <c r="B93" s="24" t="s">
        <v>104</v>
      </c>
      <c r="C93" s="12"/>
      <c r="D93" s="142">
        <f t="shared" si="43"/>
        <v>0</v>
      </c>
      <c r="E93" s="142">
        <f t="shared" si="43"/>
        <v>0</v>
      </c>
      <c r="F93" s="142">
        <f t="shared" ref="F93:G93" si="48">F69+F75+F81+F87</f>
        <v>0</v>
      </c>
      <c r="G93" s="142">
        <f t="shared" si="48"/>
        <v>0</v>
      </c>
      <c r="H93" s="142">
        <f t="shared" ref="H93:O93" si="49">H69+H75+H81+H87</f>
        <v>0</v>
      </c>
      <c r="I93" s="142">
        <f t="shared" si="49"/>
        <v>0</v>
      </c>
      <c r="J93" s="142">
        <f t="shared" si="49"/>
        <v>0</v>
      </c>
      <c r="K93" s="142">
        <f t="shared" si="49"/>
        <v>0</v>
      </c>
      <c r="L93" s="142">
        <f t="shared" si="49"/>
        <v>0</v>
      </c>
      <c r="M93" s="142">
        <f t="shared" si="49"/>
        <v>0</v>
      </c>
      <c r="N93" s="142">
        <f t="shared" si="49"/>
        <v>0</v>
      </c>
      <c r="O93" s="142">
        <f t="shared" si="49"/>
        <v>0</v>
      </c>
      <c r="P93" s="35">
        <f>SUM(D93:O93)</f>
        <v>0</v>
      </c>
    </row>
    <row r="94" spans="1:16" s="3" customFormat="1" x14ac:dyDescent="0.25">
      <c r="A94" s="656"/>
      <c r="B94" s="24" t="s">
        <v>190</v>
      </c>
      <c r="C94" s="12" t="s">
        <v>3</v>
      </c>
      <c r="D94" s="143">
        <f>D93+D92</f>
        <v>213</v>
      </c>
      <c r="E94" s="143">
        <f t="shared" ref="E94:F94" si="50">E93+E92</f>
        <v>153</v>
      </c>
      <c r="F94" s="143">
        <f t="shared" si="50"/>
        <v>175</v>
      </c>
      <c r="G94" s="143">
        <f t="shared" ref="G94:H94" si="51">G93+G92</f>
        <v>191</v>
      </c>
      <c r="H94" s="143">
        <f t="shared" si="51"/>
        <v>255</v>
      </c>
      <c r="I94" s="143">
        <f t="shared" ref="I94:O94" si="52">I93+I92</f>
        <v>209</v>
      </c>
      <c r="J94" s="143">
        <f t="shared" si="52"/>
        <v>161</v>
      </c>
      <c r="K94" s="143">
        <f t="shared" si="52"/>
        <v>127</v>
      </c>
      <c r="L94" s="143">
        <f t="shared" si="52"/>
        <v>50</v>
      </c>
      <c r="M94" s="143">
        <f t="shared" si="52"/>
        <v>52</v>
      </c>
      <c r="N94" s="143">
        <f t="shared" si="52"/>
        <v>181</v>
      </c>
      <c r="O94" s="143">
        <f t="shared" si="52"/>
        <v>163</v>
      </c>
      <c r="P94" s="150">
        <f>P93+P92</f>
        <v>1930</v>
      </c>
    </row>
    <row r="95" spans="1:16" ht="16.5" thickBot="1" x14ac:dyDescent="0.3">
      <c r="A95" s="657"/>
      <c r="B95" s="24" t="s">
        <v>81</v>
      </c>
      <c r="C95" s="12" t="s">
        <v>3</v>
      </c>
      <c r="D95" s="144">
        <f>D90+D91-D94</f>
        <v>225</v>
      </c>
      <c r="E95" s="144">
        <f t="shared" ref="E95:H95" si="53">E90+E91-E94</f>
        <v>227</v>
      </c>
      <c r="F95" s="144">
        <f t="shared" si="53"/>
        <v>230</v>
      </c>
      <c r="G95" s="144">
        <f t="shared" si="53"/>
        <v>252</v>
      </c>
      <c r="H95" s="144">
        <f t="shared" si="53"/>
        <v>266</v>
      </c>
      <c r="I95" s="144">
        <f t="shared" ref="I95:O95" si="54">I90+I91-I94</f>
        <v>289</v>
      </c>
      <c r="J95" s="144">
        <f t="shared" si="54"/>
        <v>298</v>
      </c>
      <c r="K95" s="144">
        <f t="shared" si="54"/>
        <v>281</v>
      </c>
      <c r="L95" s="144">
        <f t="shared" si="54"/>
        <v>385</v>
      </c>
      <c r="M95" s="144">
        <f t="shared" si="54"/>
        <v>444</v>
      </c>
      <c r="N95" s="144">
        <f t="shared" si="54"/>
        <v>446</v>
      </c>
      <c r="O95" s="144">
        <f t="shared" si="54"/>
        <v>448</v>
      </c>
      <c r="P95" s="151">
        <f>P90+P91-P94</f>
        <v>448</v>
      </c>
    </row>
    <row r="96" spans="1:16" ht="16.5" thickBot="1" x14ac:dyDescent="0.3">
      <c r="A96" s="84"/>
      <c r="B96" s="65"/>
      <c r="C96" s="66"/>
      <c r="D96" s="63"/>
      <c r="E96" s="63"/>
      <c r="F96" s="63"/>
      <c r="G96" s="63"/>
      <c r="H96" s="63"/>
      <c r="I96" s="63"/>
      <c r="J96" s="64"/>
      <c r="K96" s="64"/>
      <c r="L96" s="64"/>
      <c r="M96" s="64"/>
      <c r="N96" s="64"/>
      <c r="O96" s="64"/>
      <c r="P96" s="150"/>
    </row>
    <row r="97" spans="1:16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5"/>
      <c r="O97" s="615"/>
      <c r="P97" s="616"/>
    </row>
    <row r="98" spans="1:16" x14ac:dyDescent="0.25">
      <c r="A98" s="85" t="s">
        <v>192</v>
      </c>
      <c r="B98" s="67"/>
      <c r="C98" s="12" t="s">
        <v>3</v>
      </c>
      <c r="D98" s="26">
        <f>Zomba!D98+Mwanza!D98+Domasi!D98+Namadzi!D98+Neno!D98+Kuchawe!D98+Chiradzulu!D98+Thondwe!D98+Jali!D98+Lirangwe!D98</f>
        <v>0</v>
      </c>
      <c r="E98" s="26">
        <f>Zomba!E98+Mwanza!E98+Domasi!E98+Namadzi!E98+Neno!E98+Kuchawe!E98+Chiradzulu!E98+Thondwe!E98+Jali!E98+Lirangwe!E98</f>
        <v>0</v>
      </c>
      <c r="F98" s="26">
        <f>Zomba!F98+Mwanza!F98+Domasi!F98+Namadzi!F98+Neno!F98+Kuchawe!F98+Chiradzulu!F98+Thondwe!F98+Jali!F98+Lirangwe!F98</f>
        <v>0</v>
      </c>
      <c r="G98" s="26">
        <f>Zomba!G98+Mwanza!G98+Domasi!G98+Namadzi!G98+Neno!G98+Kuchawe!G98+Chiradzulu!G98+Thondwe!G98+Jali!G98+Lirangwe!G98</f>
        <v>0</v>
      </c>
      <c r="H98" s="26">
        <f>Zomba!H98+Mwanza!H98+Domasi!H98+Namadzi!H98+Neno!H98+Kuchawe!H98+Chiradzulu!H98+Thondwe!H98+Jali!H98+Lirangwe!H98</f>
        <v>0</v>
      </c>
      <c r="I98" s="26">
        <f>Zomba!I98+Mwanza!I98+Domasi!I98+Namadzi!I98+Neno!I98+Kuchawe!I98+Chiradzulu!I98+Thondwe!I98+Jali!I98+Lirangwe!I98</f>
        <v>8</v>
      </c>
      <c r="J98" s="26">
        <f>Zomba!J98+Mwanza!J98+Domasi!J98+Namadzi!J98+Neno!J98+Kuchawe!J98+Chiradzulu!J98+Thondwe!J98+Jali!J98+Lirangwe!J98</f>
        <v>12</v>
      </c>
      <c r="K98" s="26">
        <f>Zomba!K98+Mwanza!K98+Domasi!K98+Namadzi!K98+Neno!K98+Kuchawe!K98+Chiradzulu!K98+Thondwe!K98+Jali!K98+Lirangwe!K98</f>
        <v>0</v>
      </c>
      <c r="L98" s="26">
        <f>Zomba!L98+Mwanza!L98+Domasi!L98+Namadzi!L98+Neno!L98+Kuchawe!L98+Chiradzulu!L98+Thondwe!L98+Jali!L98+Lirangwe!L98</f>
        <v>147</v>
      </c>
      <c r="M98" s="26">
        <f>Zomba!M98+Mwanza!M98+Domasi!M98+Namadzi!M98+Neno!M98+Kuchawe!M98+Chiradzulu!M98+Thondwe!M98+Jali!M98+Lirangwe!M98</f>
        <v>22</v>
      </c>
      <c r="N98" s="26">
        <f>Zomba!N98+Mwanza!N98+Domasi!N98+Namadzi!N98+Neno!N98+Kuchawe!N98+Chiradzulu!N98+Thondwe!N98+Jali!N98+Lirangwe!N98</f>
        <v>6</v>
      </c>
      <c r="O98" s="26">
        <f>Zomba!O98+Mwanza!O98+Domasi!O98+Namadzi!O98+Neno!O98+Kuchawe!O98+Chiradzulu!O98+Thondwe!O98+Jali!O98+Lirangwe!O98</f>
        <v>0</v>
      </c>
      <c r="P98" s="189">
        <f>SUM(D98:O98)</f>
        <v>195</v>
      </c>
    </row>
    <row r="99" spans="1:16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64"/>
      <c r="O99" s="64"/>
      <c r="P99" s="150"/>
    </row>
    <row r="100" spans="1:16" s="3" customFormat="1" ht="15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40"/>
    </row>
    <row r="101" spans="1:16" x14ac:dyDescent="0.25">
      <c r="A101" s="596" t="s">
        <v>102</v>
      </c>
      <c r="B101" s="597"/>
      <c r="C101" s="12" t="s">
        <v>3</v>
      </c>
      <c r="D101" s="26">
        <f>Zomba!D101+Mwanza!D101+Domasi!D101+Namadzi!D101+Neno!D101+Kuchawe!D101+Chiradzulu!D101+Thondwe!D101+Jali!D101+Lirangwe!D101</f>
        <v>8335</v>
      </c>
      <c r="E101" s="26">
        <f>Zomba!E101+Mwanza!E101+Domasi!E101+Namadzi!E101+Neno!E101+Kuchawe!E101+Chiradzulu!E101+Thondwe!E101+Jali!E101+Lirangwe!E101</f>
        <v>8357</v>
      </c>
      <c r="F101" s="26">
        <f>Zomba!F101+Mwanza!F101+Domasi!F101+Namadzi!F101+Neno!F101+Kuchawe!F101+Chiradzulu!F101+Thondwe!F101+Jali!F101+Lirangwe!F101</f>
        <v>8394</v>
      </c>
      <c r="G101" s="26">
        <f>Zomba!G101+Mwanza!G101+Domasi!G101+Namadzi!G101+Neno!G101+Kuchawe!G101+Chiradzulu!G101+Thondwe!G101+Jali!G101+Lirangwe!G101</f>
        <v>8479</v>
      </c>
      <c r="H101" s="26">
        <f>Zomba!H101+Mwanza!H101+Domasi!H101+Namadzi!H101+Neno!H101+Kuchawe!H101+Chiradzulu!H101+Thondwe!H101+Jali!H101+Lirangwe!H101</f>
        <v>8674</v>
      </c>
      <c r="I101" s="26">
        <f>Zomba!I101+Mwanza!I101+Domasi!I101+Namadzi!I101+Neno!I101+Kuchawe!I101+Chiradzulu!I101+Thondwe!I101+Jali!I101+Lirangwe!I101</f>
        <v>8612</v>
      </c>
      <c r="J101" s="26">
        <f>Zomba!J101+Mwanza!J101+Domasi!J101+Namadzi!J101+Neno!J101+Kuchawe!J101+Chiradzulu!J101+Thondwe!J101+Jali!J101+Lirangwe!J101</f>
        <v>8861</v>
      </c>
      <c r="K101" s="26">
        <f>Zomba!K101+Mwanza!K101+Domasi!K101+Namadzi!K101+Neno!K101+Kuchawe!K101+Chiradzulu!K101+Thondwe!K101+Jali!K101+Lirangwe!K101</f>
        <v>8763</v>
      </c>
      <c r="L101" s="26">
        <f>Zomba!L101+Mwanza!L101+Domasi!L101+Namadzi!L101+Neno!L101+Kuchawe!L101+Chiradzulu!L101+Thondwe!L101+Jali!L101+Lirangwe!L101</f>
        <v>8833</v>
      </c>
      <c r="M101" s="26">
        <f>Zomba!M101+Mwanza!M101+Domasi!M101+Namadzi!M101+Neno!M101+Kuchawe!M101+Chiradzulu!M101+Thondwe!M101+Jali!M101+Lirangwe!M101</f>
        <v>9761</v>
      </c>
      <c r="N101" s="26">
        <f>Zomba!N101+Mwanza!N101+Domasi!N101+Namadzi!N101+Neno!N101+Kuchawe!N101+Chiradzulu!N101+Thondwe!N101+Jali!N101+Lirangwe!N101</f>
        <v>10059</v>
      </c>
      <c r="O101" s="26">
        <f>Zomba!O101+Mwanza!O101+Domasi!O101+Namadzi!O101+Neno!O101+Kuchawe!O101+Chiradzulu!O101+Thondwe!O101+Jali!O101+Lirangwe!O101</f>
        <v>10129</v>
      </c>
      <c r="P101" s="32">
        <f t="shared" ref="P101:P110" si="55">O101</f>
        <v>10129</v>
      </c>
    </row>
    <row r="102" spans="1:16" x14ac:dyDescent="0.25">
      <c r="A102" s="596" t="s">
        <v>101</v>
      </c>
      <c r="B102" s="597"/>
      <c r="C102" s="12" t="s">
        <v>3</v>
      </c>
      <c r="D102" s="26">
        <f>Zomba!D102+Mwanza!D102+Domasi!D102+Namadzi!D102+Neno!D102+Kuchawe!D102+Chiradzulu!D102+Thondwe!D102+Jali!D102+Lirangwe!D102</f>
        <v>510</v>
      </c>
      <c r="E102" s="26">
        <f>Zomba!E102+Mwanza!E102+Domasi!E102+Namadzi!E102+Neno!E102+Kuchawe!E102+Chiradzulu!E102+Thondwe!E102+Jali!E102+Lirangwe!E102</f>
        <v>506</v>
      </c>
      <c r="F102" s="26">
        <f>Zomba!F102+Mwanza!F102+Domasi!F102+Namadzi!F102+Neno!F102+Kuchawe!F102+Chiradzulu!F102+Thondwe!F102+Jali!F102+Lirangwe!F102</f>
        <v>503</v>
      </c>
      <c r="G102" s="26">
        <f>Zomba!G102+Mwanza!G102+Domasi!G102+Namadzi!G102+Neno!G102+Kuchawe!G102+Chiradzulu!G102+Thondwe!G102+Jali!G102+Lirangwe!G102</f>
        <v>502</v>
      </c>
      <c r="H102" s="26">
        <f>Zomba!H102+Mwanza!H102+Domasi!H102+Namadzi!H102+Neno!H102+Kuchawe!H102+Chiradzulu!H102+Thondwe!H102+Jali!H102+Lirangwe!H102</f>
        <v>512</v>
      </c>
      <c r="I102" s="26">
        <f>Zomba!I102+Mwanza!I102+Domasi!I102+Namadzi!I102+Neno!I102+Kuchawe!I102+Chiradzulu!I102+Thondwe!I102+Jali!I102+Lirangwe!I102</f>
        <v>524</v>
      </c>
      <c r="J102" s="26">
        <f>Zomba!J102+Mwanza!J102+Domasi!J102+Namadzi!J102+Neno!J102+Kuchawe!J102+Chiradzulu!J102+Thondwe!J102+Jali!J102+Lirangwe!J102</f>
        <v>533</v>
      </c>
      <c r="K102" s="26">
        <f>Zomba!K102+Mwanza!K102+Domasi!K102+Namadzi!K102+Neno!K102+Kuchawe!K102+Chiradzulu!K102+Thondwe!K102+Jali!K102+Lirangwe!K102</f>
        <v>569</v>
      </c>
      <c r="L102" s="26">
        <f>Zomba!L102+Mwanza!L102+Domasi!L102+Namadzi!L102+Neno!L102+Kuchawe!L102+Chiradzulu!L102+Thondwe!L102+Jali!L102+Lirangwe!L102</f>
        <v>599</v>
      </c>
      <c r="M102" s="26">
        <f>Zomba!M102+Mwanza!M102+Domasi!M102+Namadzi!M102+Neno!M102+Kuchawe!M102+Chiradzulu!M102+Thondwe!M102+Jali!M102+Lirangwe!M102</f>
        <v>609</v>
      </c>
      <c r="N102" s="26">
        <f>Zomba!N102+Mwanza!N102+Domasi!N102+Namadzi!N102+Neno!N102+Kuchawe!N102+Chiradzulu!N102+Thondwe!N102+Jali!N102+Lirangwe!N102</f>
        <v>625</v>
      </c>
      <c r="O102" s="26">
        <f>Zomba!O102+Mwanza!O102+Domasi!O102+Namadzi!O102+Neno!O102+Kuchawe!O102+Chiradzulu!O102+Thondwe!O102+Jali!O102+Lirangwe!O102</f>
        <v>647</v>
      </c>
      <c r="P102" s="32">
        <f t="shared" si="55"/>
        <v>647</v>
      </c>
    </row>
    <row r="103" spans="1:16" ht="15.6" customHeight="1" x14ac:dyDescent="0.25">
      <c r="A103" s="603" t="s">
        <v>100</v>
      </c>
      <c r="B103" s="604"/>
      <c r="C103" s="12" t="s">
        <v>3</v>
      </c>
      <c r="D103" s="26">
        <f>Zomba!D103+Mwanza!D103+Domasi!D103+Namadzi!D103+Neno!D103+Kuchawe!D103+Chiradzulu!D103+Thondwe!D103+Jali!D103+Lirangwe!D103</f>
        <v>150</v>
      </c>
      <c r="E103" s="26">
        <f>Zomba!E103+Mwanza!E103+Domasi!E103+Namadzi!E103+Neno!E103+Kuchawe!E103+Chiradzulu!E103+Thondwe!E103+Jali!E103+Lirangwe!E103</f>
        <v>150</v>
      </c>
      <c r="F103" s="26">
        <f>Zomba!F103+Mwanza!F103+Domasi!F103+Namadzi!F103+Neno!F103+Kuchawe!F103+Chiradzulu!F103+Thondwe!F103+Jali!F103+Lirangwe!F103</f>
        <v>156</v>
      </c>
      <c r="G103" s="26">
        <f>Zomba!G103+Mwanza!G103+Domasi!G103+Namadzi!G103+Neno!G103+Kuchawe!G103+Chiradzulu!G103+Thondwe!G103+Jali!G103+Lirangwe!G103</f>
        <v>167</v>
      </c>
      <c r="H103" s="26">
        <f>Zomba!H103+Mwanza!H103+Domasi!H103+Namadzi!H103+Neno!H103+Kuchawe!H103+Chiradzulu!H103+Thondwe!H103+Jali!H103+Lirangwe!H103</f>
        <v>190</v>
      </c>
      <c r="I103" s="26">
        <f>Zomba!I103+Mwanza!I103+Domasi!I103+Namadzi!I103+Neno!I103+Kuchawe!I103+Chiradzulu!I103+Thondwe!I103+Jali!I103+Lirangwe!I103</f>
        <v>224</v>
      </c>
      <c r="J103" s="26">
        <f>Zomba!J103+Mwanza!J103+Domasi!J103+Namadzi!J103+Neno!J103+Kuchawe!J103+Chiradzulu!J103+Thondwe!J103+Jali!J103+Lirangwe!J103</f>
        <v>221</v>
      </c>
      <c r="K103" s="26">
        <f>Zomba!K103+Mwanza!K103+Domasi!K103+Namadzi!K103+Neno!K103+Kuchawe!K103+Chiradzulu!K103+Thondwe!K103+Jali!K103+Lirangwe!K103</f>
        <v>251</v>
      </c>
      <c r="L103" s="26">
        <f>Zomba!L103+Mwanza!L103+Domasi!L103+Namadzi!L103+Neno!L103+Kuchawe!L103+Chiradzulu!L103+Thondwe!L103+Jali!L103+Lirangwe!L103</f>
        <v>282</v>
      </c>
      <c r="M103" s="26">
        <f>Zomba!M103+Mwanza!M103+Domasi!M103+Namadzi!M103+Neno!M103+Kuchawe!M103+Chiradzulu!M103+Thondwe!M103+Jali!M103+Lirangwe!M103</f>
        <v>297</v>
      </c>
      <c r="N103" s="26">
        <f>Zomba!N103+Mwanza!N103+Domasi!N103+Namadzi!N103+Neno!N103+Kuchawe!N103+Chiradzulu!N103+Thondwe!N103+Jali!N103+Lirangwe!N103</f>
        <v>306</v>
      </c>
      <c r="O103" s="26">
        <f>Zomba!O103+Mwanza!O103+Domasi!O103+Namadzi!O103+Neno!O103+Kuchawe!O103+Chiradzulu!O103+Thondwe!O103+Jali!O103+Lirangwe!O103</f>
        <v>324</v>
      </c>
      <c r="P103" s="32">
        <f t="shared" si="55"/>
        <v>324</v>
      </c>
    </row>
    <row r="104" spans="1:16" x14ac:dyDescent="0.25">
      <c r="A104" s="603" t="s">
        <v>99</v>
      </c>
      <c r="B104" s="604"/>
      <c r="C104" s="12" t="s">
        <v>3</v>
      </c>
      <c r="D104" s="26">
        <f>Zomba!D104+Mwanza!D104+Domasi!D104+Namadzi!D104+Neno!D104+Kuchawe!D104+Chiradzulu!D104+Thondwe!D104+Jali!D104+Lirangwe!D104</f>
        <v>108</v>
      </c>
      <c r="E104" s="26">
        <f>Zomba!E104+Mwanza!E104+Domasi!E104+Namadzi!E104+Neno!E104+Kuchawe!E104+Chiradzulu!E104+Thondwe!E104+Jali!E104+Lirangwe!E104</f>
        <v>107</v>
      </c>
      <c r="F104" s="26">
        <f>Zomba!F104+Mwanza!F104+Domasi!F104+Namadzi!F104+Neno!F104+Kuchawe!F104+Chiradzulu!F104+Thondwe!F104+Jali!F104+Lirangwe!F104</f>
        <v>102</v>
      </c>
      <c r="G104" s="26">
        <f>Zomba!G104+Mwanza!G104+Domasi!G104+Namadzi!G104+Neno!G104+Kuchawe!G104+Chiradzulu!G104+Thondwe!G104+Jali!G104+Lirangwe!G104</f>
        <v>101</v>
      </c>
      <c r="H104" s="26">
        <f>Zomba!H104+Mwanza!H104+Domasi!H104+Namadzi!H104+Neno!H104+Kuchawe!H104+Chiradzulu!H104+Thondwe!H104+Jali!H104+Lirangwe!H104</f>
        <v>102</v>
      </c>
      <c r="I104" s="26">
        <f>Zomba!I104+Mwanza!I104+Domasi!I104+Namadzi!I104+Neno!I104+Kuchawe!I104+Chiradzulu!I104+Thondwe!I104+Jali!I104+Lirangwe!I104</f>
        <v>102</v>
      </c>
      <c r="J104" s="26">
        <f>Zomba!J104+Mwanza!J104+Domasi!J104+Namadzi!J104+Neno!J104+Kuchawe!J104+Chiradzulu!J104+Thondwe!J104+Jali!J104+Lirangwe!J104</f>
        <v>105</v>
      </c>
      <c r="K104" s="26">
        <f>Zomba!K104+Mwanza!K104+Domasi!K104+Namadzi!K104+Neno!K104+Kuchawe!K104+Chiradzulu!K104+Thondwe!K104+Jali!K104+Lirangwe!K104</f>
        <v>110</v>
      </c>
      <c r="L104" s="26">
        <f>Zomba!L104+Mwanza!L104+Domasi!L104+Namadzi!L104+Neno!L104+Kuchawe!L104+Chiradzulu!L104+Thondwe!L104+Jali!L104+Lirangwe!L104</f>
        <v>110</v>
      </c>
      <c r="M104" s="26">
        <f>Zomba!M104+Mwanza!M104+Domasi!M104+Namadzi!M104+Neno!M104+Kuchawe!M104+Chiradzulu!M104+Thondwe!M104+Jali!M104+Lirangwe!M104</f>
        <v>113</v>
      </c>
      <c r="N104" s="26">
        <f>Zomba!N104+Mwanza!N104+Domasi!N104+Namadzi!N104+Neno!N104+Kuchawe!N104+Chiradzulu!N104+Thondwe!N104+Jali!N104+Lirangwe!N104</f>
        <v>117</v>
      </c>
      <c r="O104" s="26">
        <f>Zomba!O104+Mwanza!O104+Domasi!O104+Namadzi!O104+Neno!O104+Kuchawe!O104+Chiradzulu!O104+Thondwe!O104+Jali!O104+Lirangwe!O104</f>
        <v>118</v>
      </c>
      <c r="P104" s="32">
        <f t="shared" si="55"/>
        <v>118</v>
      </c>
    </row>
    <row r="105" spans="1:16" x14ac:dyDescent="0.25">
      <c r="A105" s="658" t="s">
        <v>98</v>
      </c>
      <c r="B105" s="659"/>
      <c r="C105" s="12" t="s">
        <v>3</v>
      </c>
      <c r="D105" s="33">
        <f>SUM(D101:D104)</f>
        <v>9103</v>
      </c>
      <c r="E105" s="33">
        <f t="shared" ref="E105:O105" si="56">SUM(E101:E104)</f>
        <v>9120</v>
      </c>
      <c r="F105" s="33">
        <f t="shared" si="56"/>
        <v>9155</v>
      </c>
      <c r="G105" s="33">
        <f t="shared" ref="G105" si="57">SUM(G101:G104)</f>
        <v>9249</v>
      </c>
      <c r="H105" s="33">
        <f t="shared" si="56"/>
        <v>9478</v>
      </c>
      <c r="I105" s="33">
        <f t="shared" si="56"/>
        <v>9462</v>
      </c>
      <c r="J105" s="33">
        <f t="shared" si="56"/>
        <v>9720</v>
      </c>
      <c r="K105" s="33">
        <f t="shared" si="56"/>
        <v>9693</v>
      </c>
      <c r="L105" s="33">
        <f t="shared" si="56"/>
        <v>9824</v>
      </c>
      <c r="M105" s="33">
        <f t="shared" si="56"/>
        <v>10780</v>
      </c>
      <c r="N105" s="33">
        <f t="shared" si="56"/>
        <v>11107</v>
      </c>
      <c r="O105" s="33">
        <f t="shared" si="56"/>
        <v>11218</v>
      </c>
      <c r="P105" s="32">
        <f t="shared" si="55"/>
        <v>11218</v>
      </c>
    </row>
    <row r="106" spans="1:16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6"/>
      <c r="O106" s="636"/>
      <c r="P106" s="637"/>
    </row>
    <row r="107" spans="1:16" x14ac:dyDescent="0.25">
      <c r="A107" s="596" t="s">
        <v>195</v>
      </c>
      <c r="B107" s="597"/>
      <c r="C107" s="12" t="s">
        <v>3</v>
      </c>
      <c r="D107" s="26">
        <f>Zomba!D107+Mwanza!D107+Domasi!D107+Namadzi!D107+Neno!D107+Kuchawe!D107+Chiradzulu!D107+Thondwe!D107+Jali!D107+Lirangwe!D107</f>
        <v>17734</v>
      </c>
      <c r="E107" s="26">
        <f>Zomba!E107+Mwanza!E107+Domasi!E107+Namadzi!E107+Neno!E107+Kuchawe!E107+Chiradzulu!E107+Thondwe!E107+Jali!E107+Lirangwe!E107</f>
        <v>17976</v>
      </c>
      <c r="F107" s="26">
        <f>Zomba!F107+Mwanza!F107+Domasi!F107+Namadzi!F107+Neno!F107+Kuchawe!F107+Chiradzulu!F107+Thondwe!F107+Jali!F107+Lirangwe!F107</f>
        <v>18228</v>
      </c>
      <c r="G107" s="26">
        <f>Zomba!G107+Mwanza!G107+Domasi!G107+Namadzi!G107+Neno!G107+Kuchawe!G107+Chiradzulu!G107+Thondwe!G107+Jali!G107+Lirangwe!G107</f>
        <v>18312</v>
      </c>
      <c r="H107" s="26">
        <f>Zomba!H107+Mwanza!H107+Domasi!H107+Namadzi!H107+Neno!H107+Kuchawe!H107+Chiradzulu!H107+Thondwe!H107+Jali!H107+Lirangwe!H107</f>
        <v>18449</v>
      </c>
      <c r="I107" s="26">
        <f>Zomba!I107+Mwanza!I107+Domasi!I107+Namadzi!I107+Neno!I107+Kuchawe!I107+Chiradzulu!I107+Thondwe!I107+Jali!I107+Lirangwe!I107</f>
        <v>18710</v>
      </c>
      <c r="J107" s="26">
        <f>Zomba!J107+Mwanza!J107+Domasi!J107+Namadzi!J107+Neno!J107+Kuchawe!J107+Chiradzulu!J107+Thondwe!J107+Jali!J107+Lirangwe!J107</f>
        <v>18848</v>
      </c>
      <c r="K107" s="26">
        <f>Zomba!K107+Mwanza!K107+Domasi!K107+Namadzi!K107+Neno!K107+Kuchawe!K107+Chiradzulu!K107+Thondwe!K107+Jali!K107+Lirangwe!K107</f>
        <v>18829</v>
      </c>
      <c r="L107" s="26">
        <f>Zomba!L107+Mwanza!L107+Domasi!L107+Namadzi!L107+Neno!L107+Kuchawe!L107+Chiradzulu!L107+Thondwe!L107+Jali!L107+Lirangwe!L107</f>
        <v>18741</v>
      </c>
      <c r="M107" s="26">
        <f>Zomba!M107+Mwanza!M107+Domasi!M107+Namadzi!M107+Neno!M107+Kuchawe!M107+Chiradzulu!M107+Thondwe!M107+Jali!M107+Lirangwe!M107</f>
        <v>17839</v>
      </c>
      <c r="N107" s="26">
        <f>Zomba!N107+Mwanza!N107+Domasi!N107+Namadzi!N107+Neno!N107+Kuchawe!N107+Chiradzulu!N107+Thondwe!N107+Jali!N107+Lirangwe!N107</f>
        <v>17631</v>
      </c>
      <c r="O107" s="26">
        <f>Zomba!O107+Mwanza!O107+Domasi!O107+Namadzi!O107+Neno!O107+Kuchawe!O107+Chiradzulu!O107+Thondwe!O107+Jali!O107+Lirangwe!O107</f>
        <v>17493</v>
      </c>
      <c r="P107" s="32">
        <f t="shared" si="55"/>
        <v>17493</v>
      </c>
    </row>
    <row r="108" spans="1:16" x14ac:dyDescent="0.25">
      <c r="A108" s="596" t="s">
        <v>196</v>
      </c>
      <c r="B108" s="597"/>
      <c r="C108" s="12" t="s">
        <v>3</v>
      </c>
      <c r="D108" s="26">
        <f>Zomba!D108+Mwanza!D108+Domasi!D108+Namadzi!D108+Neno!D108+Kuchawe!D108+Chiradzulu!D108+Thondwe!D108+Jali!D108+Lirangwe!D108</f>
        <v>223</v>
      </c>
      <c r="E108" s="26">
        <f>Zomba!E108+Mwanza!E108+Domasi!E108+Namadzi!E108+Neno!E108+Kuchawe!E108+Chiradzulu!E108+Thondwe!E108+Jali!E108+Lirangwe!E108</f>
        <v>231</v>
      </c>
      <c r="F108" s="26">
        <f>Zomba!F108+Mwanza!F108+Domasi!F108+Namadzi!F108+Neno!F108+Kuchawe!F108+Chiradzulu!F108+Thondwe!F108+Jali!F108+Lirangwe!F108</f>
        <v>236</v>
      </c>
      <c r="G108" s="26">
        <f>Zomba!G108+Mwanza!G108+Domasi!G108+Namadzi!G108+Neno!G108+Kuchawe!G108+Chiradzulu!G108+Thondwe!G108+Jali!G108+Lirangwe!G108</f>
        <v>246</v>
      </c>
      <c r="H108" s="26">
        <f>Zomba!H108+Mwanza!H108+Domasi!H108+Namadzi!H108+Neno!H108+Kuchawe!H108+Chiradzulu!H108+Thondwe!H108+Jali!H108+Lirangwe!H108</f>
        <v>244</v>
      </c>
      <c r="I108" s="26">
        <f>Zomba!I108+Mwanza!I108+Domasi!I108+Namadzi!I108+Neno!I108+Kuchawe!I108+Chiradzulu!I108+Thondwe!I108+Jali!I108+Lirangwe!I108</f>
        <v>233</v>
      </c>
      <c r="J108" s="26">
        <f>Zomba!J108+Mwanza!J108+Domasi!J108+Namadzi!J108+Neno!J108+Kuchawe!J108+Chiradzulu!J108+Thondwe!J108+Jali!J108+Lirangwe!J108</f>
        <v>232</v>
      </c>
      <c r="K108" s="26">
        <f>Zomba!K108+Mwanza!K108+Domasi!K108+Namadzi!K108+Neno!K108+Kuchawe!K108+Chiradzulu!K108+Thondwe!K108+Jali!K108+Lirangwe!K108</f>
        <v>203</v>
      </c>
      <c r="L108" s="26">
        <f>Zomba!L108+Mwanza!L108+Domasi!L108+Namadzi!L108+Neno!L108+Kuchawe!L108+Chiradzulu!L108+Thondwe!L108+Jali!L108+Lirangwe!L108</f>
        <v>165</v>
      </c>
      <c r="M108" s="26">
        <f>Zomba!M108+Mwanza!M108+Domasi!M108+Namadzi!M108+Neno!M108+Kuchawe!M108+Chiradzulu!M108+Thondwe!M108+Jali!M108+Lirangwe!M108</f>
        <v>155</v>
      </c>
      <c r="N108" s="26">
        <f>Zomba!N108+Mwanza!N108+Domasi!N108+Namadzi!N108+Neno!N108+Kuchawe!N108+Chiradzulu!N108+Thondwe!N108+Jali!N108+Lirangwe!N108</f>
        <v>133</v>
      </c>
      <c r="O108" s="26">
        <f>Zomba!O108+Mwanza!O108+Domasi!O108+Namadzi!O108+Neno!O108+Kuchawe!O108+Chiradzulu!O108+Thondwe!O108+Jali!O108+Lirangwe!O108</f>
        <v>114</v>
      </c>
      <c r="P108" s="32">
        <f t="shared" si="55"/>
        <v>114</v>
      </c>
    </row>
    <row r="109" spans="1:16" x14ac:dyDescent="0.25">
      <c r="A109" s="596" t="s">
        <v>197</v>
      </c>
      <c r="B109" s="597"/>
      <c r="C109" s="12" t="s">
        <v>3</v>
      </c>
      <c r="D109" s="26">
        <f>Zomba!D109+Mwanza!D109+Domasi!D109+Namadzi!D109+Neno!D109+Kuchawe!D109+Chiradzulu!D109+Thondwe!D109+Jali!D109+Lirangwe!D109</f>
        <v>256</v>
      </c>
      <c r="E109" s="26">
        <f>Zomba!E109+Mwanza!E109+Domasi!E109+Namadzi!E109+Neno!E109+Kuchawe!E109+Chiradzulu!E109+Thondwe!E109+Jali!E109+Lirangwe!E109</f>
        <v>267</v>
      </c>
      <c r="F109" s="26">
        <f>Zomba!F109+Mwanza!F109+Domasi!F109+Namadzi!F109+Neno!F109+Kuchawe!F109+Chiradzulu!F109+Thondwe!F109+Jali!F109+Lirangwe!F109</f>
        <v>261</v>
      </c>
      <c r="G109" s="26">
        <f>Zomba!G109+Mwanza!G109+Domasi!G109+Namadzi!G109+Neno!G109+Kuchawe!G109+Chiradzulu!G109+Thondwe!G109+Jali!G109+Lirangwe!G109</f>
        <v>247</v>
      </c>
      <c r="H109" s="26">
        <f>Zomba!H109+Mwanza!H109+Domasi!H109+Namadzi!H109+Neno!H109+Kuchawe!H109+Chiradzulu!H109+Thondwe!H109+Jali!H109+Lirangwe!H109</f>
        <v>229</v>
      </c>
      <c r="I109" s="26">
        <f>Zomba!I109+Mwanza!I109+Domasi!I109+Namadzi!I109+Neno!I109+Kuchawe!I109+Chiradzulu!I109+Thondwe!I109+Jali!I109+Lirangwe!I109</f>
        <v>197</v>
      </c>
      <c r="J109" s="26">
        <f>Zomba!J109+Mwanza!J109+Domasi!J109+Namadzi!J109+Neno!J109+Kuchawe!J109+Chiradzulu!J109+Thondwe!J109+Jali!J109+Lirangwe!J109</f>
        <v>202</v>
      </c>
      <c r="K109" s="26">
        <f>Zomba!K109+Mwanza!K109+Domasi!K109+Namadzi!K109+Neno!K109+Kuchawe!K109+Chiradzulu!K109+Thondwe!K109+Jali!K109+Lirangwe!K109</f>
        <v>181</v>
      </c>
      <c r="L109" s="26">
        <f>Zomba!L109+Mwanza!L109+Domasi!L109+Namadzi!L109+Neno!L109+Kuchawe!L109+Chiradzulu!L109+Thondwe!L109+Jali!L109+Lirangwe!L109</f>
        <v>138</v>
      </c>
      <c r="M109" s="26">
        <f>Zomba!M109+Mwanza!M109+Domasi!M109+Namadzi!M109+Neno!M109+Kuchawe!M109+Chiradzulu!M109+Thondwe!M109+Jali!M109+Lirangwe!M109</f>
        <v>121</v>
      </c>
      <c r="N109" s="26">
        <f>Zomba!N109+Mwanza!N109+Domasi!N109+Namadzi!N109+Neno!N109+Kuchawe!N109+Chiradzulu!N109+Thondwe!N109+Jali!N109+Lirangwe!N109</f>
        <v>75</v>
      </c>
      <c r="O109" s="26">
        <f>Zomba!O109+Mwanza!O109+Domasi!O109+Namadzi!O109+Neno!O109+Kuchawe!O109+Chiradzulu!O109+Thondwe!O109+Jali!O109+Lirangwe!O109</f>
        <v>57</v>
      </c>
      <c r="P109" s="32">
        <f t="shared" si="55"/>
        <v>57</v>
      </c>
    </row>
    <row r="110" spans="1:16" x14ac:dyDescent="0.25">
      <c r="A110" s="596" t="s">
        <v>198</v>
      </c>
      <c r="B110" s="597"/>
      <c r="C110" s="12" t="s">
        <v>3</v>
      </c>
      <c r="D110" s="26">
        <f>Zomba!D110+Mwanza!D110+Domasi!D110+Namadzi!D110+Neno!D110+Kuchawe!D110+Chiradzulu!D110+Thondwe!D110+Jali!D110+Lirangwe!D110</f>
        <v>146</v>
      </c>
      <c r="E110" s="26">
        <f>Zomba!E110+Mwanza!E110+Domasi!E110+Namadzi!E110+Neno!E110+Kuchawe!E110+Chiradzulu!E110+Thondwe!E110+Jali!E110+Lirangwe!E110</f>
        <v>146</v>
      </c>
      <c r="F110" s="26">
        <f>Zomba!F110+Mwanza!F110+Domasi!F110+Namadzi!F110+Neno!F110+Kuchawe!F110+Chiradzulu!F110+Thondwe!F110+Jali!F110+Lirangwe!F110</f>
        <v>148</v>
      </c>
      <c r="G110" s="26">
        <f>Zomba!G110+Mwanza!G110+Domasi!G110+Namadzi!G110+Neno!G110+Kuchawe!G110+Chiradzulu!G110+Thondwe!G110+Jali!G110+Lirangwe!G110</f>
        <v>148</v>
      </c>
      <c r="H110" s="26">
        <f>Zomba!H110+Mwanza!H110+Domasi!H110+Namadzi!H110+Neno!H110+Kuchawe!H110+Chiradzulu!H110+Thondwe!H110+Jali!H110+Lirangwe!H110</f>
        <v>147</v>
      </c>
      <c r="I110" s="26">
        <f>Zomba!I110+Mwanza!I110+Domasi!I110+Namadzi!I110+Neno!I110+Kuchawe!I110+Chiradzulu!I110+Thondwe!I110+Jali!I110+Lirangwe!I110</f>
        <v>147</v>
      </c>
      <c r="J110" s="26">
        <f>Zomba!J110+Mwanza!J110+Domasi!J110+Namadzi!J110+Neno!J110+Kuchawe!J110+Chiradzulu!J110+Thondwe!J110+Jali!J110+Lirangwe!J110</f>
        <v>144</v>
      </c>
      <c r="K110" s="26">
        <f>Zomba!K110+Mwanza!K110+Domasi!K110+Namadzi!K110+Neno!K110+Kuchawe!K110+Chiradzulu!K110+Thondwe!K110+Jali!K110+Lirangwe!K110</f>
        <v>139</v>
      </c>
      <c r="L110" s="26">
        <f>Zomba!L110+Mwanza!L110+Domasi!L110+Namadzi!L110+Neno!L110+Kuchawe!L110+Chiradzulu!L110+Thondwe!L110+Jali!L110+Lirangwe!L110</f>
        <v>138</v>
      </c>
      <c r="M110" s="26">
        <f>Zomba!M110+Mwanza!M110+Domasi!M110+Namadzi!M110+Neno!M110+Kuchawe!M110+Chiradzulu!M110+Thondwe!M110+Jali!M110+Lirangwe!M110</f>
        <v>135</v>
      </c>
      <c r="N110" s="26">
        <f>Zomba!N110+Mwanza!N110+Domasi!N110+Namadzi!N110+Neno!N110+Kuchawe!N110+Chiradzulu!N110+Thondwe!N110+Jali!N110+Lirangwe!N110</f>
        <v>131</v>
      </c>
      <c r="O110" s="26">
        <f>Zomba!O110+Mwanza!O110+Domasi!O110+Namadzi!O110+Neno!O110+Kuchawe!O110+Chiradzulu!O110+Thondwe!O110+Jali!O110+Lirangwe!O110</f>
        <v>135</v>
      </c>
      <c r="P110" s="32">
        <f t="shared" si="55"/>
        <v>135</v>
      </c>
    </row>
    <row r="111" spans="1:16" x14ac:dyDescent="0.25">
      <c r="A111" s="617" t="s">
        <v>97</v>
      </c>
      <c r="B111" s="618"/>
      <c r="C111" s="12" t="s">
        <v>3</v>
      </c>
      <c r="D111" s="33">
        <f>SUM(D107:D110)</f>
        <v>18359</v>
      </c>
      <c r="E111" s="33">
        <f t="shared" ref="E111:O111" si="58">SUM(E107:E110)</f>
        <v>18620</v>
      </c>
      <c r="F111" s="33">
        <f t="shared" si="58"/>
        <v>18873</v>
      </c>
      <c r="G111" s="33">
        <f t="shared" ref="G111" si="59">SUM(G107:G110)</f>
        <v>18953</v>
      </c>
      <c r="H111" s="33">
        <f t="shared" si="58"/>
        <v>19069</v>
      </c>
      <c r="I111" s="33">
        <f t="shared" si="58"/>
        <v>19287</v>
      </c>
      <c r="J111" s="33">
        <f t="shared" si="58"/>
        <v>19426</v>
      </c>
      <c r="K111" s="33">
        <f t="shared" si="58"/>
        <v>19352</v>
      </c>
      <c r="L111" s="33">
        <f t="shared" si="58"/>
        <v>19182</v>
      </c>
      <c r="M111" s="33">
        <f t="shared" si="58"/>
        <v>18250</v>
      </c>
      <c r="N111" s="33">
        <f t="shared" si="58"/>
        <v>17970</v>
      </c>
      <c r="O111" s="33">
        <f t="shared" si="58"/>
        <v>17799</v>
      </c>
      <c r="P111" s="32">
        <f>O111</f>
        <v>17799</v>
      </c>
    </row>
    <row r="112" spans="1:16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39"/>
      <c r="O112" s="639"/>
      <c r="P112" s="640"/>
    </row>
    <row r="113" spans="1:16" x14ac:dyDescent="0.25">
      <c r="A113" s="596" t="s">
        <v>199</v>
      </c>
      <c r="B113" s="597"/>
      <c r="C113" s="12" t="s">
        <v>3</v>
      </c>
      <c r="D113" s="26">
        <f>Zomba!D113+Mwanza!D113+Domasi!D113+Namadzi!D113+Neno!D113+Kuchawe!D113+Chiradzulu!D113+Thondwe!D113+Jali!D113+Lirangwe!D113</f>
        <v>6050</v>
      </c>
      <c r="E113" s="26">
        <f>Zomba!E113+Mwanza!E113+Domasi!E113+Namadzi!E113+Neno!E113+Kuchawe!E113+Chiradzulu!E113+Thondwe!E113+Jali!E113+Lirangwe!E113</f>
        <v>5938</v>
      </c>
      <c r="F113" s="26">
        <f>Zomba!F113+Mwanza!F113+Domasi!F113+Namadzi!F113+Neno!F113+Kuchawe!F113+Chiradzulu!F113+Thondwe!F113+Jali!F113+Lirangwe!F113</f>
        <v>5819</v>
      </c>
      <c r="G113" s="26">
        <f>Zomba!G113+Mwanza!G113+Domasi!G113+Namadzi!G113+Neno!G113+Kuchawe!G113+Chiradzulu!G113+Thondwe!G113+Jali!G113+Lirangwe!G113</f>
        <v>5837</v>
      </c>
      <c r="H113" s="26">
        <f>Zomba!H113+Mwanza!H113+Domasi!H113+Namadzi!H113+Neno!H113+Kuchawe!H113+Chiradzulu!H113+Thondwe!H113+Jali!H113+Lirangwe!H113</f>
        <v>5752</v>
      </c>
      <c r="I113" s="26">
        <f>Zomba!I113+Mwanza!I113+Domasi!I113+Namadzi!I113+Neno!I113+Kuchawe!I113+Chiradzulu!I113+Thondwe!I113+Jali!I113+Lirangwe!I113</f>
        <v>5760</v>
      </c>
      <c r="J113" s="26">
        <f>Zomba!J113+Mwanza!J113+Domasi!J113+Namadzi!J113+Neno!J113+Kuchawe!J113+Chiradzulu!J113+Thondwe!J113+Jali!J113+Lirangwe!J113</f>
        <v>5529</v>
      </c>
      <c r="K113" s="26">
        <f>Zomba!K113+Mwanza!K113+Domasi!K113+Namadzi!K113+Neno!K113+Kuchawe!K113+Chiradzulu!K113+Thondwe!K113+Jali!K113+Lirangwe!K113</f>
        <v>5763</v>
      </c>
      <c r="L113" s="26">
        <f>Zomba!L113+Mwanza!L113+Domasi!L113+Namadzi!L113+Neno!L113+Kuchawe!L113+Chiradzulu!L113+Thondwe!L113+Jali!L113+Lirangwe!L113</f>
        <v>5831</v>
      </c>
      <c r="M113" s="26">
        <f>Zomba!M113+Mwanza!M113+Domasi!M113+Namadzi!M113+Neno!M113+Kuchawe!M113+Chiradzulu!M113+Thondwe!M113+Jali!M113+Lirangwe!M113</f>
        <v>5856</v>
      </c>
      <c r="N113" s="26">
        <f>Zomba!N113+Mwanza!N113+Domasi!N113+Namadzi!N113+Neno!N113+Kuchawe!N113+Chiradzulu!N113+Thondwe!N113+Jali!N113+Lirangwe!N113</f>
        <v>5945</v>
      </c>
      <c r="O113" s="26">
        <f>Zomba!O113+Mwanza!O113+Domasi!O113+Namadzi!O113+Neno!O113+Kuchawe!O113+Chiradzulu!O113+Thondwe!O113+Jali!O113+Lirangwe!O113</f>
        <v>6167</v>
      </c>
      <c r="P113" s="32">
        <f>O113</f>
        <v>6167</v>
      </c>
    </row>
    <row r="114" spans="1:16" x14ac:dyDescent="0.25">
      <c r="A114" s="596" t="s">
        <v>200</v>
      </c>
      <c r="B114" s="597"/>
      <c r="C114" s="12" t="s">
        <v>3</v>
      </c>
      <c r="D114" s="26">
        <f>Zomba!D114+Mwanza!D114+Domasi!D114+Namadzi!D114+Neno!D114+Kuchawe!D114+Chiradzulu!D114+Thondwe!D114+Jali!D114+Lirangwe!D114</f>
        <v>400</v>
      </c>
      <c r="E114" s="26">
        <f>Zomba!E114+Mwanza!E114+Domasi!E114+Namadzi!E114+Neno!E114+Kuchawe!E114+Chiradzulu!E114+Thondwe!E114+Jali!E114+Lirangwe!E114</f>
        <v>396</v>
      </c>
      <c r="F114" s="26">
        <f>Zomba!F114+Mwanza!F114+Domasi!F114+Namadzi!F114+Neno!F114+Kuchawe!F114+Chiradzulu!F114+Thondwe!F114+Jali!F114+Lirangwe!F114</f>
        <v>399</v>
      </c>
      <c r="G114" s="26">
        <f>Zomba!G114+Mwanza!G114+Domasi!G114+Namadzi!G114+Neno!G114+Kuchawe!G114+Chiradzulu!G114+Thondwe!G114+Jali!G114+Lirangwe!G114</f>
        <v>393</v>
      </c>
      <c r="H114" s="26">
        <f>Zomba!H114+Mwanza!H114+Domasi!H114+Namadzi!H114+Neno!H114+Kuchawe!H114+Chiradzulu!H114+Thondwe!H114+Jali!H114+Lirangwe!H114</f>
        <v>388</v>
      </c>
      <c r="I114" s="26">
        <f>Zomba!I114+Mwanza!I114+Domasi!I114+Namadzi!I114+Neno!I114+Kuchawe!I114+Chiradzulu!I114+Thondwe!I114+Jali!I114+Lirangwe!I114</f>
        <v>389</v>
      </c>
      <c r="J114" s="26">
        <f>Zomba!J114+Mwanza!J114+Domasi!J114+Namadzi!J114+Neno!J114+Kuchawe!J114+Chiradzulu!J114+Thondwe!J114+Jali!J114+Lirangwe!J114</f>
        <v>383</v>
      </c>
      <c r="K114" s="26">
        <f>Zomba!K114+Mwanza!K114+Domasi!K114+Namadzi!K114+Neno!K114+Kuchawe!K114+Chiradzulu!K114+Thondwe!K114+Jali!K114+Lirangwe!K114</f>
        <v>381</v>
      </c>
      <c r="L114" s="26">
        <f>Zomba!L114+Mwanza!L114+Domasi!L114+Namadzi!L114+Neno!L114+Kuchawe!L114+Chiradzulu!L114+Thondwe!L114+Jali!L114+Lirangwe!L114</f>
        <v>389</v>
      </c>
      <c r="M114" s="26">
        <f>Zomba!M114+Mwanza!M114+Domasi!M114+Namadzi!M114+Neno!M114+Kuchawe!M114+Chiradzulu!M114+Thondwe!M114+Jali!M114+Lirangwe!M114</f>
        <v>389</v>
      </c>
      <c r="N114" s="26">
        <f>Zomba!N114+Mwanza!N114+Domasi!N114+Namadzi!N114+Neno!N114+Kuchawe!N114+Chiradzulu!N114+Thondwe!N114+Jali!N114+Lirangwe!N114</f>
        <v>396</v>
      </c>
      <c r="O114" s="26">
        <f>Zomba!O114+Mwanza!O114+Domasi!O114+Namadzi!O114+Neno!O114+Kuchawe!O114+Chiradzulu!O114+Thondwe!O114+Jali!O114+Lirangwe!O114</f>
        <v>396</v>
      </c>
      <c r="P114" s="32">
        <f>O114</f>
        <v>396</v>
      </c>
    </row>
    <row r="115" spans="1:16" x14ac:dyDescent="0.25">
      <c r="A115" s="596" t="s">
        <v>201</v>
      </c>
      <c r="B115" s="597"/>
      <c r="C115" s="12" t="s">
        <v>3</v>
      </c>
      <c r="D115" s="26">
        <f>Zomba!D115+Mwanza!D115+Domasi!D115+Namadzi!D115+Neno!D115+Kuchawe!D115+Chiradzulu!D115+Thondwe!D115+Jali!D115+Lirangwe!D115</f>
        <v>288</v>
      </c>
      <c r="E115" s="26">
        <f>Zomba!E115+Mwanza!E115+Domasi!E115+Namadzi!E115+Neno!E115+Kuchawe!E115+Chiradzulu!E115+Thondwe!E115+Jali!E115+Lirangwe!E115</f>
        <v>278</v>
      </c>
      <c r="F115" s="26">
        <f>Zomba!F115+Mwanza!F115+Domasi!F115+Namadzi!F115+Neno!F115+Kuchawe!F115+Chiradzulu!F115+Thondwe!F115+Jali!F115+Lirangwe!F115</f>
        <v>278</v>
      </c>
      <c r="G115" s="26">
        <f>Zomba!G115+Mwanza!G115+Domasi!G115+Namadzi!G115+Neno!G115+Kuchawe!G115+Chiradzulu!G115+Thondwe!G115+Jali!G115+Lirangwe!G115</f>
        <v>282</v>
      </c>
      <c r="H115" s="26">
        <f>Zomba!H115+Mwanza!H115+Domasi!H115+Namadzi!H115+Neno!H115+Kuchawe!H115+Chiradzulu!H115+Thondwe!H115+Jali!H115+Lirangwe!H115</f>
        <v>282</v>
      </c>
      <c r="I115" s="26">
        <f>Zomba!I115+Mwanza!I115+Domasi!I115+Namadzi!I115+Neno!I115+Kuchawe!I115+Chiradzulu!I115+Thondwe!I115+Jali!I115+Lirangwe!I115</f>
        <v>280</v>
      </c>
      <c r="J115" s="26">
        <f>Zomba!J115+Mwanza!J115+Domasi!J115+Namadzi!J115+Neno!J115+Kuchawe!J115+Chiradzulu!J115+Thondwe!J115+Jali!J115+Lirangwe!J115</f>
        <v>281</v>
      </c>
      <c r="K115" s="26">
        <f>Zomba!K115+Mwanza!K115+Domasi!K115+Namadzi!K115+Neno!K115+Kuchawe!K115+Chiradzulu!K115+Thondwe!K115+Jali!K115+Lirangwe!K115</f>
        <v>277</v>
      </c>
      <c r="L115" s="26">
        <f>Zomba!L115+Mwanza!L115+Domasi!L115+Namadzi!L115+Neno!L115+Kuchawe!L115+Chiradzulu!L115+Thondwe!L115+Jali!L115+Lirangwe!L115</f>
        <v>289</v>
      </c>
      <c r="M115" s="26">
        <f>Zomba!M115+Mwanza!M115+Domasi!M115+Namadzi!M115+Neno!M115+Kuchawe!M115+Chiradzulu!M115+Thondwe!M115+Jali!M115+Lirangwe!M115</f>
        <v>292</v>
      </c>
      <c r="N115" s="26">
        <f>Zomba!N115+Mwanza!N115+Domasi!N115+Namadzi!N115+Neno!N115+Kuchawe!N115+Chiradzulu!N115+Thondwe!N115+Jali!N115+Lirangwe!N115</f>
        <v>330</v>
      </c>
      <c r="O115" s="26">
        <f>Zomba!O115+Mwanza!O115+Domasi!O115+Namadzi!O115+Neno!O115+Kuchawe!O115+Chiradzulu!O115+Thondwe!O115+Jali!O115+Lirangwe!O115</f>
        <v>331</v>
      </c>
      <c r="P115" s="32">
        <f t="shared" ref="P115:P116" si="60">O115</f>
        <v>331</v>
      </c>
    </row>
    <row r="116" spans="1:16" x14ac:dyDescent="0.25">
      <c r="A116" s="596" t="s">
        <v>202</v>
      </c>
      <c r="B116" s="597"/>
      <c r="C116" s="12" t="s">
        <v>3</v>
      </c>
      <c r="D116" s="26">
        <f>Zomba!D116+Mwanza!D116+Domasi!D116+Namadzi!D116+Neno!D116+Kuchawe!D116+Chiradzulu!D116+Thondwe!D116+Jali!D116+Lirangwe!D116</f>
        <v>134</v>
      </c>
      <c r="E116" s="26">
        <f>Zomba!E116+Mwanza!E116+Domasi!E116+Namadzi!E116+Neno!E116+Kuchawe!E116+Chiradzulu!E116+Thondwe!E116+Jali!E116+Lirangwe!E116</f>
        <v>135</v>
      </c>
      <c r="F116" s="26">
        <f>Zomba!F116+Mwanza!F116+Domasi!F116+Namadzi!F116+Neno!F116+Kuchawe!F116+Chiradzulu!F116+Thondwe!F116+Jali!F116+Lirangwe!F116</f>
        <v>138</v>
      </c>
      <c r="G116" s="26">
        <f>Zomba!G116+Mwanza!G116+Domasi!G116+Namadzi!G116+Neno!G116+Kuchawe!G116+Chiradzulu!G116+Thondwe!G116+Jali!G116+Lirangwe!G116</f>
        <v>139</v>
      </c>
      <c r="H116" s="26">
        <f>Zomba!H116+Mwanza!H116+Domasi!H116+Namadzi!H116+Neno!H116+Kuchawe!H116+Chiradzulu!H116+Thondwe!H116+Jali!H116+Lirangwe!H116</f>
        <v>139</v>
      </c>
      <c r="I116" s="26">
        <f>Zomba!I116+Mwanza!I116+Domasi!I116+Namadzi!I116+Neno!I116+Kuchawe!I116+Chiradzulu!I116+Thondwe!I116+Jali!I116+Lirangwe!I116</f>
        <v>139</v>
      </c>
      <c r="J116" s="26">
        <f>Zomba!J116+Mwanza!J116+Domasi!J116+Namadzi!J116+Neno!J116+Kuchawe!J116+Chiradzulu!J116+Thondwe!J116+Jali!J116+Lirangwe!J116</f>
        <v>139</v>
      </c>
      <c r="K116" s="26">
        <f>Zomba!K116+Mwanza!K116+Domasi!K116+Namadzi!K116+Neno!K116+Kuchawe!K116+Chiradzulu!K116+Thondwe!K116+Jali!K116+Lirangwe!K116</f>
        <v>139</v>
      </c>
      <c r="L116" s="26">
        <f>Zomba!L116+Mwanza!L116+Domasi!L116+Namadzi!L116+Neno!L116+Kuchawe!L116+Chiradzulu!L116+Thondwe!L116+Jali!L116+Lirangwe!L116</f>
        <v>140</v>
      </c>
      <c r="M116" s="26">
        <f>Zomba!M116+Mwanza!M116+Domasi!M116+Namadzi!M116+Neno!M116+Kuchawe!M116+Chiradzulu!M116+Thondwe!M116+Jali!M116+Lirangwe!M116</f>
        <v>140</v>
      </c>
      <c r="N116" s="26">
        <f>Zomba!N116+Mwanza!N116+Domasi!N116+Namadzi!N116+Neno!N116+Kuchawe!N116+Chiradzulu!N116+Thondwe!N116+Jali!N116+Lirangwe!N116</f>
        <v>140</v>
      </c>
      <c r="O116" s="26">
        <f>Zomba!O116+Mwanza!O116+Domasi!O116+Namadzi!O116+Neno!O116+Kuchawe!O116+Chiradzulu!O116+Thondwe!O116+Jali!O116+Lirangwe!O116</f>
        <v>140</v>
      </c>
      <c r="P116" s="32">
        <f t="shared" si="60"/>
        <v>140</v>
      </c>
    </row>
    <row r="117" spans="1:16" x14ac:dyDescent="0.25">
      <c r="A117" s="617" t="s">
        <v>96</v>
      </c>
      <c r="B117" s="618"/>
      <c r="C117" s="12" t="s">
        <v>3</v>
      </c>
      <c r="D117" s="33">
        <f>SUM(D113:D116)</f>
        <v>6872</v>
      </c>
      <c r="E117" s="33">
        <f>SUM(E113:E116)</f>
        <v>6747</v>
      </c>
      <c r="F117" s="33">
        <f>SUM(F113:F116)</f>
        <v>6634</v>
      </c>
      <c r="G117" s="33">
        <f>SUM(G113:G116)</f>
        <v>6651</v>
      </c>
      <c r="H117" s="33">
        <f>SUM(H113:H116)</f>
        <v>6561</v>
      </c>
      <c r="I117" s="33">
        <f t="shared" ref="I117:O117" si="61">SUM(I113:I116)</f>
        <v>6568</v>
      </c>
      <c r="J117" s="33">
        <f t="shared" si="61"/>
        <v>6332</v>
      </c>
      <c r="K117" s="33">
        <f t="shared" si="61"/>
        <v>6560</v>
      </c>
      <c r="L117" s="33">
        <f t="shared" si="61"/>
        <v>6649</v>
      </c>
      <c r="M117" s="33">
        <f t="shared" si="61"/>
        <v>6677</v>
      </c>
      <c r="N117" s="33">
        <f t="shared" si="61"/>
        <v>6811</v>
      </c>
      <c r="O117" s="33">
        <f t="shared" si="61"/>
        <v>7034</v>
      </c>
      <c r="P117" s="54">
        <f t="shared" ref="P117" si="62">SUM(P113:P116)</f>
        <v>7034</v>
      </c>
    </row>
    <row r="118" spans="1:16" s="3" customFormat="1" x14ac:dyDescent="0.25">
      <c r="A118" s="231" t="s">
        <v>193</v>
      </c>
      <c r="B118" s="232"/>
      <c r="C118" s="12" t="s">
        <v>3</v>
      </c>
      <c r="D118" s="33">
        <f>D111+D117</f>
        <v>25231</v>
      </c>
      <c r="E118" s="33">
        <f>E111+E117</f>
        <v>25367</v>
      </c>
      <c r="F118" s="33">
        <f>F111+F117</f>
        <v>25507</v>
      </c>
      <c r="G118" s="33">
        <f>G111+G117</f>
        <v>25604</v>
      </c>
      <c r="H118" s="33">
        <f>H111+H117</f>
        <v>25630</v>
      </c>
      <c r="I118" s="33">
        <f t="shared" ref="I118:P118" si="63">I111+I117</f>
        <v>25855</v>
      </c>
      <c r="J118" s="33">
        <f t="shared" si="63"/>
        <v>25758</v>
      </c>
      <c r="K118" s="33">
        <f t="shared" si="63"/>
        <v>25912</v>
      </c>
      <c r="L118" s="33">
        <f t="shared" si="63"/>
        <v>25831</v>
      </c>
      <c r="M118" s="33">
        <f t="shared" si="63"/>
        <v>24927</v>
      </c>
      <c r="N118" s="33">
        <f t="shared" si="63"/>
        <v>24781</v>
      </c>
      <c r="O118" s="33">
        <f t="shared" si="63"/>
        <v>24833</v>
      </c>
      <c r="P118" s="54">
        <f t="shared" si="63"/>
        <v>24833</v>
      </c>
    </row>
    <row r="119" spans="1:16" x14ac:dyDescent="0.25">
      <c r="A119" s="617" t="s">
        <v>194</v>
      </c>
      <c r="B119" s="618"/>
      <c r="C119" s="12" t="s">
        <v>3</v>
      </c>
      <c r="D119" s="33">
        <f>D118+D105</f>
        <v>34334</v>
      </c>
      <c r="E119" s="33">
        <f>E118+E105</f>
        <v>34487</v>
      </c>
      <c r="F119" s="33">
        <f>F118+F105</f>
        <v>34662</v>
      </c>
      <c r="G119" s="33">
        <f>G118+G105</f>
        <v>34853</v>
      </c>
      <c r="H119" s="33">
        <f>H118+H105</f>
        <v>35108</v>
      </c>
      <c r="I119" s="33">
        <f t="shared" ref="I119:P119" si="64">I118+I105</f>
        <v>35317</v>
      </c>
      <c r="J119" s="33">
        <f t="shared" si="64"/>
        <v>35478</v>
      </c>
      <c r="K119" s="33">
        <f t="shared" si="64"/>
        <v>35605</v>
      </c>
      <c r="L119" s="33">
        <f t="shared" si="64"/>
        <v>35655</v>
      </c>
      <c r="M119" s="33">
        <f t="shared" si="64"/>
        <v>35707</v>
      </c>
      <c r="N119" s="33">
        <f t="shared" si="64"/>
        <v>35888</v>
      </c>
      <c r="O119" s="33">
        <f t="shared" si="64"/>
        <v>36051</v>
      </c>
      <c r="P119" s="54">
        <f t="shared" si="64"/>
        <v>36051</v>
      </c>
    </row>
    <row r="120" spans="1:16" ht="15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4"/>
      <c r="O120" s="594"/>
      <c r="P120" s="595"/>
    </row>
    <row r="121" spans="1:16" x14ac:dyDescent="0.25">
      <c r="A121" s="596" t="s">
        <v>95</v>
      </c>
      <c r="B121" s="597"/>
      <c r="C121" s="6" t="s">
        <v>3</v>
      </c>
      <c r="D121" s="26">
        <f>Zomba!D121+Mwanza!D121+Domasi!D121+Namadzi!D121+Neno!D121+Kuchawe!D121+Chiradzulu!D121+Thondwe!D121+Jali!D121+Lirangwe!D121</f>
        <v>200116</v>
      </c>
      <c r="E121" s="26">
        <f>Zomba!E121+Mwanza!E121+Domasi!E121+Namadzi!E121+Neno!E121+Kuchawe!E121+Chiradzulu!E121+Thondwe!E121+Jali!E121+Lirangwe!E121</f>
        <v>200483</v>
      </c>
      <c r="F121" s="26">
        <f>Zomba!F121+Mwanza!F121+Domasi!F121+Namadzi!F121+Neno!F121+Kuchawe!F121+Chiradzulu!F121+Thondwe!F121+Jali!F121+Lirangwe!F121</f>
        <v>200850</v>
      </c>
      <c r="G121" s="26">
        <f>Zomba!G121+Mwanza!G121+Domasi!G121+Namadzi!G121+Neno!G121+Kuchawe!G121+Chiradzulu!G121+Thondwe!G121+Jali!G121+Lirangwe!G121</f>
        <v>201217</v>
      </c>
      <c r="H121" s="26">
        <f>Zomba!H121+Mwanza!H121+Domasi!H121+Namadzi!H121+Neno!H121+Kuchawe!H121+Chiradzulu!H121+Thondwe!H121+Jali!H121+Lirangwe!H121</f>
        <v>201584</v>
      </c>
      <c r="I121" s="26">
        <f>Zomba!I121+Mwanza!I121+Domasi!I121+Namadzi!I121+Neno!I121+Kuchawe!I121+Chiradzulu!I121+Thondwe!I121+Jali!I121+Lirangwe!I121</f>
        <v>201951</v>
      </c>
      <c r="J121" s="26">
        <f>Zomba!J121+Mwanza!J121+Domasi!J121+Namadzi!J121+Neno!J121+Kuchawe!J121+Chiradzulu!J121+Thondwe!J121+Jali!J121+Lirangwe!J121</f>
        <v>202259</v>
      </c>
      <c r="K121" s="26">
        <f>Zomba!K121+Mwanza!K121+Domasi!K121+Namadzi!K121+Neno!K121+Kuchawe!K121+Chiradzulu!K121+Thondwe!K121+Jali!K121+Lirangwe!K121</f>
        <v>202626</v>
      </c>
      <c r="L121" s="26">
        <f>Zomba!L121+Mwanza!L121+Domasi!L121+Namadzi!L121+Neno!L121+Kuchawe!L121+Chiradzulu!L121+Thondwe!L121+Jali!L121+Lirangwe!L121</f>
        <v>202993</v>
      </c>
      <c r="M121" s="26">
        <f>Zomba!M121+Mwanza!M121+Domasi!M121+Namadzi!M121+Neno!M121+Kuchawe!M121+Chiradzulu!M121+Thondwe!M121+Jali!M121+Lirangwe!M121</f>
        <v>203362</v>
      </c>
      <c r="N121" s="26">
        <f>Zomba!N121+Mwanza!N121+Domasi!N121+Namadzi!N121+Neno!N121+Kuchawe!N121+Chiradzulu!N121+Thondwe!N121+Jali!N121+Lirangwe!N121</f>
        <v>203728</v>
      </c>
      <c r="O121" s="26">
        <f>Zomba!O121+Mwanza!O121+Domasi!O121+Namadzi!O121+Neno!O121+Kuchawe!O121+Chiradzulu!O121+Thondwe!O121+Jali!O121+Lirangwe!O121</f>
        <v>204095</v>
      </c>
      <c r="P121" s="31">
        <f>O121</f>
        <v>204095</v>
      </c>
    </row>
    <row r="122" spans="1:16" x14ac:dyDescent="0.25">
      <c r="A122" s="596" t="s">
        <v>94</v>
      </c>
      <c r="B122" s="597"/>
      <c r="C122" s="6" t="s">
        <v>3</v>
      </c>
      <c r="D122" s="26">
        <f>Zomba!D122+Mwanza!D122+Domasi!D122+Namadzi!D122+Neno!D122+Kuchawe!D122+Chiradzulu!D122+Thondwe!D122+Jali!D122+Lirangwe!D122</f>
        <v>190890.80000000002</v>
      </c>
      <c r="E122" s="26">
        <f>Zomba!E122+Mwanza!E122+Domasi!E122+Namadzi!E122+Neno!E122+Kuchawe!E122+Chiradzulu!E122+Thondwe!E122+Jali!E122+Lirangwe!E122</f>
        <v>191519.8</v>
      </c>
      <c r="F122" s="26">
        <f>Zomba!F122+Mwanza!F122+Domasi!F122+Namadzi!F122+Neno!F122+Kuchawe!F122+Chiradzulu!F122+Thondwe!F122+Jali!F122+Lirangwe!F122</f>
        <v>192165</v>
      </c>
      <c r="G122" s="26">
        <f>Zomba!G122+Mwanza!G122+Domasi!G122+Namadzi!G122+Neno!G122+Kuchawe!G122+Chiradzulu!G122+Thondwe!G122+Jali!G122+Lirangwe!G122</f>
        <v>192616.5</v>
      </c>
      <c r="H122" s="26">
        <f>Zomba!H122+Mwanza!H122+Domasi!H122+Namadzi!H122+Neno!H122+Kuchawe!H122+Chiradzulu!H122+Thondwe!H122+Jali!H122+Lirangwe!H122</f>
        <v>193365.2</v>
      </c>
      <c r="I122" s="26">
        <f>Zomba!I122+Mwanza!I122+Domasi!I122+Namadzi!I122+Neno!I122+Kuchawe!I122+Chiradzulu!I122+Thondwe!I122+Jali!I122+Lirangwe!I122</f>
        <v>193934.59999999998</v>
      </c>
      <c r="J122" s="26">
        <f>Zomba!J122+Mwanza!J122+Domasi!J122+Namadzi!J122+Neno!J122+Kuchawe!J122+Chiradzulu!J122+Thondwe!J122+Jali!J122+Lirangwe!J122</f>
        <v>194343.4</v>
      </c>
      <c r="K122" s="26">
        <f>Zomba!K122+Mwanza!K122+Domasi!K122+Namadzi!K122+Neno!K122+Kuchawe!K122+Chiradzulu!K122+Thondwe!K122+Jali!K122+Lirangwe!K122</f>
        <v>194825.60000000001</v>
      </c>
      <c r="L122" s="26">
        <f>Zomba!L122+Mwanza!L122+Domasi!L122+Namadzi!L122+Neno!L122+Kuchawe!L122+Chiradzulu!L122+Thondwe!L122+Jali!L122+Lirangwe!L122</f>
        <v>195036.69999999998</v>
      </c>
      <c r="M122" s="26">
        <f>Zomba!M122+Mwanza!M122+Domasi!M122+Namadzi!M122+Neno!M122+Kuchawe!M122+Chiradzulu!M122+Thondwe!M122+Jali!M122+Lirangwe!M122</f>
        <v>195264.9</v>
      </c>
      <c r="N122" s="26">
        <f>Zomba!N122+Mwanza!N122+Domasi!N122+Namadzi!N122+Neno!N122+Kuchawe!N122+Chiradzulu!N122+Thondwe!N122+Jali!N122+Lirangwe!N122</f>
        <v>195536.89999999997</v>
      </c>
      <c r="O122" s="26">
        <f>Zomba!O122+Mwanza!O122+Domasi!O122+Namadzi!O122+Neno!O122+Kuchawe!O122+Chiradzulu!O122+Thondwe!O122+Jali!O122+Lirangwe!O122</f>
        <v>196237.90000000002</v>
      </c>
      <c r="P122" s="31">
        <f>O122</f>
        <v>196237.90000000002</v>
      </c>
    </row>
    <row r="123" spans="1:16" x14ac:dyDescent="0.25">
      <c r="A123" s="633" t="s">
        <v>93</v>
      </c>
      <c r="B123" s="634"/>
      <c r="C123" s="30" t="s">
        <v>6</v>
      </c>
      <c r="D123" s="29">
        <f>IFERROR(D122/D121,0)</f>
        <v>0.95390073757220817</v>
      </c>
      <c r="E123" s="316">
        <f t="shared" ref="E123:O123" si="65">IFERROR(E122/E121,0)</f>
        <v>0.95529196989270904</v>
      </c>
      <c r="F123" s="316">
        <f t="shared" si="65"/>
        <v>0.95675877520537711</v>
      </c>
      <c r="G123" s="316">
        <f t="shared" si="65"/>
        <v>0.95725758757957824</v>
      </c>
      <c r="H123" s="316">
        <f t="shared" si="65"/>
        <v>0.95922890705611563</v>
      </c>
      <c r="I123" s="316">
        <f t="shared" si="65"/>
        <v>0.96030522255398576</v>
      </c>
      <c r="J123" s="316">
        <f t="shared" si="65"/>
        <v>0.96086404066073694</v>
      </c>
      <c r="K123" s="316">
        <f t="shared" si="65"/>
        <v>0.96150345957577021</v>
      </c>
      <c r="L123" s="316">
        <f t="shared" si="65"/>
        <v>0.96080505239096903</v>
      </c>
      <c r="M123" s="316">
        <f t="shared" si="65"/>
        <v>0.96018381015135568</v>
      </c>
      <c r="N123" s="316">
        <f t="shared" si="65"/>
        <v>0.95979394094086212</v>
      </c>
      <c r="O123" s="316">
        <f t="shared" si="65"/>
        <v>0.96150273157108224</v>
      </c>
      <c r="P123" s="300">
        <f>IFERROR(P122/P121,0)</f>
        <v>0.96150273157108224</v>
      </c>
    </row>
    <row r="124" spans="1:16" ht="15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6"/>
      <c r="O124" s="626"/>
      <c r="P124" s="627"/>
    </row>
    <row r="125" spans="1:16" x14ac:dyDescent="0.25">
      <c r="A125" s="605" t="s">
        <v>91</v>
      </c>
      <c r="B125" s="24" t="s">
        <v>85</v>
      </c>
      <c r="C125" s="12" t="s">
        <v>3</v>
      </c>
      <c r="D125" s="148">
        <f>Zomba!D125+Mwanza!D125+Domasi!D125+Namadzi!D125+Neno!D125+Kuchawe!D125+Chiradzulu!D125+Thondwe!D125+Jali!D125+Lirangwe!D125</f>
        <v>16</v>
      </c>
      <c r="E125" s="148">
        <f>Zomba!E125+Mwanza!E125+Domasi!E125+Namadzi!E125+Neno!E125+Kuchawe!E125+Chiradzulu!E125+Thondwe!E125+Jali!E125+Lirangwe!E125</f>
        <v>7</v>
      </c>
      <c r="F125" s="148">
        <f>Zomba!F125+Mwanza!F125+Domasi!F125+Namadzi!F125+Neno!F125+Kuchawe!F125+Chiradzulu!F125+Thondwe!F125+Jali!F125+Lirangwe!F125</f>
        <v>10</v>
      </c>
      <c r="G125" s="148">
        <f>Zomba!G125+Mwanza!G125+Domasi!G125+Namadzi!G125+Neno!G125+Kuchawe!G125+Chiradzulu!G125+Thondwe!G125+Jali!G125+Lirangwe!G125</f>
        <v>11</v>
      </c>
      <c r="H125" s="148">
        <f>Zomba!H125+Mwanza!H125+Domasi!H125+Namadzi!H125+Neno!H125+Kuchawe!H125+Chiradzulu!H125+Thondwe!H125+Jali!H125+Lirangwe!H125</f>
        <v>7</v>
      </c>
      <c r="I125" s="148">
        <f>Zomba!I125+Mwanza!I125+Domasi!I125+Namadzi!I125+Neno!I125+Kuchawe!I125+Chiradzulu!I125+Thondwe!I125+Jali!I125+Lirangwe!I125</f>
        <v>7</v>
      </c>
      <c r="J125" s="148">
        <f>Zomba!J125+Mwanza!J125+Domasi!J125+Namadzi!J125+Neno!J125+Kuchawe!J125+Chiradzulu!J125+Thondwe!J125+Jali!J125+Lirangwe!J125</f>
        <v>12</v>
      </c>
      <c r="K125" s="148">
        <f>Zomba!K125+Mwanza!K125+Domasi!K125+Namadzi!K125+Neno!K125+Kuchawe!K125+Chiradzulu!K125+Thondwe!K125+Jali!K125+Lirangwe!K125</f>
        <v>11</v>
      </c>
      <c r="L125" s="148">
        <f>Zomba!L125+Mwanza!L125+Domasi!L125+Namadzi!L125+Neno!L125+Kuchawe!L125+Chiradzulu!L125+Thondwe!L125+Jali!L125+Lirangwe!L125</f>
        <v>7</v>
      </c>
      <c r="M125" s="148">
        <f>Zomba!M125+Mwanza!M125+Domasi!M125+Namadzi!M125+Neno!M125+Kuchawe!M125+Chiradzulu!M125+Thondwe!M125+Jali!M125+Lirangwe!M125</f>
        <v>11</v>
      </c>
      <c r="N125" s="148">
        <f>Zomba!N125+Mwanza!N125+Domasi!N125+Namadzi!N125+Neno!N125+Kuchawe!N125+Chiradzulu!N125+Thondwe!N125+Jali!N125+Lirangwe!N125</f>
        <v>11</v>
      </c>
      <c r="O125" s="148">
        <f>Zomba!O125+Mwanza!O125+Domasi!O125+Namadzi!O125+Neno!O125+Kuchawe!O125+Chiradzulu!O125+Thondwe!O125+Jali!O125+Lirangwe!O125</f>
        <v>8</v>
      </c>
      <c r="P125" s="35">
        <f>D125</f>
        <v>16</v>
      </c>
    </row>
    <row r="126" spans="1:16" x14ac:dyDescent="0.25">
      <c r="A126" s="606"/>
      <c r="B126" s="24" t="s">
        <v>84</v>
      </c>
      <c r="C126" s="12" t="s">
        <v>3</v>
      </c>
      <c r="D126" s="148">
        <f>Zomba!D126+Mwanza!D126+Domasi!D126+Namadzi!D126+Neno!D126+Kuchawe!D126+Chiradzulu!D126+Thondwe!D126+Jali!D126+Lirangwe!D126</f>
        <v>0</v>
      </c>
      <c r="E126" s="148">
        <f>Zomba!E126+Mwanza!E126+Domasi!E126+Namadzi!E126+Neno!E126+Kuchawe!E126+Chiradzulu!E126+Thondwe!E126+Jali!E126+Lirangwe!E126</f>
        <v>7</v>
      </c>
      <c r="F126" s="148">
        <f>Zomba!F126+Mwanza!F126+Domasi!F126+Namadzi!F126+Neno!F126+Kuchawe!F126+Chiradzulu!F126+Thondwe!F126+Jali!F126+Lirangwe!F126</f>
        <v>4</v>
      </c>
      <c r="G126" s="148">
        <f>Zomba!G126+Mwanza!G126+Domasi!G126+Namadzi!G126+Neno!G126+Kuchawe!G126+Chiradzulu!G126+Thondwe!G126+Jali!G126+Lirangwe!G126</f>
        <v>0</v>
      </c>
      <c r="H126" s="148">
        <f>Zomba!H126+Mwanza!H126+Domasi!H126+Namadzi!H126+Neno!H126+Kuchawe!H126+Chiradzulu!H126+Thondwe!H126+Jali!H126+Lirangwe!H126</f>
        <v>0</v>
      </c>
      <c r="I126" s="148">
        <f>Zomba!I126+Mwanza!I126+Domasi!I126+Namadzi!I126+Neno!I126+Kuchawe!I126+Chiradzulu!I126+Thondwe!I126+Jali!I126+Lirangwe!I126</f>
        <v>8</v>
      </c>
      <c r="J126" s="148">
        <f>Zomba!J126+Mwanza!J126+Domasi!J126+Namadzi!J126+Neno!J126+Kuchawe!J126+Chiradzulu!J126+Thondwe!J126+Jali!J126+Lirangwe!J126</f>
        <v>2</v>
      </c>
      <c r="K126" s="148">
        <f>Zomba!K126+Mwanza!K126+Domasi!K126+Namadzi!K126+Neno!K126+Kuchawe!K126+Chiradzulu!K126+Thondwe!K126+Jali!K126+Lirangwe!K126</f>
        <v>3</v>
      </c>
      <c r="L126" s="148">
        <f>Zomba!L126+Mwanza!L126+Domasi!L126+Namadzi!L126+Neno!L126+Kuchawe!L126+Chiradzulu!L126+Thondwe!L126+Jali!L126+Lirangwe!L126</f>
        <v>8</v>
      </c>
      <c r="M126" s="148">
        <f>Zomba!M126+Mwanza!M126+Domasi!M126+Namadzi!M126+Neno!M126+Kuchawe!M126+Chiradzulu!M126+Thondwe!M126+Jali!M126+Lirangwe!M126</f>
        <v>2</v>
      </c>
      <c r="N126" s="148">
        <f>Zomba!N126+Mwanza!N126+Domasi!N126+Namadzi!N126+Neno!N126+Kuchawe!N126+Chiradzulu!N126+Thondwe!N126+Jali!N126+Lirangwe!N126</f>
        <v>1</v>
      </c>
      <c r="O126" s="148">
        <f>Zomba!O126+Mwanza!O126+Domasi!O126+Namadzi!O126+Neno!O126+Kuchawe!O126+Chiradzulu!O126+Thondwe!O126+Jali!O126+Lirangwe!O126</f>
        <v>3</v>
      </c>
      <c r="P126" s="71">
        <f>SUM(D126:O126)</f>
        <v>38</v>
      </c>
    </row>
    <row r="127" spans="1:16" x14ac:dyDescent="0.25">
      <c r="A127" s="606"/>
      <c r="B127" s="79" t="s">
        <v>88</v>
      </c>
      <c r="C127" s="12" t="s">
        <v>3</v>
      </c>
      <c r="D127" s="148">
        <f>Zomba!D127+Mwanza!D127+Domasi!D127+Namadzi!D127+Neno!D127+Kuchawe!D127+Chiradzulu!D127+Thondwe!D127+Jali!D127+Lirangwe!D127</f>
        <v>6</v>
      </c>
      <c r="E127" s="148">
        <f>Zomba!E127+Mwanza!E127+Domasi!E127+Namadzi!E127+Neno!E127+Kuchawe!E127+Chiradzulu!E127+Thondwe!E127+Jali!E127+Lirangwe!E127</f>
        <v>3</v>
      </c>
      <c r="F127" s="148">
        <f>Zomba!F127+Mwanza!F127+Domasi!F127+Namadzi!F127+Neno!F127+Kuchawe!F127+Chiradzulu!F127+Thondwe!F127+Jali!F127+Lirangwe!F127</f>
        <v>1</v>
      </c>
      <c r="G127" s="148">
        <f>Zomba!G127+Mwanza!G127+Domasi!G127+Namadzi!G127+Neno!G127+Kuchawe!G127+Chiradzulu!G127+Thondwe!G127+Jali!G127+Lirangwe!G127</f>
        <v>2</v>
      </c>
      <c r="H127" s="148">
        <f>Zomba!H127+Mwanza!H127+Domasi!H127+Namadzi!H127+Neno!H127+Kuchawe!H127+Chiradzulu!H127+Thondwe!H127+Jali!H127+Lirangwe!H127</f>
        <v>0</v>
      </c>
      <c r="I127" s="148">
        <f>Zomba!I127+Mwanza!I127+Domasi!I127+Namadzi!I127+Neno!I127+Kuchawe!I127+Chiradzulu!I127+Thondwe!I127+Jali!I127+Lirangwe!I127</f>
        <v>1</v>
      </c>
      <c r="J127" s="148">
        <f>Zomba!J127+Mwanza!J127+Domasi!J127+Namadzi!J127+Neno!J127+Kuchawe!J127+Chiradzulu!J127+Thondwe!J127+Jali!J127+Lirangwe!J127</f>
        <v>3</v>
      </c>
      <c r="K127" s="148">
        <f>Zomba!K127+Mwanza!K127+Domasi!K127+Namadzi!K127+Neno!K127+Kuchawe!K127+Chiradzulu!K127+Thondwe!K127+Jali!K127+Lirangwe!K127</f>
        <v>2</v>
      </c>
      <c r="L127" s="148">
        <f>Zomba!L127+Mwanza!L127+Domasi!L127+Namadzi!L127+Neno!L127+Kuchawe!L127+Chiradzulu!L127+Thondwe!L127+Jali!L127+Lirangwe!L127</f>
        <v>0</v>
      </c>
      <c r="M127" s="148">
        <f>Zomba!M127+Mwanza!M127+Domasi!M127+Namadzi!M127+Neno!M127+Kuchawe!M127+Chiradzulu!M127+Thondwe!M127+Jali!M127+Lirangwe!M127</f>
        <v>2</v>
      </c>
      <c r="N127" s="148">
        <f>Zomba!N127+Mwanza!N127+Domasi!N127+Namadzi!N127+Neno!N127+Kuchawe!N127+Chiradzulu!N127+Thondwe!N127+Jali!N127+Lirangwe!N127</f>
        <v>4</v>
      </c>
      <c r="O127" s="148">
        <f>Zomba!O127+Mwanza!O127+Domasi!O127+Namadzi!O127+Neno!O127+Kuchawe!O127+Chiradzulu!O127+Thondwe!O127+Jali!O127+Lirangwe!O127</f>
        <v>2</v>
      </c>
      <c r="P127" s="71">
        <f>SUM(D127:O127)</f>
        <v>26</v>
      </c>
    </row>
    <row r="128" spans="1:16" x14ac:dyDescent="0.25">
      <c r="A128" s="606"/>
      <c r="B128" s="24" t="s">
        <v>82</v>
      </c>
      <c r="C128" s="12" t="s">
        <v>3</v>
      </c>
      <c r="D128" s="148">
        <f>Zomba!D128+Mwanza!D128+Domasi!D128+Namadzi!D128+Neno!D128+Kuchawe!D128+Chiradzulu!D128+Thondwe!D128+Jali!D128+Lirangwe!D128</f>
        <v>3</v>
      </c>
      <c r="E128" s="148">
        <f>Zomba!E128+Mwanza!E128+Domasi!E128+Namadzi!E128+Neno!E128+Kuchawe!E128+Chiradzulu!E128+Thondwe!E128+Jali!E128+Lirangwe!E128</f>
        <v>1</v>
      </c>
      <c r="F128" s="148">
        <f>Zomba!F128+Mwanza!F128+Domasi!F128+Namadzi!F128+Neno!F128+Kuchawe!F128+Chiradzulu!F128+Thondwe!F128+Jali!F128+Lirangwe!F128</f>
        <v>2</v>
      </c>
      <c r="G128" s="148">
        <f>Zomba!G128+Mwanza!G128+Domasi!G128+Namadzi!G128+Neno!G128+Kuchawe!G128+Chiradzulu!G128+Thondwe!G128+Jali!G128+Lirangwe!G128</f>
        <v>2</v>
      </c>
      <c r="H128" s="148">
        <f>Zomba!H128+Mwanza!H128+Domasi!H128+Namadzi!H128+Neno!H128+Kuchawe!H128+Chiradzulu!H128+Thondwe!H128+Jali!H128+Lirangwe!H128</f>
        <v>0</v>
      </c>
      <c r="I128" s="148">
        <f>Zomba!I128+Mwanza!I128+Domasi!I128+Namadzi!I128+Neno!I128+Kuchawe!I128+Chiradzulu!I128+Thondwe!I128+Jali!I128+Lirangwe!I128</f>
        <v>2</v>
      </c>
      <c r="J128" s="148">
        <f>Zomba!J128+Mwanza!J128+Domasi!J128+Namadzi!J128+Neno!J128+Kuchawe!J128+Chiradzulu!J128+Thondwe!J128+Jali!J128+Lirangwe!J128</f>
        <v>0</v>
      </c>
      <c r="K128" s="148">
        <f>Zomba!K128+Mwanza!K128+Domasi!K128+Namadzi!K128+Neno!K128+Kuchawe!K128+Chiradzulu!K128+Thondwe!K128+Jali!K128+Lirangwe!K128</f>
        <v>5</v>
      </c>
      <c r="L128" s="148">
        <f>Zomba!L128+Mwanza!L128+Domasi!L128+Namadzi!L128+Neno!L128+Kuchawe!L128+Chiradzulu!L128+Thondwe!L128+Jali!L128+Lirangwe!L128</f>
        <v>4</v>
      </c>
      <c r="M128" s="148">
        <f>Zomba!M128+Mwanza!M128+Domasi!M128+Namadzi!M128+Neno!M128+Kuchawe!M128+Chiradzulu!M128+Thondwe!M128+Jali!M128+Lirangwe!M128</f>
        <v>0</v>
      </c>
      <c r="N128" s="148">
        <f>Zomba!N128+Mwanza!N128+Domasi!N128+Namadzi!N128+Neno!N128+Kuchawe!N128+Chiradzulu!N128+Thondwe!N128+Jali!N128+Lirangwe!N128</f>
        <v>0</v>
      </c>
      <c r="O128" s="148">
        <f>Zomba!O128+Mwanza!O128+Domasi!O128+Namadzi!O128+Neno!O128+Kuchawe!O128+Chiradzulu!O128+Thondwe!O128+Jali!O128+Lirangwe!O128</f>
        <v>1</v>
      </c>
      <c r="P128" s="71">
        <f>SUM(D128:O128)</f>
        <v>20</v>
      </c>
    </row>
    <row r="129" spans="1:16" x14ac:dyDescent="0.25">
      <c r="A129" s="607"/>
      <c r="B129" s="24" t="s">
        <v>81</v>
      </c>
      <c r="C129" s="12" t="s">
        <v>3</v>
      </c>
      <c r="D129" s="146">
        <f>D125+D126-D127-D128</f>
        <v>7</v>
      </c>
      <c r="E129" s="146">
        <f>E125+E126-E127-E128</f>
        <v>10</v>
      </c>
      <c r="F129" s="146">
        <f>F125+F126-F127-F128</f>
        <v>11</v>
      </c>
      <c r="G129" s="146">
        <f>G125+G126-G127-G128</f>
        <v>7</v>
      </c>
      <c r="H129" s="146">
        <f>H125+H126-H127-H128</f>
        <v>7</v>
      </c>
      <c r="I129" s="146">
        <f t="shared" ref="I129:O129" si="66">I125+I126-I127-I128</f>
        <v>12</v>
      </c>
      <c r="J129" s="146">
        <f t="shared" si="66"/>
        <v>11</v>
      </c>
      <c r="K129" s="146">
        <f t="shared" si="66"/>
        <v>7</v>
      </c>
      <c r="L129" s="146">
        <f t="shared" si="66"/>
        <v>11</v>
      </c>
      <c r="M129" s="146">
        <f t="shared" si="66"/>
        <v>11</v>
      </c>
      <c r="N129" s="146">
        <f t="shared" si="66"/>
        <v>8</v>
      </c>
      <c r="O129" s="146">
        <f t="shared" si="66"/>
        <v>8</v>
      </c>
      <c r="P129" s="35">
        <f>P125+P126-P127-P128</f>
        <v>8</v>
      </c>
    </row>
    <row r="130" spans="1:16" x14ac:dyDescent="0.25">
      <c r="A130" s="605" t="s">
        <v>90</v>
      </c>
      <c r="B130" s="28" t="s">
        <v>85</v>
      </c>
      <c r="C130" s="27" t="s">
        <v>3</v>
      </c>
      <c r="D130" s="148">
        <f>Zomba!D130+Mwanza!D130+Domasi!D130+Namadzi!D130+Neno!D130+Kuchawe!D130+Chiradzulu!D130+Thondwe!D130+Jali!D130+Lirangwe!D130</f>
        <v>14</v>
      </c>
      <c r="E130" s="148">
        <f>Zomba!E130+Mwanza!E130+Domasi!E130+Namadzi!E130+Neno!E130+Kuchawe!E130+Chiradzulu!E130+Thondwe!E130+Jali!E130+Lirangwe!E130</f>
        <v>9</v>
      </c>
      <c r="F130" s="148">
        <f>Zomba!F130+Mwanza!F130+Domasi!F130+Namadzi!F130+Neno!F130+Kuchawe!F130+Chiradzulu!F130+Thondwe!F130+Jali!F130+Lirangwe!F130</f>
        <v>7</v>
      </c>
      <c r="G130" s="148">
        <f>Zomba!G130+Mwanza!G130+Domasi!G130+Namadzi!G130+Neno!G130+Kuchawe!G130+Chiradzulu!G130+Thondwe!G130+Jali!G130+Lirangwe!G130</f>
        <v>10</v>
      </c>
      <c r="H130" s="148">
        <f>Zomba!H130+Mwanza!H130+Domasi!H130+Namadzi!H130+Neno!H130+Kuchawe!H130+Chiradzulu!H130+Thondwe!H130+Jali!H130+Lirangwe!H130</f>
        <v>10</v>
      </c>
      <c r="I130" s="148">
        <f>Zomba!I130+Mwanza!I130+Domasi!I130+Namadzi!I130+Neno!I130+Kuchawe!I130+Chiradzulu!I130+Thondwe!I130+Jali!I130+Lirangwe!I130</f>
        <v>7</v>
      </c>
      <c r="J130" s="148">
        <f>Zomba!J130+Mwanza!J130+Domasi!J130+Namadzi!J130+Neno!J130+Kuchawe!J130+Chiradzulu!J130+Thondwe!J130+Jali!J130+Lirangwe!J130</f>
        <v>8</v>
      </c>
      <c r="K130" s="148">
        <f>Zomba!K130+Mwanza!K130+Domasi!K130+Namadzi!K130+Neno!K130+Kuchawe!K130+Chiradzulu!K130+Thondwe!K130+Jali!K130+Lirangwe!K130</f>
        <v>11</v>
      </c>
      <c r="L130" s="148">
        <f>Zomba!L130+Mwanza!L130+Domasi!L130+Namadzi!L130+Neno!L130+Kuchawe!L130+Chiradzulu!L130+Thondwe!L130+Jali!L130+Lirangwe!L130</f>
        <v>14</v>
      </c>
      <c r="M130" s="148">
        <f>Zomba!M130+Mwanza!M130+Domasi!M130+Namadzi!M130+Neno!M130+Kuchawe!M130+Chiradzulu!M130+Thondwe!M130+Jali!M130+Lirangwe!M130</f>
        <v>12</v>
      </c>
      <c r="N130" s="148">
        <f>Zomba!N130+Mwanza!N130+Domasi!N130+Namadzi!N130+Neno!N130+Kuchawe!N130+Chiradzulu!N130+Thondwe!N130+Jali!N130+Lirangwe!N130</f>
        <v>8</v>
      </c>
      <c r="O130" s="148">
        <f>Zomba!O130+Mwanza!O130+Domasi!O130+Namadzi!O130+Neno!O130+Kuchawe!O130+Chiradzulu!O130+Thondwe!O130+Jali!O130+Lirangwe!O130</f>
        <v>9</v>
      </c>
      <c r="P130" s="35">
        <f>D130</f>
        <v>14</v>
      </c>
    </row>
    <row r="131" spans="1:16" x14ac:dyDescent="0.25">
      <c r="A131" s="606"/>
      <c r="B131" s="24" t="s">
        <v>84</v>
      </c>
      <c r="C131" s="12" t="s">
        <v>3</v>
      </c>
      <c r="D131" s="148">
        <f>Zomba!D131+Mwanza!D131+Domasi!D131+Namadzi!D131+Neno!D131+Kuchawe!D131+Chiradzulu!D131+Thondwe!D131+Jali!D131+Lirangwe!D131</f>
        <v>0</v>
      </c>
      <c r="E131" s="148">
        <f>Zomba!E131+Mwanza!E131+Domasi!E131+Namadzi!E131+Neno!E131+Kuchawe!E131+Chiradzulu!E131+Thondwe!E131+Jali!E131+Lirangwe!E131</f>
        <v>2</v>
      </c>
      <c r="F131" s="148">
        <f>Zomba!F131+Mwanza!F131+Domasi!F131+Namadzi!F131+Neno!F131+Kuchawe!F131+Chiradzulu!F131+Thondwe!F131+Jali!F131+Lirangwe!F131</f>
        <v>3</v>
      </c>
      <c r="G131" s="148">
        <f>Zomba!G131+Mwanza!G131+Domasi!G131+Namadzi!G131+Neno!G131+Kuchawe!G131+Chiradzulu!G131+Thondwe!G131+Jali!G131+Lirangwe!G131</f>
        <v>1</v>
      </c>
      <c r="H131" s="148">
        <f>Zomba!H131+Mwanza!H131+Domasi!H131+Namadzi!H131+Neno!H131+Kuchawe!H131+Chiradzulu!H131+Thondwe!H131+Jali!H131+Lirangwe!H131</f>
        <v>0</v>
      </c>
      <c r="I131" s="148">
        <f>Zomba!I131+Mwanza!I131+Domasi!I131+Namadzi!I131+Neno!I131+Kuchawe!I131+Chiradzulu!I131+Thondwe!I131+Jali!I131+Lirangwe!I131</f>
        <v>2</v>
      </c>
      <c r="J131" s="148">
        <f>Zomba!J131+Mwanza!J131+Domasi!J131+Namadzi!J131+Neno!J131+Kuchawe!J131+Chiradzulu!J131+Thondwe!J131+Jali!J131+Lirangwe!J131</f>
        <v>7</v>
      </c>
      <c r="K131" s="148">
        <f>Zomba!K131+Mwanza!K131+Domasi!K131+Namadzi!K131+Neno!K131+Kuchawe!K131+Chiradzulu!K131+Thondwe!K131+Jali!K131+Lirangwe!K131</f>
        <v>5</v>
      </c>
      <c r="L131" s="148">
        <f>Zomba!L131+Mwanza!L131+Domasi!L131+Namadzi!L131+Neno!L131+Kuchawe!L131+Chiradzulu!L131+Thondwe!L131+Jali!L131+Lirangwe!L131</f>
        <v>0</v>
      </c>
      <c r="M131" s="148">
        <f>Zomba!M131+Mwanza!M131+Domasi!M131+Namadzi!M131+Neno!M131+Kuchawe!M131+Chiradzulu!M131+Thondwe!M131+Jali!M131+Lirangwe!M131</f>
        <v>1</v>
      </c>
      <c r="N131" s="148">
        <f>Zomba!N131+Mwanza!N131+Domasi!N131+Namadzi!N131+Neno!N131+Kuchawe!N131+Chiradzulu!N131+Thondwe!N131+Jali!N131+Lirangwe!N131</f>
        <v>3</v>
      </c>
      <c r="O131" s="148">
        <f>Zomba!O131+Mwanza!O131+Domasi!O131+Namadzi!O131+Neno!O131+Kuchawe!O131+Chiradzulu!O131+Thondwe!O131+Jali!O131+Lirangwe!O131</f>
        <v>0</v>
      </c>
      <c r="P131" s="71">
        <f>SUM(D131:O131)</f>
        <v>24</v>
      </c>
    </row>
    <row r="132" spans="1:16" x14ac:dyDescent="0.25">
      <c r="A132" s="606"/>
      <c r="B132" s="79" t="s">
        <v>88</v>
      </c>
      <c r="C132" s="12" t="s">
        <v>3</v>
      </c>
      <c r="D132" s="148">
        <f>Zomba!D132+Mwanza!D132+Domasi!D132+Namadzi!D132+Neno!D132+Kuchawe!D132+Chiradzulu!D132+Thondwe!D132+Jali!D132+Lirangwe!D132</f>
        <v>3</v>
      </c>
      <c r="E132" s="148">
        <f>Zomba!E132+Mwanza!E132+Domasi!E132+Namadzi!E132+Neno!E132+Kuchawe!E132+Chiradzulu!E132+Thondwe!E132+Jali!E132+Lirangwe!E132</f>
        <v>2</v>
      </c>
      <c r="F132" s="148">
        <f>Zomba!F132+Mwanza!F132+Domasi!F132+Namadzi!F132+Neno!F132+Kuchawe!F132+Chiradzulu!F132+Thondwe!F132+Jali!F132+Lirangwe!F132</f>
        <v>0</v>
      </c>
      <c r="G132" s="148">
        <f>Zomba!G132+Mwanza!G132+Domasi!G132+Namadzi!G132+Neno!G132+Kuchawe!G132+Chiradzulu!G132+Thondwe!G132+Jali!G132+Lirangwe!G132</f>
        <v>1</v>
      </c>
      <c r="H132" s="148">
        <f>Zomba!H132+Mwanza!H132+Domasi!H132+Namadzi!H132+Neno!H132+Kuchawe!H132+Chiradzulu!H132+Thondwe!H132+Jali!H132+Lirangwe!H132</f>
        <v>2</v>
      </c>
      <c r="I132" s="148">
        <f>Zomba!I132+Mwanza!I132+Domasi!I132+Namadzi!I132+Neno!I132+Kuchawe!I132+Chiradzulu!I132+Thondwe!I132+Jali!I132+Lirangwe!I132</f>
        <v>0</v>
      </c>
      <c r="J132" s="148">
        <f>Zomba!J132+Mwanza!J132+Domasi!J132+Namadzi!J132+Neno!J132+Kuchawe!J132+Chiradzulu!J132+Thondwe!J132+Jali!J132+Lirangwe!J132</f>
        <v>3</v>
      </c>
      <c r="K132" s="148">
        <f>Zomba!K132+Mwanza!K132+Domasi!K132+Namadzi!K132+Neno!K132+Kuchawe!K132+Chiradzulu!K132+Thondwe!K132+Jali!K132+Lirangwe!K132</f>
        <v>1</v>
      </c>
      <c r="L132" s="148">
        <f>Zomba!L132+Mwanza!L132+Domasi!L132+Namadzi!L132+Neno!L132+Kuchawe!L132+Chiradzulu!L132+Thondwe!L132+Jali!L132+Lirangwe!L132</f>
        <v>2</v>
      </c>
      <c r="M132" s="148">
        <f>Zomba!M132+Mwanza!M132+Domasi!M132+Namadzi!M132+Neno!M132+Kuchawe!M132+Chiradzulu!M132+Thondwe!M132+Jali!M132+Lirangwe!M132</f>
        <v>4</v>
      </c>
      <c r="N132" s="148">
        <f>Zomba!N132+Mwanza!N132+Domasi!N132+Namadzi!N132+Neno!N132+Kuchawe!N132+Chiradzulu!N132+Thondwe!N132+Jali!N132+Lirangwe!N132</f>
        <v>2</v>
      </c>
      <c r="O132" s="148">
        <f>Zomba!O132+Mwanza!O132+Domasi!O132+Namadzi!O132+Neno!O132+Kuchawe!O132+Chiradzulu!O132+Thondwe!O132+Jali!O132+Lirangwe!O132</f>
        <v>2</v>
      </c>
      <c r="P132" s="71">
        <f>SUM(D132:O132)</f>
        <v>22</v>
      </c>
    </row>
    <row r="133" spans="1:16" x14ac:dyDescent="0.25">
      <c r="A133" s="606"/>
      <c r="B133" s="24" t="s">
        <v>82</v>
      </c>
      <c r="C133" s="12" t="s">
        <v>3</v>
      </c>
      <c r="D133" s="148">
        <f>Zomba!D133+Mwanza!D133+Domasi!D133+Namadzi!D133+Neno!D133+Kuchawe!D133+Chiradzulu!D133+Thondwe!D133+Jali!D133+Lirangwe!D133</f>
        <v>2</v>
      </c>
      <c r="E133" s="148">
        <f>Zomba!E133+Mwanza!E133+Domasi!E133+Namadzi!E133+Neno!E133+Kuchawe!E133+Chiradzulu!E133+Thondwe!E133+Jali!E133+Lirangwe!E133</f>
        <v>2</v>
      </c>
      <c r="F133" s="148">
        <f>Zomba!F133+Mwanza!F133+Domasi!F133+Namadzi!F133+Neno!F133+Kuchawe!F133+Chiradzulu!F133+Thondwe!F133+Jali!F133+Lirangwe!F133</f>
        <v>0</v>
      </c>
      <c r="G133" s="148">
        <f>Zomba!G133+Mwanza!G133+Domasi!G133+Namadzi!G133+Neno!G133+Kuchawe!G133+Chiradzulu!G133+Thondwe!G133+Jali!G133+Lirangwe!G133</f>
        <v>0</v>
      </c>
      <c r="H133" s="148">
        <f>Zomba!H133+Mwanza!H133+Domasi!H133+Namadzi!H133+Neno!H133+Kuchawe!H133+Chiradzulu!H133+Thondwe!H133+Jali!H133+Lirangwe!H133</f>
        <v>1</v>
      </c>
      <c r="I133" s="148">
        <f>Zomba!I133+Mwanza!I133+Domasi!I133+Namadzi!I133+Neno!I133+Kuchawe!I133+Chiradzulu!I133+Thondwe!I133+Jali!I133+Lirangwe!I133</f>
        <v>1</v>
      </c>
      <c r="J133" s="148">
        <f>Zomba!J133+Mwanza!J133+Domasi!J133+Namadzi!J133+Neno!J133+Kuchawe!J133+Chiradzulu!J133+Thondwe!J133+Jali!J133+Lirangwe!J133</f>
        <v>1</v>
      </c>
      <c r="K133" s="148">
        <f>Zomba!K133+Mwanza!K133+Domasi!K133+Namadzi!K133+Neno!K133+Kuchawe!K133+Chiradzulu!K133+Thondwe!K133+Jali!K133+Lirangwe!K133</f>
        <v>1</v>
      </c>
      <c r="L133" s="148">
        <f>Zomba!L133+Mwanza!L133+Domasi!L133+Namadzi!L133+Neno!L133+Kuchawe!L133+Chiradzulu!L133+Thondwe!L133+Jali!L133+Lirangwe!L133</f>
        <v>0</v>
      </c>
      <c r="M133" s="148">
        <f>Zomba!M133+Mwanza!M133+Domasi!M133+Namadzi!M133+Neno!M133+Kuchawe!M133+Chiradzulu!M133+Thondwe!M133+Jali!M133+Lirangwe!M133</f>
        <v>1</v>
      </c>
      <c r="N133" s="148">
        <f>Zomba!N133+Mwanza!N133+Domasi!N133+Namadzi!N133+Neno!N133+Kuchawe!N133+Chiradzulu!N133+Thondwe!N133+Jali!N133+Lirangwe!N133</f>
        <v>0</v>
      </c>
      <c r="O133" s="148">
        <f>Zomba!O133+Mwanza!O133+Domasi!O133+Namadzi!O133+Neno!O133+Kuchawe!O133+Chiradzulu!O133+Thondwe!O133+Jali!O133+Lirangwe!O133</f>
        <v>0</v>
      </c>
      <c r="P133" s="71">
        <f>SUM(D133:O133)</f>
        <v>9</v>
      </c>
    </row>
    <row r="134" spans="1:16" x14ac:dyDescent="0.25">
      <c r="A134" s="607"/>
      <c r="B134" s="24" t="s">
        <v>81</v>
      </c>
      <c r="C134" s="12" t="s">
        <v>3</v>
      </c>
      <c r="D134" s="146">
        <f>D130+D131-D132-D133</f>
        <v>9</v>
      </c>
      <c r="E134" s="146">
        <f>E130+E131-E132-E133</f>
        <v>7</v>
      </c>
      <c r="F134" s="146">
        <f>F130+F131-F132-F133</f>
        <v>10</v>
      </c>
      <c r="G134" s="146">
        <f>G130+G131-G132-G133</f>
        <v>10</v>
      </c>
      <c r="H134" s="146">
        <f>H130+H131-H132-H133</f>
        <v>7</v>
      </c>
      <c r="I134" s="146">
        <f t="shared" ref="I134:O134" si="67">I130+I131-I132-I133</f>
        <v>8</v>
      </c>
      <c r="J134" s="146">
        <f t="shared" si="67"/>
        <v>11</v>
      </c>
      <c r="K134" s="146">
        <f t="shared" si="67"/>
        <v>14</v>
      </c>
      <c r="L134" s="146">
        <f t="shared" si="67"/>
        <v>12</v>
      </c>
      <c r="M134" s="146">
        <f t="shared" si="67"/>
        <v>8</v>
      </c>
      <c r="N134" s="146">
        <f t="shared" si="67"/>
        <v>9</v>
      </c>
      <c r="O134" s="146">
        <f t="shared" si="67"/>
        <v>7</v>
      </c>
      <c r="P134" s="35">
        <f>P130+P131-P132-P133</f>
        <v>7</v>
      </c>
    </row>
    <row r="135" spans="1:16" x14ac:dyDescent="0.25">
      <c r="A135" s="605" t="s">
        <v>89</v>
      </c>
      <c r="B135" s="24" t="s">
        <v>85</v>
      </c>
      <c r="C135" s="12" t="s">
        <v>3</v>
      </c>
      <c r="D135" s="148">
        <f>Zomba!D135+Mwanza!D135+Domasi!D135+Namadzi!D135+Neno!D135+Kuchawe!D135+Chiradzulu!D135+Thondwe!D135+Jali!D135+Lirangwe!D135</f>
        <v>6</v>
      </c>
      <c r="E135" s="148">
        <f>Zomba!E135+Mwanza!E135+Domasi!E135+Namadzi!E135+Neno!E135+Kuchawe!E135+Chiradzulu!E135+Thondwe!E135+Jali!E135+Lirangwe!E135</f>
        <v>6</v>
      </c>
      <c r="F135" s="148">
        <f>Zomba!F135+Mwanza!F135+Domasi!F135+Namadzi!F135+Neno!F135+Kuchawe!F135+Chiradzulu!F135+Thondwe!F135+Jali!F135+Lirangwe!F135</f>
        <v>2</v>
      </c>
      <c r="G135" s="148">
        <f>Zomba!G135+Mwanza!G135+Domasi!G135+Namadzi!G135+Neno!G135+Kuchawe!G135+Chiradzulu!G135+Thondwe!G135+Jali!G135+Lirangwe!G135</f>
        <v>1</v>
      </c>
      <c r="H135" s="148">
        <f>Zomba!H135+Mwanza!H135+Domasi!H135+Namadzi!H135+Neno!H135+Kuchawe!H135+Chiradzulu!H135+Thondwe!H135+Jali!H135+Lirangwe!H135</f>
        <v>1</v>
      </c>
      <c r="I135" s="148">
        <f>Zomba!I135+Mwanza!I135+Domasi!I135+Namadzi!I135+Neno!I135+Kuchawe!I135+Chiradzulu!I135+Thondwe!I135+Jali!I135+Lirangwe!I135</f>
        <v>1</v>
      </c>
      <c r="J135" s="148">
        <f>Zomba!J135+Mwanza!J135+Domasi!J135+Namadzi!J135+Neno!J135+Kuchawe!J135+Chiradzulu!J135+Thondwe!J135+Jali!J135+Lirangwe!J135</f>
        <v>4</v>
      </c>
      <c r="K135" s="148">
        <f>Zomba!K135+Mwanza!K135+Domasi!K135+Namadzi!K135+Neno!K135+Kuchawe!K135+Chiradzulu!K135+Thondwe!K135+Jali!K135+Lirangwe!K135</f>
        <v>7</v>
      </c>
      <c r="L135" s="148">
        <f>Zomba!L135+Mwanza!L135+Domasi!L135+Namadzi!L135+Neno!L135+Kuchawe!L135+Chiradzulu!L135+Thondwe!L135+Jali!L135+Lirangwe!L135</f>
        <v>7</v>
      </c>
      <c r="M135" s="148">
        <f>Zomba!M135+Mwanza!M135+Domasi!M135+Namadzi!M135+Neno!M135+Kuchawe!M135+Chiradzulu!M135+Thondwe!M135+Jali!M135+Lirangwe!M135</f>
        <v>8</v>
      </c>
      <c r="N135" s="148">
        <f>Zomba!N135+Mwanza!N135+Domasi!N135+Namadzi!N135+Neno!N135+Kuchawe!N135+Chiradzulu!N135+Thondwe!N135+Jali!N135+Lirangwe!N135</f>
        <v>7</v>
      </c>
      <c r="O135" s="148">
        <f>Zomba!O135+Mwanza!O135+Domasi!O135+Namadzi!O135+Neno!O135+Kuchawe!O135+Chiradzulu!O135+Thondwe!O135+Jali!O135+Lirangwe!O135</f>
        <v>14</v>
      </c>
      <c r="P135" s="35">
        <f>D135</f>
        <v>6</v>
      </c>
    </row>
    <row r="136" spans="1:16" x14ac:dyDescent="0.25">
      <c r="A136" s="606"/>
      <c r="B136" s="24" t="s">
        <v>84</v>
      </c>
      <c r="C136" s="12" t="s">
        <v>3</v>
      </c>
      <c r="D136" s="148">
        <f>Zomba!D136+Mwanza!D136+Domasi!D136+Namadzi!D136+Neno!D136+Kuchawe!D136+Chiradzulu!D136+Thondwe!D136+Jali!D136+Lirangwe!D136</f>
        <v>1</v>
      </c>
      <c r="E136" s="148">
        <f>Zomba!E136+Mwanza!E136+Domasi!E136+Namadzi!E136+Neno!E136+Kuchawe!E136+Chiradzulu!E136+Thondwe!E136+Jali!E136+Lirangwe!E136</f>
        <v>0</v>
      </c>
      <c r="F136" s="148">
        <f>Zomba!F136+Mwanza!F136+Domasi!F136+Namadzi!F136+Neno!F136+Kuchawe!F136+Chiradzulu!F136+Thondwe!F136+Jali!F136+Lirangwe!F136</f>
        <v>0</v>
      </c>
      <c r="G136" s="148">
        <f>Zomba!G136+Mwanza!G136+Domasi!G136+Namadzi!G136+Neno!G136+Kuchawe!G136+Chiradzulu!G136+Thondwe!G136+Jali!G136+Lirangwe!G136</f>
        <v>2</v>
      </c>
      <c r="H136" s="148">
        <f>Zomba!H136+Mwanza!H136+Domasi!H136+Namadzi!H136+Neno!H136+Kuchawe!H136+Chiradzulu!H136+Thondwe!H136+Jali!H136+Lirangwe!H136</f>
        <v>0</v>
      </c>
      <c r="I136" s="148">
        <f>Zomba!I136+Mwanza!I136+Domasi!I136+Namadzi!I136+Neno!I136+Kuchawe!I136+Chiradzulu!I136+Thondwe!I136+Jali!I136+Lirangwe!I136</f>
        <v>3</v>
      </c>
      <c r="J136" s="148">
        <f>Zomba!J136+Mwanza!J136+Domasi!J136+Namadzi!J136+Neno!J136+Kuchawe!J136+Chiradzulu!J136+Thondwe!J136+Jali!J136+Lirangwe!J136</f>
        <v>3</v>
      </c>
      <c r="K136" s="148">
        <f>Zomba!K136+Mwanza!K136+Domasi!K136+Namadzi!K136+Neno!K136+Kuchawe!K136+Chiradzulu!K136+Thondwe!K136+Jali!K136+Lirangwe!K136</f>
        <v>1</v>
      </c>
      <c r="L136" s="148">
        <f>Zomba!L136+Mwanza!L136+Domasi!L136+Namadzi!L136+Neno!L136+Kuchawe!L136+Chiradzulu!L136+Thondwe!L136+Jali!L136+Lirangwe!L136</f>
        <v>1</v>
      </c>
      <c r="M136" s="148">
        <f>Zomba!M136+Mwanza!M136+Domasi!M136+Namadzi!M136+Neno!M136+Kuchawe!M136+Chiradzulu!M136+Thondwe!M136+Jali!M136+Lirangwe!M136</f>
        <v>2</v>
      </c>
      <c r="N136" s="148">
        <f>Zomba!N136+Mwanza!N136+Domasi!N136+Namadzi!N136+Neno!N136+Kuchawe!N136+Chiradzulu!N136+Thondwe!N136+Jali!N136+Lirangwe!N136</f>
        <v>9</v>
      </c>
      <c r="O136" s="148">
        <f>Zomba!O136+Mwanza!O136+Domasi!O136+Namadzi!O136+Neno!O136+Kuchawe!O136+Chiradzulu!O136+Thondwe!O136+Jali!O136+Lirangwe!O136</f>
        <v>3</v>
      </c>
      <c r="P136" s="71">
        <f>SUM(D136:O136)</f>
        <v>25</v>
      </c>
    </row>
    <row r="137" spans="1:16" x14ac:dyDescent="0.25">
      <c r="A137" s="606"/>
      <c r="B137" s="79" t="s">
        <v>88</v>
      </c>
      <c r="C137" s="12" t="s">
        <v>3</v>
      </c>
      <c r="D137" s="148">
        <f>Zomba!D137+Mwanza!D137+Domasi!D137+Namadzi!D137+Neno!D137+Kuchawe!D137+Chiradzulu!D137+Thondwe!D137+Jali!D137+Lirangwe!D137</f>
        <v>1</v>
      </c>
      <c r="E137" s="148">
        <f>Zomba!E137+Mwanza!E137+Domasi!E137+Namadzi!E137+Neno!E137+Kuchawe!E137+Chiradzulu!E137+Thondwe!E137+Jali!E137+Lirangwe!E137</f>
        <v>4</v>
      </c>
      <c r="F137" s="148">
        <f>Zomba!F137+Mwanza!F137+Domasi!F137+Namadzi!F137+Neno!F137+Kuchawe!F137+Chiradzulu!F137+Thondwe!F137+Jali!F137+Lirangwe!F137</f>
        <v>0</v>
      </c>
      <c r="G137" s="148">
        <f>Zomba!G137+Mwanza!G137+Domasi!G137+Namadzi!G137+Neno!G137+Kuchawe!G137+Chiradzulu!G137+Thondwe!G137+Jali!G137+Lirangwe!G137</f>
        <v>0</v>
      </c>
      <c r="H137" s="148">
        <f>Zomba!H137+Mwanza!H137+Domasi!H137+Namadzi!H137+Neno!H137+Kuchawe!H137+Chiradzulu!H137+Thondwe!H137+Jali!H137+Lirangwe!H137</f>
        <v>0</v>
      </c>
      <c r="I137" s="148">
        <f>Zomba!I137+Mwanza!I137+Domasi!I137+Namadzi!I137+Neno!I137+Kuchawe!I137+Chiradzulu!I137+Thondwe!I137+Jali!I137+Lirangwe!I137</f>
        <v>0</v>
      </c>
      <c r="J137" s="148">
        <f>Zomba!J137+Mwanza!J137+Domasi!J137+Namadzi!J137+Neno!J137+Kuchawe!J137+Chiradzulu!J137+Thondwe!J137+Jali!J137+Lirangwe!J137</f>
        <v>0</v>
      </c>
      <c r="K137" s="148">
        <f>Zomba!K137+Mwanza!K137+Domasi!K137+Namadzi!K137+Neno!K137+Kuchawe!K137+Chiradzulu!K137+Thondwe!K137+Jali!K137+Lirangwe!K137</f>
        <v>1</v>
      </c>
      <c r="L137" s="148">
        <f>Zomba!L137+Mwanza!L137+Domasi!L137+Namadzi!L137+Neno!L137+Kuchawe!L137+Chiradzulu!L137+Thondwe!L137+Jali!L137+Lirangwe!L137</f>
        <v>0</v>
      </c>
      <c r="M137" s="148">
        <f>Zomba!M137+Mwanza!M137+Domasi!M137+Namadzi!M137+Neno!M137+Kuchawe!M137+Chiradzulu!M137+Thondwe!M137+Jali!M137+Lirangwe!M137</f>
        <v>1</v>
      </c>
      <c r="N137" s="148">
        <f>Zomba!N137+Mwanza!N137+Domasi!N137+Namadzi!N137+Neno!N137+Kuchawe!N137+Chiradzulu!N137+Thondwe!N137+Jali!N137+Lirangwe!N137</f>
        <v>0</v>
      </c>
      <c r="O137" s="148">
        <f>Zomba!O137+Mwanza!O137+Domasi!O137+Namadzi!O137+Neno!O137+Kuchawe!O137+Chiradzulu!O137+Thondwe!O137+Jali!O137+Lirangwe!O137</f>
        <v>4</v>
      </c>
      <c r="P137" s="71">
        <f>SUM(D137:O137)</f>
        <v>11</v>
      </c>
    </row>
    <row r="138" spans="1:16" x14ac:dyDescent="0.25">
      <c r="A138" s="606"/>
      <c r="B138" s="24" t="s">
        <v>82</v>
      </c>
      <c r="C138" s="12" t="s">
        <v>3</v>
      </c>
      <c r="D138" s="148">
        <f>Zomba!D138+Mwanza!D138+Domasi!D138+Namadzi!D138+Neno!D138+Kuchawe!D138+Chiradzulu!D138+Thondwe!D138+Jali!D138+Lirangwe!D138</f>
        <v>0</v>
      </c>
      <c r="E138" s="148">
        <f>Zomba!E138+Mwanza!E138+Domasi!E138+Namadzi!E138+Neno!E138+Kuchawe!E138+Chiradzulu!E138+Thondwe!E138+Jali!E138+Lirangwe!E138</f>
        <v>0</v>
      </c>
      <c r="F138" s="148">
        <f>Zomba!F138+Mwanza!F138+Domasi!F138+Namadzi!F138+Neno!F138+Kuchawe!F138+Chiradzulu!F138+Thondwe!F138+Jali!F138+Lirangwe!F138</f>
        <v>1</v>
      </c>
      <c r="G138" s="148">
        <f>Zomba!G138+Mwanza!G138+Domasi!G138+Namadzi!G138+Neno!G138+Kuchawe!G138+Chiradzulu!G138+Thondwe!G138+Jali!G138+Lirangwe!G138</f>
        <v>2</v>
      </c>
      <c r="H138" s="148">
        <f>Zomba!H138+Mwanza!H138+Domasi!H138+Namadzi!H138+Neno!H138+Kuchawe!H138+Chiradzulu!H138+Thondwe!H138+Jali!H138+Lirangwe!H138</f>
        <v>0</v>
      </c>
      <c r="I138" s="148">
        <f>Zomba!I138+Mwanza!I138+Domasi!I138+Namadzi!I138+Neno!I138+Kuchawe!I138+Chiradzulu!I138+Thondwe!I138+Jali!I138+Lirangwe!I138</f>
        <v>0</v>
      </c>
      <c r="J138" s="148">
        <f>Zomba!J138+Mwanza!J138+Domasi!J138+Namadzi!J138+Neno!J138+Kuchawe!J138+Chiradzulu!J138+Thondwe!J138+Jali!J138+Lirangwe!J138</f>
        <v>0</v>
      </c>
      <c r="K138" s="148">
        <f>Zomba!K138+Mwanza!K138+Domasi!K138+Namadzi!K138+Neno!K138+Kuchawe!K138+Chiradzulu!K138+Thondwe!K138+Jali!K138+Lirangwe!K138</f>
        <v>0</v>
      </c>
      <c r="L138" s="148">
        <f>Zomba!L138+Mwanza!L138+Domasi!L138+Namadzi!L138+Neno!L138+Kuchawe!L138+Chiradzulu!L138+Thondwe!L138+Jali!L138+Lirangwe!L138</f>
        <v>0</v>
      </c>
      <c r="M138" s="148">
        <f>Zomba!M138+Mwanza!M138+Domasi!M138+Namadzi!M138+Neno!M138+Kuchawe!M138+Chiradzulu!M138+Thondwe!M138+Jali!M138+Lirangwe!M138</f>
        <v>2</v>
      </c>
      <c r="N138" s="148">
        <f>Zomba!N138+Mwanza!N138+Domasi!N138+Namadzi!N138+Neno!N138+Kuchawe!N138+Chiradzulu!N138+Thondwe!N138+Jali!N138+Lirangwe!N138</f>
        <v>2</v>
      </c>
      <c r="O138" s="148">
        <f>Zomba!O138+Mwanza!O138+Domasi!O138+Namadzi!O138+Neno!O138+Kuchawe!O138+Chiradzulu!O138+Thondwe!O138+Jali!O138+Lirangwe!O138</f>
        <v>2</v>
      </c>
      <c r="P138" s="71">
        <f>SUM(D138:O138)</f>
        <v>9</v>
      </c>
    </row>
    <row r="139" spans="1:16" x14ac:dyDescent="0.25">
      <c r="A139" s="607"/>
      <c r="B139" s="24" t="s">
        <v>81</v>
      </c>
      <c r="C139" s="12" t="s">
        <v>3</v>
      </c>
      <c r="D139" s="146">
        <f>D135+D136-D137-D138</f>
        <v>6</v>
      </c>
      <c r="E139" s="146">
        <f>E135+E136-E137-E138</f>
        <v>2</v>
      </c>
      <c r="F139" s="146">
        <f>F135+F136-F137-F138</f>
        <v>1</v>
      </c>
      <c r="G139" s="146">
        <f>G135+G136-G137-G138</f>
        <v>1</v>
      </c>
      <c r="H139" s="146">
        <f>H135+H136-H137-H138</f>
        <v>1</v>
      </c>
      <c r="I139" s="146">
        <f t="shared" ref="I139:O139" si="68">I135+I136-I137-I138</f>
        <v>4</v>
      </c>
      <c r="J139" s="146">
        <f t="shared" si="68"/>
        <v>7</v>
      </c>
      <c r="K139" s="146">
        <f t="shared" si="68"/>
        <v>7</v>
      </c>
      <c r="L139" s="146">
        <f t="shared" si="68"/>
        <v>8</v>
      </c>
      <c r="M139" s="146">
        <f t="shared" si="68"/>
        <v>7</v>
      </c>
      <c r="N139" s="146">
        <f t="shared" si="68"/>
        <v>14</v>
      </c>
      <c r="O139" s="146">
        <f t="shared" si="68"/>
        <v>11</v>
      </c>
      <c r="P139" s="35">
        <f>P135+P136-P137-P138</f>
        <v>11</v>
      </c>
    </row>
    <row r="140" spans="1:16" x14ac:dyDescent="0.25">
      <c r="A140" s="605" t="s">
        <v>87</v>
      </c>
      <c r="B140" s="24" t="s">
        <v>85</v>
      </c>
      <c r="C140" s="12" t="s">
        <v>3</v>
      </c>
      <c r="D140" s="148">
        <f>Zomba!D140+Mwanza!D140+Domasi!D140+Namadzi!D140+Neno!D140+Kuchawe!D140+Chiradzulu!D140+Thondwe!D140+Jali!D140+Lirangwe!D140</f>
        <v>577</v>
      </c>
      <c r="E140" s="148">
        <f>Zomba!E140+Mwanza!E140+Domasi!E140+Namadzi!E140+Neno!E140+Kuchawe!E140+Chiradzulu!E140+Thondwe!E140+Jali!E140+Lirangwe!E140</f>
        <v>690</v>
      </c>
      <c r="F140" s="148">
        <f>Zomba!F140+Mwanza!F140+Domasi!F140+Namadzi!F140+Neno!F140+Kuchawe!F140+Chiradzulu!F140+Thondwe!F140+Jali!F140+Lirangwe!F140</f>
        <v>634</v>
      </c>
      <c r="G140" s="148">
        <f>Zomba!G140+Mwanza!G140+Domasi!G140+Namadzi!G140+Neno!G140+Kuchawe!G140+Chiradzulu!G140+Thondwe!G140+Jali!G140+Lirangwe!G140</f>
        <v>675</v>
      </c>
      <c r="H140" s="148">
        <f>Zomba!H140+Mwanza!H140+Domasi!H140+Namadzi!H140+Neno!H140+Kuchawe!H140+Chiradzulu!H140+Thondwe!H140+Jali!H140+Lirangwe!H140</f>
        <v>761</v>
      </c>
      <c r="I140" s="148">
        <f>Zomba!I140+Mwanza!I140+Domasi!I140+Namadzi!I140+Neno!I140+Kuchawe!I140+Chiradzulu!I140+Thondwe!I140+Jali!I140+Lirangwe!I140</f>
        <v>745</v>
      </c>
      <c r="J140" s="148">
        <f>Zomba!J140+Mwanza!J140+Domasi!J140+Namadzi!J140+Neno!J140+Kuchawe!J140+Chiradzulu!J140+Thondwe!J140+Jali!J140+Lirangwe!J140</f>
        <v>1089</v>
      </c>
      <c r="K140" s="148">
        <f>Zomba!K140+Mwanza!K140+Domasi!K140+Namadzi!K140+Neno!K140+Kuchawe!K140+Chiradzulu!K140+Thondwe!K140+Jali!K140+Lirangwe!K140</f>
        <v>979</v>
      </c>
      <c r="L140" s="148">
        <f>Zomba!L140+Mwanza!L140+Domasi!L140+Namadzi!L140+Neno!L140+Kuchawe!L140+Chiradzulu!L140+Thondwe!L140+Jali!L140+Lirangwe!L140</f>
        <v>979</v>
      </c>
      <c r="M140" s="148">
        <f>Zomba!M140+Mwanza!M140+Domasi!M140+Namadzi!M140+Neno!M140+Kuchawe!M140+Chiradzulu!M140+Thondwe!M140+Jali!M140+Lirangwe!M140</f>
        <v>1285</v>
      </c>
      <c r="N140" s="148">
        <f>Zomba!N140+Mwanza!N140+Domasi!N140+Namadzi!N140+Neno!N140+Kuchawe!N140+Chiradzulu!N140+Thondwe!N140+Jali!N140+Lirangwe!N140</f>
        <v>1290</v>
      </c>
      <c r="O140" s="148">
        <f>Zomba!O140+Mwanza!O140+Domasi!O140+Namadzi!O140+Neno!O140+Kuchawe!O140+Chiradzulu!O140+Thondwe!O140+Jali!O140+Lirangwe!O140</f>
        <v>1245</v>
      </c>
      <c r="P140" s="35">
        <f>D140</f>
        <v>577</v>
      </c>
    </row>
    <row r="141" spans="1:16" x14ac:dyDescent="0.25">
      <c r="A141" s="606"/>
      <c r="B141" s="24" t="s">
        <v>84</v>
      </c>
      <c r="C141" s="12" t="s">
        <v>3</v>
      </c>
      <c r="D141" s="148">
        <f>Zomba!D141+Mwanza!D141+Domasi!D141+Namadzi!D141+Neno!D141+Kuchawe!D141+Chiradzulu!D141+Thondwe!D141+Jali!D141+Lirangwe!D141</f>
        <v>303</v>
      </c>
      <c r="E141" s="148">
        <f>Zomba!E141+Mwanza!E141+Domasi!E141+Namadzi!E141+Neno!E141+Kuchawe!E141+Chiradzulu!E141+Thondwe!E141+Jali!E141+Lirangwe!E141</f>
        <v>66</v>
      </c>
      <c r="F141" s="148">
        <f>Zomba!F141+Mwanza!F141+Domasi!F141+Namadzi!F141+Neno!F141+Kuchawe!F141+Chiradzulu!F141+Thondwe!F141+Jali!F141+Lirangwe!F141</f>
        <v>225</v>
      </c>
      <c r="G141" s="148">
        <f>Zomba!G141+Mwanza!G141+Domasi!G141+Namadzi!G141+Neno!G141+Kuchawe!G141+Chiradzulu!G141+Thondwe!G141+Jali!G141+Lirangwe!G141</f>
        <v>203</v>
      </c>
      <c r="H141" s="148">
        <f>Zomba!H141+Mwanza!H141+Domasi!H141+Namadzi!H141+Neno!H141+Kuchawe!H141+Chiradzulu!H141+Thondwe!H141+Jali!H141+Lirangwe!H141</f>
        <v>108</v>
      </c>
      <c r="I141" s="148">
        <f>Zomba!I141+Mwanza!I141+Domasi!I141+Namadzi!I141+Neno!I141+Kuchawe!I141+Chiradzulu!I141+Thondwe!I141+Jali!I141+Lirangwe!I141</f>
        <v>414</v>
      </c>
      <c r="J141" s="148">
        <f>Zomba!J141+Mwanza!J141+Domasi!J141+Namadzi!J141+Neno!J141+Kuchawe!J141+Chiradzulu!J141+Thondwe!J141+Jali!J141+Lirangwe!J141</f>
        <v>31</v>
      </c>
      <c r="K141" s="148">
        <f>Zomba!K141+Mwanza!K141+Domasi!K141+Namadzi!K141+Neno!K141+Kuchawe!K141+Chiradzulu!K141+Thondwe!K141+Jali!K141+Lirangwe!K141</f>
        <v>112</v>
      </c>
      <c r="L141" s="148">
        <f>Zomba!L141+Mwanza!L141+Domasi!L141+Namadzi!L141+Neno!L141+Kuchawe!L141+Chiradzulu!L141+Thondwe!L141+Jali!L141+Lirangwe!L141</f>
        <v>464</v>
      </c>
      <c r="M141" s="148">
        <f>Zomba!M141+Mwanza!M141+Domasi!M141+Namadzi!M141+Neno!M141+Kuchawe!M141+Chiradzulu!M141+Thondwe!M141+Jali!M141+Lirangwe!M141</f>
        <v>148</v>
      </c>
      <c r="N141" s="148">
        <f>Zomba!N141+Mwanza!N141+Domasi!N141+Namadzi!N141+Neno!N141+Kuchawe!N141+Chiradzulu!N141+Thondwe!N141+Jali!N141+Lirangwe!N141</f>
        <v>158</v>
      </c>
      <c r="O141" s="148">
        <f>Zomba!O141+Mwanza!O141+Domasi!O141+Namadzi!O141+Neno!O141+Kuchawe!O141+Chiradzulu!O141+Thondwe!O141+Jali!O141+Lirangwe!O141</f>
        <v>392</v>
      </c>
      <c r="P141" s="71">
        <f>SUM(D141:O141)</f>
        <v>2624</v>
      </c>
    </row>
    <row r="142" spans="1:16" x14ac:dyDescent="0.25">
      <c r="A142" s="606"/>
      <c r="B142" s="24" t="s">
        <v>83</v>
      </c>
      <c r="C142" s="12" t="s">
        <v>3</v>
      </c>
      <c r="D142" s="148">
        <f>Zomba!D142+Mwanza!D142+Domasi!D142+Namadzi!D142+Neno!D142+Kuchawe!D142+Chiradzulu!D142+Thondwe!D142+Jali!D142+Lirangwe!D142</f>
        <v>4</v>
      </c>
      <c r="E142" s="148">
        <f>Zomba!E142+Mwanza!E142+Domasi!E142+Namadzi!E142+Neno!E142+Kuchawe!E142+Chiradzulu!E142+Thondwe!E142+Jali!E142+Lirangwe!E142</f>
        <v>35</v>
      </c>
      <c r="F142" s="148">
        <f>Zomba!F142+Mwanza!F142+Domasi!F142+Namadzi!F142+Neno!F142+Kuchawe!F142+Chiradzulu!F142+Thondwe!F142+Jali!F142+Lirangwe!F142</f>
        <v>6</v>
      </c>
      <c r="G142" s="148">
        <f>Zomba!G142+Mwanza!G142+Domasi!G142+Namadzi!G142+Neno!G142+Kuchawe!G142+Chiradzulu!G142+Thondwe!G142+Jali!G142+Lirangwe!G142</f>
        <v>7</v>
      </c>
      <c r="H142" s="148">
        <f>Zomba!H142+Mwanza!H142+Domasi!H142+Namadzi!H142+Neno!H142+Kuchawe!H142+Chiradzulu!H142+Thondwe!H142+Jali!H142+Lirangwe!H142</f>
        <v>34</v>
      </c>
      <c r="I142" s="148">
        <f>Zomba!I142+Mwanza!I142+Domasi!I142+Namadzi!I142+Neno!I142+Kuchawe!I142+Chiradzulu!I142+Thondwe!I142+Jali!I142+Lirangwe!I142</f>
        <v>16</v>
      </c>
      <c r="J142" s="148">
        <f>Zomba!J142+Mwanza!J142+Domasi!J142+Namadzi!J142+Neno!J142+Kuchawe!J142+Chiradzulu!J142+Thondwe!J142+Jali!J142+Lirangwe!J142</f>
        <v>78</v>
      </c>
      <c r="K142" s="148">
        <f>Zomba!K142+Mwanza!K142+Domasi!K142+Namadzi!K142+Neno!K142+Kuchawe!K142+Chiradzulu!K142+Thondwe!K142+Jali!K142+Lirangwe!K142</f>
        <v>18</v>
      </c>
      <c r="L142" s="148">
        <f>Zomba!L142+Mwanza!L142+Domasi!L142+Namadzi!L142+Neno!L142+Kuchawe!L142+Chiradzulu!L142+Thondwe!L142+Jali!L142+Lirangwe!L142</f>
        <v>25</v>
      </c>
      <c r="M142" s="148">
        <f>Zomba!M142+Mwanza!M142+Domasi!M142+Namadzi!M142+Neno!M142+Kuchawe!M142+Chiradzulu!M142+Thondwe!M142+Jali!M142+Lirangwe!M142</f>
        <v>23</v>
      </c>
      <c r="N142" s="148">
        <f>Zomba!N142+Mwanza!N142+Domasi!N142+Namadzi!N142+Neno!N142+Kuchawe!N142+Chiradzulu!N142+Thondwe!N142+Jali!N142+Lirangwe!N142</f>
        <v>29</v>
      </c>
      <c r="O142" s="148">
        <f>Zomba!O142+Mwanza!O142+Domasi!O142+Namadzi!O142+Neno!O142+Kuchawe!O142+Chiradzulu!O142+Thondwe!O142+Jali!O142+Lirangwe!O142</f>
        <v>28</v>
      </c>
      <c r="P142" s="71">
        <f>SUM(D142:O142)</f>
        <v>303</v>
      </c>
    </row>
    <row r="143" spans="1:16" x14ac:dyDescent="0.25">
      <c r="A143" s="606"/>
      <c r="B143" s="24" t="s">
        <v>82</v>
      </c>
      <c r="C143" s="12" t="s">
        <v>3</v>
      </c>
      <c r="D143" s="148">
        <f>Zomba!D143+Mwanza!D143+Domasi!D143+Namadzi!D143+Neno!D143+Kuchawe!D143+Chiradzulu!D143+Thondwe!D143+Jali!D143+Lirangwe!D143</f>
        <v>186</v>
      </c>
      <c r="E143" s="148">
        <f>Zomba!E143+Mwanza!E143+Domasi!E143+Namadzi!E143+Neno!E143+Kuchawe!E143+Chiradzulu!E143+Thondwe!E143+Jali!E143+Lirangwe!E143</f>
        <v>87</v>
      </c>
      <c r="F143" s="148">
        <f>Zomba!F143+Mwanza!F143+Domasi!F143+Namadzi!F143+Neno!F143+Kuchawe!F143+Chiradzulu!F143+Thondwe!F143+Jali!F143+Lirangwe!F143</f>
        <v>178</v>
      </c>
      <c r="G143" s="148">
        <f>Zomba!G143+Mwanza!G143+Domasi!G143+Namadzi!G143+Neno!G143+Kuchawe!G143+Chiradzulu!G143+Thondwe!G143+Jali!G143+Lirangwe!G143</f>
        <v>110</v>
      </c>
      <c r="H143" s="148">
        <f>Zomba!H143+Mwanza!H143+Domasi!H143+Namadzi!H143+Neno!H143+Kuchawe!H143+Chiradzulu!H143+Thondwe!H143+Jali!H143+Lirangwe!H143</f>
        <v>90</v>
      </c>
      <c r="I143" s="148">
        <f>Zomba!I143+Mwanza!I143+Domasi!I143+Namadzi!I143+Neno!I143+Kuchawe!I143+Chiradzulu!I143+Thondwe!I143+Jali!I143+Lirangwe!I143</f>
        <v>54</v>
      </c>
      <c r="J143" s="148">
        <f>Zomba!J143+Mwanza!J143+Domasi!J143+Namadzi!J143+Neno!J143+Kuchawe!J143+Chiradzulu!J143+Thondwe!J143+Jali!J143+Lirangwe!J143</f>
        <v>63</v>
      </c>
      <c r="K143" s="148">
        <f>Zomba!K143+Mwanza!K143+Domasi!K143+Namadzi!K143+Neno!K143+Kuchawe!K143+Chiradzulu!K143+Thondwe!K143+Jali!K143+Lirangwe!K143</f>
        <v>94</v>
      </c>
      <c r="L143" s="148">
        <f>Zomba!L143+Mwanza!L143+Domasi!L143+Namadzi!L143+Neno!L143+Kuchawe!L143+Chiradzulu!L143+Thondwe!L143+Jali!L143+Lirangwe!L143</f>
        <v>133</v>
      </c>
      <c r="M143" s="148">
        <f>Zomba!M143+Mwanza!M143+Domasi!M143+Namadzi!M143+Neno!M143+Kuchawe!M143+Chiradzulu!M143+Thondwe!M143+Jali!M143+Lirangwe!M143</f>
        <v>120</v>
      </c>
      <c r="N143" s="148">
        <f>Zomba!N143+Mwanza!N143+Domasi!N143+Namadzi!N143+Neno!N143+Kuchawe!N143+Chiradzulu!N143+Thondwe!N143+Jali!N143+Lirangwe!N143</f>
        <v>174</v>
      </c>
      <c r="O143" s="148">
        <f>Zomba!O143+Mwanza!O143+Domasi!O143+Namadzi!O143+Neno!O143+Kuchawe!O143+Chiradzulu!O143+Thondwe!O143+Jali!O143+Lirangwe!O143</f>
        <v>48</v>
      </c>
      <c r="P143" s="71">
        <f>SUM(D143:O143)</f>
        <v>1337</v>
      </c>
    </row>
    <row r="144" spans="1:16" x14ac:dyDescent="0.25">
      <c r="A144" s="607"/>
      <c r="B144" s="24" t="s">
        <v>81</v>
      </c>
      <c r="C144" s="12" t="s">
        <v>3</v>
      </c>
      <c r="D144" s="146">
        <f>D140+D141-D142-D143</f>
        <v>690</v>
      </c>
      <c r="E144" s="147">
        <f>Zomba!E144+Mwanza!E144+Domasi!E144+Namadzi!E144+Neno!E144+Kuchawe!E144+Chiradzulu!E144+Thondwe!E144+Jali!E144+Lirangwe!E144</f>
        <v>634</v>
      </c>
      <c r="F144" s="147">
        <f>Zomba!F144+Mwanza!F144+Domasi!F144+Namadzi!F144+Neno!F144+Kuchawe!F144+Chiradzulu!F144+Thondwe!F144+Jali!F144+Lirangwe!F144</f>
        <v>675</v>
      </c>
      <c r="G144" s="147">
        <f>Zomba!G144+Mwanza!G144+Domasi!G144+Namadzi!G144+Neno!G144+Kuchawe!G144+Chiradzulu!G144+Thondwe!G144+Jali!G144+Lirangwe!G144</f>
        <v>761</v>
      </c>
      <c r="H144" s="147">
        <f>Zomba!H144+Mwanza!H144+Domasi!H144+Namadzi!H144+Neno!H144+Kuchawe!H144+Chiradzulu!H144+Thondwe!H144+Jali!H144+Lirangwe!H144</f>
        <v>745</v>
      </c>
      <c r="I144" s="147">
        <f>Zomba!I144+Mwanza!I144+Domasi!I144+Namadzi!I144+Neno!I144+Kuchawe!I144+Chiradzulu!I144+Thondwe!I144+Jali!I144+Lirangwe!I144</f>
        <v>1089</v>
      </c>
      <c r="J144" s="147">
        <f>Zomba!J144+Mwanza!J144+Domasi!J144+Namadzi!J144+Neno!J144+Kuchawe!J144+Chiradzulu!J144+Thondwe!J144+Jali!J144+Lirangwe!J144</f>
        <v>979</v>
      </c>
      <c r="K144" s="147">
        <f>Zomba!K144+Mwanza!K144+Domasi!K144+Namadzi!K144+Neno!K144+Kuchawe!K144+Chiradzulu!K144+Thondwe!K144+Jali!K144+Lirangwe!K144</f>
        <v>979</v>
      </c>
      <c r="L144" s="147">
        <f>Zomba!L144+Mwanza!L144+Domasi!L144+Namadzi!L144+Neno!L144+Kuchawe!L144+Chiradzulu!L144+Thondwe!L144+Jali!L144+Lirangwe!L144</f>
        <v>1285</v>
      </c>
      <c r="M144" s="147">
        <f>Zomba!M144+Mwanza!M144+Domasi!M144+Namadzi!M144+Neno!M144+Kuchawe!M144+Chiradzulu!M144+Thondwe!M144+Jali!M144+Lirangwe!M144</f>
        <v>1290</v>
      </c>
      <c r="N144" s="147">
        <f>Zomba!N144+Mwanza!N144+Domasi!N144+Namadzi!N144+Neno!N144+Kuchawe!N144+Chiradzulu!N144+Thondwe!N144+Jali!N144+Lirangwe!N144</f>
        <v>1245</v>
      </c>
      <c r="O144" s="147">
        <f>Zomba!O144+Mwanza!O144+Domasi!O144+Namadzi!O144+Neno!O144+Kuchawe!O144+Chiradzulu!O144+Thondwe!O144+Jali!O144+Lirangwe!O144</f>
        <v>1561</v>
      </c>
      <c r="P144" s="35">
        <f>P140+P141-P142-P143</f>
        <v>1561</v>
      </c>
    </row>
    <row r="145" spans="1:16" s="3" customFormat="1" x14ac:dyDescent="0.25">
      <c r="A145" s="605" t="s">
        <v>86</v>
      </c>
      <c r="B145" s="24" t="s">
        <v>85</v>
      </c>
      <c r="C145" s="12" t="s">
        <v>3</v>
      </c>
      <c r="D145" s="147">
        <f>D125+D130+D135+D140</f>
        <v>613</v>
      </c>
      <c r="E145" s="147">
        <f t="shared" ref="E145:O145" si="69">E125+E130+E135+E140</f>
        <v>712</v>
      </c>
      <c r="F145" s="147">
        <f t="shared" si="69"/>
        <v>653</v>
      </c>
      <c r="G145" s="147">
        <f t="shared" si="69"/>
        <v>697</v>
      </c>
      <c r="H145" s="147">
        <f t="shared" si="69"/>
        <v>779</v>
      </c>
      <c r="I145" s="147">
        <f t="shared" si="69"/>
        <v>760</v>
      </c>
      <c r="J145" s="147">
        <f t="shared" si="69"/>
        <v>1113</v>
      </c>
      <c r="K145" s="147">
        <f t="shared" si="69"/>
        <v>1008</v>
      </c>
      <c r="L145" s="147">
        <f t="shared" si="69"/>
        <v>1007</v>
      </c>
      <c r="M145" s="147">
        <f t="shared" si="69"/>
        <v>1316</v>
      </c>
      <c r="N145" s="147">
        <f t="shared" si="69"/>
        <v>1316</v>
      </c>
      <c r="O145" s="147">
        <f t="shared" si="69"/>
        <v>1276</v>
      </c>
      <c r="P145" s="97">
        <f t="shared" ref="P145:P149" si="70">P125+P130+P135+P140</f>
        <v>613</v>
      </c>
    </row>
    <row r="146" spans="1:16" x14ac:dyDescent="0.25">
      <c r="A146" s="606"/>
      <c r="B146" s="24" t="s">
        <v>84</v>
      </c>
      <c r="C146" s="12" t="s">
        <v>3</v>
      </c>
      <c r="D146" s="147">
        <f t="shared" ref="D146:O148" si="71">D126+D131+D136+D141</f>
        <v>304</v>
      </c>
      <c r="E146" s="147">
        <f t="shared" si="71"/>
        <v>75</v>
      </c>
      <c r="F146" s="147">
        <f t="shared" si="71"/>
        <v>232</v>
      </c>
      <c r="G146" s="147">
        <f t="shared" si="71"/>
        <v>206</v>
      </c>
      <c r="H146" s="147">
        <f t="shared" si="71"/>
        <v>108</v>
      </c>
      <c r="I146" s="147">
        <f t="shared" si="71"/>
        <v>427</v>
      </c>
      <c r="J146" s="147">
        <f t="shared" si="71"/>
        <v>43</v>
      </c>
      <c r="K146" s="147">
        <f t="shared" si="71"/>
        <v>121</v>
      </c>
      <c r="L146" s="147">
        <f t="shared" si="71"/>
        <v>473</v>
      </c>
      <c r="M146" s="147">
        <f t="shared" si="71"/>
        <v>153</v>
      </c>
      <c r="N146" s="147">
        <f t="shared" si="71"/>
        <v>171</v>
      </c>
      <c r="O146" s="147">
        <f t="shared" si="71"/>
        <v>398</v>
      </c>
      <c r="P146" s="97">
        <f t="shared" si="70"/>
        <v>2711</v>
      </c>
    </row>
    <row r="147" spans="1:16" x14ac:dyDescent="0.25">
      <c r="A147" s="606"/>
      <c r="B147" s="24" t="s">
        <v>83</v>
      </c>
      <c r="C147" s="12" t="s">
        <v>3</v>
      </c>
      <c r="D147" s="147">
        <f t="shared" si="71"/>
        <v>14</v>
      </c>
      <c r="E147" s="147">
        <f t="shared" si="71"/>
        <v>44</v>
      </c>
      <c r="F147" s="147">
        <f t="shared" si="71"/>
        <v>7</v>
      </c>
      <c r="G147" s="147">
        <f t="shared" si="71"/>
        <v>10</v>
      </c>
      <c r="H147" s="147">
        <f t="shared" si="71"/>
        <v>36</v>
      </c>
      <c r="I147" s="147">
        <f t="shared" si="71"/>
        <v>17</v>
      </c>
      <c r="J147" s="147">
        <f t="shared" si="71"/>
        <v>84</v>
      </c>
      <c r="K147" s="147">
        <f t="shared" si="71"/>
        <v>22</v>
      </c>
      <c r="L147" s="147">
        <f t="shared" si="71"/>
        <v>27</v>
      </c>
      <c r="M147" s="147">
        <f t="shared" si="71"/>
        <v>30</v>
      </c>
      <c r="N147" s="147">
        <f t="shared" si="71"/>
        <v>35</v>
      </c>
      <c r="O147" s="147">
        <f t="shared" si="71"/>
        <v>36</v>
      </c>
      <c r="P147" s="97">
        <f t="shared" si="70"/>
        <v>362</v>
      </c>
    </row>
    <row r="148" spans="1:16" x14ac:dyDescent="0.25">
      <c r="A148" s="606"/>
      <c r="B148" s="24" t="s">
        <v>82</v>
      </c>
      <c r="C148" s="12" t="s">
        <v>3</v>
      </c>
      <c r="D148" s="147">
        <f t="shared" si="71"/>
        <v>191</v>
      </c>
      <c r="E148" s="147">
        <f t="shared" si="71"/>
        <v>90</v>
      </c>
      <c r="F148" s="147">
        <f t="shared" si="71"/>
        <v>181</v>
      </c>
      <c r="G148" s="147">
        <f t="shared" si="71"/>
        <v>114</v>
      </c>
      <c r="H148" s="147">
        <f t="shared" si="71"/>
        <v>91</v>
      </c>
      <c r="I148" s="147">
        <f t="shared" si="71"/>
        <v>57</v>
      </c>
      <c r="J148" s="147">
        <f t="shared" si="71"/>
        <v>64</v>
      </c>
      <c r="K148" s="147">
        <f t="shared" si="71"/>
        <v>100</v>
      </c>
      <c r="L148" s="147">
        <f t="shared" si="71"/>
        <v>137</v>
      </c>
      <c r="M148" s="147">
        <f t="shared" si="71"/>
        <v>123</v>
      </c>
      <c r="N148" s="147">
        <f t="shared" si="71"/>
        <v>176</v>
      </c>
      <c r="O148" s="147">
        <f t="shared" si="71"/>
        <v>51</v>
      </c>
      <c r="P148" s="97">
        <f t="shared" si="70"/>
        <v>1375</v>
      </c>
    </row>
    <row r="149" spans="1:16" x14ac:dyDescent="0.25">
      <c r="A149" s="607"/>
      <c r="B149" s="24" t="s">
        <v>81</v>
      </c>
      <c r="C149" s="12" t="s">
        <v>3</v>
      </c>
      <c r="D149" s="146">
        <f>D145+D146-D147-D148</f>
        <v>712</v>
      </c>
      <c r="E149" s="146">
        <f t="shared" ref="E149:O149" si="72">E145+E146-E147-E148</f>
        <v>653</v>
      </c>
      <c r="F149" s="146">
        <f t="shared" si="72"/>
        <v>697</v>
      </c>
      <c r="G149" s="146">
        <f t="shared" si="72"/>
        <v>779</v>
      </c>
      <c r="H149" s="146">
        <f t="shared" si="72"/>
        <v>760</v>
      </c>
      <c r="I149" s="146">
        <f t="shared" si="72"/>
        <v>1113</v>
      </c>
      <c r="J149" s="146">
        <f t="shared" si="72"/>
        <v>1008</v>
      </c>
      <c r="K149" s="146">
        <f t="shared" si="72"/>
        <v>1007</v>
      </c>
      <c r="L149" s="146">
        <f t="shared" si="72"/>
        <v>1316</v>
      </c>
      <c r="M149" s="146">
        <f t="shared" si="72"/>
        <v>1316</v>
      </c>
      <c r="N149" s="146">
        <f t="shared" si="72"/>
        <v>1276</v>
      </c>
      <c r="O149" s="146">
        <f t="shared" si="72"/>
        <v>1587</v>
      </c>
      <c r="P149" s="97">
        <f t="shared" si="70"/>
        <v>1587</v>
      </c>
    </row>
    <row r="150" spans="1:16" ht="15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4"/>
      <c r="O150" s="594"/>
      <c r="P150" s="595"/>
    </row>
    <row r="151" spans="1:16" x14ac:dyDescent="0.25">
      <c r="A151" s="596" t="s">
        <v>79</v>
      </c>
      <c r="B151" s="597"/>
      <c r="C151" s="12"/>
      <c r="D151" s="16"/>
      <c r="E151" s="16"/>
      <c r="F151" s="16"/>
      <c r="G151" s="16"/>
      <c r="H151" s="16"/>
      <c r="I151" s="16"/>
      <c r="J151" s="23"/>
      <c r="K151" s="23"/>
      <c r="L151" s="23"/>
      <c r="M151" s="23"/>
      <c r="N151" s="23"/>
      <c r="O151" s="23"/>
      <c r="P151" s="39"/>
    </row>
    <row r="152" spans="1:16" x14ac:dyDescent="0.25">
      <c r="A152" s="628" t="s">
        <v>78</v>
      </c>
      <c r="B152" s="88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23"/>
      <c r="O152" s="23"/>
      <c r="P152" s="39"/>
    </row>
    <row r="153" spans="1:16" x14ac:dyDescent="0.25">
      <c r="A153" s="629"/>
      <c r="B153" s="20" t="s">
        <v>73</v>
      </c>
      <c r="C153" s="12" t="s">
        <v>57</v>
      </c>
      <c r="D153" s="148">
        <f>Zomba!D153+Mwanza!D153+Domasi!D153+Namadzi!D153+Neno!D153+Kuchawe!D153+Chiradzulu!D153+Thondwe!D153+Jali!D153+Lirangwe!D153</f>
        <v>308</v>
      </c>
      <c r="E153" s="148">
        <f>Zomba!E153+Mwanza!E153+Domasi!E153+Namadzi!E153+Neno!E153+Kuchawe!E153+Chiradzulu!E153+Thondwe!E153+Jali!E153+Lirangwe!E153</f>
        <v>317</v>
      </c>
      <c r="F153" s="148">
        <f>Zomba!F153+Mwanza!F153+Domasi!F153+Namadzi!F153+Neno!F153+Kuchawe!F153+Chiradzulu!F153+Thondwe!F153+Jali!F153+Lirangwe!F153</f>
        <v>304</v>
      </c>
      <c r="G153" s="148">
        <f>Zomba!G153+Mwanza!G153+Domasi!G153+Namadzi!G153+Neno!G153+Kuchawe!G153+Chiradzulu!G153+Thondwe!G153+Jali!G153+Lirangwe!G153</f>
        <v>322</v>
      </c>
      <c r="H153" s="148">
        <f>Zomba!H153+Mwanza!H153+Domasi!H153+Namadzi!H153+Neno!H153+Kuchawe!H153+Chiradzulu!H153+Thondwe!H153+Jali!H153+Lirangwe!H153</f>
        <v>333</v>
      </c>
      <c r="I153" s="148">
        <f>Zomba!I153+Mwanza!I153+Domasi!I153+Namadzi!I153+Neno!I153+Kuchawe!I153+Chiradzulu!I153+Thondwe!I153+Jali!I153+Lirangwe!I153</f>
        <v>302</v>
      </c>
      <c r="J153" s="148">
        <f>Zomba!J153+Mwanza!J153+Domasi!J153+Namadzi!J153+Neno!J153+Kuchawe!J153+Chiradzulu!J153+Thondwe!J153+Jali!J153+Lirangwe!J153</f>
        <v>301</v>
      </c>
      <c r="K153" s="148">
        <f>Zomba!K153+Mwanza!K153+Domasi!K153+Namadzi!K153+Neno!K153+Kuchawe!K153+Chiradzulu!K153+Thondwe!K153+Jali!K153+Lirangwe!K153</f>
        <v>342</v>
      </c>
      <c r="L153" s="148">
        <f>Zomba!L153+Mwanza!L153+Domasi!L153+Namadzi!L153+Neno!L153+Kuchawe!L153+Chiradzulu!L153+Thondwe!L153+Jali!L153+Lirangwe!L153</f>
        <v>305</v>
      </c>
      <c r="M153" s="148">
        <f>Zomba!M153+Mwanza!M153+Domasi!M153+Namadzi!M153+Neno!M153+Kuchawe!M153+Chiradzulu!M153+Thondwe!M153+Jali!M153+Lirangwe!M153</f>
        <v>351</v>
      </c>
      <c r="N153" s="148">
        <f>Zomba!N153+Mwanza!N153+Domasi!N153+Namadzi!N153+Neno!N153+Kuchawe!N153+Chiradzulu!N153+Thondwe!N153+Jali!N153+Lirangwe!N153</f>
        <v>354</v>
      </c>
      <c r="O153" s="148">
        <f>Zomba!O153+Mwanza!O153+Domasi!O153+Namadzi!O153+Neno!O153+Kuchawe!O153+Chiradzulu!O153+Thondwe!O153+Jali!O153+Lirangwe!O153</f>
        <v>352</v>
      </c>
      <c r="P153" s="71">
        <f t="shared" ref="P153:P165" si="73">SUM(D153:O153)</f>
        <v>3891</v>
      </c>
    </row>
    <row r="154" spans="1:16" x14ac:dyDescent="0.25">
      <c r="A154" s="629"/>
      <c r="B154" s="20" t="s">
        <v>72</v>
      </c>
      <c r="C154" s="12" t="s">
        <v>57</v>
      </c>
      <c r="D154" s="148">
        <f>Zomba!D154+Mwanza!D154+Domasi!D154+Namadzi!D154+Neno!D154+Kuchawe!D154+Chiradzulu!D154+Thondwe!D154+Jali!D154+Lirangwe!D154</f>
        <v>168</v>
      </c>
      <c r="E154" s="148">
        <f>Zomba!E154+Mwanza!E154+Domasi!E154+Namadzi!E154+Neno!E154+Kuchawe!E154+Chiradzulu!E154+Thondwe!E154+Jali!E154+Lirangwe!E154</f>
        <v>152</v>
      </c>
      <c r="F154" s="148">
        <f>Zomba!F154+Mwanza!F154+Domasi!F154+Namadzi!F154+Neno!F154+Kuchawe!F154+Chiradzulu!F154+Thondwe!F154+Jali!F154+Lirangwe!F154</f>
        <v>167</v>
      </c>
      <c r="G154" s="148">
        <f>Zomba!G154+Mwanza!G154+Domasi!G154+Namadzi!G154+Neno!G154+Kuchawe!G154+Chiradzulu!G154+Thondwe!G154+Jali!G154+Lirangwe!G154</f>
        <v>131</v>
      </c>
      <c r="H154" s="148">
        <f>Zomba!H154+Mwanza!H154+Domasi!H154+Namadzi!H154+Neno!H154+Kuchawe!H154+Chiradzulu!H154+Thondwe!H154+Jali!H154+Lirangwe!H154</f>
        <v>188</v>
      </c>
      <c r="I154" s="148">
        <f>Zomba!I154+Mwanza!I154+Domasi!I154+Namadzi!I154+Neno!I154+Kuchawe!I154+Chiradzulu!I154+Thondwe!I154+Jali!I154+Lirangwe!I154</f>
        <v>168</v>
      </c>
      <c r="J154" s="148">
        <f>Zomba!J154+Mwanza!J154+Domasi!J154+Namadzi!J154+Neno!J154+Kuchawe!J154+Chiradzulu!J154+Thondwe!J154+Jali!J154+Lirangwe!J154</f>
        <v>149</v>
      </c>
      <c r="K154" s="148">
        <f>Zomba!K154+Mwanza!K154+Domasi!K154+Namadzi!K154+Neno!K154+Kuchawe!K154+Chiradzulu!K154+Thondwe!K154+Jali!K154+Lirangwe!K154</f>
        <v>169</v>
      </c>
      <c r="L154" s="148">
        <f>Zomba!L154+Mwanza!L154+Domasi!L154+Namadzi!L154+Neno!L154+Kuchawe!L154+Chiradzulu!L154+Thondwe!L154+Jali!L154+Lirangwe!L154</f>
        <v>184</v>
      </c>
      <c r="M154" s="148">
        <f>Zomba!M154+Mwanza!M154+Domasi!M154+Namadzi!M154+Neno!M154+Kuchawe!M154+Chiradzulu!M154+Thondwe!M154+Jali!M154+Lirangwe!M154</f>
        <v>172</v>
      </c>
      <c r="N154" s="148">
        <f>Zomba!N154+Mwanza!N154+Domasi!N154+Namadzi!N154+Neno!N154+Kuchawe!N154+Chiradzulu!N154+Thondwe!N154+Jali!N154+Lirangwe!N154</f>
        <v>185</v>
      </c>
      <c r="O154" s="148">
        <f>Zomba!O154+Mwanza!O154+Domasi!O154+Namadzi!O154+Neno!O154+Kuchawe!O154+Chiradzulu!O154+Thondwe!O154+Jali!O154+Lirangwe!O154</f>
        <v>187</v>
      </c>
      <c r="P154" s="71">
        <f t="shared" si="73"/>
        <v>2020</v>
      </c>
    </row>
    <row r="155" spans="1:16" x14ac:dyDescent="0.25">
      <c r="A155" s="629"/>
      <c r="B155" s="20" t="s">
        <v>53</v>
      </c>
      <c r="C155" s="12" t="s">
        <v>57</v>
      </c>
      <c r="D155" s="148">
        <f>Zomba!D155+Mwanza!D155+Domasi!D155+Namadzi!D155+Neno!D155+Kuchawe!D155+Chiradzulu!D155+Thondwe!D155+Jali!D155+Lirangwe!D155</f>
        <v>89</v>
      </c>
      <c r="E155" s="148">
        <f>Zomba!E155+Mwanza!E155+Domasi!E155+Namadzi!E155+Neno!E155+Kuchawe!E155+Chiradzulu!E155+Thondwe!E155+Jali!E155+Lirangwe!E155</f>
        <v>87</v>
      </c>
      <c r="F155" s="148">
        <f>Zomba!F155+Mwanza!F155+Domasi!F155+Namadzi!F155+Neno!F155+Kuchawe!F155+Chiradzulu!F155+Thondwe!F155+Jali!F155+Lirangwe!F155</f>
        <v>87</v>
      </c>
      <c r="G155" s="148">
        <f>Zomba!G155+Mwanza!G155+Domasi!G155+Namadzi!G155+Neno!G155+Kuchawe!G155+Chiradzulu!G155+Thondwe!G155+Jali!G155+Lirangwe!G155</f>
        <v>97</v>
      </c>
      <c r="H155" s="148">
        <f>Zomba!H155+Mwanza!H155+Domasi!H155+Namadzi!H155+Neno!H155+Kuchawe!H155+Chiradzulu!H155+Thondwe!H155+Jali!H155+Lirangwe!H155</f>
        <v>97</v>
      </c>
      <c r="I155" s="148">
        <f>Zomba!I155+Mwanza!I155+Domasi!I155+Namadzi!I155+Neno!I155+Kuchawe!I155+Chiradzulu!I155+Thondwe!I155+Jali!I155+Lirangwe!I155</f>
        <v>92</v>
      </c>
      <c r="J155" s="148">
        <f>Zomba!J155+Mwanza!J155+Domasi!J155+Namadzi!J155+Neno!J155+Kuchawe!J155+Chiradzulu!J155+Thondwe!J155+Jali!J155+Lirangwe!J155</f>
        <v>92</v>
      </c>
      <c r="K155" s="148">
        <f>Zomba!K155+Mwanza!K155+Domasi!K155+Namadzi!K155+Neno!K155+Kuchawe!K155+Chiradzulu!K155+Thondwe!K155+Jali!K155+Lirangwe!K155</f>
        <v>93</v>
      </c>
      <c r="L155" s="148">
        <f>Zomba!L155+Mwanza!L155+Domasi!L155+Namadzi!L155+Neno!L155+Kuchawe!L155+Chiradzulu!L155+Thondwe!L155+Jali!L155+Lirangwe!L155</f>
        <v>113</v>
      </c>
      <c r="M155" s="148">
        <f>Zomba!M155+Mwanza!M155+Domasi!M155+Namadzi!M155+Neno!M155+Kuchawe!M155+Chiradzulu!M155+Thondwe!M155+Jali!M155+Lirangwe!M155</f>
        <v>110</v>
      </c>
      <c r="N155" s="148">
        <f>Zomba!N155+Mwanza!N155+Domasi!N155+Namadzi!N155+Neno!N155+Kuchawe!N155+Chiradzulu!N155+Thondwe!N155+Jali!N155+Lirangwe!N155</f>
        <v>125</v>
      </c>
      <c r="O155" s="148">
        <f>Zomba!O155+Mwanza!O155+Domasi!O155+Namadzi!O155+Neno!O155+Kuchawe!O155+Chiradzulu!O155+Thondwe!O155+Jali!O155+Lirangwe!O155</f>
        <v>105</v>
      </c>
      <c r="P155" s="71">
        <f t="shared" si="73"/>
        <v>1187</v>
      </c>
    </row>
    <row r="156" spans="1:16" x14ac:dyDescent="0.25">
      <c r="A156" s="629"/>
      <c r="B156" s="20" t="s">
        <v>71</v>
      </c>
      <c r="C156" s="12" t="s">
        <v>57</v>
      </c>
      <c r="D156" s="148">
        <f>Zomba!D156+Mwanza!D156+Domasi!D156+Namadzi!D156+Neno!D156+Kuchawe!D156+Chiradzulu!D156+Thondwe!D156+Jali!D156+Lirangwe!D156</f>
        <v>23</v>
      </c>
      <c r="E156" s="148">
        <f>Zomba!E156+Mwanza!E156+Domasi!E156+Namadzi!E156+Neno!E156+Kuchawe!E156+Chiradzulu!E156+Thondwe!E156+Jali!E156+Lirangwe!E156</f>
        <v>26</v>
      </c>
      <c r="F156" s="148">
        <f>Zomba!F156+Mwanza!F156+Domasi!F156+Namadzi!F156+Neno!F156+Kuchawe!F156+Chiradzulu!F156+Thondwe!F156+Jali!F156+Lirangwe!F156</f>
        <v>30</v>
      </c>
      <c r="G156" s="148">
        <f>Zomba!G156+Mwanza!G156+Domasi!G156+Namadzi!G156+Neno!G156+Kuchawe!G156+Chiradzulu!G156+Thondwe!G156+Jali!G156+Lirangwe!G156</f>
        <v>35</v>
      </c>
      <c r="H156" s="148">
        <f>Zomba!H156+Mwanza!H156+Domasi!H156+Namadzi!H156+Neno!H156+Kuchawe!H156+Chiradzulu!H156+Thondwe!H156+Jali!H156+Lirangwe!H156</f>
        <v>24</v>
      </c>
      <c r="I156" s="148">
        <f>Zomba!I156+Mwanza!I156+Domasi!I156+Namadzi!I156+Neno!I156+Kuchawe!I156+Chiradzulu!I156+Thondwe!I156+Jali!I156+Lirangwe!I156</f>
        <v>31</v>
      </c>
      <c r="J156" s="148">
        <f>Zomba!J156+Mwanza!J156+Domasi!J156+Namadzi!J156+Neno!J156+Kuchawe!J156+Chiradzulu!J156+Thondwe!J156+Jali!J156+Lirangwe!J156</f>
        <v>27</v>
      </c>
      <c r="K156" s="148">
        <f>Zomba!K156+Mwanza!K156+Domasi!K156+Namadzi!K156+Neno!K156+Kuchawe!K156+Chiradzulu!K156+Thondwe!K156+Jali!K156+Lirangwe!K156</f>
        <v>28</v>
      </c>
      <c r="L156" s="148">
        <f>Zomba!L156+Mwanza!L156+Domasi!L156+Namadzi!L156+Neno!L156+Kuchawe!L156+Chiradzulu!L156+Thondwe!L156+Jali!L156+Lirangwe!L156</f>
        <v>37</v>
      </c>
      <c r="M156" s="148">
        <f>Zomba!M156+Mwanza!M156+Domasi!M156+Namadzi!M156+Neno!M156+Kuchawe!M156+Chiradzulu!M156+Thondwe!M156+Jali!M156+Lirangwe!M156</f>
        <v>31</v>
      </c>
      <c r="N156" s="148">
        <f>Zomba!N156+Mwanza!N156+Domasi!N156+Namadzi!N156+Neno!N156+Kuchawe!N156+Chiradzulu!N156+Thondwe!N156+Jali!N156+Lirangwe!N156</f>
        <v>28</v>
      </c>
      <c r="O156" s="148">
        <f>Zomba!O156+Mwanza!O156+Domasi!O156+Namadzi!O156+Neno!O156+Kuchawe!O156+Chiradzulu!O156+Thondwe!O156+Jali!O156+Lirangwe!O156</f>
        <v>22</v>
      </c>
      <c r="P156" s="71">
        <f t="shared" si="73"/>
        <v>342</v>
      </c>
    </row>
    <row r="157" spans="1:16" x14ac:dyDescent="0.25">
      <c r="A157" s="629"/>
      <c r="B157" s="20" t="s">
        <v>52</v>
      </c>
      <c r="C157" s="12" t="s">
        <v>57</v>
      </c>
      <c r="D157" s="148">
        <f>Zomba!D157+Mwanza!D157+Domasi!D157+Namadzi!D157+Neno!D157+Kuchawe!D157+Chiradzulu!D157+Thondwe!D157+Jali!D157+Lirangwe!D157</f>
        <v>48</v>
      </c>
      <c r="E157" s="148">
        <f>Zomba!E157+Mwanza!E157+Domasi!E157+Namadzi!E157+Neno!E157+Kuchawe!E157+Chiradzulu!E157+Thondwe!E157+Jali!E157+Lirangwe!E157</f>
        <v>52</v>
      </c>
      <c r="F157" s="148">
        <f>Zomba!F157+Mwanza!F157+Domasi!F157+Namadzi!F157+Neno!F157+Kuchawe!F157+Chiradzulu!F157+Thondwe!F157+Jali!F157+Lirangwe!F157</f>
        <v>55</v>
      </c>
      <c r="G157" s="148">
        <f>Zomba!G157+Mwanza!G157+Domasi!G157+Namadzi!G157+Neno!G157+Kuchawe!G157+Chiradzulu!G157+Thondwe!G157+Jali!G157+Lirangwe!G157</f>
        <v>62</v>
      </c>
      <c r="H157" s="148">
        <f>Zomba!H157+Mwanza!H157+Domasi!H157+Namadzi!H157+Neno!H157+Kuchawe!H157+Chiradzulu!H157+Thondwe!H157+Jali!H157+Lirangwe!H157</f>
        <v>51</v>
      </c>
      <c r="I157" s="148">
        <f>Zomba!I157+Mwanza!I157+Domasi!I157+Namadzi!I157+Neno!I157+Kuchawe!I157+Chiradzulu!I157+Thondwe!I157+Jali!I157+Lirangwe!I157</f>
        <v>72</v>
      </c>
      <c r="J157" s="148">
        <f>Zomba!J157+Mwanza!J157+Domasi!J157+Namadzi!J157+Neno!J157+Kuchawe!J157+Chiradzulu!J157+Thondwe!J157+Jali!J157+Lirangwe!J157</f>
        <v>56</v>
      </c>
      <c r="K157" s="148">
        <f>Zomba!K157+Mwanza!K157+Domasi!K157+Namadzi!K157+Neno!K157+Kuchawe!K157+Chiradzulu!K157+Thondwe!K157+Jali!K157+Lirangwe!K157</f>
        <v>47</v>
      </c>
      <c r="L157" s="148">
        <f>Zomba!L157+Mwanza!L157+Domasi!L157+Namadzi!L157+Neno!L157+Kuchawe!L157+Chiradzulu!L157+Thondwe!L157+Jali!L157+Lirangwe!L157</f>
        <v>55</v>
      </c>
      <c r="M157" s="148">
        <f>Zomba!M157+Mwanza!M157+Domasi!M157+Namadzi!M157+Neno!M157+Kuchawe!M157+Chiradzulu!M157+Thondwe!M157+Jali!M157+Lirangwe!M157</f>
        <v>53</v>
      </c>
      <c r="N157" s="148">
        <f>Zomba!N157+Mwanza!N157+Domasi!N157+Namadzi!N157+Neno!N157+Kuchawe!N157+Chiradzulu!N157+Thondwe!N157+Jali!N157+Lirangwe!N157</f>
        <v>40</v>
      </c>
      <c r="O157" s="148">
        <f>Zomba!O157+Mwanza!O157+Domasi!O157+Namadzi!O157+Neno!O157+Kuchawe!O157+Chiradzulu!O157+Thondwe!O157+Jali!O157+Lirangwe!O157</f>
        <v>53</v>
      </c>
      <c r="P157" s="71">
        <f t="shared" si="73"/>
        <v>644</v>
      </c>
    </row>
    <row r="158" spans="1:16" x14ac:dyDescent="0.25">
      <c r="A158" s="629"/>
      <c r="B158" s="20" t="s">
        <v>51</v>
      </c>
      <c r="C158" s="12" t="s">
        <v>57</v>
      </c>
      <c r="D158" s="148">
        <f>Zomba!D158+Mwanza!D158+Domasi!D158+Namadzi!D158+Neno!D158+Kuchawe!D158+Chiradzulu!D158+Thondwe!D158+Jali!D158+Lirangwe!D158</f>
        <v>45</v>
      </c>
      <c r="E158" s="148">
        <f>Zomba!E158+Mwanza!E158+Domasi!E158+Namadzi!E158+Neno!E158+Kuchawe!E158+Chiradzulu!E158+Thondwe!E158+Jali!E158+Lirangwe!E158</f>
        <v>47</v>
      </c>
      <c r="F158" s="148">
        <f>Zomba!F158+Mwanza!F158+Domasi!F158+Namadzi!F158+Neno!F158+Kuchawe!F158+Chiradzulu!F158+Thondwe!F158+Jali!F158+Lirangwe!F158</f>
        <v>48</v>
      </c>
      <c r="G158" s="148">
        <f>Zomba!G158+Mwanza!G158+Domasi!G158+Namadzi!G158+Neno!G158+Kuchawe!G158+Chiradzulu!G158+Thondwe!G158+Jali!G158+Lirangwe!G158</f>
        <v>58</v>
      </c>
      <c r="H158" s="148">
        <f>Zomba!H158+Mwanza!H158+Domasi!H158+Namadzi!H158+Neno!H158+Kuchawe!H158+Chiradzulu!H158+Thondwe!H158+Jali!H158+Lirangwe!H158</f>
        <v>51</v>
      </c>
      <c r="I158" s="148">
        <f>Zomba!I158+Mwanza!I158+Domasi!I158+Namadzi!I158+Neno!I158+Kuchawe!I158+Chiradzulu!I158+Thondwe!I158+Jali!I158+Lirangwe!I158</f>
        <v>49</v>
      </c>
      <c r="J158" s="148">
        <f>Zomba!J158+Mwanza!J158+Domasi!J158+Namadzi!J158+Neno!J158+Kuchawe!J158+Chiradzulu!J158+Thondwe!J158+Jali!J158+Lirangwe!J158</f>
        <v>51</v>
      </c>
      <c r="K158" s="148">
        <f>Zomba!K158+Mwanza!K158+Domasi!K158+Namadzi!K158+Neno!K158+Kuchawe!K158+Chiradzulu!K158+Thondwe!K158+Jali!K158+Lirangwe!K158</f>
        <v>50</v>
      </c>
      <c r="L158" s="148">
        <f>Zomba!L158+Mwanza!L158+Domasi!L158+Namadzi!L158+Neno!L158+Kuchawe!L158+Chiradzulu!L158+Thondwe!L158+Jali!L158+Lirangwe!L158</f>
        <v>43</v>
      </c>
      <c r="M158" s="148">
        <f>Zomba!M158+Mwanza!M158+Domasi!M158+Namadzi!M158+Neno!M158+Kuchawe!M158+Chiradzulu!M158+Thondwe!M158+Jali!M158+Lirangwe!M158</f>
        <v>41</v>
      </c>
      <c r="N158" s="148">
        <f>Zomba!N158+Mwanza!N158+Domasi!N158+Namadzi!N158+Neno!N158+Kuchawe!N158+Chiradzulu!N158+Thondwe!N158+Jali!N158+Lirangwe!N158</f>
        <v>39</v>
      </c>
      <c r="O158" s="148">
        <f>Zomba!O158+Mwanza!O158+Domasi!O158+Namadzi!O158+Neno!O158+Kuchawe!O158+Chiradzulu!O158+Thondwe!O158+Jali!O158+Lirangwe!O158</f>
        <v>63</v>
      </c>
      <c r="P158" s="71">
        <f t="shared" si="73"/>
        <v>585</v>
      </c>
    </row>
    <row r="159" spans="1:16" x14ac:dyDescent="0.25">
      <c r="A159" s="629"/>
      <c r="B159" s="20" t="s">
        <v>62</v>
      </c>
      <c r="C159" s="12" t="s">
        <v>57</v>
      </c>
      <c r="D159" s="148">
        <f>Zomba!D159+Mwanza!D159+Domasi!D159+Namadzi!D159+Neno!D159+Kuchawe!D159+Chiradzulu!D159+Thondwe!D159+Jali!D159+Lirangwe!D159</f>
        <v>12</v>
      </c>
      <c r="E159" s="148">
        <f>Zomba!E159+Mwanza!E159+Domasi!E159+Namadzi!E159+Neno!E159+Kuchawe!E159+Chiradzulu!E159+Thondwe!E159+Jali!E159+Lirangwe!E159</f>
        <v>6</v>
      </c>
      <c r="F159" s="148">
        <f>Zomba!F159+Mwanza!F159+Domasi!F159+Namadzi!F159+Neno!F159+Kuchawe!F159+Chiradzulu!F159+Thondwe!F159+Jali!F159+Lirangwe!F159</f>
        <v>14</v>
      </c>
      <c r="G159" s="148">
        <f>Zomba!G159+Mwanza!G159+Domasi!G159+Namadzi!G159+Neno!G159+Kuchawe!G159+Chiradzulu!G159+Thondwe!G159+Jali!G159+Lirangwe!G159</f>
        <v>18</v>
      </c>
      <c r="H159" s="148">
        <f>Zomba!H159+Mwanza!H159+Domasi!H159+Namadzi!H159+Neno!H159+Kuchawe!H159+Chiradzulu!H159+Thondwe!H159+Jali!H159+Lirangwe!H159</f>
        <v>13</v>
      </c>
      <c r="I159" s="148">
        <f>Zomba!I159+Mwanza!I159+Domasi!I159+Namadzi!I159+Neno!I159+Kuchawe!I159+Chiradzulu!I159+Thondwe!I159+Jali!I159+Lirangwe!I159</f>
        <v>15</v>
      </c>
      <c r="J159" s="148">
        <f>Zomba!J159+Mwanza!J159+Domasi!J159+Namadzi!J159+Neno!J159+Kuchawe!J159+Chiradzulu!J159+Thondwe!J159+Jali!J159+Lirangwe!J159</f>
        <v>13</v>
      </c>
      <c r="K159" s="148">
        <f>Zomba!K159+Mwanza!K159+Domasi!K159+Namadzi!K159+Neno!K159+Kuchawe!K159+Chiradzulu!K159+Thondwe!K159+Jali!K159+Lirangwe!K159</f>
        <v>16</v>
      </c>
      <c r="L159" s="148">
        <f>Zomba!L159+Mwanza!L159+Domasi!L159+Namadzi!L159+Neno!L159+Kuchawe!L159+Chiradzulu!L159+Thondwe!L159+Jali!L159+Lirangwe!L159</f>
        <v>11</v>
      </c>
      <c r="M159" s="148">
        <f>Zomba!M159+Mwanza!M159+Domasi!M159+Namadzi!M159+Neno!M159+Kuchawe!M159+Chiradzulu!M159+Thondwe!M159+Jali!M159+Lirangwe!M159</f>
        <v>18</v>
      </c>
      <c r="N159" s="148">
        <f>Zomba!N159+Mwanza!N159+Domasi!N159+Namadzi!N159+Neno!N159+Kuchawe!N159+Chiradzulu!N159+Thondwe!N159+Jali!N159+Lirangwe!N159</f>
        <v>17</v>
      </c>
      <c r="O159" s="148">
        <f>Zomba!O159+Mwanza!O159+Domasi!O159+Namadzi!O159+Neno!O159+Kuchawe!O159+Chiradzulu!O159+Thondwe!O159+Jali!O159+Lirangwe!O159</f>
        <v>7</v>
      </c>
      <c r="P159" s="71">
        <f t="shared" si="73"/>
        <v>160</v>
      </c>
    </row>
    <row r="160" spans="1:16" x14ac:dyDescent="0.25">
      <c r="A160" s="629"/>
      <c r="B160" s="20" t="s">
        <v>50</v>
      </c>
      <c r="C160" s="12" t="s">
        <v>57</v>
      </c>
      <c r="D160" s="148">
        <f>Zomba!D160+Mwanza!D160+Domasi!D160+Namadzi!D160+Neno!D160+Kuchawe!D160+Chiradzulu!D160+Thondwe!D160+Jali!D160+Lirangwe!D160</f>
        <v>15</v>
      </c>
      <c r="E160" s="148">
        <f>Zomba!E160+Mwanza!E160+Domasi!E160+Namadzi!E160+Neno!E160+Kuchawe!E160+Chiradzulu!E160+Thondwe!E160+Jali!E160+Lirangwe!E160</f>
        <v>17</v>
      </c>
      <c r="F160" s="148">
        <f>Zomba!F160+Mwanza!F160+Domasi!F160+Namadzi!F160+Neno!F160+Kuchawe!F160+Chiradzulu!F160+Thondwe!F160+Jali!F160+Lirangwe!F160</f>
        <v>15</v>
      </c>
      <c r="G160" s="148">
        <f>Zomba!G160+Mwanza!G160+Domasi!G160+Namadzi!G160+Neno!G160+Kuchawe!G160+Chiradzulu!G160+Thondwe!G160+Jali!G160+Lirangwe!G160</f>
        <v>13</v>
      </c>
      <c r="H160" s="148">
        <f>Zomba!H160+Mwanza!H160+Domasi!H160+Namadzi!H160+Neno!H160+Kuchawe!H160+Chiradzulu!H160+Thondwe!H160+Jali!H160+Lirangwe!H160</f>
        <v>12</v>
      </c>
      <c r="I160" s="148">
        <f>Zomba!I160+Mwanza!I160+Domasi!I160+Namadzi!I160+Neno!I160+Kuchawe!I160+Chiradzulu!I160+Thondwe!I160+Jali!I160+Lirangwe!I160</f>
        <v>24</v>
      </c>
      <c r="J160" s="148">
        <f>Zomba!J160+Mwanza!J160+Domasi!J160+Namadzi!J160+Neno!J160+Kuchawe!J160+Chiradzulu!J160+Thondwe!J160+Jali!J160+Lirangwe!J160</f>
        <v>22</v>
      </c>
      <c r="K160" s="148">
        <f>Zomba!K160+Mwanza!K160+Domasi!K160+Namadzi!K160+Neno!K160+Kuchawe!K160+Chiradzulu!K160+Thondwe!K160+Jali!K160+Lirangwe!K160</f>
        <v>17</v>
      </c>
      <c r="L160" s="148">
        <f>Zomba!L160+Mwanza!L160+Domasi!L160+Namadzi!L160+Neno!L160+Kuchawe!L160+Chiradzulu!L160+Thondwe!L160+Jali!L160+Lirangwe!L160</f>
        <v>18</v>
      </c>
      <c r="M160" s="148">
        <f>Zomba!M160+Mwanza!M160+Domasi!M160+Namadzi!M160+Neno!M160+Kuchawe!M160+Chiradzulu!M160+Thondwe!M160+Jali!M160+Lirangwe!M160</f>
        <v>17</v>
      </c>
      <c r="N160" s="148">
        <f>Zomba!N160+Mwanza!N160+Domasi!N160+Namadzi!N160+Neno!N160+Kuchawe!N160+Chiradzulu!N160+Thondwe!N160+Jali!N160+Lirangwe!N160</f>
        <v>20</v>
      </c>
      <c r="O160" s="148">
        <f>Zomba!O160+Mwanza!O160+Domasi!O160+Namadzi!O160+Neno!O160+Kuchawe!O160+Chiradzulu!O160+Thondwe!O160+Jali!O160+Lirangwe!O160</f>
        <v>10</v>
      </c>
      <c r="P160" s="71">
        <f t="shared" si="73"/>
        <v>200</v>
      </c>
    </row>
    <row r="161" spans="1:16" x14ac:dyDescent="0.25">
      <c r="A161" s="629"/>
      <c r="B161" s="20" t="s">
        <v>49</v>
      </c>
      <c r="C161" s="12" t="s">
        <v>57</v>
      </c>
      <c r="D161" s="148">
        <f>Zomba!D161+Mwanza!D161+Domasi!D161+Namadzi!D161+Neno!D161+Kuchawe!D161+Chiradzulu!D161+Thondwe!D161+Jali!D161+Lirangwe!D161</f>
        <v>3</v>
      </c>
      <c r="E161" s="148">
        <f>Zomba!E161+Mwanza!E161+Domasi!E161+Namadzi!E161+Neno!E161+Kuchawe!E161+Chiradzulu!E161+Thondwe!E161+Jali!E161+Lirangwe!E161</f>
        <v>7</v>
      </c>
      <c r="F161" s="148">
        <f>Zomba!F161+Mwanza!F161+Domasi!F161+Namadzi!F161+Neno!F161+Kuchawe!F161+Chiradzulu!F161+Thondwe!F161+Jali!F161+Lirangwe!F161</f>
        <v>12</v>
      </c>
      <c r="G161" s="148">
        <f>Zomba!G161+Mwanza!G161+Domasi!G161+Namadzi!G161+Neno!G161+Kuchawe!G161+Chiradzulu!G161+Thondwe!G161+Jali!G161+Lirangwe!G161</f>
        <v>7</v>
      </c>
      <c r="H161" s="148">
        <f>Zomba!H161+Mwanza!H161+Domasi!H161+Namadzi!H161+Neno!H161+Kuchawe!H161+Chiradzulu!H161+Thondwe!H161+Jali!H161+Lirangwe!H161</f>
        <v>6</v>
      </c>
      <c r="I161" s="148">
        <f>Zomba!I161+Mwanza!I161+Domasi!I161+Namadzi!I161+Neno!I161+Kuchawe!I161+Chiradzulu!I161+Thondwe!I161+Jali!I161+Lirangwe!I161</f>
        <v>4</v>
      </c>
      <c r="J161" s="148">
        <f>Zomba!J161+Mwanza!J161+Domasi!J161+Namadzi!J161+Neno!J161+Kuchawe!J161+Chiradzulu!J161+Thondwe!J161+Jali!J161+Lirangwe!J161</f>
        <v>4</v>
      </c>
      <c r="K161" s="148">
        <f>Zomba!K161+Mwanza!K161+Domasi!K161+Namadzi!K161+Neno!K161+Kuchawe!K161+Chiradzulu!K161+Thondwe!K161+Jali!K161+Lirangwe!K161</f>
        <v>23</v>
      </c>
      <c r="L161" s="148">
        <f>Zomba!L161+Mwanza!L161+Domasi!L161+Namadzi!L161+Neno!L161+Kuchawe!L161+Chiradzulu!L161+Thondwe!L161+Jali!L161+Lirangwe!L161</f>
        <v>18</v>
      </c>
      <c r="M161" s="148">
        <f>Zomba!M161+Mwanza!M161+Domasi!M161+Namadzi!M161+Neno!M161+Kuchawe!M161+Chiradzulu!M161+Thondwe!M161+Jali!M161+Lirangwe!M161</f>
        <v>15</v>
      </c>
      <c r="N161" s="148">
        <f>Zomba!N161+Mwanza!N161+Domasi!N161+Namadzi!N161+Neno!N161+Kuchawe!N161+Chiradzulu!N161+Thondwe!N161+Jali!N161+Lirangwe!N161</f>
        <v>13</v>
      </c>
      <c r="O161" s="148">
        <f>Zomba!O161+Mwanza!O161+Domasi!O161+Namadzi!O161+Neno!O161+Kuchawe!O161+Chiradzulu!O161+Thondwe!O161+Jali!O161+Lirangwe!O161</f>
        <v>4</v>
      </c>
      <c r="P161" s="71">
        <f t="shared" si="73"/>
        <v>116</v>
      </c>
    </row>
    <row r="162" spans="1:16" x14ac:dyDescent="0.25">
      <c r="A162" s="629"/>
      <c r="B162" s="20" t="s">
        <v>77</v>
      </c>
      <c r="C162" s="12" t="s">
        <v>57</v>
      </c>
      <c r="D162" s="148">
        <f>Zomba!D162+Mwanza!D162+Domasi!D162+Namadzi!D162+Neno!D162+Kuchawe!D162+Chiradzulu!D162+Thondwe!D162+Jali!D162+Lirangwe!D162</f>
        <v>2</v>
      </c>
      <c r="E162" s="148">
        <f>Zomba!E162+Mwanza!E162+Domasi!E162+Namadzi!E162+Neno!E162+Kuchawe!E162+Chiradzulu!E162+Thondwe!E162+Jali!E162+Lirangwe!E162</f>
        <v>4</v>
      </c>
      <c r="F162" s="148">
        <f>Zomba!F162+Mwanza!F162+Domasi!F162+Namadzi!F162+Neno!F162+Kuchawe!F162+Chiradzulu!F162+Thondwe!F162+Jali!F162+Lirangwe!F162</f>
        <v>2</v>
      </c>
      <c r="G162" s="148">
        <f>Zomba!G162+Mwanza!G162+Domasi!G162+Namadzi!G162+Neno!G162+Kuchawe!G162+Chiradzulu!G162+Thondwe!G162+Jali!G162+Lirangwe!G162</f>
        <v>8</v>
      </c>
      <c r="H162" s="148">
        <f>Zomba!H162+Mwanza!H162+Domasi!H162+Namadzi!H162+Neno!H162+Kuchawe!H162+Chiradzulu!H162+Thondwe!H162+Jali!H162+Lirangwe!H162</f>
        <v>3</v>
      </c>
      <c r="I162" s="148">
        <f>Zomba!I162+Mwanza!I162+Domasi!I162+Namadzi!I162+Neno!I162+Kuchawe!I162+Chiradzulu!I162+Thondwe!I162+Jali!I162+Lirangwe!I162</f>
        <v>11</v>
      </c>
      <c r="J162" s="148">
        <f>Zomba!J162+Mwanza!J162+Domasi!J162+Namadzi!J162+Neno!J162+Kuchawe!J162+Chiradzulu!J162+Thondwe!J162+Jali!J162+Lirangwe!J162</f>
        <v>13</v>
      </c>
      <c r="K162" s="148">
        <f>Zomba!K162+Mwanza!K162+Domasi!K162+Namadzi!K162+Neno!K162+Kuchawe!K162+Chiradzulu!K162+Thondwe!K162+Jali!K162+Lirangwe!K162</f>
        <v>16</v>
      </c>
      <c r="L162" s="148">
        <f>Zomba!L162+Mwanza!L162+Domasi!L162+Namadzi!L162+Neno!L162+Kuchawe!L162+Chiradzulu!L162+Thondwe!L162+Jali!L162+Lirangwe!L162</f>
        <v>11</v>
      </c>
      <c r="M162" s="148">
        <f>Zomba!M162+Mwanza!M162+Domasi!M162+Namadzi!M162+Neno!M162+Kuchawe!M162+Chiradzulu!M162+Thondwe!M162+Jali!M162+Lirangwe!M162</f>
        <v>8</v>
      </c>
      <c r="N162" s="148">
        <f>Zomba!N162+Mwanza!N162+Domasi!N162+Namadzi!N162+Neno!N162+Kuchawe!N162+Chiradzulu!N162+Thondwe!N162+Jali!N162+Lirangwe!N162</f>
        <v>7</v>
      </c>
      <c r="O162" s="148">
        <f>Zomba!O162+Mwanza!O162+Domasi!O162+Namadzi!O162+Neno!O162+Kuchawe!O162+Chiradzulu!O162+Thondwe!O162+Jali!O162+Lirangwe!O162</f>
        <v>5</v>
      </c>
      <c r="P162" s="71">
        <f t="shared" si="73"/>
        <v>90</v>
      </c>
    </row>
    <row r="163" spans="1:16" x14ac:dyDescent="0.25">
      <c r="A163" s="629"/>
      <c r="B163" s="20" t="s">
        <v>69</v>
      </c>
      <c r="C163" s="12" t="s">
        <v>57</v>
      </c>
      <c r="D163" s="148">
        <f>Zomba!D163+Mwanza!D163+Domasi!D163+Namadzi!D163+Neno!D163+Kuchawe!D163+Chiradzulu!D163+Thondwe!D163+Jali!D163+Lirangwe!D163</f>
        <v>2</v>
      </c>
      <c r="E163" s="148">
        <f>Zomba!E163+Mwanza!E163+Domasi!E163+Namadzi!E163+Neno!E163+Kuchawe!E163+Chiradzulu!E163+Thondwe!E163+Jali!E163+Lirangwe!E163</f>
        <v>1</v>
      </c>
      <c r="F163" s="148">
        <f>Zomba!F163+Mwanza!F163+Domasi!F163+Namadzi!F163+Neno!F163+Kuchawe!F163+Chiradzulu!F163+Thondwe!F163+Jali!F163+Lirangwe!F163</f>
        <v>0</v>
      </c>
      <c r="G163" s="148">
        <f>Zomba!G163+Mwanza!G163+Domasi!G163+Namadzi!G163+Neno!G163+Kuchawe!G163+Chiradzulu!G163+Thondwe!G163+Jali!G163+Lirangwe!G163</f>
        <v>2</v>
      </c>
      <c r="H163" s="148">
        <f>Zomba!H163+Mwanza!H163+Domasi!H163+Namadzi!H163+Neno!H163+Kuchawe!H163+Chiradzulu!H163+Thondwe!H163+Jali!H163+Lirangwe!H163</f>
        <v>4</v>
      </c>
      <c r="I163" s="148">
        <f>Zomba!I163+Mwanza!I163+Domasi!I163+Namadzi!I163+Neno!I163+Kuchawe!I163+Chiradzulu!I163+Thondwe!I163+Jali!I163+Lirangwe!I163</f>
        <v>2</v>
      </c>
      <c r="J163" s="148">
        <f>Zomba!J163+Mwanza!J163+Domasi!J163+Namadzi!J163+Neno!J163+Kuchawe!J163+Chiradzulu!J163+Thondwe!J163+Jali!J163+Lirangwe!J163</f>
        <v>3</v>
      </c>
      <c r="K163" s="148">
        <f>Zomba!K163+Mwanza!K163+Domasi!K163+Namadzi!K163+Neno!K163+Kuchawe!K163+Chiradzulu!K163+Thondwe!K163+Jali!K163+Lirangwe!K163</f>
        <v>3</v>
      </c>
      <c r="L163" s="148">
        <f>Zomba!L163+Mwanza!L163+Domasi!L163+Namadzi!L163+Neno!L163+Kuchawe!L163+Chiradzulu!L163+Thondwe!L163+Jali!L163+Lirangwe!L163</f>
        <v>1</v>
      </c>
      <c r="M163" s="148">
        <f>Zomba!M163+Mwanza!M163+Domasi!M163+Namadzi!M163+Neno!M163+Kuchawe!M163+Chiradzulu!M163+Thondwe!M163+Jali!M163+Lirangwe!M163</f>
        <v>2</v>
      </c>
      <c r="N163" s="148">
        <f>Zomba!N163+Mwanza!N163+Domasi!N163+Namadzi!N163+Neno!N163+Kuchawe!N163+Chiradzulu!N163+Thondwe!N163+Jali!N163+Lirangwe!N163</f>
        <v>1</v>
      </c>
      <c r="O163" s="148">
        <f>Zomba!O163+Mwanza!O163+Domasi!O163+Namadzi!O163+Neno!O163+Kuchawe!O163+Chiradzulu!O163+Thondwe!O163+Jali!O163+Lirangwe!O163</f>
        <v>0</v>
      </c>
      <c r="P163" s="71">
        <f t="shared" si="73"/>
        <v>21</v>
      </c>
    </row>
    <row r="164" spans="1:16" x14ac:dyDescent="0.25">
      <c r="A164" s="629"/>
      <c r="B164" s="20" t="s">
        <v>68</v>
      </c>
      <c r="C164" s="12" t="s">
        <v>57</v>
      </c>
      <c r="D164" s="148">
        <f>Zomba!D164+Mwanza!D164+Domasi!D164+Namadzi!D164+Neno!D164+Kuchawe!D164+Chiradzulu!D164+Thondwe!D164+Jali!D164+Lirangwe!D164</f>
        <v>0</v>
      </c>
      <c r="E164" s="148">
        <f>Zomba!E164+Mwanza!E164+Domasi!E164+Namadzi!E164+Neno!E164+Kuchawe!E164+Chiradzulu!E164+Thondwe!E164+Jali!E164+Lirangwe!E164</f>
        <v>0</v>
      </c>
      <c r="F164" s="148">
        <f>Zomba!F164+Mwanza!F164+Domasi!F164+Namadzi!F164+Neno!F164+Kuchawe!F164+Chiradzulu!F164+Thondwe!F164+Jali!F164+Lirangwe!F164</f>
        <v>0</v>
      </c>
      <c r="G164" s="148">
        <f>Zomba!G164+Mwanza!G164+Domasi!G164+Namadzi!G164+Neno!G164+Kuchawe!G164+Chiradzulu!G164+Thondwe!G164+Jali!G164+Lirangwe!G164</f>
        <v>0</v>
      </c>
      <c r="H164" s="148">
        <f>Zomba!H164+Mwanza!H164+Domasi!H164+Namadzi!H164+Neno!H164+Kuchawe!H164+Chiradzulu!H164+Thondwe!H164+Jali!H164+Lirangwe!H164</f>
        <v>0</v>
      </c>
      <c r="I164" s="148">
        <f>Zomba!I164+Mwanza!I164+Domasi!I164+Namadzi!I164+Neno!I164+Kuchawe!I164+Chiradzulu!I164+Thondwe!I164+Jali!I164+Lirangwe!I164</f>
        <v>0</v>
      </c>
      <c r="J164" s="148">
        <f>Zomba!J164+Mwanza!J164+Domasi!J164+Namadzi!J164+Neno!J164+Kuchawe!J164+Chiradzulu!J164+Thondwe!J164+Jali!J164+Lirangwe!J164</f>
        <v>0</v>
      </c>
      <c r="K164" s="148">
        <f>Zomba!K164+Mwanza!K164+Domasi!K164+Namadzi!K164+Neno!K164+Kuchawe!K164+Chiradzulu!K164+Thondwe!K164+Jali!K164+Lirangwe!K164</f>
        <v>0</v>
      </c>
      <c r="L164" s="148">
        <f>Zomba!L164+Mwanza!L164+Domasi!L164+Namadzi!L164+Neno!L164+Kuchawe!L164+Chiradzulu!L164+Thondwe!L164+Jali!L164+Lirangwe!L164</f>
        <v>0</v>
      </c>
      <c r="M164" s="148">
        <f>Zomba!M164+Mwanza!M164+Domasi!M164+Namadzi!M164+Neno!M164+Kuchawe!M164+Chiradzulu!M164+Thondwe!M164+Jali!M164+Lirangwe!M164</f>
        <v>0</v>
      </c>
      <c r="N164" s="148">
        <f>Zomba!N164+Mwanza!N164+Domasi!N164+Namadzi!N164+Neno!N164+Kuchawe!N164+Chiradzulu!N164+Thondwe!N164+Jali!N164+Lirangwe!N164</f>
        <v>0</v>
      </c>
      <c r="O164" s="148">
        <f>Zomba!O164+Mwanza!O164+Domasi!O164+Namadzi!O164+Neno!O164+Kuchawe!O164+Chiradzulu!O164+Thondwe!O164+Jali!O164+Lirangwe!O164</f>
        <v>0</v>
      </c>
      <c r="P164" s="71">
        <f t="shared" si="73"/>
        <v>0</v>
      </c>
    </row>
    <row r="165" spans="1:16" x14ac:dyDescent="0.25">
      <c r="A165" s="630"/>
      <c r="B165" s="20" t="s">
        <v>76</v>
      </c>
      <c r="C165" s="12" t="s">
        <v>57</v>
      </c>
      <c r="D165" s="148">
        <f>Zomba!D165+Mwanza!D165+Domasi!D165+Namadzi!D165+Neno!D165+Kuchawe!D165+Chiradzulu!D165+Thondwe!D165+Jali!D165+Lirangwe!D165</f>
        <v>0</v>
      </c>
      <c r="E165" s="148">
        <f>Zomba!E165+Mwanza!E165+Domasi!E165+Namadzi!E165+Neno!E165+Kuchawe!E165+Chiradzulu!E165+Thondwe!E165+Jali!E165+Lirangwe!E165</f>
        <v>0</v>
      </c>
      <c r="F165" s="148">
        <f>Zomba!F165+Mwanza!F165+Domasi!F165+Namadzi!F165+Neno!F165+Kuchawe!F165+Chiradzulu!F165+Thondwe!F165+Jali!F165+Lirangwe!F165</f>
        <v>0</v>
      </c>
      <c r="G165" s="148">
        <f>Zomba!G165+Mwanza!G165+Domasi!G165+Namadzi!G165+Neno!G165+Kuchawe!G165+Chiradzulu!G165+Thondwe!G165+Jali!G165+Lirangwe!G165</f>
        <v>0</v>
      </c>
      <c r="H165" s="148">
        <f>Zomba!H165+Mwanza!H165+Domasi!H165+Namadzi!H165+Neno!H165+Kuchawe!H165+Chiradzulu!H165+Thondwe!H165+Jali!H165+Lirangwe!H165</f>
        <v>0</v>
      </c>
      <c r="I165" s="148">
        <f>Zomba!I165+Mwanza!I165+Domasi!I165+Namadzi!I165+Neno!I165+Kuchawe!I165+Chiradzulu!I165+Thondwe!I165+Jali!I165+Lirangwe!I165</f>
        <v>0</v>
      </c>
      <c r="J165" s="148">
        <f>Zomba!J165+Mwanza!J165+Domasi!J165+Namadzi!J165+Neno!J165+Kuchawe!J165+Chiradzulu!J165+Thondwe!J165+Jali!J165+Lirangwe!J165</f>
        <v>0</v>
      </c>
      <c r="K165" s="148">
        <f>Zomba!K165+Mwanza!K165+Domasi!K165+Namadzi!K165+Neno!K165+Kuchawe!K165+Chiradzulu!K165+Thondwe!K165+Jali!K165+Lirangwe!K165</f>
        <v>0</v>
      </c>
      <c r="L165" s="148">
        <f>Zomba!L165+Mwanza!L165+Domasi!L165+Namadzi!L165+Neno!L165+Kuchawe!L165+Chiradzulu!L165+Thondwe!L165+Jali!L165+Lirangwe!L165</f>
        <v>0</v>
      </c>
      <c r="M165" s="148">
        <f>Zomba!M165+Mwanza!M165+Domasi!M165+Namadzi!M165+Neno!M165+Kuchawe!M165+Chiradzulu!M165+Thondwe!M165+Jali!M165+Lirangwe!M165</f>
        <v>0</v>
      </c>
      <c r="N165" s="148">
        <f>Zomba!N165+Mwanza!N165+Domasi!N165+Namadzi!N165+Neno!N165+Kuchawe!N165+Chiradzulu!N165+Thondwe!N165+Jali!N165+Lirangwe!N165</f>
        <v>0</v>
      </c>
      <c r="O165" s="148">
        <f>Zomba!O165+Mwanza!O165+Domasi!O165+Namadzi!O165+Neno!O165+Kuchawe!O165+Chiradzulu!O165+Thondwe!O165+Jali!O165+Lirangwe!O165</f>
        <v>0</v>
      </c>
      <c r="P165" s="71">
        <f t="shared" si="73"/>
        <v>0</v>
      </c>
    </row>
    <row r="166" spans="1:16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71"/>
    </row>
    <row r="167" spans="1:16" x14ac:dyDescent="0.25">
      <c r="A167" s="629"/>
      <c r="B167" s="20" t="s">
        <v>74</v>
      </c>
      <c r="C167" s="12" t="s">
        <v>57</v>
      </c>
      <c r="D167" s="148">
        <f>Zomba!D167+Mwanza!D167+Domasi!D167+Namadzi!D167+Neno!D167+Kuchawe!D167+Chiradzulu!D167+Thondwe!D167+Jali!D167+Lirangwe!D167</f>
        <v>39</v>
      </c>
      <c r="E167" s="148">
        <f>Zomba!E167+Mwanza!E167+Domasi!E167+Namadzi!E167+Neno!E167+Kuchawe!E167+Chiradzulu!E167+Thondwe!E167+Jali!E167+Lirangwe!E167</f>
        <v>37</v>
      </c>
      <c r="F167" s="148">
        <f>Zomba!F167+Mwanza!F167+Domasi!F167+Namadzi!F167+Neno!F167+Kuchawe!F167+Chiradzulu!F167+Thondwe!F167+Jali!F167+Lirangwe!F167</f>
        <v>44</v>
      </c>
      <c r="G167" s="148">
        <f>Zomba!G167+Mwanza!G167+Domasi!G167+Namadzi!G167+Neno!G167+Kuchawe!G167+Chiradzulu!G167+Thondwe!G167+Jali!G167+Lirangwe!G167</f>
        <v>78</v>
      </c>
      <c r="H167" s="148">
        <f>Zomba!H167+Mwanza!H167+Domasi!H167+Namadzi!H167+Neno!H167+Kuchawe!H167+Chiradzulu!H167+Thondwe!H167+Jali!H167+Lirangwe!H167</f>
        <v>58</v>
      </c>
      <c r="I167" s="148">
        <f>Zomba!I167+Mwanza!I167+Domasi!I167+Namadzi!I167+Neno!I167+Kuchawe!I167+Chiradzulu!I167+Thondwe!I167+Jali!I167+Lirangwe!I167</f>
        <v>40</v>
      </c>
      <c r="J167" s="148">
        <f>Zomba!J167+Mwanza!J167+Domasi!J167+Namadzi!J167+Neno!J167+Kuchawe!J167+Chiradzulu!J167+Thondwe!J167+Jali!J167+Lirangwe!J167</f>
        <v>43</v>
      </c>
      <c r="K167" s="148">
        <f>Zomba!K167+Mwanza!K167+Domasi!K167+Namadzi!K167+Neno!K167+Kuchawe!K167+Chiradzulu!K167+Thondwe!K167+Jali!K167+Lirangwe!K167</f>
        <v>37</v>
      </c>
      <c r="L167" s="148">
        <f>Zomba!L167+Mwanza!L167+Domasi!L167+Namadzi!L167+Neno!L167+Kuchawe!L167+Chiradzulu!L167+Thondwe!L167+Jali!L167+Lirangwe!L167</f>
        <v>35</v>
      </c>
      <c r="M167" s="148">
        <f>Zomba!M167+Mwanza!M167+Domasi!M167+Namadzi!M167+Neno!M167+Kuchawe!M167+Chiradzulu!M167+Thondwe!M167+Jali!M167+Lirangwe!M167</f>
        <v>42</v>
      </c>
      <c r="N167" s="148">
        <f>Zomba!N167+Mwanza!N167+Domasi!N167+Namadzi!N167+Neno!N167+Kuchawe!N167+Chiradzulu!N167+Thondwe!N167+Jali!N167+Lirangwe!N167</f>
        <v>19</v>
      </c>
      <c r="O167" s="148">
        <f>Zomba!O167+Mwanza!O167+Domasi!O167+Namadzi!O167+Neno!O167+Kuchawe!O167+Chiradzulu!O167+Thondwe!O167+Jali!O167+Lirangwe!O167</f>
        <v>42</v>
      </c>
      <c r="P167" s="71">
        <f t="shared" ref="P167:P175" si="74">SUM(D167:O167)</f>
        <v>514</v>
      </c>
    </row>
    <row r="168" spans="1:16" x14ac:dyDescent="0.25">
      <c r="A168" s="629"/>
      <c r="B168" s="20" t="s">
        <v>73</v>
      </c>
      <c r="C168" s="12" t="s">
        <v>57</v>
      </c>
      <c r="D168" s="148">
        <f>Zomba!D168+Mwanza!D168+Domasi!D168+Namadzi!D168+Neno!D168+Kuchawe!D168+Chiradzulu!D168+Thondwe!D168+Jali!D168+Lirangwe!D168</f>
        <v>6</v>
      </c>
      <c r="E168" s="148">
        <f>Zomba!E168+Mwanza!E168+Domasi!E168+Namadzi!E168+Neno!E168+Kuchawe!E168+Chiradzulu!E168+Thondwe!E168+Jali!E168+Lirangwe!E168</f>
        <v>7</v>
      </c>
      <c r="F168" s="148">
        <f>Zomba!F168+Mwanza!F168+Domasi!F168+Namadzi!F168+Neno!F168+Kuchawe!F168+Chiradzulu!F168+Thondwe!F168+Jali!F168+Lirangwe!F168</f>
        <v>8</v>
      </c>
      <c r="G168" s="148">
        <f>Zomba!G168+Mwanza!G168+Domasi!G168+Namadzi!G168+Neno!G168+Kuchawe!G168+Chiradzulu!G168+Thondwe!G168+Jali!G168+Lirangwe!G168</f>
        <v>13</v>
      </c>
      <c r="H168" s="148">
        <f>Zomba!H168+Mwanza!H168+Domasi!H168+Namadzi!H168+Neno!H168+Kuchawe!H168+Chiradzulu!H168+Thondwe!H168+Jali!H168+Lirangwe!H168</f>
        <v>19</v>
      </c>
      <c r="I168" s="148">
        <f>Zomba!I168+Mwanza!I168+Domasi!I168+Namadzi!I168+Neno!I168+Kuchawe!I168+Chiradzulu!I168+Thondwe!I168+Jali!I168+Lirangwe!I168</f>
        <v>7</v>
      </c>
      <c r="J168" s="148">
        <f>Zomba!J168+Mwanza!J168+Domasi!J168+Namadzi!J168+Neno!J168+Kuchawe!J168+Chiradzulu!J168+Thondwe!J168+Jali!J168+Lirangwe!J168</f>
        <v>16</v>
      </c>
      <c r="K168" s="148">
        <f>Zomba!K168+Mwanza!K168+Domasi!K168+Namadzi!K168+Neno!K168+Kuchawe!K168+Chiradzulu!K168+Thondwe!K168+Jali!K168+Lirangwe!K168</f>
        <v>11</v>
      </c>
      <c r="L168" s="148">
        <f>Zomba!L168+Mwanza!L168+Domasi!L168+Namadzi!L168+Neno!L168+Kuchawe!L168+Chiradzulu!L168+Thondwe!L168+Jali!L168+Lirangwe!L168</f>
        <v>9</v>
      </c>
      <c r="M168" s="148">
        <f>Zomba!M168+Mwanza!M168+Domasi!M168+Namadzi!M168+Neno!M168+Kuchawe!M168+Chiradzulu!M168+Thondwe!M168+Jali!M168+Lirangwe!M168</f>
        <v>5</v>
      </c>
      <c r="N168" s="148">
        <f>Zomba!N168+Mwanza!N168+Domasi!N168+Namadzi!N168+Neno!N168+Kuchawe!N168+Chiradzulu!N168+Thondwe!N168+Jali!N168+Lirangwe!N168</f>
        <v>5</v>
      </c>
      <c r="O168" s="148">
        <f>Zomba!O168+Mwanza!O168+Domasi!O168+Namadzi!O168+Neno!O168+Kuchawe!O168+Chiradzulu!O168+Thondwe!O168+Jali!O168+Lirangwe!O168</f>
        <v>9</v>
      </c>
      <c r="P168" s="71">
        <f t="shared" si="74"/>
        <v>115</v>
      </c>
    </row>
    <row r="169" spans="1:16" x14ac:dyDescent="0.25">
      <c r="A169" s="629"/>
      <c r="B169" s="20" t="s">
        <v>72</v>
      </c>
      <c r="C169" s="12" t="s">
        <v>57</v>
      </c>
      <c r="D169" s="148">
        <f>Zomba!D169+Mwanza!D169+Domasi!D169+Namadzi!D169+Neno!D169+Kuchawe!D169+Chiradzulu!D169+Thondwe!D169+Jali!D169+Lirangwe!D169</f>
        <v>2</v>
      </c>
      <c r="E169" s="148">
        <f>Zomba!E169+Mwanza!E169+Domasi!E169+Namadzi!E169+Neno!E169+Kuchawe!E169+Chiradzulu!E169+Thondwe!E169+Jali!E169+Lirangwe!E169</f>
        <v>1</v>
      </c>
      <c r="F169" s="148">
        <f>Zomba!F169+Mwanza!F169+Domasi!F169+Namadzi!F169+Neno!F169+Kuchawe!F169+Chiradzulu!F169+Thondwe!F169+Jali!F169+Lirangwe!F169</f>
        <v>2</v>
      </c>
      <c r="G169" s="148">
        <f>Zomba!G169+Mwanza!G169+Domasi!G169+Namadzi!G169+Neno!G169+Kuchawe!G169+Chiradzulu!G169+Thondwe!G169+Jali!G169+Lirangwe!G169</f>
        <v>1</v>
      </c>
      <c r="H169" s="148">
        <f>Zomba!H169+Mwanza!H169+Domasi!H169+Namadzi!H169+Neno!H169+Kuchawe!H169+Chiradzulu!H169+Thondwe!H169+Jali!H169+Lirangwe!H169</f>
        <v>2</v>
      </c>
      <c r="I169" s="148">
        <f>Zomba!I169+Mwanza!I169+Domasi!I169+Namadzi!I169+Neno!I169+Kuchawe!I169+Chiradzulu!I169+Thondwe!I169+Jali!I169+Lirangwe!I169</f>
        <v>3</v>
      </c>
      <c r="J169" s="148">
        <f>Zomba!J169+Mwanza!J169+Domasi!J169+Namadzi!J169+Neno!J169+Kuchawe!J169+Chiradzulu!J169+Thondwe!J169+Jali!J169+Lirangwe!J169</f>
        <v>2</v>
      </c>
      <c r="K169" s="148">
        <f>Zomba!K169+Mwanza!K169+Domasi!K169+Namadzi!K169+Neno!K169+Kuchawe!K169+Chiradzulu!K169+Thondwe!K169+Jali!K169+Lirangwe!K169</f>
        <v>1</v>
      </c>
      <c r="L169" s="148">
        <f>Zomba!L169+Mwanza!L169+Domasi!L169+Namadzi!L169+Neno!L169+Kuchawe!L169+Chiradzulu!L169+Thondwe!L169+Jali!L169+Lirangwe!L169</f>
        <v>1</v>
      </c>
      <c r="M169" s="148">
        <f>Zomba!M169+Mwanza!M169+Domasi!M169+Namadzi!M169+Neno!M169+Kuchawe!M169+Chiradzulu!M169+Thondwe!M169+Jali!M169+Lirangwe!M169</f>
        <v>1</v>
      </c>
      <c r="N169" s="148">
        <f>Zomba!N169+Mwanza!N169+Domasi!N169+Namadzi!N169+Neno!N169+Kuchawe!N169+Chiradzulu!N169+Thondwe!N169+Jali!N169+Lirangwe!N169</f>
        <v>2</v>
      </c>
      <c r="O169" s="148">
        <f>Zomba!O169+Mwanza!O169+Domasi!O169+Namadzi!O169+Neno!O169+Kuchawe!O169+Chiradzulu!O169+Thondwe!O169+Jali!O169+Lirangwe!O169</f>
        <v>1</v>
      </c>
      <c r="P169" s="71">
        <f t="shared" si="74"/>
        <v>19</v>
      </c>
    </row>
    <row r="170" spans="1:16" x14ac:dyDescent="0.25">
      <c r="A170" s="629"/>
      <c r="B170" s="20" t="s">
        <v>71</v>
      </c>
      <c r="C170" s="12" t="s">
        <v>57</v>
      </c>
      <c r="D170" s="148">
        <f>Zomba!D170+Mwanza!D170+Domasi!D170+Namadzi!D170+Neno!D170+Kuchawe!D170+Chiradzulu!D170+Thondwe!D170+Jali!D170+Lirangwe!D170</f>
        <v>0</v>
      </c>
      <c r="E170" s="148">
        <f>Zomba!E170+Mwanza!E170+Domasi!E170+Namadzi!E170+Neno!E170+Kuchawe!E170+Chiradzulu!E170+Thondwe!E170+Jali!E170+Lirangwe!E170</f>
        <v>0</v>
      </c>
      <c r="F170" s="148">
        <f>Zomba!F170+Mwanza!F170+Domasi!F170+Namadzi!F170+Neno!F170+Kuchawe!F170+Chiradzulu!F170+Thondwe!F170+Jali!F170+Lirangwe!F170</f>
        <v>0</v>
      </c>
      <c r="G170" s="148">
        <f>Zomba!G170+Mwanza!G170+Domasi!G170+Namadzi!G170+Neno!G170+Kuchawe!G170+Chiradzulu!G170+Thondwe!G170+Jali!G170+Lirangwe!G170</f>
        <v>1</v>
      </c>
      <c r="H170" s="148">
        <f>Zomba!H170+Mwanza!H170+Domasi!H170+Namadzi!H170+Neno!H170+Kuchawe!H170+Chiradzulu!H170+Thondwe!H170+Jali!H170+Lirangwe!H170</f>
        <v>2</v>
      </c>
      <c r="I170" s="148">
        <f>Zomba!I170+Mwanza!I170+Domasi!I170+Namadzi!I170+Neno!I170+Kuchawe!I170+Chiradzulu!I170+Thondwe!I170+Jali!I170+Lirangwe!I170</f>
        <v>1</v>
      </c>
      <c r="J170" s="148">
        <f>Zomba!J170+Mwanza!J170+Domasi!J170+Namadzi!J170+Neno!J170+Kuchawe!J170+Chiradzulu!J170+Thondwe!J170+Jali!J170+Lirangwe!J170</f>
        <v>0</v>
      </c>
      <c r="K170" s="148">
        <f>Zomba!K170+Mwanza!K170+Domasi!K170+Namadzi!K170+Neno!K170+Kuchawe!K170+Chiradzulu!K170+Thondwe!K170+Jali!K170+Lirangwe!K170</f>
        <v>0</v>
      </c>
      <c r="L170" s="148">
        <f>Zomba!L170+Mwanza!L170+Domasi!L170+Namadzi!L170+Neno!L170+Kuchawe!L170+Chiradzulu!L170+Thondwe!L170+Jali!L170+Lirangwe!L170</f>
        <v>0</v>
      </c>
      <c r="M170" s="148">
        <f>Zomba!M170+Mwanza!M170+Domasi!M170+Namadzi!M170+Neno!M170+Kuchawe!M170+Chiradzulu!M170+Thondwe!M170+Jali!M170+Lirangwe!M170</f>
        <v>0</v>
      </c>
      <c r="N170" s="148">
        <f>Zomba!N170+Mwanza!N170+Domasi!N170+Namadzi!N170+Neno!N170+Kuchawe!N170+Chiradzulu!N170+Thondwe!N170+Jali!N170+Lirangwe!N170</f>
        <v>0</v>
      </c>
      <c r="O170" s="148">
        <f>Zomba!O170+Mwanza!O170+Domasi!O170+Namadzi!O170+Neno!O170+Kuchawe!O170+Chiradzulu!O170+Thondwe!O170+Jali!O170+Lirangwe!O170</f>
        <v>0</v>
      </c>
      <c r="P170" s="71">
        <f t="shared" si="74"/>
        <v>4</v>
      </c>
    </row>
    <row r="171" spans="1:16" x14ac:dyDescent="0.25">
      <c r="A171" s="629"/>
      <c r="B171" s="20" t="s">
        <v>52</v>
      </c>
      <c r="C171" s="12" t="s">
        <v>57</v>
      </c>
      <c r="D171" s="148">
        <f>Zomba!D171+Mwanza!D171+Domasi!D171+Namadzi!D171+Neno!D171+Kuchawe!D171+Chiradzulu!D171+Thondwe!D171+Jali!D171+Lirangwe!D171</f>
        <v>0</v>
      </c>
      <c r="E171" s="148">
        <f>Zomba!E171+Mwanza!E171+Domasi!E171+Namadzi!E171+Neno!E171+Kuchawe!E171+Chiradzulu!E171+Thondwe!E171+Jali!E171+Lirangwe!E171</f>
        <v>0</v>
      </c>
      <c r="F171" s="148">
        <f>Zomba!F171+Mwanza!F171+Domasi!F171+Namadzi!F171+Neno!F171+Kuchawe!F171+Chiradzulu!F171+Thondwe!F171+Jali!F171+Lirangwe!F171</f>
        <v>1</v>
      </c>
      <c r="G171" s="148">
        <f>Zomba!G171+Mwanza!G171+Domasi!G171+Namadzi!G171+Neno!G171+Kuchawe!G171+Chiradzulu!G171+Thondwe!G171+Jali!G171+Lirangwe!G171</f>
        <v>2</v>
      </c>
      <c r="H171" s="148">
        <f>Zomba!H171+Mwanza!H171+Domasi!H171+Namadzi!H171+Neno!H171+Kuchawe!H171+Chiradzulu!H171+Thondwe!H171+Jali!H171+Lirangwe!H171</f>
        <v>3</v>
      </c>
      <c r="I171" s="148">
        <f>Zomba!I171+Mwanza!I171+Domasi!I171+Namadzi!I171+Neno!I171+Kuchawe!I171+Chiradzulu!I171+Thondwe!I171+Jali!I171+Lirangwe!I171</f>
        <v>0</v>
      </c>
      <c r="J171" s="148">
        <f>Zomba!J171+Mwanza!J171+Domasi!J171+Namadzi!J171+Neno!J171+Kuchawe!J171+Chiradzulu!J171+Thondwe!J171+Jali!J171+Lirangwe!J171</f>
        <v>1</v>
      </c>
      <c r="K171" s="148">
        <f>Zomba!K171+Mwanza!K171+Domasi!K171+Namadzi!K171+Neno!K171+Kuchawe!K171+Chiradzulu!K171+Thondwe!K171+Jali!K171+Lirangwe!K171</f>
        <v>0</v>
      </c>
      <c r="L171" s="148">
        <f>Zomba!L171+Mwanza!L171+Domasi!L171+Namadzi!L171+Neno!L171+Kuchawe!L171+Chiradzulu!L171+Thondwe!L171+Jali!L171+Lirangwe!L171</f>
        <v>1</v>
      </c>
      <c r="M171" s="148">
        <f>Zomba!M171+Mwanza!M171+Domasi!M171+Namadzi!M171+Neno!M171+Kuchawe!M171+Chiradzulu!M171+Thondwe!M171+Jali!M171+Lirangwe!M171</f>
        <v>0</v>
      </c>
      <c r="N171" s="148">
        <f>Zomba!N171+Mwanza!N171+Domasi!N171+Namadzi!N171+Neno!N171+Kuchawe!N171+Chiradzulu!N171+Thondwe!N171+Jali!N171+Lirangwe!N171</f>
        <v>0</v>
      </c>
      <c r="O171" s="148">
        <f>Zomba!O171+Mwanza!O171+Domasi!O171+Namadzi!O171+Neno!O171+Kuchawe!O171+Chiradzulu!O171+Thondwe!O171+Jali!O171+Lirangwe!O171</f>
        <v>0</v>
      </c>
      <c r="P171" s="71">
        <f t="shared" si="74"/>
        <v>8</v>
      </c>
    </row>
    <row r="172" spans="1:16" x14ac:dyDescent="0.25">
      <c r="A172" s="629"/>
      <c r="B172" s="20" t="s">
        <v>62</v>
      </c>
      <c r="C172" s="12" t="s">
        <v>57</v>
      </c>
      <c r="D172" s="148">
        <f>Zomba!D172+Mwanza!D172+Domasi!D172+Namadzi!D172+Neno!D172+Kuchawe!D172+Chiradzulu!D172+Thondwe!D172+Jali!D172+Lirangwe!D172</f>
        <v>1</v>
      </c>
      <c r="E172" s="148">
        <f>Zomba!E172+Mwanza!E172+Domasi!E172+Namadzi!E172+Neno!E172+Kuchawe!E172+Chiradzulu!E172+Thondwe!E172+Jali!E172+Lirangwe!E172</f>
        <v>1</v>
      </c>
      <c r="F172" s="148">
        <f>Zomba!F172+Mwanza!F172+Domasi!F172+Namadzi!F172+Neno!F172+Kuchawe!F172+Chiradzulu!F172+Thondwe!F172+Jali!F172+Lirangwe!F172</f>
        <v>1</v>
      </c>
      <c r="G172" s="148">
        <f>Zomba!G172+Mwanza!G172+Domasi!G172+Namadzi!G172+Neno!G172+Kuchawe!G172+Chiradzulu!G172+Thondwe!G172+Jali!G172+Lirangwe!G172</f>
        <v>0</v>
      </c>
      <c r="H172" s="148">
        <f>Zomba!H172+Mwanza!H172+Domasi!H172+Namadzi!H172+Neno!H172+Kuchawe!H172+Chiradzulu!H172+Thondwe!H172+Jali!H172+Lirangwe!H172</f>
        <v>0</v>
      </c>
      <c r="I172" s="148">
        <f>Zomba!I172+Mwanza!I172+Domasi!I172+Namadzi!I172+Neno!I172+Kuchawe!I172+Chiradzulu!I172+Thondwe!I172+Jali!I172+Lirangwe!I172</f>
        <v>1</v>
      </c>
      <c r="J172" s="148">
        <f>Zomba!J172+Mwanza!J172+Domasi!J172+Namadzi!J172+Neno!J172+Kuchawe!J172+Chiradzulu!J172+Thondwe!J172+Jali!J172+Lirangwe!J172</f>
        <v>1</v>
      </c>
      <c r="K172" s="148">
        <f>Zomba!K172+Mwanza!K172+Domasi!K172+Namadzi!K172+Neno!K172+Kuchawe!K172+Chiradzulu!K172+Thondwe!K172+Jali!K172+Lirangwe!K172</f>
        <v>0</v>
      </c>
      <c r="L172" s="148">
        <f>Zomba!L172+Mwanza!L172+Domasi!L172+Namadzi!L172+Neno!L172+Kuchawe!L172+Chiradzulu!L172+Thondwe!L172+Jali!L172+Lirangwe!L172</f>
        <v>0</v>
      </c>
      <c r="M172" s="148">
        <f>Zomba!M172+Mwanza!M172+Domasi!M172+Namadzi!M172+Neno!M172+Kuchawe!M172+Chiradzulu!M172+Thondwe!M172+Jali!M172+Lirangwe!M172</f>
        <v>0</v>
      </c>
      <c r="N172" s="148">
        <f>Zomba!N172+Mwanza!N172+Domasi!N172+Namadzi!N172+Neno!N172+Kuchawe!N172+Chiradzulu!N172+Thondwe!N172+Jali!N172+Lirangwe!N172</f>
        <v>0</v>
      </c>
      <c r="O172" s="148">
        <f>Zomba!O172+Mwanza!O172+Domasi!O172+Namadzi!O172+Neno!O172+Kuchawe!O172+Chiradzulu!O172+Thondwe!O172+Jali!O172+Lirangwe!O172</f>
        <v>0</v>
      </c>
      <c r="P172" s="71">
        <f t="shared" si="74"/>
        <v>5</v>
      </c>
    </row>
    <row r="173" spans="1:16" x14ac:dyDescent="0.25">
      <c r="A173" s="629"/>
      <c r="B173" s="20" t="s">
        <v>61</v>
      </c>
      <c r="C173" s="12" t="s">
        <v>57</v>
      </c>
      <c r="D173" s="148">
        <f>Zomba!D173+Mwanza!D173+Domasi!D173+Namadzi!D173+Neno!D173+Kuchawe!D173+Chiradzulu!D173+Thondwe!D173+Jali!D173+Lirangwe!D173</f>
        <v>0</v>
      </c>
      <c r="E173" s="148">
        <f>Zomba!E173+Mwanza!E173+Domasi!E173+Namadzi!E173+Neno!E173+Kuchawe!E173+Chiradzulu!E173+Thondwe!E173+Jali!E173+Lirangwe!E173</f>
        <v>0</v>
      </c>
      <c r="F173" s="148">
        <f>Zomba!F173+Mwanza!F173+Domasi!F173+Namadzi!F173+Neno!F173+Kuchawe!F173+Chiradzulu!F173+Thondwe!F173+Jali!F173+Lirangwe!F173</f>
        <v>1</v>
      </c>
      <c r="G173" s="148">
        <f>Zomba!G173+Mwanza!G173+Domasi!G173+Namadzi!G173+Neno!G173+Kuchawe!G173+Chiradzulu!G173+Thondwe!G173+Jali!G173+Lirangwe!G173</f>
        <v>0</v>
      </c>
      <c r="H173" s="148">
        <f>Zomba!H173+Mwanza!H173+Domasi!H173+Namadzi!H173+Neno!H173+Kuchawe!H173+Chiradzulu!H173+Thondwe!H173+Jali!H173+Lirangwe!H173</f>
        <v>0</v>
      </c>
      <c r="I173" s="148">
        <f>Zomba!I173+Mwanza!I173+Domasi!I173+Namadzi!I173+Neno!I173+Kuchawe!I173+Chiradzulu!I173+Thondwe!I173+Jali!I173+Lirangwe!I173</f>
        <v>1</v>
      </c>
      <c r="J173" s="148">
        <f>Zomba!J173+Mwanza!J173+Domasi!J173+Namadzi!J173+Neno!J173+Kuchawe!J173+Chiradzulu!J173+Thondwe!J173+Jali!J173+Lirangwe!J173</f>
        <v>1</v>
      </c>
      <c r="K173" s="148">
        <f>Zomba!K173+Mwanza!K173+Domasi!K173+Namadzi!K173+Neno!K173+Kuchawe!K173+Chiradzulu!K173+Thondwe!K173+Jali!K173+Lirangwe!K173</f>
        <v>0</v>
      </c>
      <c r="L173" s="148">
        <f>Zomba!L173+Mwanza!L173+Domasi!L173+Namadzi!L173+Neno!L173+Kuchawe!L173+Chiradzulu!L173+Thondwe!L173+Jali!L173+Lirangwe!L173</f>
        <v>1</v>
      </c>
      <c r="M173" s="148">
        <f>Zomba!M173+Mwanza!M173+Domasi!M173+Namadzi!M173+Neno!M173+Kuchawe!M173+Chiradzulu!M173+Thondwe!M173+Jali!M173+Lirangwe!M173</f>
        <v>0</v>
      </c>
      <c r="N173" s="148">
        <f>Zomba!N173+Mwanza!N173+Domasi!N173+Namadzi!N173+Neno!N173+Kuchawe!N173+Chiradzulu!N173+Thondwe!N173+Jali!N173+Lirangwe!N173</f>
        <v>0</v>
      </c>
      <c r="O173" s="148">
        <f>Zomba!O173+Mwanza!O173+Domasi!O173+Namadzi!O173+Neno!O173+Kuchawe!O173+Chiradzulu!O173+Thondwe!O173+Jali!O173+Lirangwe!O173</f>
        <v>1</v>
      </c>
      <c r="P173" s="71">
        <f t="shared" si="74"/>
        <v>5</v>
      </c>
    </row>
    <row r="174" spans="1:16" x14ac:dyDescent="0.25">
      <c r="A174" s="629"/>
      <c r="B174" s="20" t="s">
        <v>60</v>
      </c>
      <c r="C174" s="12" t="s">
        <v>57</v>
      </c>
      <c r="D174" s="148">
        <f>Zomba!D174+Mwanza!D174+Domasi!D174+Namadzi!D174+Neno!D174+Kuchawe!D174+Chiradzulu!D174+Thondwe!D174+Jali!D174+Lirangwe!D174</f>
        <v>0</v>
      </c>
      <c r="E174" s="148">
        <f>Zomba!E174+Mwanza!E174+Domasi!E174+Namadzi!E174+Neno!E174+Kuchawe!E174+Chiradzulu!E174+Thondwe!E174+Jali!E174+Lirangwe!E174</f>
        <v>1</v>
      </c>
      <c r="F174" s="148">
        <f>Zomba!F174+Mwanza!F174+Domasi!F174+Namadzi!F174+Neno!F174+Kuchawe!F174+Chiradzulu!F174+Thondwe!F174+Jali!F174+Lirangwe!F174</f>
        <v>0</v>
      </c>
      <c r="G174" s="148">
        <f>Zomba!G174+Mwanza!G174+Domasi!G174+Namadzi!G174+Neno!G174+Kuchawe!G174+Chiradzulu!G174+Thondwe!G174+Jali!G174+Lirangwe!G174</f>
        <v>0</v>
      </c>
      <c r="H174" s="148">
        <f>Zomba!H174+Mwanza!H174+Domasi!H174+Namadzi!H174+Neno!H174+Kuchawe!H174+Chiradzulu!H174+Thondwe!H174+Jali!H174+Lirangwe!H174</f>
        <v>0</v>
      </c>
      <c r="I174" s="148">
        <f>Zomba!I174+Mwanza!I174+Domasi!I174+Namadzi!I174+Neno!I174+Kuchawe!I174+Chiradzulu!I174+Thondwe!I174+Jali!I174+Lirangwe!I174</f>
        <v>0</v>
      </c>
      <c r="J174" s="148">
        <f>Zomba!J174+Mwanza!J174+Domasi!J174+Namadzi!J174+Neno!J174+Kuchawe!J174+Chiradzulu!J174+Thondwe!J174+Jali!J174+Lirangwe!J174</f>
        <v>1</v>
      </c>
      <c r="K174" s="148">
        <f>Zomba!K174+Mwanza!K174+Domasi!K174+Namadzi!K174+Neno!K174+Kuchawe!K174+Chiradzulu!K174+Thondwe!K174+Jali!K174+Lirangwe!K174</f>
        <v>0</v>
      </c>
      <c r="L174" s="148">
        <f>Zomba!L174+Mwanza!L174+Domasi!L174+Namadzi!L174+Neno!L174+Kuchawe!L174+Chiradzulu!L174+Thondwe!L174+Jali!L174+Lirangwe!L174</f>
        <v>0</v>
      </c>
      <c r="M174" s="148">
        <f>Zomba!M174+Mwanza!M174+Domasi!M174+Namadzi!M174+Neno!M174+Kuchawe!M174+Chiradzulu!M174+Thondwe!M174+Jali!M174+Lirangwe!M174</f>
        <v>0</v>
      </c>
      <c r="N174" s="148">
        <f>Zomba!N174+Mwanza!N174+Domasi!N174+Namadzi!N174+Neno!N174+Kuchawe!N174+Chiradzulu!N174+Thondwe!N174+Jali!N174+Lirangwe!N174</f>
        <v>0</v>
      </c>
      <c r="O174" s="148">
        <f>Zomba!O174+Mwanza!O174+Domasi!O174+Namadzi!O174+Neno!O174+Kuchawe!O174+Chiradzulu!O174+Thondwe!O174+Jali!O174+Lirangwe!O174</f>
        <v>0</v>
      </c>
      <c r="P174" s="71">
        <f t="shared" si="74"/>
        <v>2</v>
      </c>
    </row>
    <row r="175" spans="1:16" x14ac:dyDescent="0.25">
      <c r="A175" s="630"/>
      <c r="B175" s="20" t="s">
        <v>69</v>
      </c>
      <c r="C175" s="12" t="s">
        <v>57</v>
      </c>
      <c r="D175" s="148">
        <f>Zomba!D175+Mwanza!D175+Domasi!D175+Namadzi!D175+Neno!D175+Kuchawe!D175+Chiradzulu!D175+Thondwe!D175+Jali!D175+Lirangwe!D175</f>
        <v>0</v>
      </c>
      <c r="E175" s="148">
        <f>Zomba!E175+Mwanza!E175+Domasi!E175+Namadzi!E175+Neno!E175+Kuchawe!E175+Chiradzulu!E175+Thondwe!E175+Jali!E175+Lirangwe!E175</f>
        <v>0</v>
      </c>
      <c r="F175" s="148">
        <f>Zomba!F175+Mwanza!F175+Domasi!F175+Namadzi!F175+Neno!F175+Kuchawe!F175+Chiradzulu!F175+Thondwe!F175+Jali!F175+Lirangwe!F175</f>
        <v>0</v>
      </c>
      <c r="G175" s="148">
        <f>Zomba!G175+Mwanza!G175+Domasi!G175+Namadzi!G175+Neno!G175+Kuchawe!G175+Chiradzulu!G175+Thondwe!G175+Jali!G175+Lirangwe!G175</f>
        <v>0</v>
      </c>
      <c r="H175" s="148">
        <f>Zomba!H175+Mwanza!H175+Domasi!H175+Namadzi!H175+Neno!H175+Kuchawe!H175+Chiradzulu!H175+Thondwe!H175+Jali!H175+Lirangwe!H175</f>
        <v>0</v>
      </c>
      <c r="I175" s="148">
        <f>Zomba!I175+Mwanza!I175+Domasi!I175+Namadzi!I175+Neno!I175+Kuchawe!I175+Chiradzulu!I175+Thondwe!I175+Jali!I175+Lirangwe!I175</f>
        <v>0</v>
      </c>
      <c r="J175" s="148">
        <f>Zomba!J175+Mwanza!J175+Domasi!J175+Namadzi!J175+Neno!J175+Kuchawe!J175+Chiradzulu!J175+Thondwe!J175+Jali!J175+Lirangwe!J175</f>
        <v>0</v>
      </c>
      <c r="K175" s="148">
        <f>Zomba!K175+Mwanza!K175+Domasi!K175+Namadzi!K175+Neno!K175+Kuchawe!K175+Chiradzulu!K175+Thondwe!K175+Jali!K175+Lirangwe!K175</f>
        <v>0</v>
      </c>
      <c r="L175" s="148">
        <f>Zomba!L175+Mwanza!L175+Domasi!L175+Namadzi!L175+Neno!L175+Kuchawe!L175+Chiradzulu!L175+Thondwe!L175+Jali!L175+Lirangwe!L175</f>
        <v>0</v>
      </c>
      <c r="M175" s="148">
        <f>Zomba!M175+Mwanza!M175+Domasi!M175+Namadzi!M175+Neno!M175+Kuchawe!M175+Chiradzulu!M175+Thondwe!M175+Jali!M175+Lirangwe!M175</f>
        <v>0</v>
      </c>
      <c r="N175" s="148">
        <f>Zomba!N175+Mwanza!N175+Domasi!N175+Namadzi!N175+Neno!N175+Kuchawe!N175+Chiradzulu!N175+Thondwe!N175+Jali!N175+Lirangwe!N175</f>
        <v>0</v>
      </c>
      <c r="O175" s="148">
        <f>Zomba!O175+Mwanza!O175+Domasi!O175+Namadzi!O175+Neno!O175+Kuchawe!O175+Chiradzulu!O175+Thondwe!O175+Jali!O175+Lirangwe!O175</f>
        <v>0</v>
      </c>
      <c r="P175" s="71">
        <f t="shared" si="74"/>
        <v>0</v>
      </c>
    </row>
    <row r="176" spans="1:16" x14ac:dyDescent="0.25">
      <c r="A176" s="628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71"/>
    </row>
    <row r="177" spans="1:16" x14ac:dyDescent="0.25">
      <c r="A177" s="629"/>
      <c r="B177" s="20" t="s">
        <v>60</v>
      </c>
      <c r="C177" s="12" t="s">
        <v>57</v>
      </c>
      <c r="D177" s="148">
        <f>Zomba!D177+Mwanza!D177+Domasi!D177+Namadzi!D177+Neno!D177+Kuchawe!D177+Chiradzulu!D177+Thondwe!D177+Jali!D177+Lirangwe!D177</f>
        <v>0</v>
      </c>
      <c r="E177" s="148">
        <f>Zomba!E177+Mwanza!E177+Domasi!E177+Namadzi!E177+Neno!E177+Kuchawe!E177+Chiradzulu!E177+Thondwe!E177+Jali!E177+Lirangwe!E177</f>
        <v>0</v>
      </c>
      <c r="F177" s="148">
        <f>Zomba!F177+Mwanza!F177+Domasi!F177+Namadzi!F177+Neno!F177+Kuchawe!F177+Chiradzulu!F177+Thondwe!F177+Jali!F177+Lirangwe!F177</f>
        <v>0</v>
      </c>
      <c r="G177" s="148">
        <f>Zomba!G177+Mwanza!G177+Domasi!G177+Namadzi!G177+Neno!G177+Kuchawe!G177+Chiradzulu!G177+Thondwe!G177+Jali!G177+Lirangwe!G177</f>
        <v>0</v>
      </c>
      <c r="H177" s="148">
        <f>Zomba!H177+Mwanza!H177+Domasi!H177+Namadzi!H177+Neno!H177+Kuchawe!H177+Chiradzulu!H177+Thondwe!H177+Jali!H177+Lirangwe!H177</f>
        <v>0</v>
      </c>
      <c r="I177" s="148">
        <f>Zomba!I177+Mwanza!I177+Domasi!I177+Namadzi!I177+Neno!I177+Kuchawe!I177+Chiradzulu!I177+Thondwe!I177+Jali!I177+Lirangwe!I177</f>
        <v>0</v>
      </c>
      <c r="J177" s="148">
        <f>Zomba!J177+Mwanza!J177+Domasi!J177+Namadzi!J177+Neno!J177+Kuchawe!J177+Chiradzulu!J177+Thondwe!J177+Jali!J177+Lirangwe!J177</f>
        <v>0</v>
      </c>
      <c r="K177" s="148">
        <f>Zomba!K177+Mwanza!K177+Domasi!K177+Namadzi!K177+Neno!K177+Kuchawe!K177+Chiradzulu!K177+Thondwe!K177+Jali!K177+Lirangwe!K177</f>
        <v>0</v>
      </c>
      <c r="L177" s="148">
        <f>Zomba!L177+Mwanza!L177+Domasi!L177+Namadzi!L177+Neno!L177+Kuchawe!L177+Chiradzulu!L177+Thondwe!L177+Jali!L177+Lirangwe!L177</f>
        <v>0</v>
      </c>
      <c r="M177" s="148">
        <f>Zomba!M177+Mwanza!M177+Domasi!M177+Namadzi!M177+Neno!M177+Kuchawe!M177+Chiradzulu!M177+Thondwe!M177+Jali!M177+Lirangwe!M177</f>
        <v>0</v>
      </c>
      <c r="N177" s="148">
        <f>Zomba!N177+Mwanza!N177+Domasi!N177+Namadzi!N177+Neno!N177+Kuchawe!N177+Chiradzulu!N177+Thondwe!N177+Jali!N177+Lirangwe!N177</f>
        <v>0</v>
      </c>
      <c r="O177" s="148">
        <f>Zomba!O177+Mwanza!O177+Domasi!O177+Namadzi!O177+Neno!O177+Kuchawe!O177+Chiradzulu!O177+Thondwe!O177+Jali!O177+Lirangwe!O177</f>
        <v>0</v>
      </c>
      <c r="P177" s="71">
        <f t="shared" ref="P177:P182" si="75">SUM(D177:O177)</f>
        <v>0</v>
      </c>
    </row>
    <row r="178" spans="1:16" x14ac:dyDescent="0.25">
      <c r="A178" s="629"/>
      <c r="B178" s="20" t="s">
        <v>69</v>
      </c>
      <c r="C178" s="12" t="s">
        <v>57</v>
      </c>
      <c r="D178" s="148">
        <f>Zomba!D178+Mwanza!D178+Domasi!D178+Namadzi!D178+Neno!D178+Kuchawe!D178+Chiradzulu!D178+Thondwe!D178+Jali!D178+Lirangwe!D178</f>
        <v>0</v>
      </c>
      <c r="E178" s="148">
        <f>Zomba!E178+Mwanza!E178+Domasi!E178+Namadzi!E178+Neno!E178+Kuchawe!E178+Chiradzulu!E178+Thondwe!E178+Jali!E178+Lirangwe!E178</f>
        <v>0</v>
      </c>
      <c r="F178" s="148">
        <f>Zomba!F178+Mwanza!F178+Domasi!F178+Namadzi!F178+Neno!F178+Kuchawe!F178+Chiradzulu!F178+Thondwe!F178+Jali!F178+Lirangwe!F178</f>
        <v>0</v>
      </c>
      <c r="G178" s="148">
        <f>Zomba!G178+Mwanza!G178+Domasi!G178+Namadzi!G178+Neno!G178+Kuchawe!G178+Chiradzulu!G178+Thondwe!G178+Jali!G178+Lirangwe!G178</f>
        <v>0</v>
      </c>
      <c r="H178" s="148">
        <f>Zomba!H178+Mwanza!H178+Domasi!H178+Namadzi!H178+Neno!H178+Kuchawe!H178+Chiradzulu!H178+Thondwe!H178+Jali!H178+Lirangwe!H178</f>
        <v>0</v>
      </c>
      <c r="I178" s="148">
        <f>Zomba!I178+Mwanza!I178+Domasi!I178+Namadzi!I178+Neno!I178+Kuchawe!I178+Chiradzulu!I178+Thondwe!I178+Jali!I178+Lirangwe!I178</f>
        <v>0</v>
      </c>
      <c r="J178" s="148">
        <f>Zomba!J178+Mwanza!J178+Domasi!J178+Namadzi!J178+Neno!J178+Kuchawe!J178+Chiradzulu!J178+Thondwe!J178+Jali!J178+Lirangwe!J178</f>
        <v>0</v>
      </c>
      <c r="K178" s="148">
        <f>Zomba!K178+Mwanza!K178+Domasi!K178+Namadzi!K178+Neno!K178+Kuchawe!K178+Chiradzulu!K178+Thondwe!K178+Jali!K178+Lirangwe!K178</f>
        <v>0</v>
      </c>
      <c r="L178" s="148">
        <f>Zomba!L178+Mwanza!L178+Domasi!L178+Namadzi!L178+Neno!L178+Kuchawe!L178+Chiradzulu!L178+Thondwe!L178+Jali!L178+Lirangwe!L178</f>
        <v>0</v>
      </c>
      <c r="M178" s="148">
        <f>Zomba!M178+Mwanza!M178+Domasi!M178+Namadzi!M178+Neno!M178+Kuchawe!M178+Chiradzulu!M178+Thondwe!M178+Jali!M178+Lirangwe!M178</f>
        <v>0</v>
      </c>
      <c r="N178" s="148">
        <f>Zomba!N178+Mwanza!N178+Domasi!N178+Namadzi!N178+Neno!N178+Kuchawe!N178+Chiradzulu!N178+Thondwe!N178+Jali!N178+Lirangwe!N178</f>
        <v>0</v>
      </c>
      <c r="O178" s="148">
        <f>Zomba!O178+Mwanza!O178+Domasi!O178+Namadzi!O178+Neno!O178+Kuchawe!O178+Chiradzulu!O178+Thondwe!O178+Jali!O178+Lirangwe!O178</f>
        <v>0</v>
      </c>
      <c r="P178" s="71">
        <f t="shared" si="75"/>
        <v>0</v>
      </c>
    </row>
    <row r="179" spans="1:16" x14ac:dyDescent="0.25">
      <c r="A179" s="629"/>
      <c r="B179" s="20" t="s">
        <v>68</v>
      </c>
      <c r="C179" s="12" t="s">
        <v>57</v>
      </c>
      <c r="D179" s="148">
        <f>Zomba!D179+Mwanza!D179+Domasi!D179+Namadzi!D179+Neno!D179+Kuchawe!D179+Chiradzulu!D179+Thondwe!D179+Jali!D179+Lirangwe!D179</f>
        <v>0</v>
      </c>
      <c r="E179" s="148">
        <f>Zomba!E179+Mwanza!E179+Domasi!E179+Namadzi!E179+Neno!E179+Kuchawe!E179+Chiradzulu!E179+Thondwe!E179+Jali!E179+Lirangwe!E179</f>
        <v>0</v>
      </c>
      <c r="F179" s="148">
        <f>Zomba!F179+Mwanza!F179+Domasi!F179+Namadzi!F179+Neno!F179+Kuchawe!F179+Chiradzulu!F179+Thondwe!F179+Jali!F179+Lirangwe!F179</f>
        <v>0</v>
      </c>
      <c r="G179" s="148">
        <f>Zomba!G179+Mwanza!G179+Domasi!G179+Namadzi!G179+Neno!G179+Kuchawe!G179+Chiradzulu!G179+Thondwe!G179+Jali!G179+Lirangwe!G179</f>
        <v>0</v>
      </c>
      <c r="H179" s="148">
        <f>Zomba!H179+Mwanza!H179+Domasi!H179+Namadzi!H179+Neno!H179+Kuchawe!H179+Chiradzulu!H179+Thondwe!H179+Jali!H179+Lirangwe!H179</f>
        <v>0</v>
      </c>
      <c r="I179" s="148">
        <f>Zomba!I179+Mwanza!I179+Domasi!I179+Namadzi!I179+Neno!I179+Kuchawe!I179+Chiradzulu!I179+Thondwe!I179+Jali!I179+Lirangwe!I179</f>
        <v>0</v>
      </c>
      <c r="J179" s="148">
        <f>Zomba!J179+Mwanza!J179+Domasi!J179+Namadzi!J179+Neno!J179+Kuchawe!J179+Chiradzulu!J179+Thondwe!J179+Jali!J179+Lirangwe!J179</f>
        <v>0</v>
      </c>
      <c r="K179" s="148">
        <f>Zomba!K179+Mwanza!K179+Domasi!K179+Namadzi!K179+Neno!K179+Kuchawe!K179+Chiradzulu!K179+Thondwe!K179+Jali!K179+Lirangwe!K179</f>
        <v>0</v>
      </c>
      <c r="L179" s="148">
        <f>Zomba!L179+Mwanza!L179+Domasi!L179+Namadzi!L179+Neno!L179+Kuchawe!L179+Chiradzulu!L179+Thondwe!L179+Jali!L179+Lirangwe!L179</f>
        <v>0</v>
      </c>
      <c r="M179" s="148">
        <f>Zomba!M179+Mwanza!M179+Domasi!M179+Namadzi!M179+Neno!M179+Kuchawe!M179+Chiradzulu!M179+Thondwe!M179+Jali!M179+Lirangwe!M179</f>
        <v>0</v>
      </c>
      <c r="N179" s="148">
        <f>Zomba!N179+Mwanza!N179+Domasi!N179+Namadzi!N179+Neno!N179+Kuchawe!N179+Chiradzulu!N179+Thondwe!N179+Jali!N179+Lirangwe!N179</f>
        <v>0</v>
      </c>
      <c r="O179" s="148">
        <f>Zomba!O179+Mwanza!O179+Domasi!O179+Namadzi!O179+Neno!O179+Kuchawe!O179+Chiradzulu!O179+Thondwe!O179+Jali!O179+Lirangwe!O179</f>
        <v>0</v>
      </c>
      <c r="P179" s="71">
        <f t="shared" si="75"/>
        <v>0</v>
      </c>
    </row>
    <row r="180" spans="1:16" x14ac:dyDescent="0.25">
      <c r="A180" s="629"/>
      <c r="B180" s="20" t="s">
        <v>67</v>
      </c>
      <c r="C180" s="12" t="s">
        <v>57</v>
      </c>
      <c r="D180" s="148">
        <f>Zomba!D180+Mwanza!D180+Domasi!D180+Namadzi!D180+Neno!D180+Kuchawe!D180+Chiradzulu!D180+Thondwe!D180+Jali!D180+Lirangwe!D180</f>
        <v>0</v>
      </c>
      <c r="E180" s="148">
        <f>Zomba!E180+Mwanza!E180+Domasi!E180+Namadzi!E180+Neno!E180+Kuchawe!E180+Chiradzulu!E180+Thondwe!E180+Jali!E180+Lirangwe!E180</f>
        <v>0</v>
      </c>
      <c r="F180" s="148">
        <f>Zomba!F180+Mwanza!F180+Domasi!F180+Namadzi!F180+Neno!F180+Kuchawe!F180+Chiradzulu!F180+Thondwe!F180+Jali!F180+Lirangwe!F180</f>
        <v>0</v>
      </c>
      <c r="G180" s="148">
        <f>Zomba!G180+Mwanza!G180+Domasi!G180+Namadzi!G180+Neno!G180+Kuchawe!G180+Chiradzulu!G180+Thondwe!G180+Jali!G180+Lirangwe!G180</f>
        <v>0</v>
      </c>
      <c r="H180" s="148">
        <f>Zomba!H180+Mwanza!H180+Domasi!H180+Namadzi!H180+Neno!H180+Kuchawe!H180+Chiradzulu!H180+Thondwe!H180+Jali!H180+Lirangwe!H180</f>
        <v>0</v>
      </c>
      <c r="I180" s="148">
        <f>Zomba!I180+Mwanza!I180+Domasi!I180+Namadzi!I180+Neno!I180+Kuchawe!I180+Chiradzulu!I180+Thondwe!I180+Jali!I180+Lirangwe!I180</f>
        <v>0</v>
      </c>
      <c r="J180" s="148">
        <f>Zomba!J180+Mwanza!J180+Domasi!J180+Namadzi!J180+Neno!J180+Kuchawe!J180+Chiradzulu!J180+Thondwe!J180+Jali!J180+Lirangwe!J180</f>
        <v>0</v>
      </c>
      <c r="K180" s="148">
        <f>Zomba!K180+Mwanza!K180+Domasi!K180+Namadzi!K180+Neno!K180+Kuchawe!K180+Chiradzulu!K180+Thondwe!K180+Jali!K180+Lirangwe!K180</f>
        <v>0</v>
      </c>
      <c r="L180" s="148">
        <f>Zomba!L180+Mwanza!L180+Domasi!L180+Namadzi!L180+Neno!L180+Kuchawe!L180+Chiradzulu!L180+Thondwe!L180+Jali!L180+Lirangwe!L180</f>
        <v>0</v>
      </c>
      <c r="M180" s="148">
        <f>Zomba!M180+Mwanza!M180+Domasi!M180+Namadzi!M180+Neno!M180+Kuchawe!M180+Chiradzulu!M180+Thondwe!M180+Jali!M180+Lirangwe!M180</f>
        <v>0</v>
      </c>
      <c r="N180" s="148">
        <f>Zomba!N180+Mwanza!N180+Domasi!N180+Namadzi!N180+Neno!N180+Kuchawe!N180+Chiradzulu!N180+Thondwe!N180+Jali!N180+Lirangwe!N180</f>
        <v>0</v>
      </c>
      <c r="O180" s="148">
        <f>Zomba!O180+Mwanza!O180+Domasi!O180+Namadzi!O180+Neno!O180+Kuchawe!O180+Chiradzulu!O180+Thondwe!O180+Jali!O180+Lirangwe!O180</f>
        <v>0</v>
      </c>
      <c r="P180" s="71">
        <f t="shared" si="75"/>
        <v>0</v>
      </c>
    </row>
    <row r="181" spans="1:16" x14ac:dyDescent="0.25">
      <c r="A181" s="629"/>
      <c r="B181" s="20" t="s">
        <v>66</v>
      </c>
      <c r="C181" s="12" t="s">
        <v>57</v>
      </c>
      <c r="D181" s="148">
        <f>Zomba!D181+Mwanza!D181+Domasi!D181+Namadzi!D181+Neno!D181+Kuchawe!D181+Chiradzulu!D181+Thondwe!D181+Jali!D181+Lirangwe!D181</f>
        <v>0</v>
      </c>
      <c r="E181" s="148">
        <f>Zomba!E181+Mwanza!E181+Domasi!E181+Namadzi!E181+Neno!E181+Kuchawe!E181+Chiradzulu!E181+Thondwe!E181+Jali!E181+Lirangwe!E181</f>
        <v>0</v>
      </c>
      <c r="F181" s="148">
        <f>Zomba!F181+Mwanza!F181+Domasi!F181+Namadzi!F181+Neno!F181+Kuchawe!F181+Chiradzulu!F181+Thondwe!F181+Jali!F181+Lirangwe!F181</f>
        <v>0</v>
      </c>
      <c r="G181" s="148">
        <f>Zomba!G181+Mwanza!G181+Domasi!G181+Namadzi!G181+Neno!G181+Kuchawe!G181+Chiradzulu!G181+Thondwe!G181+Jali!G181+Lirangwe!G181</f>
        <v>0</v>
      </c>
      <c r="H181" s="148">
        <f>Zomba!H181+Mwanza!H181+Domasi!H181+Namadzi!H181+Neno!H181+Kuchawe!H181+Chiradzulu!H181+Thondwe!H181+Jali!H181+Lirangwe!H181</f>
        <v>0</v>
      </c>
      <c r="I181" s="148">
        <f>Zomba!I181+Mwanza!I181+Domasi!I181+Namadzi!I181+Neno!I181+Kuchawe!I181+Chiradzulu!I181+Thondwe!I181+Jali!I181+Lirangwe!I181</f>
        <v>0</v>
      </c>
      <c r="J181" s="148">
        <f>Zomba!J181+Mwanza!J181+Domasi!J181+Namadzi!J181+Neno!J181+Kuchawe!J181+Chiradzulu!J181+Thondwe!J181+Jali!J181+Lirangwe!J181</f>
        <v>0</v>
      </c>
      <c r="K181" s="148">
        <f>Zomba!K181+Mwanza!K181+Domasi!K181+Namadzi!K181+Neno!K181+Kuchawe!K181+Chiradzulu!K181+Thondwe!K181+Jali!K181+Lirangwe!K181</f>
        <v>0</v>
      </c>
      <c r="L181" s="148">
        <f>Zomba!L181+Mwanza!L181+Domasi!L181+Namadzi!L181+Neno!L181+Kuchawe!L181+Chiradzulu!L181+Thondwe!L181+Jali!L181+Lirangwe!L181</f>
        <v>0</v>
      </c>
      <c r="M181" s="148">
        <f>Zomba!M181+Mwanza!M181+Domasi!M181+Namadzi!M181+Neno!M181+Kuchawe!M181+Chiradzulu!M181+Thondwe!M181+Jali!M181+Lirangwe!M181</f>
        <v>0</v>
      </c>
      <c r="N181" s="148">
        <f>Zomba!N181+Mwanza!N181+Domasi!N181+Namadzi!N181+Neno!N181+Kuchawe!N181+Chiradzulu!N181+Thondwe!N181+Jali!N181+Lirangwe!N181</f>
        <v>0</v>
      </c>
      <c r="O181" s="148">
        <f>Zomba!O181+Mwanza!O181+Domasi!O181+Namadzi!O181+Neno!O181+Kuchawe!O181+Chiradzulu!O181+Thondwe!O181+Jali!O181+Lirangwe!O181</f>
        <v>0</v>
      </c>
      <c r="P181" s="71">
        <f t="shared" si="75"/>
        <v>0</v>
      </c>
    </row>
    <row r="182" spans="1:16" x14ac:dyDescent="0.25">
      <c r="A182" s="630"/>
      <c r="B182" s="20" t="s">
        <v>65</v>
      </c>
      <c r="C182" s="12" t="s">
        <v>57</v>
      </c>
      <c r="D182" s="148">
        <f>Zomba!D182+Mwanza!D182+Domasi!D182+Namadzi!D182+Neno!D182+Kuchawe!D182+Chiradzulu!D182+Thondwe!D182+Jali!D182+Lirangwe!D182</f>
        <v>0</v>
      </c>
      <c r="E182" s="148">
        <f>Zomba!E182+Mwanza!E182+Domasi!E182+Namadzi!E182+Neno!E182+Kuchawe!E182+Chiradzulu!E182+Thondwe!E182+Jali!E182+Lirangwe!E182</f>
        <v>0</v>
      </c>
      <c r="F182" s="148">
        <f>Zomba!F182+Mwanza!F182+Domasi!F182+Namadzi!F182+Neno!F182+Kuchawe!F182+Chiradzulu!F182+Thondwe!F182+Jali!F182+Lirangwe!F182</f>
        <v>0</v>
      </c>
      <c r="G182" s="148">
        <f>Zomba!G182+Mwanza!G182+Domasi!G182+Namadzi!G182+Neno!G182+Kuchawe!G182+Chiradzulu!G182+Thondwe!G182+Jali!G182+Lirangwe!G182</f>
        <v>0</v>
      </c>
      <c r="H182" s="148">
        <f>Zomba!H182+Mwanza!H182+Domasi!H182+Namadzi!H182+Neno!H182+Kuchawe!H182+Chiradzulu!H182+Thondwe!H182+Jali!H182+Lirangwe!H182</f>
        <v>0</v>
      </c>
      <c r="I182" s="148">
        <f>Zomba!I182+Mwanza!I182+Domasi!I182+Namadzi!I182+Neno!I182+Kuchawe!I182+Chiradzulu!I182+Thondwe!I182+Jali!I182+Lirangwe!I182</f>
        <v>0</v>
      </c>
      <c r="J182" s="148">
        <f>Zomba!J182+Mwanza!J182+Domasi!J182+Namadzi!J182+Neno!J182+Kuchawe!J182+Chiradzulu!J182+Thondwe!J182+Jali!J182+Lirangwe!J182</f>
        <v>0</v>
      </c>
      <c r="K182" s="148">
        <f>Zomba!K182+Mwanza!K182+Domasi!K182+Namadzi!K182+Neno!K182+Kuchawe!K182+Chiradzulu!K182+Thondwe!K182+Jali!K182+Lirangwe!K182</f>
        <v>0</v>
      </c>
      <c r="L182" s="148">
        <f>Zomba!L182+Mwanza!L182+Domasi!L182+Namadzi!L182+Neno!L182+Kuchawe!L182+Chiradzulu!L182+Thondwe!L182+Jali!L182+Lirangwe!L182</f>
        <v>0</v>
      </c>
      <c r="M182" s="148">
        <f>Zomba!M182+Mwanza!M182+Domasi!M182+Namadzi!M182+Neno!M182+Kuchawe!M182+Chiradzulu!M182+Thondwe!M182+Jali!M182+Lirangwe!M182</f>
        <v>0</v>
      </c>
      <c r="N182" s="148">
        <f>Zomba!N182+Mwanza!N182+Domasi!N182+Namadzi!N182+Neno!N182+Kuchawe!N182+Chiradzulu!N182+Thondwe!N182+Jali!N182+Lirangwe!N182</f>
        <v>0</v>
      </c>
      <c r="O182" s="148">
        <f>Zomba!O182+Mwanza!O182+Domasi!O182+Namadzi!O182+Neno!O182+Kuchawe!O182+Chiradzulu!O182+Thondwe!O182+Jali!O182+Lirangwe!O182</f>
        <v>0</v>
      </c>
      <c r="P182" s="71">
        <f t="shared" si="75"/>
        <v>0</v>
      </c>
    </row>
    <row r="183" spans="1:16" x14ac:dyDescent="0.25">
      <c r="A183" s="628" t="s">
        <v>211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71"/>
    </row>
    <row r="184" spans="1:16" x14ac:dyDescent="0.25">
      <c r="A184" s="629"/>
      <c r="B184" s="20" t="s">
        <v>73</v>
      </c>
      <c r="C184" s="12" t="s">
        <v>57</v>
      </c>
      <c r="D184" s="148">
        <f>Zomba!D184+Mwanza!D184+Domasi!D184+Namadzi!D184+Neno!D184+Kuchawe!D184+Chiradzulu!D184+Thondwe!D184+Jali!D184+Lirangwe!D184</f>
        <v>7</v>
      </c>
      <c r="E184" s="148">
        <f>Zomba!E184+Mwanza!E184+Domasi!E184+Namadzi!E184+Neno!E184+Kuchawe!E184+Chiradzulu!E184+Thondwe!E184+Jali!E184+Lirangwe!E184</f>
        <v>7</v>
      </c>
      <c r="F184" s="148">
        <f>Zomba!F184+Mwanza!F184+Domasi!F184+Namadzi!F184+Neno!F184+Kuchawe!F184+Chiradzulu!F184+Thondwe!F184+Jali!F184+Lirangwe!F184</f>
        <v>1</v>
      </c>
      <c r="G184" s="148">
        <f>Zomba!G184+Mwanza!G184+Domasi!G184+Namadzi!G184+Neno!G184+Kuchawe!G184+Chiradzulu!G184+Thondwe!G184+Jali!G184+Lirangwe!G184</f>
        <v>2</v>
      </c>
      <c r="H184" s="148">
        <f>Zomba!H184+Mwanza!H184+Domasi!H184+Namadzi!H184+Neno!H184+Kuchawe!H184+Chiradzulu!H184+Thondwe!H184+Jali!H184+Lirangwe!H184</f>
        <v>3</v>
      </c>
      <c r="I184" s="148">
        <f>Zomba!I184+Mwanza!I184+Domasi!I184+Namadzi!I184+Neno!I184+Kuchawe!I184+Chiradzulu!I184+Thondwe!I184+Jali!I184+Lirangwe!I184</f>
        <v>2</v>
      </c>
      <c r="J184" s="148">
        <f>Zomba!J184+Mwanza!J184+Domasi!J184+Namadzi!J184+Neno!J184+Kuchawe!J184+Chiradzulu!J184+Thondwe!J184+Jali!J184+Lirangwe!J184</f>
        <v>1</v>
      </c>
      <c r="K184" s="148">
        <f>Zomba!K184+Mwanza!K184+Domasi!K184+Namadzi!K184+Neno!K184+Kuchawe!K184+Chiradzulu!K184+Thondwe!K184+Jali!K184+Lirangwe!K184</f>
        <v>1</v>
      </c>
      <c r="L184" s="148">
        <f>Zomba!L184+Mwanza!L184+Domasi!L184+Namadzi!L184+Neno!L184+Kuchawe!L184+Chiradzulu!L184+Thondwe!L184+Jali!L184+Lirangwe!L184</f>
        <v>4</v>
      </c>
      <c r="M184" s="148">
        <f>Zomba!M184+Mwanza!M184+Domasi!M184+Namadzi!M184+Neno!M184+Kuchawe!M184+Chiradzulu!M184+Thondwe!M184+Jali!M184+Lirangwe!M184</f>
        <v>2</v>
      </c>
      <c r="N184" s="148">
        <f>Zomba!N184+Mwanza!N184+Domasi!N184+Namadzi!N184+Neno!N184+Kuchawe!N184+Chiradzulu!N184+Thondwe!N184+Jali!N184+Lirangwe!N184</f>
        <v>0</v>
      </c>
      <c r="O184" s="148">
        <f>Zomba!O184+Mwanza!O184+Domasi!O184+Namadzi!O184+Neno!O184+Kuchawe!O184+Chiradzulu!O184+Thondwe!O184+Jali!O184+Lirangwe!O184</f>
        <v>1</v>
      </c>
      <c r="P184" s="71">
        <f>SUM(D184:O184)</f>
        <v>31</v>
      </c>
    </row>
    <row r="185" spans="1:16" x14ac:dyDescent="0.25">
      <c r="A185" s="629"/>
      <c r="B185" s="20" t="s">
        <v>72</v>
      </c>
      <c r="C185" s="12" t="s">
        <v>57</v>
      </c>
      <c r="D185" s="148">
        <f>Zomba!D185+Mwanza!D185+Domasi!D185+Namadzi!D185+Neno!D185+Kuchawe!D185+Chiradzulu!D185+Thondwe!D185+Jali!D185+Lirangwe!D185</f>
        <v>4</v>
      </c>
      <c r="E185" s="148">
        <f>Zomba!E185+Mwanza!E185+Domasi!E185+Namadzi!E185+Neno!E185+Kuchawe!E185+Chiradzulu!E185+Thondwe!E185+Jali!E185+Lirangwe!E185</f>
        <v>3</v>
      </c>
      <c r="F185" s="148">
        <f>Zomba!F185+Mwanza!F185+Domasi!F185+Namadzi!F185+Neno!F185+Kuchawe!F185+Chiradzulu!F185+Thondwe!F185+Jali!F185+Lirangwe!F185</f>
        <v>7</v>
      </c>
      <c r="G185" s="148">
        <f>Zomba!G185+Mwanza!G185+Domasi!G185+Namadzi!G185+Neno!G185+Kuchawe!G185+Chiradzulu!G185+Thondwe!G185+Jali!G185+Lirangwe!G185</f>
        <v>8</v>
      </c>
      <c r="H185" s="148">
        <f>Zomba!H185+Mwanza!H185+Domasi!H185+Namadzi!H185+Neno!H185+Kuchawe!H185+Chiradzulu!H185+Thondwe!H185+Jali!H185+Lirangwe!H185</f>
        <v>10</v>
      </c>
      <c r="I185" s="148">
        <f>Zomba!I185+Mwanza!I185+Domasi!I185+Namadzi!I185+Neno!I185+Kuchawe!I185+Chiradzulu!I185+Thondwe!I185+Jali!I185+Lirangwe!I185</f>
        <v>2</v>
      </c>
      <c r="J185" s="148">
        <f>Zomba!J185+Mwanza!J185+Domasi!J185+Namadzi!J185+Neno!J185+Kuchawe!J185+Chiradzulu!J185+Thondwe!J185+Jali!J185+Lirangwe!J185</f>
        <v>8</v>
      </c>
      <c r="K185" s="148">
        <f>Zomba!K185+Mwanza!K185+Domasi!K185+Namadzi!K185+Neno!K185+Kuchawe!K185+Chiradzulu!K185+Thondwe!K185+Jali!K185+Lirangwe!K185</f>
        <v>4</v>
      </c>
      <c r="L185" s="148">
        <f>Zomba!L185+Mwanza!L185+Domasi!L185+Namadzi!L185+Neno!L185+Kuchawe!L185+Chiradzulu!L185+Thondwe!L185+Jali!L185+Lirangwe!L185</f>
        <v>9</v>
      </c>
      <c r="M185" s="148">
        <f>Zomba!M185+Mwanza!M185+Domasi!M185+Namadzi!M185+Neno!M185+Kuchawe!M185+Chiradzulu!M185+Thondwe!M185+Jali!M185+Lirangwe!M185</f>
        <v>6</v>
      </c>
      <c r="N185" s="148">
        <f>Zomba!N185+Mwanza!N185+Domasi!N185+Namadzi!N185+Neno!N185+Kuchawe!N185+Chiradzulu!N185+Thondwe!N185+Jali!N185+Lirangwe!N185</f>
        <v>0</v>
      </c>
      <c r="O185" s="148">
        <f>Zomba!O185+Mwanza!O185+Domasi!O185+Namadzi!O185+Neno!O185+Kuchawe!O185+Chiradzulu!O185+Thondwe!O185+Jali!O185+Lirangwe!O185</f>
        <v>3</v>
      </c>
      <c r="P185" s="71">
        <f>SUM(D185:O185)</f>
        <v>64</v>
      </c>
    </row>
    <row r="186" spans="1:16" x14ac:dyDescent="0.25">
      <c r="A186" s="629"/>
      <c r="B186" s="20" t="s">
        <v>53</v>
      </c>
      <c r="C186" s="12" t="s">
        <v>57</v>
      </c>
      <c r="D186" s="148">
        <f>Zomba!D186+Mwanza!D186+Domasi!D186+Namadzi!D186+Neno!D186+Kuchawe!D186+Chiradzulu!D186+Thondwe!D186+Jali!D186+Lirangwe!D186</f>
        <v>1</v>
      </c>
      <c r="E186" s="148">
        <f>Zomba!E186+Mwanza!E186+Domasi!E186+Namadzi!E186+Neno!E186+Kuchawe!E186+Chiradzulu!E186+Thondwe!E186+Jali!E186+Lirangwe!E186</f>
        <v>1</v>
      </c>
      <c r="F186" s="148">
        <f>Zomba!F186+Mwanza!F186+Domasi!F186+Namadzi!F186+Neno!F186+Kuchawe!F186+Chiradzulu!F186+Thondwe!F186+Jali!F186+Lirangwe!F186</f>
        <v>0</v>
      </c>
      <c r="G186" s="148">
        <f>Zomba!G186+Mwanza!G186+Domasi!G186+Namadzi!G186+Neno!G186+Kuchawe!G186+Chiradzulu!G186+Thondwe!G186+Jali!G186+Lirangwe!G186</f>
        <v>0</v>
      </c>
      <c r="H186" s="148">
        <f>Zomba!H186+Mwanza!H186+Domasi!H186+Namadzi!H186+Neno!H186+Kuchawe!H186+Chiradzulu!H186+Thondwe!H186+Jali!H186+Lirangwe!H186</f>
        <v>0</v>
      </c>
      <c r="I186" s="148">
        <f>Zomba!I186+Mwanza!I186+Domasi!I186+Namadzi!I186+Neno!I186+Kuchawe!I186+Chiradzulu!I186+Thondwe!I186+Jali!I186+Lirangwe!I186</f>
        <v>0</v>
      </c>
      <c r="J186" s="148">
        <f>Zomba!J186+Mwanza!J186+Domasi!J186+Namadzi!J186+Neno!J186+Kuchawe!J186+Chiradzulu!J186+Thondwe!J186+Jali!J186+Lirangwe!J186</f>
        <v>3</v>
      </c>
      <c r="K186" s="148">
        <f>Zomba!K186+Mwanza!K186+Domasi!K186+Namadzi!K186+Neno!K186+Kuchawe!K186+Chiradzulu!K186+Thondwe!K186+Jali!K186+Lirangwe!K186</f>
        <v>2</v>
      </c>
      <c r="L186" s="148">
        <f>Zomba!L186+Mwanza!L186+Domasi!L186+Namadzi!L186+Neno!L186+Kuchawe!L186+Chiradzulu!L186+Thondwe!L186+Jali!L186+Lirangwe!L186</f>
        <v>0</v>
      </c>
      <c r="M186" s="148">
        <f>Zomba!M186+Mwanza!M186+Domasi!M186+Namadzi!M186+Neno!M186+Kuchawe!M186+Chiradzulu!M186+Thondwe!M186+Jali!M186+Lirangwe!M186</f>
        <v>0</v>
      </c>
      <c r="N186" s="148">
        <f>Zomba!N186+Mwanza!N186+Domasi!N186+Namadzi!N186+Neno!N186+Kuchawe!N186+Chiradzulu!N186+Thondwe!N186+Jali!N186+Lirangwe!N186</f>
        <v>0</v>
      </c>
      <c r="O186" s="148">
        <f>Zomba!O186+Mwanza!O186+Domasi!O186+Namadzi!O186+Neno!O186+Kuchawe!O186+Chiradzulu!O186+Thondwe!O186+Jali!O186+Lirangwe!O186</f>
        <v>0</v>
      </c>
      <c r="P186" s="71">
        <f>SUM(D186:O186)</f>
        <v>7</v>
      </c>
    </row>
    <row r="187" spans="1:16" x14ac:dyDescent="0.25">
      <c r="A187" s="630"/>
      <c r="B187" s="20" t="s">
        <v>52</v>
      </c>
      <c r="C187" s="12" t="s">
        <v>57</v>
      </c>
      <c r="D187" s="148">
        <f>Zomba!D187+Mwanza!D187+Domasi!D187+Namadzi!D187+Neno!D187+Kuchawe!D187+Chiradzulu!D187+Thondwe!D187+Jali!D187+Lirangwe!D187</f>
        <v>0</v>
      </c>
      <c r="E187" s="148">
        <f>Zomba!E187+Mwanza!E187+Domasi!E187+Namadzi!E187+Neno!E187+Kuchawe!E187+Chiradzulu!E187+Thondwe!E187+Jali!E187+Lirangwe!E187</f>
        <v>0</v>
      </c>
      <c r="F187" s="148">
        <f>Zomba!F187+Mwanza!F187+Domasi!F187+Namadzi!F187+Neno!F187+Kuchawe!F187+Chiradzulu!F187+Thondwe!F187+Jali!F187+Lirangwe!F187</f>
        <v>0</v>
      </c>
      <c r="G187" s="148">
        <f>Zomba!G187+Mwanza!G187+Domasi!G187+Namadzi!G187+Neno!G187+Kuchawe!G187+Chiradzulu!G187+Thondwe!G187+Jali!G187+Lirangwe!G187</f>
        <v>1</v>
      </c>
      <c r="H187" s="148">
        <f>Zomba!H187+Mwanza!H187+Domasi!H187+Namadzi!H187+Neno!H187+Kuchawe!H187+Chiradzulu!H187+Thondwe!H187+Jali!H187+Lirangwe!H187</f>
        <v>0</v>
      </c>
      <c r="I187" s="148">
        <f>Zomba!I187+Mwanza!I187+Domasi!I187+Namadzi!I187+Neno!I187+Kuchawe!I187+Chiradzulu!I187+Thondwe!I187+Jali!I187+Lirangwe!I187</f>
        <v>0</v>
      </c>
      <c r="J187" s="148">
        <f>Zomba!J187+Mwanza!J187+Domasi!J187+Namadzi!J187+Neno!J187+Kuchawe!J187+Chiradzulu!J187+Thondwe!J187+Jali!J187+Lirangwe!J187</f>
        <v>0</v>
      </c>
      <c r="K187" s="148">
        <f>Zomba!K187+Mwanza!K187+Domasi!K187+Namadzi!K187+Neno!K187+Kuchawe!K187+Chiradzulu!K187+Thondwe!K187+Jali!K187+Lirangwe!K187</f>
        <v>0</v>
      </c>
      <c r="L187" s="148">
        <f>Zomba!L187+Mwanza!L187+Domasi!L187+Namadzi!L187+Neno!L187+Kuchawe!L187+Chiradzulu!L187+Thondwe!L187+Jali!L187+Lirangwe!L187</f>
        <v>0</v>
      </c>
      <c r="M187" s="148">
        <f>Zomba!M187+Mwanza!M187+Domasi!M187+Namadzi!M187+Neno!M187+Kuchawe!M187+Chiradzulu!M187+Thondwe!M187+Jali!M187+Lirangwe!M187</f>
        <v>0</v>
      </c>
      <c r="N187" s="148">
        <f>Zomba!N187+Mwanza!N187+Domasi!N187+Namadzi!N187+Neno!N187+Kuchawe!N187+Chiradzulu!N187+Thondwe!N187+Jali!N187+Lirangwe!N187</f>
        <v>0</v>
      </c>
      <c r="O187" s="148">
        <f>Zomba!O187+Mwanza!O187+Domasi!O187+Namadzi!O187+Neno!O187+Kuchawe!O187+Chiradzulu!O187+Thondwe!O187+Jali!O187+Lirangwe!O187</f>
        <v>0</v>
      </c>
      <c r="P187" s="71">
        <f>SUM(D187:O187)</f>
        <v>1</v>
      </c>
    </row>
    <row r="188" spans="1:16" x14ac:dyDescent="0.25">
      <c r="A188" s="628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71"/>
    </row>
    <row r="189" spans="1:16" x14ac:dyDescent="0.25">
      <c r="A189" s="629"/>
      <c r="B189" s="21" t="s">
        <v>52</v>
      </c>
      <c r="C189" s="12" t="s">
        <v>57</v>
      </c>
      <c r="D189" s="148">
        <f>Zomba!D189+Mwanza!D189+Domasi!D189+Namadzi!D189+Neno!D189+Kuchawe!D189+Chiradzulu!D189+Thondwe!D189+Jali!D189+Lirangwe!D189</f>
        <v>0</v>
      </c>
      <c r="E189" s="148">
        <f>Zomba!E189+Mwanza!E189+Domasi!E189+Namadzi!E189+Neno!E189+Kuchawe!E189+Chiradzulu!E189+Thondwe!E189+Jali!E189+Lirangwe!E189</f>
        <v>0</v>
      </c>
      <c r="F189" s="148">
        <f>Zomba!F189+Mwanza!F189+Domasi!F189+Namadzi!F189+Neno!F189+Kuchawe!F189+Chiradzulu!F189+Thondwe!F189+Jali!F189+Lirangwe!F189</f>
        <v>0</v>
      </c>
      <c r="G189" s="148">
        <f>Zomba!G189+Mwanza!G189+Domasi!G189+Namadzi!G189+Neno!G189+Kuchawe!G189+Chiradzulu!G189+Thondwe!G189+Jali!G189+Lirangwe!G189</f>
        <v>0</v>
      </c>
      <c r="H189" s="148">
        <f>Zomba!H189+Mwanza!H189+Domasi!H189+Namadzi!H189+Neno!H189+Kuchawe!H189+Chiradzulu!H189+Thondwe!H189+Jali!H189+Lirangwe!H189</f>
        <v>0</v>
      </c>
      <c r="I189" s="148">
        <f>Zomba!I189+Mwanza!I189+Domasi!I189+Namadzi!I189+Neno!I189+Kuchawe!I189+Chiradzulu!I189+Thondwe!I189+Jali!I189+Lirangwe!I189</f>
        <v>0</v>
      </c>
      <c r="J189" s="148">
        <f>Zomba!J189+Mwanza!J189+Domasi!J189+Namadzi!J189+Neno!J189+Kuchawe!J189+Chiradzulu!J189+Thondwe!J189+Jali!J189+Lirangwe!J189</f>
        <v>0</v>
      </c>
      <c r="K189" s="148">
        <f>Zomba!K189+Mwanza!K189+Domasi!K189+Namadzi!K189+Neno!K189+Kuchawe!K189+Chiradzulu!K189+Thondwe!K189+Jali!K189+Lirangwe!K189</f>
        <v>0</v>
      </c>
      <c r="L189" s="148">
        <f>Zomba!L189+Mwanza!L189+Domasi!L189+Namadzi!L189+Neno!L189+Kuchawe!L189+Chiradzulu!L189+Thondwe!L189+Jali!L189+Lirangwe!L189</f>
        <v>0</v>
      </c>
      <c r="M189" s="148">
        <f>Zomba!M189+Mwanza!M189+Domasi!M189+Namadzi!M189+Neno!M189+Kuchawe!M189+Chiradzulu!M189+Thondwe!M189+Jali!M189+Lirangwe!M189</f>
        <v>0</v>
      </c>
      <c r="N189" s="148">
        <f>Zomba!N189+Mwanza!N189+Domasi!N189+Namadzi!N189+Neno!N189+Kuchawe!N189+Chiradzulu!N189+Thondwe!N189+Jali!N189+Lirangwe!N189</f>
        <v>0</v>
      </c>
      <c r="O189" s="148">
        <f>Zomba!O189+Mwanza!O189+Domasi!O189+Namadzi!O189+Neno!O189+Kuchawe!O189+Chiradzulu!O189+Thondwe!O189+Jali!O189+Lirangwe!O189</f>
        <v>0</v>
      </c>
      <c r="P189" s="71">
        <f>SUM(D189:O189)</f>
        <v>0</v>
      </c>
    </row>
    <row r="190" spans="1:16" x14ac:dyDescent="0.25">
      <c r="A190" s="629"/>
      <c r="B190" s="20" t="s">
        <v>62</v>
      </c>
      <c r="C190" s="12" t="s">
        <v>57</v>
      </c>
      <c r="D190" s="148">
        <f>Zomba!D190+Mwanza!D190+Domasi!D190+Namadzi!D190+Neno!D190+Kuchawe!D190+Chiradzulu!D190+Thondwe!D190+Jali!D190+Lirangwe!D190</f>
        <v>0</v>
      </c>
      <c r="E190" s="148">
        <f>Zomba!E190+Mwanza!E190+Domasi!E190+Namadzi!E190+Neno!E190+Kuchawe!E190+Chiradzulu!E190+Thondwe!E190+Jali!E190+Lirangwe!E190</f>
        <v>0</v>
      </c>
      <c r="F190" s="148">
        <f>Zomba!F190+Mwanza!F190+Domasi!F190+Namadzi!F190+Neno!F190+Kuchawe!F190+Chiradzulu!F190+Thondwe!F190+Jali!F190+Lirangwe!F190</f>
        <v>0</v>
      </c>
      <c r="G190" s="148">
        <f>Zomba!G190+Mwanza!G190+Domasi!G190+Namadzi!G190+Neno!G190+Kuchawe!G190+Chiradzulu!G190+Thondwe!G190+Jali!G190+Lirangwe!G190</f>
        <v>0</v>
      </c>
      <c r="H190" s="148">
        <f>Zomba!H190+Mwanza!H190+Domasi!H190+Namadzi!H190+Neno!H190+Kuchawe!H190+Chiradzulu!H190+Thondwe!H190+Jali!H190+Lirangwe!H190</f>
        <v>0</v>
      </c>
      <c r="I190" s="148">
        <f>Zomba!I190+Mwanza!I190+Domasi!I190+Namadzi!I190+Neno!I190+Kuchawe!I190+Chiradzulu!I190+Thondwe!I190+Jali!I190+Lirangwe!I190</f>
        <v>0</v>
      </c>
      <c r="J190" s="148">
        <f>Zomba!J190+Mwanza!J190+Domasi!J190+Namadzi!J190+Neno!J190+Kuchawe!J190+Chiradzulu!J190+Thondwe!J190+Jali!J190+Lirangwe!J190</f>
        <v>0</v>
      </c>
      <c r="K190" s="148">
        <f>Zomba!K190+Mwanza!K190+Domasi!K190+Namadzi!K190+Neno!K190+Kuchawe!K190+Chiradzulu!K190+Thondwe!K190+Jali!K190+Lirangwe!K190</f>
        <v>0</v>
      </c>
      <c r="L190" s="148">
        <f>Zomba!L190+Mwanza!L190+Domasi!L190+Namadzi!L190+Neno!L190+Kuchawe!L190+Chiradzulu!L190+Thondwe!L190+Jali!L190+Lirangwe!L190</f>
        <v>0</v>
      </c>
      <c r="M190" s="148">
        <f>Zomba!M190+Mwanza!M190+Domasi!M190+Namadzi!M190+Neno!M190+Kuchawe!M190+Chiradzulu!M190+Thondwe!M190+Jali!M190+Lirangwe!M190</f>
        <v>0</v>
      </c>
      <c r="N190" s="148">
        <f>Zomba!N190+Mwanza!N190+Domasi!N190+Namadzi!N190+Neno!N190+Kuchawe!N190+Chiradzulu!N190+Thondwe!N190+Jali!N190+Lirangwe!N190</f>
        <v>0</v>
      </c>
      <c r="O190" s="148">
        <f>Zomba!O190+Mwanza!O190+Domasi!O190+Namadzi!O190+Neno!O190+Kuchawe!O190+Chiradzulu!O190+Thondwe!O190+Jali!O190+Lirangwe!O190</f>
        <v>0</v>
      </c>
      <c r="P190" s="71">
        <f>SUM(D190:O190)</f>
        <v>0</v>
      </c>
    </row>
    <row r="191" spans="1:16" x14ac:dyDescent="0.25">
      <c r="A191" s="629"/>
      <c r="B191" s="20" t="s">
        <v>61</v>
      </c>
      <c r="C191" s="12" t="s">
        <v>57</v>
      </c>
      <c r="D191" s="148">
        <f>Zomba!D191+Mwanza!D191+Domasi!D191+Namadzi!D191+Neno!D191+Kuchawe!D191+Chiradzulu!D191+Thondwe!D191+Jali!D191+Lirangwe!D191</f>
        <v>0</v>
      </c>
      <c r="E191" s="148">
        <f>Zomba!E191+Mwanza!E191+Domasi!E191+Namadzi!E191+Neno!E191+Kuchawe!E191+Chiradzulu!E191+Thondwe!E191+Jali!E191+Lirangwe!E191</f>
        <v>0</v>
      </c>
      <c r="F191" s="148">
        <f>Zomba!F191+Mwanza!F191+Domasi!F191+Namadzi!F191+Neno!F191+Kuchawe!F191+Chiradzulu!F191+Thondwe!F191+Jali!F191+Lirangwe!F191</f>
        <v>0</v>
      </c>
      <c r="G191" s="148">
        <f>Zomba!G191+Mwanza!G191+Domasi!G191+Namadzi!G191+Neno!G191+Kuchawe!G191+Chiradzulu!G191+Thondwe!G191+Jali!G191+Lirangwe!G191</f>
        <v>1</v>
      </c>
      <c r="H191" s="148">
        <f>Zomba!H191+Mwanza!H191+Domasi!H191+Namadzi!H191+Neno!H191+Kuchawe!H191+Chiradzulu!H191+Thondwe!H191+Jali!H191+Lirangwe!H191</f>
        <v>2</v>
      </c>
      <c r="I191" s="148">
        <f>Zomba!I191+Mwanza!I191+Domasi!I191+Namadzi!I191+Neno!I191+Kuchawe!I191+Chiradzulu!I191+Thondwe!I191+Jali!I191+Lirangwe!I191</f>
        <v>0</v>
      </c>
      <c r="J191" s="148">
        <f>Zomba!J191+Mwanza!J191+Domasi!J191+Namadzi!J191+Neno!J191+Kuchawe!J191+Chiradzulu!J191+Thondwe!J191+Jali!J191+Lirangwe!J191</f>
        <v>1</v>
      </c>
      <c r="K191" s="148">
        <f>Zomba!K191+Mwanza!K191+Domasi!K191+Namadzi!K191+Neno!K191+Kuchawe!K191+Chiradzulu!K191+Thondwe!K191+Jali!K191+Lirangwe!K191</f>
        <v>0</v>
      </c>
      <c r="L191" s="148">
        <f>Zomba!L191+Mwanza!L191+Domasi!L191+Namadzi!L191+Neno!L191+Kuchawe!L191+Chiradzulu!L191+Thondwe!L191+Jali!L191+Lirangwe!L191</f>
        <v>1</v>
      </c>
      <c r="M191" s="148">
        <f>Zomba!M191+Mwanza!M191+Domasi!M191+Namadzi!M191+Neno!M191+Kuchawe!M191+Chiradzulu!M191+Thondwe!M191+Jali!M191+Lirangwe!M191</f>
        <v>0</v>
      </c>
      <c r="N191" s="148">
        <f>Zomba!N191+Mwanza!N191+Domasi!N191+Namadzi!N191+Neno!N191+Kuchawe!N191+Chiradzulu!N191+Thondwe!N191+Jali!N191+Lirangwe!N191</f>
        <v>0</v>
      </c>
      <c r="O191" s="148">
        <f>Zomba!O191+Mwanza!O191+Domasi!O191+Namadzi!O191+Neno!O191+Kuchawe!O191+Chiradzulu!O191+Thondwe!O191+Jali!O191+Lirangwe!O191</f>
        <v>0</v>
      </c>
      <c r="P191" s="71">
        <f>SUM(D191:O191)</f>
        <v>5</v>
      </c>
    </row>
    <row r="192" spans="1:16" x14ac:dyDescent="0.25">
      <c r="A192" s="630"/>
      <c r="B192" s="20" t="s">
        <v>60</v>
      </c>
      <c r="C192" s="12" t="s">
        <v>57</v>
      </c>
      <c r="D192" s="148">
        <f>Zomba!D192+Mwanza!D192+Domasi!D192+Namadzi!D192+Neno!D192+Kuchawe!D192+Chiradzulu!D192+Thondwe!D192+Jali!D192+Lirangwe!D192</f>
        <v>0</v>
      </c>
      <c r="E192" s="148">
        <f>Zomba!E192+Mwanza!E192+Domasi!E192+Namadzi!E192+Neno!E192+Kuchawe!E192+Chiradzulu!E192+Thondwe!E192+Jali!E192+Lirangwe!E192</f>
        <v>0</v>
      </c>
      <c r="F192" s="148">
        <f>Zomba!F192+Mwanza!F192+Domasi!F192+Namadzi!F192+Neno!F192+Kuchawe!F192+Chiradzulu!F192+Thondwe!F192+Jali!F192+Lirangwe!F192</f>
        <v>0</v>
      </c>
      <c r="G192" s="148">
        <f>Zomba!G192+Mwanza!G192+Domasi!G192+Namadzi!G192+Neno!G192+Kuchawe!G192+Chiradzulu!G192+Thondwe!G192+Jali!G192+Lirangwe!G192</f>
        <v>0</v>
      </c>
      <c r="H192" s="148">
        <f>Zomba!H192+Mwanza!H192+Domasi!H192+Namadzi!H192+Neno!H192+Kuchawe!H192+Chiradzulu!H192+Thondwe!H192+Jali!H192+Lirangwe!H192</f>
        <v>1</v>
      </c>
      <c r="I192" s="148">
        <f>Zomba!I192+Mwanza!I192+Domasi!I192+Namadzi!I192+Neno!I192+Kuchawe!I192+Chiradzulu!I192+Thondwe!I192+Jali!I192+Lirangwe!I192</f>
        <v>0</v>
      </c>
      <c r="J192" s="148">
        <f>Zomba!J192+Mwanza!J192+Domasi!J192+Namadzi!J192+Neno!J192+Kuchawe!J192+Chiradzulu!J192+Thondwe!J192+Jali!J192+Lirangwe!J192</f>
        <v>0</v>
      </c>
      <c r="K192" s="148">
        <f>Zomba!K192+Mwanza!K192+Domasi!K192+Namadzi!K192+Neno!K192+Kuchawe!K192+Chiradzulu!K192+Thondwe!K192+Jali!K192+Lirangwe!K192</f>
        <v>0</v>
      </c>
      <c r="L192" s="148">
        <f>Zomba!L192+Mwanza!L192+Domasi!L192+Namadzi!L192+Neno!L192+Kuchawe!L192+Chiradzulu!L192+Thondwe!L192+Jali!L192+Lirangwe!L192</f>
        <v>0</v>
      </c>
      <c r="M192" s="148">
        <f>Zomba!M192+Mwanza!M192+Domasi!M192+Namadzi!M192+Neno!M192+Kuchawe!M192+Chiradzulu!M192+Thondwe!M192+Jali!M192+Lirangwe!M192</f>
        <v>0</v>
      </c>
      <c r="N192" s="148">
        <f>Zomba!N192+Mwanza!N192+Domasi!N192+Namadzi!N192+Neno!N192+Kuchawe!N192+Chiradzulu!N192+Thondwe!N192+Jali!N192+Lirangwe!N192</f>
        <v>0</v>
      </c>
      <c r="O192" s="148">
        <f>Zomba!O192+Mwanza!O192+Domasi!O192+Namadzi!O192+Neno!O192+Kuchawe!O192+Chiradzulu!O192+Thondwe!O192+Jali!O192+Lirangwe!O192</f>
        <v>0</v>
      </c>
      <c r="P192" s="71">
        <f>SUM(D192:O192)</f>
        <v>1</v>
      </c>
    </row>
    <row r="193" spans="1:16" x14ac:dyDescent="0.25">
      <c r="A193" s="81" t="s">
        <v>59</v>
      </c>
      <c r="B193" s="18"/>
      <c r="C193" s="12"/>
      <c r="D193" s="11">
        <f>SUM(D153:D192)</f>
        <v>775</v>
      </c>
      <c r="E193" s="11">
        <f t="shared" ref="E193:P193" si="76">SUM(E153:E192)</f>
        <v>774</v>
      </c>
      <c r="F193" s="11">
        <f t="shared" si="76"/>
        <v>799</v>
      </c>
      <c r="G193" s="11">
        <f t="shared" ref="G193:H193" si="77">SUM(G153:G192)</f>
        <v>860</v>
      </c>
      <c r="H193" s="11">
        <f t="shared" si="77"/>
        <v>882</v>
      </c>
      <c r="I193" s="11">
        <f t="shared" ref="I193:O193" si="78">SUM(I153:I192)</f>
        <v>827</v>
      </c>
      <c r="J193" s="11">
        <f t="shared" si="78"/>
        <v>809</v>
      </c>
      <c r="K193" s="11">
        <f t="shared" si="78"/>
        <v>860</v>
      </c>
      <c r="L193" s="11">
        <f t="shared" si="78"/>
        <v>857</v>
      </c>
      <c r="M193" s="11">
        <f t="shared" si="78"/>
        <v>874</v>
      </c>
      <c r="N193" s="11">
        <f t="shared" si="78"/>
        <v>855</v>
      </c>
      <c r="O193" s="11">
        <f t="shared" si="78"/>
        <v>865</v>
      </c>
      <c r="P193" s="40">
        <f t="shared" si="76"/>
        <v>10037</v>
      </c>
    </row>
    <row r="194" spans="1:16" x14ac:dyDescent="0.25">
      <c r="A194" s="600" t="s">
        <v>58</v>
      </c>
      <c r="B194" s="631"/>
      <c r="C194" s="12" t="s">
        <v>57</v>
      </c>
      <c r="D194" s="139">
        <f>Zomba!D194+Mwanza!D194+Domasi!D194+Namadzi!D194+Neno!D194+Kuchawe!D194+Chiradzulu!D194+Thondwe!D194+Jali!D194+Lirangwe!D194</f>
        <v>4</v>
      </c>
      <c r="E194" s="139">
        <f>Zomba!E194+Mwanza!E194+Domasi!E194+Namadzi!E194+Neno!E194+Kuchawe!E194+Chiradzulu!E194+Thondwe!E194+Jali!E194+Lirangwe!E194</f>
        <v>3</v>
      </c>
      <c r="F194" s="139">
        <f>Zomba!F194+Mwanza!F194+Domasi!F194+Namadzi!F194+Neno!F194+Kuchawe!F194+Chiradzulu!F194+Thondwe!F194+Jali!F194+Lirangwe!F194</f>
        <v>3</v>
      </c>
      <c r="G194" s="139">
        <f>Zomba!G194+Mwanza!G194+Domasi!G194+Namadzi!G194+Neno!G194+Kuchawe!G194+Chiradzulu!G194+Thondwe!G194+Jali!G194+Lirangwe!G194</f>
        <v>1</v>
      </c>
      <c r="H194" s="139">
        <f>Zomba!H194+Mwanza!H194+Domasi!H194+Namadzi!H194+Neno!H194+Kuchawe!H194+Chiradzulu!H194+Thondwe!H194+Jali!H194+Lirangwe!H194</f>
        <v>0</v>
      </c>
      <c r="I194" s="139">
        <f>Zomba!I194+Mwanza!I194+Domasi!I194+Namadzi!I194+Neno!I194+Kuchawe!I194+Chiradzulu!I194+Thondwe!I194+Jali!I194+Lirangwe!I194</f>
        <v>0</v>
      </c>
      <c r="J194" s="139">
        <f>Zomba!J194+Mwanza!J194+Domasi!J194+Namadzi!J194+Neno!J194+Kuchawe!J194+Chiradzulu!J194+Thondwe!J194+Jali!J194+Lirangwe!J194</f>
        <v>0</v>
      </c>
      <c r="K194" s="139">
        <f>Zomba!K194+Mwanza!K194+Domasi!K194+Namadzi!K194+Neno!K194+Kuchawe!K194+Chiradzulu!K194+Thondwe!K194+Jali!K194+Lirangwe!K194</f>
        <v>0</v>
      </c>
      <c r="L194" s="139">
        <f>Zomba!L194+Mwanza!L194+Domasi!L194+Namadzi!L194+Neno!L194+Kuchawe!L194+Chiradzulu!L194+Thondwe!L194+Jali!L194+Lirangwe!L194</f>
        <v>0</v>
      </c>
      <c r="M194" s="139">
        <f>Zomba!M194+Mwanza!M194+Domasi!M194+Namadzi!M194+Neno!M194+Kuchawe!M194+Chiradzulu!M194+Thondwe!M194+Jali!M194+Lirangwe!M194</f>
        <v>0</v>
      </c>
      <c r="N194" s="139">
        <f>Zomba!N194+Mwanza!N194+Domasi!N194+Namadzi!N194+Neno!N194+Kuchawe!N194+Chiradzulu!N194+Thondwe!N194+Jali!N194+Lirangwe!N194</f>
        <v>0</v>
      </c>
      <c r="O194" s="139">
        <f>Zomba!O194+Mwanza!O194+Domasi!O194+Namadzi!O194+Neno!O194+Kuchawe!O194+Chiradzulu!O194+Thondwe!O194+Jali!O194+Lirangwe!O194</f>
        <v>0</v>
      </c>
      <c r="P194" s="39">
        <f>SUM(D194:O194)</f>
        <v>11</v>
      </c>
    </row>
    <row r="195" spans="1:16" x14ac:dyDescent="0.25">
      <c r="A195" s="602"/>
      <c r="B195" s="632"/>
      <c r="C195" s="17" t="s">
        <v>55</v>
      </c>
      <c r="D195" s="139">
        <f>Zomba!D195+Mwanza!D195+Domasi!D195+Namadzi!D195+Neno!D195+Kuchawe!D195+Chiradzulu!D195+Thondwe!D195+Jali!D195+Lirangwe!D195</f>
        <v>2213</v>
      </c>
      <c r="E195" s="139">
        <f>Zomba!E195+Mwanza!E195+Domasi!E195+Namadzi!E195+Neno!E195+Kuchawe!E195+Chiradzulu!E195+Thondwe!E195+Jali!E195+Lirangwe!E195</f>
        <v>1860</v>
      </c>
      <c r="F195" s="139">
        <f>Zomba!F195+Mwanza!F195+Domasi!F195+Namadzi!F195+Neno!F195+Kuchawe!F195+Chiradzulu!F195+Thondwe!F195+Jali!F195+Lirangwe!F195</f>
        <v>1800</v>
      </c>
      <c r="G195" s="139">
        <f>Zomba!G195+Mwanza!G195+Domasi!G195+Namadzi!G195+Neno!G195+Kuchawe!G195+Chiradzulu!G195+Thondwe!G195+Jali!G195+Lirangwe!G195</f>
        <v>744</v>
      </c>
      <c r="H195" s="139">
        <f>Zomba!H195+Mwanza!H195+Domasi!H195+Namadzi!H195+Neno!H195+Kuchawe!H195+Chiradzulu!H195+Thondwe!H195+Jali!H195+Lirangwe!H195</f>
        <v>0</v>
      </c>
      <c r="I195" s="139">
        <f>Zomba!I195+Mwanza!I195+Domasi!I195+Namadzi!I195+Neno!I195+Kuchawe!I195+Chiradzulu!I195+Thondwe!I195+Jali!I195+Lirangwe!I195</f>
        <v>0</v>
      </c>
      <c r="J195" s="139">
        <f>Zomba!J195+Mwanza!J195+Domasi!J195+Namadzi!J195+Neno!J195+Kuchawe!J195+Chiradzulu!J195+Thondwe!J195+Jali!J195+Lirangwe!J195</f>
        <v>0</v>
      </c>
      <c r="K195" s="139">
        <f>Zomba!K195+Mwanza!K195+Domasi!K195+Namadzi!K195+Neno!K195+Kuchawe!K195+Chiradzulu!K195+Thondwe!K195+Jali!K195+Lirangwe!K195</f>
        <v>0</v>
      </c>
      <c r="L195" s="139">
        <f>Zomba!L195+Mwanza!L195+Domasi!L195+Namadzi!L195+Neno!L195+Kuchawe!L195+Chiradzulu!L195+Thondwe!L195+Jali!L195+Lirangwe!L195</f>
        <v>0</v>
      </c>
      <c r="M195" s="139">
        <f>Zomba!M195+Mwanza!M195+Domasi!M195+Namadzi!M195+Neno!M195+Kuchawe!M195+Chiradzulu!M195+Thondwe!M195+Jali!M195+Lirangwe!M195</f>
        <v>0</v>
      </c>
      <c r="N195" s="139">
        <f>Zomba!N195+Mwanza!N195+Domasi!N195+Namadzi!N195+Neno!N195+Kuchawe!N195+Chiradzulu!N195+Thondwe!N195+Jali!N195+Lirangwe!N195</f>
        <v>0</v>
      </c>
      <c r="O195" s="139">
        <f>Zomba!O195+Mwanza!O195+Domasi!O195+Namadzi!O195+Neno!O195+Kuchawe!O195+Chiradzulu!O195+Thondwe!O195+Jali!O195+Lirangwe!O195</f>
        <v>0</v>
      </c>
      <c r="P195" s="39">
        <f>SUM(D195:O195)</f>
        <v>6617</v>
      </c>
    </row>
    <row r="196" spans="1:16" x14ac:dyDescent="0.25">
      <c r="A196" s="230" t="s">
        <v>204</v>
      </c>
      <c r="B196" s="234"/>
      <c r="C196" s="17" t="s">
        <v>55</v>
      </c>
      <c r="D196" s="139">
        <f>(Zomba!D196+Mwanza!D196+Domasi!D196+Namadzi!D196+Neno!D196+Kuchawe!D196+Chiradzulu!D196+Thondwe!D196+Jali!D196+Lirangwe!D196)/10</f>
        <v>18.7</v>
      </c>
      <c r="E196" s="139">
        <f>(Zomba!E196+Mwanza!E196+Domasi!E196+Namadzi!E196+Neno!E196+Kuchawe!E196+Chiradzulu!E196+Thondwe!E196+Jali!E196+Lirangwe!E196)/10</f>
        <v>18.899999999999999</v>
      </c>
      <c r="F196" s="139">
        <f>(Zomba!F196+Mwanza!F196+Domasi!F196+Namadzi!F196+Neno!F196+Kuchawe!F196+Chiradzulu!F196+Thondwe!F196+Jali!F196+Lirangwe!F196)/10</f>
        <v>17.5</v>
      </c>
      <c r="G196" s="139">
        <f>(Zomba!G196+Mwanza!G196+Domasi!G196+Namadzi!G196+Neno!G196+Kuchawe!G196+Chiradzulu!G196+Thondwe!G196+Jali!G196+Lirangwe!G196)/10</f>
        <v>18.2</v>
      </c>
      <c r="H196" s="139">
        <f>(Zomba!H196+Mwanza!H196+Domasi!H196+Namadzi!H196+Neno!H196+Kuchawe!H196+Chiradzulu!H196+Thondwe!H196+Jali!H196+Lirangwe!H196)/10</f>
        <v>17.3</v>
      </c>
      <c r="I196" s="139">
        <f>(Zomba!I196+Mwanza!I196+Domasi!I196+Namadzi!I196+Neno!I196+Kuchawe!I196+Chiradzulu!I196+Thondwe!I196+Jali!I196+Lirangwe!I196)/10</f>
        <v>16.7</v>
      </c>
      <c r="J196" s="139">
        <f>(Zomba!J196+Mwanza!J196+Domasi!J196+Namadzi!J196+Neno!J196+Kuchawe!J196+Chiradzulu!J196+Thondwe!J196+Jali!J196+Lirangwe!J196)/10</f>
        <v>16.100000000000001</v>
      </c>
      <c r="K196" s="139">
        <f>(Zomba!K196+Mwanza!K196+Domasi!K196+Namadzi!K196+Neno!K196+Kuchawe!K196+Chiradzulu!K196+Thondwe!K196+Jali!K196+Lirangwe!K196)/10</f>
        <v>16.3</v>
      </c>
      <c r="L196" s="139">
        <f>(Zomba!L196+Mwanza!L196+Domasi!L196+Namadzi!L196+Neno!L196+Kuchawe!L196+Chiradzulu!L196+Thondwe!L196+Jali!L196+Lirangwe!L196)/10</f>
        <v>17.100000000000001</v>
      </c>
      <c r="M196" s="139">
        <f>(Zomba!M196+Mwanza!M196+Domasi!M196+Namadzi!M196+Neno!M196+Kuchawe!M196+Chiradzulu!M196+Thondwe!M196+Jali!M196+Lirangwe!M196)/10</f>
        <v>17.600000000000001</v>
      </c>
      <c r="N196" s="139">
        <f>(Zomba!N196+Mwanza!N196+Domasi!N196+Namadzi!N196+Neno!N196+Kuchawe!N196+Chiradzulu!N196+Thondwe!N196+Jali!N196+Lirangwe!N196)/10</f>
        <v>18.5</v>
      </c>
      <c r="O196" s="139">
        <f>(Zomba!O196+Mwanza!O196+Domasi!O196+Namadzi!O196+Neno!O196+Kuchawe!O196+Chiradzulu!O196+Thondwe!O196+Jali!O196+Lirangwe!O196)/10</f>
        <v>18.8</v>
      </c>
      <c r="P196" s="39">
        <f>SUM(D196:O196)/12</f>
        <v>17.641666666666669</v>
      </c>
    </row>
    <row r="197" spans="1:16" x14ac:dyDescent="0.25">
      <c r="A197" s="596" t="s">
        <v>56</v>
      </c>
      <c r="B197" s="597"/>
      <c r="C197" s="17" t="s">
        <v>55</v>
      </c>
      <c r="D197" s="139">
        <f>Zomba!D197+Mwanza!D197+Domasi!D197+Namadzi!D197+Neno!D197+Kuchawe!D197+Chiradzulu!D197+Thondwe!D197+Jali!D197+Lirangwe!D197</f>
        <v>207.39</v>
      </c>
      <c r="E197" s="139">
        <f>Zomba!E197+Mwanza!E197+Domasi!E197+Namadzi!E197+Neno!E197+Kuchawe!E197+Chiradzulu!E197+Thondwe!E197+Jali!E197+Lirangwe!E197</f>
        <v>180.12</v>
      </c>
      <c r="F197" s="139">
        <f>Zomba!F197+Mwanza!F197+Domasi!F197+Namadzi!F197+Neno!F197+Kuchawe!F197+Chiradzulu!F197+Thondwe!F197+Jali!F197+Lirangwe!F197</f>
        <v>464.90999999999997</v>
      </c>
      <c r="G197" s="139">
        <f>Zomba!G197+Mwanza!G197+Domasi!G197+Namadzi!G197+Neno!G197+Kuchawe!G197+Chiradzulu!G197+Thondwe!G197+Jali!G197+Lirangwe!G197</f>
        <v>195.70999999999998</v>
      </c>
      <c r="H197" s="139">
        <f>Zomba!H197+Mwanza!H197+Domasi!H197+Namadzi!H197+Neno!H197+Kuchawe!H197+Chiradzulu!H197+Thondwe!H197+Jali!H197+Lirangwe!H197</f>
        <v>149.25</v>
      </c>
      <c r="I197" s="139">
        <f>Zomba!I197+Mwanza!I197+Domasi!I197+Namadzi!I197+Neno!I197+Kuchawe!I197+Chiradzulu!I197+Thondwe!I197+Jali!I197+Lirangwe!I197</f>
        <v>273.37</v>
      </c>
      <c r="J197" s="139">
        <f>Zomba!J197+Mwanza!J197+Domasi!J197+Namadzi!J197+Neno!J197+Kuchawe!J197+Chiradzulu!J197+Thondwe!J197+Jali!J197+Lirangwe!J197</f>
        <v>268.5</v>
      </c>
      <c r="K197" s="139">
        <f>Zomba!K197+Mwanza!K197+Domasi!K197+Namadzi!K197+Neno!K197+Kuchawe!K197+Chiradzulu!K197+Thondwe!K197+Jali!K197+Lirangwe!K197</f>
        <v>403.88000000000005</v>
      </c>
      <c r="L197" s="139">
        <f>Zomba!L197+Mwanza!L197+Domasi!L197+Namadzi!L197+Neno!L197+Kuchawe!L197+Chiradzulu!L197+Thondwe!L197+Jali!L197+Lirangwe!L197</f>
        <v>403.99999999999994</v>
      </c>
      <c r="M197" s="139">
        <f>Zomba!M197+Mwanza!M197+Domasi!M197+Namadzi!M197+Neno!M197+Kuchawe!M197+Chiradzulu!M197+Thondwe!M197+Jali!M197+Lirangwe!M197</f>
        <v>528.49</v>
      </c>
      <c r="N197" s="139">
        <f>Zomba!N197+Mwanza!N197+Domasi!N197+Namadzi!N197+Neno!N197+Kuchawe!N197+Chiradzulu!N197+Thondwe!N197+Jali!N197+Lirangwe!N197</f>
        <v>447.58000000000004</v>
      </c>
      <c r="O197" s="139">
        <f>Zomba!O197+Mwanza!O197+Domasi!O197+Namadzi!O197+Neno!O197+Kuchawe!O197+Chiradzulu!O197+Thondwe!O197+Jali!O197+Lirangwe!O197</f>
        <v>502.32</v>
      </c>
      <c r="P197" s="39">
        <f>SUM(D197:O197)</f>
        <v>4025.52</v>
      </c>
    </row>
    <row r="198" spans="1:16" ht="15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4"/>
      <c r="O198" s="594"/>
      <c r="P198" s="595"/>
    </row>
    <row r="199" spans="1:16" x14ac:dyDescent="0.25">
      <c r="A199" s="600" t="s">
        <v>54</v>
      </c>
      <c r="B199" s="227" t="s">
        <v>53</v>
      </c>
      <c r="C199" s="12" t="s">
        <v>47</v>
      </c>
      <c r="D199" s="139">
        <f>Zomba!D199+Mwanza!D199+Domasi!D199+Namadzi!D199+Neno!D199+Kuchawe!D199+Chiradzulu!D199+Thondwe!D199+Jali!D199+Lirangwe!D199</f>
        <v>0</v>
      </c>
      <c r="E199" s="139">
        <f>Zomba!E199+Mwanza!E199+Domasi!E199+Namadzi!E199+Neno!E199+Kuchawe!E199+Chiradzulu!E199+Thondwe!E199+Jali!E199+Lirangwe!E199</f>
        <v>246</v>
      </c>
      <c r="F199" s="139">
        <f>Zomba!F199+Mwanza!F199+Domasi!F199+Namadzi!F199+Neno!F199+Kuchawe!F199+Chiradzulu!F199+Thondwe!F199+Jali!F199+Lirangwe!F199</f>
        <v>78</v>
      </c>
      <c r="G199" s="139">
        <f>Zomba!G199+Mwanza!G199+Domasi!G199+Namadzi!G199+Neno!G199+Kuchawe!G199+Chiradzulu!G199+Thondwe!G199+Jali!G199+Lirangwe!G199</f>
        <v>252</v>
      </c>
      <c r="H199" s="139">
        <f>Zomba!H199+Mwanza!H199+Domasi!H199+Namadzi!H199+Neno!H199+Kuchawe!H199+Chiradzulu!H199+Thondwe!H199+Jali!H199+Lirangwe!H199</f>
        <v>510</v>
      </c>
      <c r="I199" s="139">
        <f>Zomba!I199+Mwanza!I199+Domasi!I199+Namadzi!I199+Neno!I199+Kuchawe!I199+Chiradzulu!I199+Thondwe!I199+Jali!I199+Lirangwe!I199</f>
        <v>0</v>
      </c>
      <c r="J199" s="139">
        <f>Zomba!J199+Mwanza!J199+Domasi!J199+Namadzi!J199+Neno!J199+Kuchawe!J199+Chiradzulu!J199+Thondwe!J199+Jali!J199+Lirangwe!J199</f>
        <v>66</v>
      </c>
      <c r="K199" s="139">
        <f>Zomba!K199+Mwanza!K199+Domasi!K199+Namadzi!K199+Neno!K199+Kuchawe!K199+Chiradzulu!K199+Thondwe!K199+Jali!K199+Lirangwe!K199</f>
        <v>0</v>
      </c>
      <c r="L199" s="139">
        <f>Zomba!L199+Mwanza!L199+Domasi!L199+Namadzi!L199+Neno!L199+Kuchawe!L199+Chiradzulu!L199+Thondwe!L199+Jali!L199+Lirangwe!L199</f>
        <v>550</v>
      </c>
      <c r="M199" s="139">
        <f>Zomba!M199+Mwanza!M199+Domasi!M199+Namadzi!M199+Neno!M199+Kuchawe!M199+Chiradzulu!M199+Thondwe!M199+Jali!M199+Lirangwe!M199</f>
        <v>108</v>
      </c>
      <c r="N199" s="139">
        <f>Zomba!N199+Mwanza!N199+Domasi!N199+Namadzi!N199+Neno!N199+Kuchawe!N199+Chiradzulu!N199+Thondwe!N199+Jali!N199+Lirangwe!N199</f>
        <v>0</v>
      </c>
      <c r="O199" s="139">
        <f>Zomba!O199+Mwanza!O199+Domasi!O199+Namadzi!O199+Neno!O199+Kuchawe!O199+Chiradzulu!O199+Thondwe!O199+Jali!O199+Lirangwe!O199</f>
        <v>0</v>
      </c>
      <c r="P199" s="39">
        <f t="shared" ref="P199:P204" si="79">SUM(D199:O199)</f>
        <v>1810</v>
      </c>
    </row>
    <row r="200" spans="1:16" x14ac:dyDescent="0.25">
      <c r="A200" s="601"/>
      <c r="B200" s="227" t="s">
        <v>52</v>
      </c>
      <c r="C200" s="12" t="s">
        <v>47</v>
      </c>
      <c r="D200" s="139">
        <f>Zomba!D200+Mwanza!D200+Domasi!D200+Namadzi!D200+Neno!D200+Kuchawe!D200+Chiradzulu!D200+Thondwe!D200+Jali!D200+Lirangwe!D200</f>
        <v>0</v>
      </c>
      <c r="E200" s="139">
        <f>Zomba!E200+Mwanza!E200+Domasi!E200+Namadzi!E200+Neno!E200+Kuchawe!E200+Chiradzulu!E200+Thondwe!E200+Jali!E200+Lirangwe!E200</f>
        <v>384</v>
      </c>
      <c r="F200" s="139">
        <f>Zomba!F200+Mwanza!F200+Domasi!F200+Namadzi!F200+Neno!F200+Kuchawe!F200+Chiradzulu!F200+Thondwe!F200+Jali!F200+Lirangwe!F200</f>
        <v>528</v>
      </c>
      <c r="G200" s="139">
        <f>Zomba!G200+Mwanza!G200+Domasi!G200+Namadzi!G200+Neno!G200+Kuchawe!G200+Chiradzulu!G200+Thondwe!G200+Jali!G200+Lirangwe!G200</f>
        <v>138</v>
      </c>
      <c r="H200" s="139">
        <f>Zomba!H200+Mwanza!H200+Domasi!H200+Namadzi!H200+Neno!H200+Kuchawe!H200+Chiradzulu!H200+Thondwe!H200+Jali!H200+Lirangwe!H200</f>
        <v>12</v>
      </c>
      <c r="I200" s="139">
        <f>Zomba!I200+Mwanza!I200+Domasi!I200+Namadzi!I200+Neno!I200+Kuchawe!I200+Chiradzulu!I200+Thondwe!I200+Jali!I200+Lirangwe!I200</f>
        <v>0</v>
      </c>
      <c r="J200" s="139">
        <f>Zomba!J200+Mwanza!J200+Domasi!J200+Namadzi!J200+Neno!J200+Kuchawe!J200+Chiradzulu!J200+Thondwe!J200+Jali!J200+Lirangwe!J200</f>
        <v>96</v>
      </c>
      <c r="K200" s="139">
        <f>Zomba!K200+Mwanza!K200+Domasi!K200+Namadzi!K200+Neno!K200+Kuchawe!K200+Chiradzulu!K200+Thondwe!K200+Jali!K200+Lirangwe!K200</f>
        <v>60</v>
      </c>
      <c r="L200" s="139">
        <f>Zomba!L200+Mwanza!L200+Domasi!L200+Namadzi!L200+Neno!L200+Kuchawe!L200+Chiradzulu!L200+Thondwe!L200+Jali!L200+Lirangwe!L200</f>
        <v>0</v>
      </c>
      <c r="M200" s="139">
        <f>Zomba!M200+Mwanza!M200+Domasi!M200+Namadzi!M200+Neno!M200+Kuchawe!M200+Chiradzulu!M200+Thondwe!M200+Jali!M200+Lirangwe!M200</f>
        <v>0</v>
      </c>
      <c r="N200" s="139">
        <f>Zomba!N200+Mwanza!N200+Domasi!N200+Namadzi!N200+Neno!N200+Kuchawe!N200+Chiradzulu!N200+Thondwe!N200+Jali!N200+Lirangwe!N200</f>
        <v>0</v>
      </c>
      <c r="O200" s="139">
        <f>Zomba!O200+Mwanza!O200+Domasi!O200+Namadzi!O200+Neno!O200+Kuchawe!O200+Chiradzulu!O200+Thondwe!O200+Jali!O200+Lirangwe!O200</f>
        <v>0</v>
      </c>
      <c r="P200" s="39">
        <f t="shared" si="79"/>
        <v>1218</v>
      </c>
    </row>
    <row r="201" spans="1:16" x14ac:dyDescent="0.25">
      <c r="A201" s="601"/>
      <c r="B201" s="227" t="s">
        <v>51</v>
      </c>
      <c r="C201" s="12" t="s">
        <v>47</v>
      </c>
      <c r="D201" s="139">
        <f>Zomba!D201+Mwanza!D201+Domasi!D201+Namadzi!D201+Neno!D201+Kuchawe!D201+Chiradzulu!D201+Thondwe!D201+Jali!D201+Lirangwe!D201</f>
        <v>120</v>
      </c>
      <c r="E201" s="139">
        <f>Zomba!E201+Mwanza!E201+Domasi!E201+Namadzi!E201+Neno!E201+Kuchawe!E201+Chiradzulu!E201+Thondwe!E201+Jali!E201+Lirangwe!E201</f>
        <v>222</v>
      </c>
      <c r="F201" s="139">
        <f>Zomba!F201+Mwanza!F201+Domasi!F201+Namadzi!F201+Neno!F201+Kuchawe!F201+Chiradzulu!F201+Thondwe!F201+Jali!F201+Lirangwe!F201</f>
        <v>748</v>
      </c>
      <c r="G201" s="139">
        <f>Zomba!G201+Mwanza!G201+Domasi!G201+Namadzi!G201+Neno!G201+Kuchawe!G201+Chiradzulu!G201+Thondwe!G201+Jali!G201+Lirangwe!G201</f>
        <v>750</v>
      </c>
      <c r="H201" s="139">
        <f>Zomba!H201+Mwanza!H201+Domasi!H201+Namadzi!H201+Neno!H201+Kuchawe!H201+Chiradzulu!H201+Thondwe!H201+Jali!H201+Lirangwe!H201</f>
        <v>1098</v>
      </c>
      <c r="I201" s="139">
        <f>Zomba!I201+Mwanza!I201+Domasi!I201+Namadzi!I201+Neno!I201+Kuchawe!I201+Chiradzulu!I201+Thondwe!I201+Jali!I201+Lirangwe!I201</f>
        <v>18</v>
      </c>
      <c r="J201" s="139">
        <f>Zomba!J201+Mwanza!J201+Domasi!J201+Namadzi!J201+Neno!J201+Kuchawe!J201+Chiradzulu!J201+Thondwe!J201+Jali!J201+Lirangwe!J201</f>
        <v>636</v>
      </c>
      <c r="K201" s="139">
        <f>Zomba!K201+Mwanza!K201+Domasi!K201+Namadzi!K201+Neno!K201+Kuchawe!K201+Chiradzulu!K201+Thondwe!K201+Jali!K201+Lirangwe!K201</f>
        <v>522</v>
      </c>
      <c r="L201" s="139">
        <f>Zomba!L201+Mwanza!L201+Domasi!L201+Namadzi!L201+Neno!L201+Kuchawe!L201+Chiradzulu!L201+Thondwe!L201+Jali!L201+Lirangwe!L201</f>
        <v>0</v>
      </c>
      <c r="M201" s="139">
        <f>Zomba!M201+Mwanza!M201+Domasi!M201+Namadzi!M201+Neno!M201+Kuchawe!M201+Chiradzulu!M201+Thondwe!M201+Jali!M201+Lirangwe!M201</f>
        <v>0</v>
      </c>
      <c r="N201" s="139">
        <f>Zomba!N201+Mwanza!N201+Domasi!N201+Namadzi!N201+Neno!N201+Kuchawe!N201+Chiradzulu!N201+Thondwe!N201+Jali!N201+Lirangwe!N201</f>
        <v>0</v>
      </c>
      <c r="O201" s="139">
        <f>Zomba!O201+Mwanza!O201+Domasi!O201+Namadzi!O201+Neno!O201+Kuchawe!O201+Chiradzulu!O201+Thondwe!O201+Jali!O201+Lirangwe!O201</f>
        <v>0</v>
      </c>
      <c r="P201" s="39">
        <f t="shared" si="79"/>
        <v>4114</v>
      </c>
    </row>
    <row r="202" spans="1:16" x14ac:dyDescent="0.25">
      <c r="A202" s="601"/>
      <c r="B202" s="227" t="s">
        <v>50</v>
      </c>
      <c r="C202" s="12" t="s">
        <v>47</v>
      </c>
      <c r="D202" s="139">
        <f>Zomba!D202+Mwanza!D202+Domasi!D202+Namadzi!D202+Neno!D202+Kuchawe!D202+Chiradzulu!D202+Thondwe!D202+Jali!D202+Lirangwe!D202</f>
        <v>0</v>
      </c>
      <c r="E202" s="139">
        <f>Zomba!E202+Mwanza!E202+Domasi!E202+Namadzi!E202+Neno!E202+Kuchawe!E202+Chiradzulu!E202+Thondwe!E202+Jali!E202+Lirangwe!E202</f>
        <v>0</v>
      </c>
      <c r="F202" s="139">
        <f>Zomba!F202+Mwanza!F202+Domasi!F202+Namadzi!F202+Neno!F202+Kuchawe!F202+Chiradzulu!F202+Thondwe!F202+Jali!F202+Lirangwe!F202</f>
        <v>150</v>
      </c>
      <c r="G202" s="139">
        <f>Zomba!G202+Mwanza!G202+Domasi!G202+Namadzi!G202+Neno!G202+Kuchawe!G202+Chiradzulu!G202+Thondwe!G202+Jali!G202+Lirangwe!G202</f>
        <v>0</v>
      </c>
      <c r="H202" s="139">
        <f>Zomba!H202+Mwanza!H202+Domasi!H202+Namadzi!H202+Neno!H202+Kuchawe!H202+Chiradzulu!H202+Thondwe!H202+Jali!H202+Lirangwe!H202</f>
        <v>0</v>
      </c>
      <c r="I202" s="139">
        <f>Zomba!I202+Mwanza!I202+Domasi!I202+Namadzi!I202+Neno!I202+Kuchawe!I202+Chiradzulu!I202+Thondwe!I202+Jali!I202+Lirangwe!I202</f>
        <v>1200</v>
      </c>
      <c r="J202" s="139">
        <f>Zomba!J202+Mwanza!J202+Domasi!J202+Namadzi!J202+Neno!J202+Kuchawe!J202+Chiradzulu!J202+Thondwe!J202+Jali!J202+Lirangwe!J202</f>
        <v>0</v>
      </c>
      <c r="K202" s="139">
        <f>Zomba!K202+Mwanza!K202+Domasi!K202+Namadzi!K202+Neno!K202+Kuchawe!K202+Chiradzulu!K202+Thondwe!K202+Jali!K202+Lirangwe!K202</f>
        <v>18</v>
      </c>
      <c r="L202" s="139">
        <f>Zomba!L202+Mwanza!L202+Domasi!L202+Namadzi!L202+Neno!L202+Kuchawe!L202+Chiradzulu!L202+Thondwe!L202+Jali!L202+Lirangwe!L202</f>
        <v>0</v>
      </c>
      <c r="M202" s="139">
        <f>Zomba!M202+Mwanza!M202+Domasi!M202+Namadzi!M202+Neno!M202+Kuchawe!M202+Chiradzulu!M202+Thondwe!M202+Jali!M202+Lirangwe!M202</f>
        <v>0</v>
      </c>
      <c r="N202" s="139">
        <f>Zomba!N202+Mwanza!N202+Domasi!N202+Namadzi!N202+Neno!N202+Kuchawe!N202+Chiradzulu!N202+Thondwe!N202+Jali!N202+Lirangwe!N202</f>
        <v>0</v>
      </c>
      <c r="O202" s="139">
        <f>Zomba!O202+Mwanza!O202+Domasi!O202+Namadzi!O202+Neno!O202+Kuchawe!O202+Chiradzulu!O202+Thondwe!O202+Jali!O202+Lirangwe!O202</f>
        <v>0</v>
      </c>
      <c r="P202" s="39">
        <f t="shared" si="79"/>
        <v>1368</v>
      </c>
    </row>
    <row r="203" spans="1:16" x14ac:dyDescent="0.25">
      <c r="A203" s="602"/>
      <c r="B203" s="227" t="s">
        <v>49</v>
      </c>
      <c r="C203" s="12" t="s">
        <v>47</v>
      </c>
      <c r="D203" s="139">
        <f>Zomba!D203+Mwanza!D203+Domasi!D203+Namadzi!D203+Neno!D203+Kuchawe!D203+Chiradzulu!D203+Thondwe!D203+Jali!D203+Lirangwe!D203</f>
        <v>0</v>
      </c>
      <c r="E203" s="139">
        <f>Zomba!E203+Mwanza!E203+Domasi!E203+Namadzi!E203+Neno!E203+Kuchawe!E203+Chiradzulu!E203+Thondwe!E203+Jali!E203+Lirangwe!E203</f>
        <v>0</v>
      </c>
      <c r="F203" s="139">
        <f>Zomba!F203+Mwanza!F203+Domasi!F203+Namadzi!F203+Neno!F203+Kuchawe!F203+Chiradzulu!F203+Thondwe!F203+Jali!F203+Lirangwe!F203</f>
        <v>0</v>
      </c>
      <c r="G203" s="139">
        <f>Zomba!G203+Mwanza!G203+Domasi!G203+Namadzi!G203+Neno!G203+Kuchawe!G203+Chiradzulu!G203+Thondwe!G203+Jali!G203+Lirangwe!G203</f>
        <v>0</v>
      </c>
      <c r="H203" s="139">
        <f>Zomba!H203+Mwanza!H203+Domasi!H203+Namadzi!H203+Neno!H203+Kuchawe!H203+Chiradzulu!H203+Thondwe!H203+Jali!H203+Lirangwe!H203</f>
        <v>1140</v>
      </c>
      <c r="I203" s="139">
        <f>Zomba!I203+Mwanza!I203+Domasi!I203+Namadzi!I203+Neno!I203+Kuchawe!I203+Chiradzulu!I203+Thondwe!I203+Jali!I203+Lirangwe!I203</f>
        <v>60</v>
      </c>
      <c r="J203" s="139">
        <f>Zomba!J203+Mwanza!J203+Domasi!J203+Namadzi!J203+Neno!J203+Kuchawe!J203+Chiradzulu!J203+Thondwe!J203+Jali!J203+Lirangwe!J203</f>
        <v>0</v>
      </c>
      <c r="K203" s="139">
        <f>Zomba!K203+Mwanza!K203+Domasi!K203+Namadzi!K203+Neno!K203+Kuchawe!K203+Chiradzulu!K203+Thondwe!K203+Jali!K203+Lirangwe!K203</f>
        <v>0</v>
      </c>
      <c r="L203" s="139">
        <f>Zomba!L203+Mwanza!L203+Domasi!L203+Namadzi!L203+Neno!L203+Kuchawe!L203+Chiradzulu!L203+Thondwe!L203+Jali!L203+Lirangwe!L203</f>
        <v>0</v>
      </c>
      <c r="M203" s="139">
        <f>Zomba!M203+Mwanza!M203+Domasi!M203+Namadzi!M203+Neno!M203+Kuchawe!M203+Chiradzulu!M203+Thondwe!M203+Jali!M203+Lirangwe!M203</f>
        <v>0</v>
      </c>
      <c r="N203" s="139">
        <f>Zomba!N203+Mwanza!N203+Domasi!N203+Namadzi!N203+Neno!N203+Kuchawe!N203+Chiradzulu!N203+Thondwe!N203+Jali!N203+Lirangwe!N203</f>
        <v>0</v>
      </c>
      <c r="O203" s="139">
        <f>Zomba!O203+Mwanza!O203+Domasi!O203+Namadzi!O203+Neno!O203+Kuchawe!O203+Chiradzulu!O203+Thondwe!O203+Jali!O203+Lirangwe!O203</f>
        <v>0</v>
      </c>
      <c r="P203" s="39">
        <f t="shared" si="79"/>
        <v>1200</v>
      </c>
    </row>
    <row r="204" spans="1:16" x14ac:dyDescent="0.25">
      <c r="A204" s="80" t="s">
        <v>48</v>
      </c>
      <c r="B204" s="227"/>
      <c r="C204" s="12" t="s">
        <v>47</v>
      </c>
      <c r="D204" s="16">
        <f t="shared" ref="D204:H204" si="80">SUM(D199:D203)</f>
        <v>120</v>
      </c>
      <c r="E204" s="16">
        <f>SUM(E199:E203)</f>
        <v>852</v>
      </c>
      <c r="F204" s="16">
        <f>SUM(F199:F203)</f>
        <v>1504</v>
      </c>
      <c r="G204" s="11">
        <f t="shared" si="80"/>
        <v>1140</v>
      </c>
      <c r="H204" s="11">
        <f t="shared" si="80"/>
        <v>2760</v>
      </c>
      <c r="I204" s="11">
        <f t="shared" ref="I204:O204" si="81">SUM(I199:I203)</f>
        <v>1278</v>
      </c>
      <c r="J204" s="11">
        <f t="shared" si="81"/>
        <v>798</v>
      </c>
      <c r="K204" s="11">
        <f t="shared" si="81"/>
        <v>600</v>
      </c>
      <c r="L204" s="11">
        <f t="shared" si="81"/>
        <v>550</v>
      </c>
      <c r="M204" s="11">
        <f t="shared" si="81"/>
        <v>108</v>
      </c>
      <c r="N204" s="11">
        <f t="shared" si="81"/>
        <v>0</v>
      </c>
      <c r="O204" s="11">
        <f t="shared" si="81"/>
        <v>0</v>
      </c>
      <c r="P204" s="98">
        <f t="shared" si="79"/>
        <v>9710</v>
      </c>
    </row>
    <row r="205" spans="1:16" s="3" customFormat="1" ht="15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4"/>
      <c r="O205" s="594"/>
      <c r="P205" s="595"/>
    </row>
    <row r="206" spans="1:16" x14ac:dyDescent="0.25">
      <c r="A206" s="596" t="s">
        <v>43</v>
      </c>
      <c r="B206" s="597"/>
      <c r="C206" s="12" t="s">
        <v>31</v>
      </c>
      <c r="D206" s="16">
        <f>Zomba!D206+Mwanza!D206+Domasi!D206+Namadzi!D206+Neno!D206+Kuchawe!D206+Chiradzulu!D206+Thondwe!D206+Jali!D206+Lirangwe!D206</f>
        <v>132180913.6600001</v>
      </c>
      <c r="E206" s="16">
        <f>Zomba!E206+Mwanza!E206+Domasi!E206+Namadzi!E206+Neno!E206+Kuchawe!E206+Chiradzulu!E206+Thondwe!E206+Jali!E206+Lirangwe!E206</f>
        <v>347336518.57000059</v>
      </c>
      <c r="F206" s="16">
        <f>Zomba!F206+Mwanza!F206+Domasi!F206+Namadzi!F206+Neno!F206+Kuchawe!F206+Chiradzulu!F206+Thondwe!F206+Jali!F206+Lirangwe!F206</f>
        <v>232302936.63000083</v>
      </c>
      <c r="G206" s="16">
        <f>Zomba!G206+Mwanza!G206+Domasi!G206+Namadzi!G206+Neno!G206+Kuchawe!G206+Chiradzulu!G206+Thondwe!G206+Jali!G206+Lirangwe!G206</f>
        <v>152542444.34000021</v>
      </c>
      <c r="H206" s="16">
        <f>Zomba!H206+Mwanza!H206+Domasi!H206+Namadzi!H206+Neno!H206+Kuchawe!H206+Chiradzulu!H206+Thondwe!H206+Jali!H206+Lirangwe!H206</f>
        <v>202099305.09000021</v>
      </c>
      <c r="I206" s="16">
        <f>Zomba!I206+Mwanza!I206+Domasi!I206+Namadzi!I206+Neno!I206+Kuchawe!I206+Chiradzulu!I206+Thondwe!I206+Jali!I206+Lirangwe!I206</f>
        <v>177730268.22999987</v>
      </c>
      <c r="J206" s="16">
        <f>Zomba!J206+Mwanza!J206+Domasi!J206+Namadzi!J206+Neno!J206+Kuchawe!J206+Chiradzulu!J206+Thondwe!J206+Jali!J206+Lirangwe!J206</f>
        <v>259079234.1199998</v>
      </c>
      <c r="K206" s="16">
        <f>Zomba!K206+Mwanza!K206+Domasi!K206+Namadzi!K206+Neno!K206+Kuchawe!K206+Chiradzulu!K206+Thondwe!K206+Jali!K206+Lirangwe!K206</f>
        <v>182880733.49999988</v>
      </c>
      <c r="L206" s="16">
        <f>Zomba!L206+Mwanza!L206+Domasi!L206+Namadzi!L206+Neno!L206+Kuchawe!L206+Chiradzulu!L206+Thondwe!L206+Jali!L206+Lirangwe!L206</f>
        <v>398126809.02999961</v>
      </c>
      <c r="M206" s="16">
        <f>Zomba!M206+Mwanza!M206+Domasi!M206+Namadzi!M206+Neno!M206+Kuchawe!M206+Chiradzulu!M206+Thondwe!M206+Jali!M206+Lirangwe!M206</f>
        <v>211066203.4799999</v>
      </c>
      <c r="N206" s="16">
        <f>Zomba!N206+Mwanza!N206+Domasi!N206+Namadzi!N206+Neno!N206+Kuchawe!N206+Chiradzulu!N206+Thondwe!N206+Jali!N206+Lirangwe!N206</f>
        <v>224518730.40999982</v>
      </c>
      <c r="O206" s="16">
        <f>Zomba!O206+Mwanza!O206+Domasi!O206+Namadzi!O206+Neno!O206+Kuchawe!O206+Chiradzulu!O206+Thondwe!O206+Jali!O206+Lirangwe!O206</f>
        <v>245021409.17999983</v>
      </c>
      <c r="P206" s="40">
        <f>SUM(D206:O206)</f>
        <v>2764885506.2400007</v>
      </c>
    </row>
    <row r="207" spans="1:16" x14ac:dyDescent="0.25">
      <c r="A207" s="596" t="s">
        <v>42</v>
      </c>
      <c r="B207" s="597"/>
      <c r="C207" s="12" t="s">
        <v>31</v>
      </c>
      <c r="D207" s="16">
        <f>Zomba!D207+Mwanza!D207+Domasi!D207+Namadzi!D207+Neno!D207+Kuchawe!D207+Chiradzulu!D207+Thondwe!D207+Jali!D207+Lirangwe!D207</f>
        <v>2258695.86</v>
      </c>
      <c r="E207" s="16">
        <f>Zomba!E207+Mwanza!E207+Domasi!E207+Namadzi!E207+Neno!E207+Kuchawe!E207+Chiradzulu!E207+Thondwe!E207+Jali!E207+Lirangwe!E207</f>
        <v>2703850</v>
      </c>
      <c r="F207" s="16">
        <f>Zomba!F207+Mwanza!F207+Domasi!F207+Namadzi!F207+Neno!F207+Kuchawe!F207+Chiradzulu!F207+Thondwe!F207+Jali!F207+Lirangwe!F207</f>
        <v>3165742.9299999997</v>
      </c>
      <c r="G207" s="16">
        <f>Zomba!G207+Mwanza!G207+Domasi!G207+Namadzi!G207+Neno!G207+Kuchawe!G207+Chiradzulu!G207+Thondwe!G207+Jali!G207+Lirangwe!G207</f>
        <v>2414750</v>
      </c>
      <c r="H207" s="16">
        <f>Zomba!H207+Mwanza!H207+Domasi!H207+Namadzi!H207+Neno!H207+Kuchawe!H207+Chiradzulu!H207+Thondwe!H207+Jali!H207+Lirangwe!H207</f>
        <v>2833347.2199999997</v>
      </c>
      <c r="I207" s="16">
        <f>Zomba!I207+Mwanza!I207+Domasi!I207+Namadzi!I207+Neno!I207+Kuchawe!I207+Chiradzulu!I207+Thondwe!I207+Jali!I207+Lirangwe!I207</f>
        <v>2814941.66</v>
      </c>
      <c r="J207" s="16">
        <f>Zomba!J207+Mwanza!J207+Domasi!J207+Namadzi!J207+Neno!J207+Kuchawe!J207+Chiradzulu!J207+Thondwe!J207+Jali!J207+Lirangwe!J207</f>
        <v>2740517.22</v>
      </c>
      <c r="K207" s="16">
        <f>Zomba!K207+Mwanza!K207+Domasi!K207+Namadzi!K207+Neno!K207+Kuchawe!K207+Chiradzulu!K207+Thondwe!K207+Jali!K207+Lirangwe!K207</f>
        <v>2288510.92</v>
      </c>
      <c r="L207" s="16">
        <f>Zomba!L207+Mwanza!L207+Domasi!L207+Namadzi!L207+Neno!L207+Kuchawe!L207+Chiradzulu!L207+Thondwe!L207+Jali!L207+Lirangwe!L207</f>
        <v>4278301.66</v>
      </c>
      <c r="M207" s="16">
        <f>Zomba!M207+Mwanza!M207+Domasi!M207+Namadzi!M207+Neno!M207+Kuchawe!M207+Chiradzulu!M207+Thondwe!M207+Jali!M207+Lirangwe!M207</f>
        <v>2680537.2200000002</v>
      </c>
      <c r="N207" s="16">
        <f>Zomba!N207+Mwanza!N207+Domasi!N207+Namadzi!N207+Neno!N207+Kuchawe!N207+Chiradzulu!N207+Thondwe!N207+Jali!N207+Lirangwe!N207</f>
        <v>3195330.44</v>
      </c>
      <c r="O207" s="16">
        <f>Zomba!O207+Mwanza!O207+Domasi!O207+Namadzi!O207+Neno!O207+Kuchawe!O207+Chiradzulu!O207+Thondwe!O207+Jali!O207+Lirangwe!O207</f>
        <v>3506281.1399999997</v>
      </c>
      <c r="P207" s="40">
        <f>SUM(D207:O207)</f>
        <v>34880806.269999996</v>
      </c>
    </row>
    <row r="208" spans="1:16" x14ac:dyDescent="0.25">
      <c r="A208" s="603" t="s">
        <v>41</v>
      </c>
      <c r="B208" s="604"/>
      <c r="C208" s="12" t="s">
        <v>31</v>
      </c>
      <c r="D208" s="16">
        <f>Zomba!D208+Mwanza!D208+Domasi!D208+Namadzi!D208+Neno!D208+Kuchawe!D208+Chiradzulu!D208+Thondwe!D208+Jali!D208+Lirangwe!D208</f>
        <v>7366609.6399999987</v>
      </c>
      <c r="E208" s="16">
        <f>Zomba!E208+Mwanza!E208+Domasi!E208+Namadzi!E208+Neno!E208+Kuchawe!E208+Chiradzulu!E208+Thondwe!E208+Jali!E208+Lirangwe!E208</f>
        <v>13141562.120000001</v>
      </c>
      <c r="F208" s="16">
        <f>Zomba!F208+Mwanza!F208+Domasi!F208+Namadzi!F208+Neno!F208+Kuchawe!F208+Chiradzulu!F208+Thondwe!F208+Jali!F208+Lirangwe!F208</f>
        <v>11058754.210000001</v>
      </c>
      <c r="G208" s="16">
        <f>Zomba!G208+Mwanza!G208+Domasi!G208+Namadzi!G208+Neno!G208+Kuchawe!G208+Chiradzulu!G208+Thondwe!G208+Jali!G208+Lirangwe!G208</f>
        <v>7589165.4199999999</v>
      </c>
      <c r="H208" s="16">
        <f>Zomba!H208+Mwanza!H208+Domasi!H208+Namadzi!H208+Neno!H208+Kuchawe!H208+Chiradzulu!H208+Thondwe!H208+Jali!H208+Lirangwe!H208</f>
        <v>14926955.219999997</v>
      </c>
      <c r="I208" s="16">
        <f>Zomba!I208+Mwanza!I208+Domasi!I208+Namadzi!I208+Neno!I208+Kuchawe!I208+Chiradzulu!I208+Thondwe!I208+Jali!I208+Lirangwe!I208</f>
        <v>8933739.1999999993</v>
      </c>
      <c r="J208" s="16">
        <f>Zomba!J208+Mwanza!J208+Domasi!J208+Namadzi!J208+Neno!J208+Kuchawe!J208+Chiradzulu!J208+Thondwe!J208+Jali!J208+Lirangwe!J208</f>
        <v>7109614.2000000002</v>
      </c>
      <c r="K208" s="16">
        <f>Zomba!K208+Mwanza!K208+Domasi!K208+Namadzi!K208+Neno!K208+Kuchawe!K208+Chiradzulu!K208+Thondwe!K208+Jali!K208+Lirangwe!K208</f>
        <v>3366717.6100000003</v>
      </c>
      <c r="L208" s="16">
        <f>Zomba!L208+Mwanza!L208+Domasi!L208+Namadzi!L208+Neno!L208+Kuchawe!L208+Chiradzulu!L208+Thondwe!L208+Jali!L208+Lirangwe!L208</f>
        <v>10367290.630000001</v>
      </c>
      <c r="M208" s="16">
        <f>Zomba!M208+Mwanza!M208+Domasi!M208+Namadzi!M208+Neno!M208+Kuchawe!M208+Chiradzulu!M208+Thondwe!M208+Jali!M208+Lirangwe!M208</f>
        <v>7884739.3200000003</v>
      </c>
      <c r="N208" s="16">
        <f>Zomba!N208+Mwanza!N208+Domasi!N208+Namadzi!N208+Neno!N208+Kuchawe!N208+Chiradzulu!N208+Thondwe!N208+Jali!N208+Lirangwe!N208</f>
        <v>3163585.27</v>
      </c>
      <c r="O208" s="16">
        <f>Zomba!O208+Mwanza!O208+Domasi!O208+Namadzi!O208+Neno!O208+Kuchawe!O208+Chiradzulu!O208+Thondwe!O208+Jali!O208+Lirangwe!O208</f>
        <v>780232.98</v>
      </c>
      <c r="P208" s="40">
        <f>SUM(D208:O208)</f>
        <v>95688965.819999993</v>
      </c>
    </row>
    <row r="209" spans="1:16" x14ac:dyDescent="0.25">
      <c r="A209" s="596" t="s">
        <v>40</v>
      </c>
      <c r="B209" s="597"/>
      <c r="C209" s="12" t="s">
        <v>31</v>
      </c>
      <c r="D209" s="16">
        <f>Zomba!D209+Mwanza!D209+Domasi!D209+Namadzi!D209+Neno!D209+Kuchawe!D209+Chiradzulu!D209+Thondwe!D209+Jali!D209+Lirangwe!D209</f>
        <v>5561860.9199999999</v>
      </c>
      <c r="E209" s="16">
        <f>Zomba!E209+Mwanza!E209+Domasi!E209+Namadzi!E209+Neno!E209+Kuchawe!E209+Chiradzulu!E209+Thondwe!E209+Jali!E209+Lirangwe!E209</f>
        <v>86093964.350000054</v>
      </c>
      <c r="F209" s="16">
        <f>Zomba!F209+Mwanza!F209+Domasi!F209+Namadzi!F209+Neno!F209+Kuchawe!F209+Chiradzulu!F209+Thondwe!F209+Jali!F209+Lirangwe!F209</f>
        <v>82652244.650000006</v>
      </c>
      <c r="G209" s="16">
        <f>Zomba!G209+Mwanza!G209+Domasi!G209+Namadzi!G209+Neno!G209+Kuchawe!G209+Chiradzulu!G209+Thondwe!G209+Jali!G209+Lirangwe!G209</f>
        <v>14941178.77</v>
      </c>
      <c r="H209" s="16">
        <f>Zomba!H209+Mwanza!H209+Domasi!H209+Namadzi!H209+Neno!H209+Kuchawe!H209+Chiradzulu!H209+Thondwe!H209+Jali!H209+Lirangwe!H209</f>
        <v>129431421.97000006</v>
      </c>
      <c r="I209" s="16">
        <f>Zomba!I209+Mwanza!I209+Domasi!I209+Namadzi!I209+Neno!I209+Kuchawe!I209+Chiradzulu!I209+Thondwe!I209+Jali!I209+Lirangwe!I209</f>
        <v>104532746.61</v>
      </c>
      <c r="J209" s="16">
        <f>Zomba!J209+Mwanza!J209+Domasi!J209+Namadzi!J209+Neno!J209+Kuchawe!J209+Chiradzulu!J209+Thondwe!J209+Jali!J209+Lirangwe!J209</f>
        <v>6797151.4900000002</v>
      </c>
      <c r="K209" s="16">
        <f>Zomba!K209+Mwanza!K209+Domasi!K209+Namadzi!K209+Neno!K209+Kuchawe!K209+Chiradzulu!K209+Thondwe!K209+Jali!K209+Lirangwe!K209</f>
        <v>2973445.7299999995</v>
      </c>
      <c r="L209" s="16">
        <f>Zomba!L209+Mwanza!L209+Domasi!L209+Namadzi!L209+Neno!L209+Kuchawe!L209+Chiradzulu!L209+Thondwe!L209+Jali!L209+Lirangwe!L209</f>
        <v>163924670.41</v>
      </c>
      <c r="M209" s="16">
        <f>Zomba!M209+Mwanza!M209+Domasi!M209+Namadzi!M209+Neno!M209+Kuchawe!M209+Chiradzulu!M209+Thondwe!M209+Jali!M209+Lirangwe!M209</f>
        <v>108556041.61</v>
      </c>
      <c r="N209" s="16">
        <f>Zomba!N209+Mwanza!N209+Domasi!N209+Namadzi!N209+Neno!N209+Kuchawe!N209+Chiradzulu!N209+Thondwe!N209+Jali!N209+Lirangwe!N209</f>
        <v>4459130.4799999995</v>
      </c>
      <c r="O209" s="16">
        <f>Zomba!O209+Mwanza!O209+Domasi!O209+Namadzi!O209+Neno!O209+Kuchawe!O209+Chiradzulu!O209+Thondwe!O209+Jali!O209+Lirangwe!O209</f>
        <v>1582101062.7</v>
      </c>
      <c r="P209" s="40">
        <f>SUM(D209:O209)</f>
        <v>2292024919.6900005</v>
      </c>
    </row>
    <row r="210" spans="1:16" x14ac:dyDescent="0.25">
      <c r="A210" s="598" t="s">
        <v>45</v>
      </c>
      <c r="B210" s="599"/>
      <c r="C210" s="12" t="s">
        <v>31</v>
      </c>
      <c r="D210" s="11">
        <f t="shared" ref="D210:O210" si="82">SUM(D206:D209)</f>
        <v>147368080.08000007</v>
      </c>
      <c r="E210" s="11">
        <f t="shared" si="82"/>
        <v>449275895.04000068</v>
      </c>
      <c r="F210" s="11">
        <f t="shared" si="82"/>
        <v>329179678.42000085</v>
      </c>
      <c r="G210" s="11">
        <f t="shared" si="82"/>
        <v>177487538.53000021</v>
      </c>
      <c r="H210" s="11">
        <f t="shared" si="82"/>
        <v>349291029.50000024</v>
      </c>
      <c r="I210" s="11">
        <f t="shared" si="82"/>
        <v>294011695.69999987</v>
      </c>
      <c r="J210" s="11">
        <f t="shared" si="82"/>
        <v>275726517.02999979</v>
      </c>
      <c r="K210" s="11">
        <f t="shared" si="82"/>
        <v>191509407.75999987</v>
      </c>
      <c r="L210" s="11">
        <f t="shared" si="82"/>
        <v>576697071.72999966</v>
      </c>
      <c r="M210" s="11">
        <f t="shared" si="82"/>
        <v>330187521.62999988</v>
      </c>
      <c r="N210" s="11">
        <f t="shared" si="82"/>
        <v>235336776.59999982</v>
      </c>
      <c r="O210" s="11">
        <f t="shared" si="82"/>
        <v>1831408985.9999998</v>
      </c>
      <c r="P210" s="40">
        <f>SUM(D210:O210)</f>
        <v>5187480198.0200005</v>
      </c>
    </row>
    <row r="211" spans="1:16" s="3" customFormat="1" ht="15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4"/>
      <c r="O211" s="594"/>
      <c r="P211" s="595"/>
    </row>
    <row r="212" spans="1:16" x14ac:dyDescent="0.25">
      <c r="A212" s="596" t="s">
        <v>43</v>
      </c>
      <c r="B212" s="597"/>
      <c r="C212" s="12" t="s">
        <v>31</v>
      </c>
      <c r="D212" s="16">
        <f>Zomba!D212+Mwanza!D212+Domasi!D212+Namadzi!D212+Neno!D212+Kuchawe!D212+Chiradzulu!D212+Thondwe!D212+Jali!D212+Lirangwe!D212</f>
        <v>78485543.239999995</v>
      </c>
      <c r="E212" s="16">
        <f>Zomba!E212+Mwanza!E212+Domasi!E212+Namadzi!E212+Neno!E212+Kuchawe!E212+Chiradzulu!E212+Thondwe!E212+Jali!E212+Lirangwe!E212</f>
        <v>78356250.099999994</v>
      </c>
      <c r="F212" s="16">
        <f>Zomba!F212+Mwanza!F212+Domasi!F212+Namadzi!F212+Neno!F212+Kuchawe!F212+Chiradzulu!F212+Thondwe!F212+Jali!F212+Lirangwe!F212</f>
        <v>150593049.26000002</v>
      </c>
      <c r="G212" s="16">
        <f>Zomba!G212+Mwanza!G212+Domasi!G212+Namadzi!G212+Neno!G212+Kuchawe!G212+Chiradzulu!G212+Thondwe!G212+Jali!G212+Lirangwe!G212</f>
        <v>74502692.710000008</v>
      </c>
      <c r="H212" s="16">
        <f>Zomba!H212+Mwanza!H212+Domasi!H212+Namadzi!H212+Neno!H212+Kuchawe!H212+Chiradzulu!H212+Thondwe!H212+Jali!H212+Lirangwe!H212</f>
        <v>88620160.639999866</v>
      </c>
      <c r="I212" s="16">
        <f>Zomba!I212+Mwanza!I212+Domasi!I212+Namadzi!I212+Neno!I212+Kuchawe!I212+Chiradzulu!I212+Thondwe!I212+Jali!I212+Lirangwe!I212</f>
        <v>92890428.519999981</v>
      </c>
      <c r="J212" s="16">
        <f>Zomba!J212+Mwanza!J212+Domasi!J212+Namadzi!J212+Neno!J212+Kuchawe!J212+Chiradzulu!J212+Thondwe!J212+Jali!J212+Lirangwe!J212</f>
        <v>103269919.0999999</v>
      </c>
      <c r="K212" s="16">
        <f>Zomba!K212+Mwanza!K212+Domasi!K212+Namadzi!K212+Neno!K212+Kuchawe!K212+Chiradzulu!K212+Thondwe!K212+Jali!K212+Lirangwe!K212</f>
        <v>87013165.750000015</v>
      </c>
      <c r="L212" s="16">
        <f>Zomba!L212+Mwanza!L212+Domasi!L212+Namadzi!L212+Neno!L212+Kuchawe!L212+Chiradzulu!L212+Thondwe!L212+Jali!L212+Lirangwe!L212</f>
        <v>92013273.600000024</v>
      </c>
      <c r="M212" s="16">
        <f>Zomba!M212+Mwanza!M212+Domasi!M212+Namadzi!M212+Neno!M212+Kuchawe!M212+Chiradzulu!M212+Thondwe!M212+Jali!M212+Lirangwe!M212</f>
        <v>131441711.43999992</v>
      </c>
      <c r="N212" s="16">
        <f>Zomba!N212+Mwanza!N212+Domasi!N212+Namadzi!N212+Neno!N212+Kuchawe!N212+Chiradzulu!N212+Thondwe!N212+Jali!N212+Lirangwe!N212</f>
        <v>79900950.600000009</v>
      </c>
      <c r="O212" s="16">
        <f>Zomba!O212+Mwanza!O212+Domasi!O212+Namadzi!O212+Neno!O212+Kuchawe!O212+Chiradzulu!O212+Thondwe!O212+Jali!O212+Lirangwe!O212</f>
        <v>104068768.61999997</v>
      </c>
      <c r="P212" s="40">
        <f>SUM(D212:O212)</f>
        <v>1161155913.5799997</v>
      </c>
    </row>
    <row r="213" spans="1:16" x14ac:dyDescent="0.25">
      <c r="A213" s="596" t="s">
        <v>42</v>
      </c>
      <c r="B213" s="597"/>
      <c r="C213" s="12" t="s">
        <v>31</v>
      </c>
      <c r="D213" s="16">
        <f>Zomba!D213+Mwanza!D213+Domasi!D213+Namadzi!D213+Neno!D213+Kuchawe!D213+Chiradzulu!D213+Thondwe!D213+Jali!D213+Lirangwe!D213</f>
        <v>1793259.42</v>
      </c>
      <c r="E213" s="16">
        <f>Zomba!E213+Mwanza!E213+Domasi!E213+Namadzi!E213+Neno!E213+Kuchawe!E213+Chiradzulu!E213+Thondwe!E213+Jali!E213+Lirangwe!E213</f>
        <v>1810456.57</v>
      </c>
      <c r="F213" s="16">
        <f>Zomba!F213+Mwanza!F213+Domasi!F213+Namadzi!F213+Neno!F213+Kuchawe!F213+Chiradzulu!F213+Thondwe!F213+Jali!F213+Lirangwe!F213</f>
        <v>1801289.71</v>
      </c>
      <c r="G213" s="16">
        <f>Zomba!G213+Mwanza!G213+Domasi!G213+Namadzi!G213+Neno!G213+Kuchawe!G213+Chiradzulu!G213+Thondwe!G213+Jali!G213+Lirangwe!G213</f>
        <v>2201340</v>
      </c>
      <c r="H213" s="16">
        <f>Zomba!H213+Mwanza!H213+Domasi!H213+Namadzi!H213+Neno!H213+Kuchawe!H213+Chiradzulu!H213+Thondwe!H213+Jali!H213+Lirangwe!H213</f>
        <v>2029895.8800000001</v>
      </c>
      <c r="I213" s="16">
        <f>Zomba!I213+Mwanza!I213+Domasi!I213+Namadzi!I213+Neno!I213+Kuchawe!I213+Chiradzulu!I213+Thondwe!I213+Jali!I213+Lirangwe!I213</f>
        <v>2184000</v>
      </c>
      <c r="J213" s="16">
        <f>Zomba!J213+Mwanza!J213+Domasi!J213+Namadzi!J213+Neno!J213+Kuchawe!J213+Chiradzulu!J213+Thondwe!J213+Jali!J213+Lirangwe!J213</f>
        <v>2123780</v>
      </c>
      <c r="K213" s="16">
        <f>Zomba!K213+Mwanza!K213+Domasi!K213+Namadzi!K213+Neno!K213+Kuchawe!K213+Chiradzulu!K213+Thondwe!K213+Jali!K213+Lirangwe!K213</f>
        <v>2099230</v>
      </c>
      <c r="L213" s="16">
        <f>Zomba!L213+Mwanza!L213+Domasi!L213+Namadzi!L213+Neno!L213+Kuchawe!L213+Chiradzulu!L213+Thondwe!L213+Jali!L213+Lirangwe!L213</f>
        <v>2407935.5499999998</v>
      </c>
      <c r="M213" s="16">
        <f>Zomba!M213+Mwanza!M213+Domasi!M213+Namadzi!M213+Neno!M213+Kuchawe!M213+Chiradzulu!M213+Thondwe!M213+Jali!M213+Lirangwe!M213</f>
        <v>2066550</v>
      </c>
      <c r="N213" s="16">
        <f>Zomba!N213+Mwanza!N213+Domasi!N213+Namadzi!N213+Neno!N213+Kuchawe!N213+Chiradzulu!N213+Thondwe!N213+Jali!N213+Lirangwe!N213</f>
        <v>1759010</v>
      </c>
      <c r="O213" s="16">
        <f>Zomba!O213+Mwanza!O213+Domasi!O213+Namadzi!O213+Neno!O213+Kuchawe!O213+Chiradzulu!O213+Thondwe!O213+Jali!O213+Lirangwe!O213</f>
        <v>1924781.01</v>
      </c>
      <c r="P213" s="40">
        <f>SUM(D213:O213)</f>
        <v>24201528.140000001</v>
      </c>
    </row>
    <row r="214" spans="1:16" x14ac:dyDescent="0.25">
      <c r="A214" s="603" t="s">
        <v>41</v>
      </c>
      <c r="B214" s="604"/>
      <c r="C214" s="12" t="s">
        <v>31</v>
      </c>
      <c r="D214" s="16">
        <f>Zomba!D214+Mwanza!D214+Domasi!D214+Namadzi!D214+Neno!D214+Kuchawe!D214+Chiradzulu!D214+Thondwe!D214+Jali!D214+Lirangwe!D214</f>
        <v>22919697.41</v>
      </c>
      <c r="E214" s="16">
        <f>Zomba!E214+Mwanza!E214+Domasi!E214+Namadzi!E214+Neno!E214+Kuchawe!E214+Chiradzulu!E214+Thondwe!E214+Jali!E214+Lirangwe!E214</f>
        <v>23935221.459999997</v>
      </c>
      <c r="F214" s="16">
        <f>Zomba!F214+Mwanza!F214+Domasi!F214+Namadzi!F214+Neno!F214+Kuchawe!F214+Chiradzulu!F214+Thondwe!F214+Jali!F214+Lirangwe!F214</f>
        <v>20795609.140000001</v>
      </c>
      <c r="G214" s="16">
        <f>Zomba!G214+Mwanza!G214+Domasi!G214+Namadzi!G214+Neno!G214+Kuchawe!G214+Chiradzulu!G214+Thondwe!G214+Jali!G214+Lirangwe!G214</f>
        <v>27983287.100000001</v>
      </c>
      <c r="H214" s="16">
        <f>Zomba!H214+Mwanza!H214+Domasi!H214+Namadzi!H214+Neno!H214+Kuchawe!H214+Chiradzulu!H214+Thondwe!H214+Jali!H214+Lirangwe!H214</f>
        <v>30801971.440000001</v>
      </c>
      <c r="I214" s="16">
        <f>Zomba!I214+Mwanza!I214+Domasi!I214+Namadzi!I214+Neno!I214+Kuchawe!I214+Chiradzulu!I214+Thondwe!I214+Jali!I214+Lirangwe!I214</f>
        <v>45172745.5</v>
      </c>
      <c r="J214" s="16">
        <f>Zomba!J214+Mwanza!J214+Domasi!J214+Namadzi!J214+Neno!J214+Kuchawe!J214+Chiradzulu!J214+Thondwe!J214+Jali!J214+Lirangwe!J214</f>
        <v>36303341.600000001</v>
      </c>
      <c r="K214" s="16">
        <f>Zomba!K214+Mwanza!K214+Domasi!K214+Namadzi!K214+Neno!K214+Kuchawe!K214+Chiradzulu!K214+Thondwe!K214+Jali!K214+Lirangwe!K214</f>
        <v>43956491.270000003</v>
      </c>
      <c r="L214" s="16">
        <f>Zomba!L214+Mwanza!L214+Domasi!L214+Namadzi!L214+Neno!L214+Kuchawe!L214+Chiradzulu!L214+Thondwe!L214+Jali!L214+Lirangwe!L214</f>
        <v>40302574.289999999</v>
      </c>
      <c r="M214" s="16">
        <f>Zomba!M214+Mwanza!M214+Domasi!M214+Namadzi!M214+Neno!M214+Kuchawe!M214+Chiradzulu!M214+Thondwe!M214+Jali!M214+Lirangwe!M214</f>
        <v>37086742.869999997</v>
      </c>
      <c r="N214" s="16">
        <f>Zomba!N214+Mwanza!N214+Domasi!N214+Namadzi!N214+Neno!N214+Kuchawe!N214+Chiradzulu!N214+Thondwe!N214+Jali!N214+Lirangwe!N214</f>
        <v>40107530.769999996</v>
      </c>
      <c r="O214" s="16">
        <f>Zomba!O214+Mwanza!O214+Domasi!O214+Namadzi!O214+Neno!O214+Kuchawe!O214+Chiradzulu!O214+Thondwe!O214+Jali!O214+Lirangwe!O214</f>
        <v>53454116.930000007</v>
      </c>
      <c r="P214" s="40">
        <f>SUM(D214:O214)</f>
        <v>422819329.77999997</v>
      </c>
    </row>
    <row r="215" spans="1:16" x14ac:dyDescent="0.25">
      <c r="A215" s="596" t="s">
        <v>40</v>
      </c>
      <c r="B215" s="597"/>
      <c r="C215" s="12" t="s">
        <v>31</v>
      </c>
      <c r="D215" s="16">
        <f>Zomba!D215+Mwanza!D215+Domasi!D215+Namadzi!D215+Neno!D215+Kuchawe!D215+Chiradzulu!D215+Thondwe!D215+Jali!D215+Lirangwe!D215</f>
        <v>92879290.150000006</v>
      </c>
      <c r="E215" s="16">
        <f>Zomba!E215+Mwanza!E215+Domasi!E215+Namadzi!E215+Neno!E215+Kuchawe!E215+Chiradzulu!E215+Thondwe!E215+Jali!E215+Lirangwe!E215</f>
        <v>228543342.15000001</v>
      </c>
      <c r="F215" s="16">
        <f>Zomba!F215+Mwanza!F215+Domasi!F215+Namadzi!F215+Neno!F215+Kuchawe!F215+Chiradzulu!F215+Thondwe!F215+Jali!F215+Lirangwe!F215</f>
        <v>117824800.48999998</v>
      </c>
      <c r="G215" s="16">
        <f>Zomba!G215+Mwanza!G215+Domasi!G215+Namadzi!G215+Neno!G215+Kuchawe!G215+Chiradzulu!G215+Thondwe!G215+Jali!G215+Lirangwe!G215</f>
        <v>147552715.44</v>
      </c>
      <c r="H215" s="16">
        <f>Zomba!H215+Mwanza!H215+Domasi!H215+Namadzi!H215+Neno!H215+Kuchawe!H215+Chiradzulu!H215+Thondwe!H215+Jali!H215+Lirangwe!H215</f>
        <v>147929900.03</v>
      </c>
      <c r="I215" s="16">
        <f>Zomba!I215+Mwanza!I215+Domasi!I215+Namadzi!I215+Neno!I215+Kuchawe!I215+Chiradzulu!I215+Thondwe!I215+Jali!I215+Lirangwe!I215</f>
        <v>116638484.51000001</v>
      </c>
      <c r="J215" s="16">
        <f>Zomba!J215+Mwanza!J215+Domasi!J215+Namadzi!J215+Neno!J215+Kuchawe!J215+Chiradzulu!J215+Thondwe!J215+Jali!J215+Lirangwe!J215</f>
        <v>177705933.60000026</v>
      </c>
      <c r="K215" s="16">
        <f>Zomba!K215+Mwanza!K215+Domasi!K215+Namadzi!K215+Neno!K215+Kuchawe!K215+Chiradzulu!K215+Thondwe!K215+Jali!K215+Lirangwe!K215</f>
        <v>140212839.51999998</v>
      </c>
      <c r="L215" s="16">
        <f>Zomba!L215+Mwanza!L215+Domasi!L215+Namadzi!L215+Neno!L215+Kuchawe!L215+Chiradzulu!L215+Thondwe!L215+Jali!L215+Lirangwe!L215</f>
        <v>139771362.97999999</v>
      </c>
      <c r="M215" s="16">
        <f>Zomba!M215+Mwanza!M215+Domasi!M215+Namadzi!M215+Neno!M215+Kuchawe!M215+Chiradzulu!M215+Thondwe!M215+Jali!M215+Lirangwe!M215</f>
        <v>300463832.84000009</v>
      </c>
      <c r="N215" s="16">
        <f>Zomba!N215+Mwanza!N215+Domasi!N215+Namadzi!N215+Neno!N215+Kuchawe!N215+Chiradzulu!N215+Thondwe!N215+Jali!N215+Lirangwe!N215</f>
        <v>106749771.54000001</v>
      </c>
      <c r="O215" s="16">
        <f>Zomba!O215+Mwanza!O215+Domasi!O215+Namadzi!O215+Neno!O215+Kuchawe!O215+Chiradzulu!O215+Thondwe!O215+Jali!O215+Lirangwe!O215</f>
        <v>189102999.75999999</v>
      </c>
      <c r="P215" s="40">
        <f>SUM(D215:O215)</f>
        <v>1905375273.0100005</v>
      </c>
    </row>
    <row r="216" spans="1:16" x14ac:dyDescent="0.25">
      <c r="A216" s="598" t="s">
        <v>39</v>
      </c>
      <c r="B216" s="599"/>
      <c r="C216" s="12" t="s">
        <v>31</v>
      </c>
      <c r="D216" s="11">
        <f t="shared" ref="D216:H216" si="83">SUM(D212:D215)</f>
        <v>196077790.22</v>
      </c>
      <c r="E216" s="11">
        <f t="shared" si="83"/>
        <v>332645270.27999997</v>
      </c>
      <c r="F216" s="11">
        <f t="shared" si="83"/>
        <v>291014748.60000002</v>
      </c>
      <c r="G216" s="11">
        <f t="shared" ref="G216" si="84">SUM(G212:G215)</f>
        <v>252240035.25</v>
      </c>
      <c r="H216" s="11">
        <f t="shared" si="83"/>
        <v>269381927.98999989</v>
      </c>
      <c r="I216" s="11">
        <f t="shared" ref="I216:O216" si="85">SUM(I212:I215)</f>
        <v>256885658.52999997</v>
      </c>
      <c r="J216" s="11">
        <f t="shared" si="85"/>
        <v>319402974.30000019</v>
      </c>
      <c r="K216" s="11">
        <f t="shared" si="85"/>
        <v>273281726.53999996</v>
      </c>
      <c r="L216" s="11">
        <f t="shared" si="85"/>
        <v>274495146.42000002</v>
      </c>
      <c r="M216" s="11">
        <f t="shared" si="85"/>
        <v>471058837.14999998</v>
      </c>
      <c r="N216" s="11">
        <f t="shared" si="85"/>
        <v>228517262.91000003</v>
      </c>
      <c r="O216" s="11">
        <f t="shared" si="85"/>
        <v>348550666.31999999</v>
      </c>
      <c r="P216" s="40">
        <f>SUM(D216:O216)</f>
        <v>3513552044.5100002</v>
      </c>
    </row>
    <row r="217" spans="1:16" s="3" customFormat="1" x14ac:dyDescent="0.25">
      <c r="A217" s="228" t="s">
        <v>38</v>
      </c>
      <c r="B217" s="229"/>
      <c r="C217" s="12" t="s">
        <v>31</v>
      </c>
      <c r="D217" s="11">
        <f>D210+D216</f>
        <v>343445870.30000007</v>
      </c>
      <c r="E217" s="11">
        <f t="shared" ref="E217:P217" si="86">E210+E216</f>
        <v>781921165.32000065</v>
      </c>
      <c r="F217" s="11">
        <f t="shared" si="86"/>
        <v>620194427.02000093</v>
      </c>
      <c r="G217" s="11">
        <f t="shared" si="86"/>
        <v>429727573.78000021</v>
      </c>
      <c r="H217" s="11">
        <f t="shared" si="86"/>
        <v>618672957.49000013</v>
      </c>
      <c r="I217" s="11">
        <f t="shared" ref="I217:O217" si="87">I210+I216</f>
        <v>550897354.22999978</v>
      </c>
      <c r="J217" s="11">
        <f t="shared" si="87"/>
        <v>595129491.32999992</v>
      </c>
      <c r="K217" s="11">
        <f t="shared" si="87"/>
        <v>464791134.29999983</v>
      </c>
      <c r="L217" s="11">
        <f t="shared" si="87"/>
        <v>851192218.14999962</v>
      </c>
      <c r="M217" s="11">
        <f t="shared" si="87"/>
        <v>801246358.77999985</v>
      </c>
      <c r="N217" s="11">
        <f t="shared" si="87"/>
        <v>463854039.50999987</v>
      </c>
      <c r="O217" s="11">
        <f t="shared" si="87"/>
        <v>2179959652.3199997</v>
      </c>
      <c r="P217" s="40">
        <f t="shared" si="86"/>
        <v>8701032242.5300007</v>
      </c>
    </row>
    <row r="218" spans="1:16" s="3" customFormat="1" ht="15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4"/>
      <c r="O218" s="594"/>
      <c r="P218" s="595"/>
    </row>
    <row r="219" spans="1:16" x14ac:dyDescent="0.25">
      <c r="A219" s="596" t="s">
        <v>35</v>
      </c>
      <c r="B219" s="597"/>
      <c r="C219" s="12" t="s">
        <v>31</v>
      </c>
      <c r="D219" s="16">
        <f>Zomba!D219+Mwanza!D219+Domasi!D219+Namadzi!D219+Neno!D219+Kuchawe!D219+Chiradzulu!D219+Thondwe!D219+Jali!D219+Lirangwe!D219</f>
        <v>165725346.41000003</v>
      </c>
      <c r="E219" s="16">
        <f>Zomba!E219+Mwanza!E219+Domasi!E219+Namadzi!E219+Neno!E219+Kuchawe!E219+Chiradzulu!E219+Thondwe!E219+Jali!E219+Lirangwe!E219</f>
        <v>162885376.10999995</v>
      </c>
      <c r="F219" s="16">
        <f>Zomba!F219+Mwanza!F219+Domasi!F219+Namadzi!F219+Neno!F219+Kuchawe!F219+Chiradzulu!F219+Thondwe!F219+Jali!F219+Lirangwe!F219</f>
        <v>158734567.34</v>
      </c>
      <c r="G219" s="16">
        <f>Zomba!G219+Mwanza!G219+Domasi!G219+Namadzi!G219+Neno!G219+Kuchawe!G219+Chiradzulu!G219+Thondwe!G219+Jali!G219+Lirangwe!G219</f>
        <v>158709432.49000001</v>
      </c>
      <c r="H219" s="16">
        <f>Zomba!H219+Mwanza!H219+Domasi!H219+Namadzi!H219+Neno!H219+Kuchawe!H219+Chiradzulu!H219+Thondwe!H219+Jali!H219+Lirangwe!H219</f>
        <v>183767178.79999995</v>
      </c>
      <c r="I219" s="16">
        <f>Zomba!I219+Mwanza!I219+Domasi!I219+Namadzi!I219+Neno!I219+Kuchawe!I219+Chiradzulu!I219+Thondwe!I219+Jali!I219+Lirangwe!I219</f>
        <v>200647196.94</v>
      </c>
      <c r="J219" s="16">
        <f>Zomba!J219+Mwanza!J219+Domasi!J219+Namadzi!J219+Neno!J219+Kuchawe!J219+Chiradzulu!J219+Thondwe!J219+Jali!J219+Lirangwe!J219</f>
        <v>201342792.23999995</v>
      </c>
      <c r="K219" s="16">
        <f>Zomba!K219+Mwanza!K219+Domasi!K219+Namadzi!K219+Neno!K219+Kuchawe!K219+Chiradzulu!K219+Thondwe!K219+Jali!K219+Lirangwe!K219</f>
        <v>175039809.88000003</v>
      </c>
      <c r="L219" s="16">
        <f>Zomba!L219+Mwanza!L219+Domasi!L219+Namadzi!L219+Neno!L219+Kuchawe!L219+Chiradzulu!L219+Thondwe!L219+Jali!L219+Lirangwe!L219</f>
        <v>208032384.34999996</v>
      </c>
      <c r="M219" s="16">
        <f>Zomba!M219+Mwanza!M219+Domasi!M219+Namadzi!M219+Neno!M219+Kuchawe!M219+Chiradzulu!M219+Thondwe!M219+Jali!M219+Lirangwe!M219</f>
        <v>167650907.72999999</v>
      </c>
      <c r="N219" s="16">
        <f>Zomba!N219+Mwanza!N219+Domasi!N219+Namadzi!N219+Neno!N219+Kuchawe!N219+Chiradzulu!N219+Thondwe!N219+Jali!N219+Lirangwe!N219</f>
        <v>162777195.53999999</v>
      </c>
      <c r="O219" s="16">
        <f>Zomba!O219+Mwanza!O219+Domasi!O219+Namadzi!O219+Neno!O219+Kuchawe!O219+Chiradzulu!O219+Thondwe!O219+Jali!O219+Lirangwe!O219</f>
        <v>151589580.32000503</v>
      </c>
      <c r="P219" s="40">
        <f>SUM(D219:O219)</f>
        <v>2096901768.1500049</v>
      </c>
    </row>
    <row r="220" spans="1:16" x14ac:dyDescent="0.25">
      <c r="A220" s="596" t="s">
        <v>34</v>
      </c>
      <c r="B220" s="597"/>
      <c r="C220" s="12" t="s">
        <v>31</v>
      </c>
      <c r="D220" s="16">
        <f>Zomba!D220+Mwanza!D220+Domasi!D220+Namadzi!D220+Neno!D220+Kuchawe!D220+Chiradzulu!D220+Thondwe!D220+Jali!D220+Lirangwe!D220</f>
        <v>2181623.9400000004</v>
      </c>
      <c r="E220" s="16">
        <f>Zomba!E220+Mwanza!E220+Domasi!E220+Namadzi!E220+Neno!E220+Kuchawe!E220+Chiradzulu!E220+Thondwe!E220+Jali!E220+Lirangwe!E220</f>
        <v>2102851.77</v>
      </c>
      <c r="F220" s="16">
        <f>Zomba!F220+Mwanza!F220+Domasi!F220+Namadzi!F220+Neno!F220+Kuchawe!F220+Chiradzulu!F220+Thondwe!F220+Jali!F220+Lirangwe!F220</f>
        <v>2201447.4</v>
      </c>
      <c r="G220" s="16">
        <f>Zomba!G220+Mwanza!G220+Domasi!G220+Namadzi!G220+Neno!G220+Kuchawe!G220+Chiradzulu!G220+Thondwe!G220+Jali!G220+Lirangwe!G220</f>
        <v>2299869.1399999997</v>
      </c>
      <c r="H220" s="16">
        <f>Zomba!H220+Mwanza!H220+Domasi!H220+Namadzi!H220+Neno!H220+Kuchawe!H220+Chiradzulu!H220+Thondwe!H220+Jali!H220+Lirangwe!H220</f>
        <v>2892536.16</v>
      </c>
      <c r="I220" s="16">
        <f>Zomba!I220+Mwanza!I220+Domasi!I220+Namadzi!I220+Neno!I220+Kuchawe!I220+Chiradzulu!I220+Thondwe!I220+Jali!I220+Lirangwe!I220</f>
        <v>2935191.5999999996</v>
      </c>
      <c r="J220" s="16">
        <f>Zomba!J220+Mwanza!J220+Domasi!J220+Namadzi!J220+Neno!J220+Kuchawe!J220+Chiradzulu!J220+Thondwe!J220+Jali!J220+Lirangwe!J220</f>
        <v>2668738.5599999996</v>
      </c>
      <c r="K220" s="16">
        <f>Zomba!K220+Mwanza!K220+Domasi!K220+Namadzi!K220+Neno!K220+Kuchawe!K220+Chiradzulu!K220+Thondwe!K220+Jali!K220+Lirangwe!K220</f>
        <v>2367472.56</v>
      </c>
      <c r="L220" s="16">
        <f>Zomba!L220+Mwanza!L220+Domasi!L220+Namadzi!L220+Neno!L220+Kuchawe!L220+Chiradzulu!L220+Thondwe!L220+Jali!L220+Lirangwe!L220</f>
        <v>3239518.08</v>
      </c>
      <c r="M220" s="16">
        <f>Zomba!M220+Mwanza!M220+Domasi!M220+Namadzi!M220+Neno!M220+Kuchawe!M220+Chiradzulu!M220+Thondwe!M220+Jali!M220+Lirangwe!M220</f>
        <v>2494482.48</v>
      </c>
      <c r="N220" s="16">
        <f>Zomba!N220+Mwanza!N220+Domasi!N220+Namadzi!N220+Neno!N220+Kuchawe!N220+Chiradzulu!N220+Thondwe!N220+Jali!N220+Lirangwe!N220</f>
        <v>2368428.9600000004</v>
      </c>
      <c r="O220" s="16">
        <f>Zomba!O220+Mwanza!O220+Domasi!O220+Namadzi!O220+Neno!O220+Kuchawe!O220+Chiradzulu!O220+Thondwe!O220+Jali!O220+Lirangwe!O220</f>
        <v>2202589.2000000007</v>
      </c>
      <c r="P220" s="40">
        <f>SUM(D220:O220)</f>
        <v>29954749.850000001</v>
      </c>
    </row>
    <row r="221" spans="1:16" x14ac:dyDescent="0.25">
      <c r="A221" s="596" t="s">
        <v>33</v>
      </c>
      <c r="B221" s="597"/>
      <c r="C221" s="12" t="s">
        <v>31</v>
      </c>
      <c r="D221" s="16">
        <f>Zomba!D221+Mwanza!D221+Domasi!D221+Namadzi!D221+Neno!D221+Kuchawe!D221+Chiradzulu!D221+Thondwe!D221+Jali!D221+Lirangwe!D221</f>
        <v>85917830.890000001</v>
      </c>
      <c r="E221" s="16">
        <f>Zomba!E221+Mwanza!E221+Domasi!E221+Namadzi!E221+Neno!E221+Kuchawe!E221+Chiradzulu!E221+Thondwe!E221+Jali!E221+Lirangwe!E221</f>
        <v>175558747.56</v>
      </c>
      <c r="F221" s="16">
        <f>Zomba!F221+Mwanza!F221+Domasi!F221+Namadzi!F221+Neno!F221+Kuchawe!F221+Chiradzulu!F221+Thondwe!F221+Jali!F221+Lirangwe!F221</f>
        <v>141278986.56</v>
      </c>
      <c r="G221" s="16">
        <f>Zomba!G221+Mwanza!G221+Domasi!G221+Namadzi!G221+Neno!G221+Kuchawe!G221+Chiradzulu!G221+Thondwe!G221+Jali!G221+Lirangwe!G221</f>
        <v>114430186.72</v>
      </c>
      <c r="H221" s="16">
        <f>Zomba!H221+Mwanza!H221+Domasi!H221+Namadzi!H221+Neno!H221+Kuchawe!H221+Chiradzulu!H221+Thondwe!H221+Jali!H221+Lirangwe!H221</f>
        <v>134629106.59</v>
      </c>
      <c r="I221" s="16">
        <f>Zomba!I221+Mwanza!I221+Domasi!I221+Namadzi!I221+Neno!I221+Kuchawe!I221+Chiradzulu!I221+Thondwe!I221+Jali!I221+Lirangwe!I221</f>
        <v>124219242.44</v>
      </c>
      <c r="J221" s="16">
        <f>Zomba!J221+Mwanza!J221+Domasi!J221+Namadzi!J221+Neno!J221+Kuchawe!J221+Chiradzulu!J221+Thondwe!J221+Jali!J221+Lirangwe!J221</f>
        <v>149992895.04999995</v>
      </c>
      <c r="K221" s="16">
        <f>Zomba!K221+Mwanza!K221+Domasi!K221+Namadzi!K221+Neno!K221+Kuchawe!K221+Chiradzulu!K221+Thondwe!K221+Jali!K221+Lirangwe!K221</f>
        <v>114454958.93999998</v>
      </c>
      <c r="L221" s="16">
        <f>Zomba!L221+Mwanza!L221+Domasi!L221+Namadzi!L221+Neno!L221+Kuchawe!L221+Chiradzulu!L221+Thondwe!L221+Jali!L221+Lirangwe!L221</f>
        <v>117224897.60000001</v>
      </c>
      <c r="M221" s="16">
        <f>Zomba!M221+Mwanza!M221+Domasi!M221+Namadzi!M221+Neno!M221+Kuchawe!M221+Chiradzulu!M221+Thondwe!M221+Jali!M221+Lirangwe!M221</f>
        <v>101168041.50999999</v>
      </c>
      <c r="N221" s="16">
        <f>Zomba!N221+Mwanza!N221+Domasi!N221+Namadzi!N221+Neno!N221+Kuchawe!N221+Chiradzulu!N221+Thondwe!N221+Jali!N221+Lirangwe!N221</f>
        <v>107925637.20000002</v>
      </c>
      <c r="O221" s="16">
        <f>Zomba!O221+Mwanza!O221+Domasi!O221+Namadzi!O221+Neno!O221+Kuchawe!O221+Chiradzulu!O221+Thondwe!O221+Jali!O221+Lirangwe!O221</f>
        <v>107960939.03000003</v>
      </c>
      <c r="P221" s="40">
        <f>SUM(D221:O221)</f>
        <v>1474761470.0899999</v>
      </c>
    </row>
    <row r="222" spans="1:16" x14ac:dyDescent="0.25">
      <c r="A222" s="596" t="s">
        <v>32</v>
      </c>
      <c r="B222" s="597"/>
      <c r="C222" s="12" t="s">
        <v>31</v>
      </c>
      <c r="D222" s="16">
        <f>Zomba!D222+Mwanza!D222+Domasi!D222+Namadzi!D222+Neno!D222+Kuchawe!D222+Chiradzulu!D222+Thondwe!D222+Jali!D222+Lirangwe!D222</f>
        <v>13855873.760000004</v>
      </c>
      <c r="E222" s="16">
        <f>Zomba!E222+Mwanza!E222+Domasi!E222+Namadzi!E222+Neno!E222+Kuchawe!E222+Chiradzulu!E222+Thondwe!E222+Jali!E222+Lirangwe!E222</f>
        <v>16420711.950000001</v>
      </c>
      <c r="F222" s="16">
        <f>Zomba!F222+Mwanza!F222+Domasi!F222+Namadzi!F222+Neno!F222+Kuchawe!F222+Chiradzulu!F222+Thondwe!F222+Jali!F222+Lirangwe!F222</f>
        <v>15614890.200000005</v>
      </c>
      <c r="G222" s="16">
        <f>Zomba!G222+Mwanza!G222+Domasi!G222+Namadzi!G222+Neno!G222+Kuchawe!G222+Chiradzulu!G222+Thondwe!G222+Jali!G222+Lirangwe!G222</f>
        <v>13487072.030000001</v>
      </c>
      <c r="H222" s="16">
        <f>Zomba!H222+Mwanza!H222+Domasi!H222+Namadzi!H222+Neno!H222+Kuchawe!H222+Chiradzulu!H222+Thondwe!H222+Jali!H222+Lirangwe!H222</f>
        <v>17907200.41</v>
      </c>
      <c r="I222" s="16">
        <f>Zomba!I222+Mwanza!I222+Domasi!I222+Namadzi!I222+Neno!I222+Kuchawe!I222+Chiradzulu!I222+Thondwe!I222+Jali!I222+Lirangwe!I222</f>
        <v>13666638.210000003</v>
      </c>
      <c r="J222" s="16">
        <f>Zomba!J222+Mwanza!J222+Domasi!J222+Namadzi!J222+Neno!J222+Kuchawe!J222+Chiradzulu!J222+Thondwe!J222+Jali!J222+Lirangwe!J222</f>
        <v>11994029.66</v>
      </c>
      <c r="K222" s="16">
        <f>Zomba!K222+Mwanza!K222+Domasi!K222+Namadzi!K222+Neno!K222+Kuchawe!K222+Chiradzulu!K222+Thondwe!K222+Jali!K222+Lirangwe!K222</f>
        <v>9734657.4700000007</v>
      </c>
      <c r="L222" s="16">
        <f>Zomba!L222+Mwanza!L222+Domasi!L222+Namadzi!L222+Neno!L222+Kuchawe!L222+Chiradzulu!L222+Thondwe!L222+Jali!L222+Lirangwe!L222</f>
        <v>6926811.4800000014</v>
      </c>
      <c r="M222" s="16">
        <f>Zomba!M222+Mwanza!M222+Domasi!M222+Namadzi!M222+Neno!M222+Kuchawe!M222+Chiradzulu!M222+Thondwe!M222+Jali!M222+Lirangwe!M222</f>
        <v>4960683.9900000012</v>
      </c>
      <c r="N222" s="16">
        <f>Zomba!N222+Mwanza!N222+Domasi!N222+Namadzi!N222+Neno!N222+Kuchawe!N222+Chiradzulu!N222+Thondwe!N222+Jali!N222+Lirangwe!N222</f>
        <v>2447382.63</v>
      </c>
      <c r="O222" s="16">
        <f>Zomba!O222+Mwanza!O222+Domasi!O222+Namadzi!O222+Neno!O222+Kuchawe!O222+Chiradzulu!O222+Thondwe!O222+Jali!O222+Lirangwe!O222</f>
        <v>1679755.91</v>
      </c>
      <c r="P222" s="40">
        <f>SUM(D222:O222)</f>
        <v>128695707.7</v>
      </c>
    </row>
    <row r="223" spans="1:16" x14ac:dyDescent="0.25">
      <c r="A223" s="598" t="s">
        <v>36</v>
      </c>
      <c r="B223" s="599"/>
      <c r="C223" s="12" t="s">
        <v>31</v>
      </c>
      <c r="D223" s="13">
        <f t="shared" ref="D223:O223" si="88">SUM(D219:D222)</f>
        <v>267680675</v>
      </c>
      <c r="E223" s="11">
        <f t="shared" si="88"/>
        <v>356967687.38999993</v>
      </c>
      <c r="F223" s="11">
        <f t="shared" si="88"/>
        <v>317829891.5</v>
      </c>
      <c r="G223" s="11">
        <f t="shared" si="88"/>
        <v>288926560.38</v>
      </c>
      <c r="H223" s="11">
        <f t="shared" si="88"/>
        <v>339196021.95999998</v>
      </c>
      <c r="I223" s="11">
        <f t="shared" si="88"/>
        <v>341468269.19</v>
      </c>
      <c r="J223" s="15">
        <f t="shared" si="88"/>
        <v>365998455.50999993</v>
      </c>
      <c r="K223" s="15">
        <f t="shared" si="88"/>
        <v>301596898.85000002</v>
      </c>
      <c r="L223" s="15">
        <f t="shared" si="88"/>
        <v>335423611.50999999</v>
      </c>
      <c r="M223" s="15">
        <f t="shared" si="88"/>
        <v>276274115.70999998</v>
      </c>
      <c r="N223" s="15">
        <f t="shared" si="88"/>
        <v>275518644.33000004</v>
      </c>
      <c r="O223" s="15">
        <f t="shared" si="88"/>
        <v>263432864.46000504</v>
      </c>
      <c r="P223" s="40">
        <f>SUM(D223:O223)</f>
        <v>3730313695.7900047</v>
      </c>
    </row>
    <row r="224" spans="1:16" ht="15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4"/>
      <c r="O224" s="594"/>
      <c r="P224" s="595"/>
    </row>
    <row r="225" spans="1:16" x14ac:dyDescent="0.25">
      <c r="A225" s="596" t="s">
        <v>35</v>
      </c>
      <c r="B225" s="597"/>
      <c r="C225" s="12" t="s">
        <v>31</v>
      </c>
      <c r="D225" s="16">
        <f>Zomba!D225+Mwanza!D225+Domasi!D225+Namadzi!D225+Neno!D225+Kuchawe!D225+Chiradzulu!D225+Thondwe!D225+Jali!D225+Lirangwe!D225</f>
        <v>77231368.679999992</v>
      </c>
      <c r="E225" s="16">
        <f>Zomba!E225+Mwanza!E225+Domasi!E225+Namadzi!E225+Neno!E225+Kuchawe!E225+Chiradzulu!E225+Thondwe!E225+Jali!E225+Lirangwe!E225</f>
        <v>77187274.010000005</v>
      </c>
      <c r="F225" s="16">
        <f>Zomba!F225+Mwanza!F225+Domasi!F225+Namadzi!F225+Neno!F225+Kuchawe!F225+Chiradzulu!F225+Thondwe!F225+Jali!F225+Lirangwe!F225</f>
        <v>149522914.33999997</v>
      </c>
      <c r="G225" s="16">
        <f>Zomba!G225+Mwanza!G225+Domasi!G225+Namadzi!G225+Neno!G225+Kuchawe!G225+Chiradzulu!G225+Thondwe!G225+Jali!G225+Lirangwe!G225</f>
        <v>73057263.920000017</v>
      </c>
      <c r="H225" s="16">
        <f>Zomba!H225+Mwanza!H225+Domasi!H225+Namadzi!H225+Neno!H225+Kuchawe!H225+Chiradzulu!H225+Thondwe!H225+Jali!H225+Lirangwe!H225</f>
        <v>79660527.890000015</v>
      </c>
      <c r="I225" s="16">
        <f>Zomba!I225+Mwanza!I225+Domasi!I225+Namadzi!I225+Neno!I225+Kuchawe!I225+Chiradzulu!I225+Thondwe!I225+Jali!I225+Lirangwe!I225</f>
        <v>83682366.429999992</v>
      </c>
      <c r="J225" s="16">
        <f>Zomba!J225+Mwanza!J225+Domasi!J225+Namadzi!J225+Neno!J225+Kuchawe!J225+Chiradzulu!J225+Thondwe!J225+Jali!J225+Lirangwe!J225</f>
        <v>96798724.110000014</v>
      </c>
      <c r="K225" s="16">
        <f>Zomba!K225+Mwanza!K225+Domasi!K225+Namadzi!K225+Neno!K225+Kuchawe!K225+Chiradzulu!K225+Thondwe!K225+Jali!K225+Lirangwe!K225</f>
        <v>81303288.419999987</v>
      </c>
      <c r="L225" s="16">
        <f>Zomba!L225+Mwanza!L225+Domasi!L225+Namadzi!L225+Neno!L225+Kuchawe!L225+Chiradzulu!L225+Thondwe!L225+Jali!L225+Lirangwe!L225</f>
        <v>86794187.920000032</v>
      </c>
      <c r="M225" s="16">
        <f>Zomba!M225+Mwanza!M225+Domasi!M225+Namadzi!M225+Neno!M225+Kuchawe!M225+Chiradzulu!M225+Thondwe!M225+Jali!M225+Lirangwe!M225</f>
        <v>126849992.61</v>
      </c>
      <c r="N225" s="16">
        <f>Zomba!N225+Mwanza!N225+Domasi!N225+Namadzi!N225+Neno!N225+Kuchawe!N225+Chiradzulu!N225+Thondwe!N225+Jali!N225+Lirangwe!N225</f>
        <v>74723641.990000024</v>
      </c>
      <c r="O225" s="16">
        <f>Zomba!O225+Mwanza!O225+Domasi!O225+Namadzi!O225+Neno!O225+Kuchawe!O225+Chiradzulu!O225+Thondwe!O225+Jali!O225+Lirangwe!O225</f>
        <v>97479176.299999997</v>
      </c>
      <c r="P225" s="40">
        <f t="shared" ref="P225:P230" si="89">SUM(D225:O225)</f>
        <v>1104290726.6200001</v>
      </c>
    </row>
    <row r="226" spans="1:16" x14ac:dyDescent="0.25">
      <c r="A226" s="596" t="s">
        <v>34</v>
      </c>
      <c r="B226" s="597"/>
      <c r="C226" s="12" t="s">
        <v>31</v>
      </c>
      <c r="D226" s="16">
        <f>Zomba!D226+Mwanza!D226+Domasi!D226+Namadzi!D226+Neno!D226+Kuchawe!D226+Chiradzulu!D226+Thondwe!D226+Jali!D226+Lirangwe!D226</f>
        <v>1683215.1500000001</v>
      </c>
      <c r="E226" s="16">
        <f>Zomba!E226+Mwanza!E226+Domasi!E226+Namadzi!E226+Neno!E226+Kuchawe!E226+Chiradzulu!E226+Thondwe!E226+Jali!E226+Lirangwe!E226</f>
        <v>1704749.9200000002</v>
      </c>
      <c r="F226" s="16">
        <f>Zomba!F226+Mwanza!F226+Domasi!F226+Namadzi!F226+Neno!F226+Kuchawe!F226+Chiradzulu!F226+Thondwe!F226+Jali!F226+Lirangwe!F226</f>
        <v>1681169.71</v>
      </c>
      <c r="G226" s="16">
        <f>Zomba!G226+Mwanza!G226+Domasi!G226+Namadzi!G226+Neno!G226+Kuchawe!G226+Chiradzulu!G226+Thondwe!G226+Jali!G226+Lirangwe!G226</f>
        <v>2084437.77</v>
      </c>
      <c r="H226" s="16">
        <f>Zomba!H226+Mwanza!H226+Domasi!H226+Namadzi!H226+Neno!H226+Kuchawe!H226+Chiradzulu!H226+Thondwe!H226+Jali!H226+Lirangwe!H226</f>
        <v>1819805.05</v>
      </c>
      <c r="I226" s="16">
        <f>Zomba!I226+Mwanza!I226+Domasi!I226+Namadzi!I226+Neno!I226+Kuchawe!I226+Chiradzulu!I226+Thondwe!I226+Jali!I226+Lirangwe!I226</f>
        <v>2023655.05</v>
      </c>
      <c r="J226" s="16">
        <f>Zomba!J226+Mwanza!J226+Domasi!J226+Namadzi!J226+Neno!J226+Kuchawe!J226+Chiradzulu!J226+Thondwe!J226+Jali!J226+Lirangwe!J226</f>
        <v>2009316.89</v>
      </c>
      <c r="K226" s="16">
        <f>Zomba!K226+Mwanza!K226+Domasi!K226+Namadzi!K226+Neno!K226+Kuchawe!K226+Chiradzulu!K226+Thondwe!K226+Jali!K226+Lirangwe!K226</f>
        <v>2033447.4200000002</v>
      </c>
      <c r="L226" s="16">
        <f>Zomba!L226+Mwanza!L226+Domasi!L226+Namadzi!L226+Neno!L226+Kuchawe!L226+Chiradzulu!L226+Thondwe!L226+Jali!L226+Lirangwe!L226</f>
        <v>2315605.1199999996</v>
      </c>
      <c r="M226" s="16">
        <f>Zomba!M226+Mwanza!M226+Domasi!M226+Namadzi!M226+Neno!M226+Kuchawe!M226+Chiradzulu!M226+Thondwe!M226+Jali!M226+Lirangwe!M226</f>
        <v>1998686.9100000001</v>
      </c>
      <c r="N226" s="16">
        <f>Zomba!N226+Mwanza!N226+Domasi!N226+Namadzi!N226+Neno!N226+Kuchawe!N226+Chiradzulu!N226+Thondwe!N226+Jali!N226+Lirangwe!N226</f>
        <v>1726371.8</v>
      </c>
      <c r="O226" s="16">
        <f>Zomba!O226+Mwanza!O226+Domasi!O226+Namadzi!O226+Neno!O226+Kuchawe!O226+Chiradzulu!O226+Thondwe!O226+Jali!O226+Lirangwe!O226</f>
        <v>1858921.68</v>
      </c>
      <c r="P226" s="40">
        <f t="shared" si="89"/>
        <v>22939382.470000003</v>
      </c>
    </row>
    <row r="227" spans="1:16" x14ac:dyDescent="0.25">
      <c r="A227" s="596" t="s">
        <v>33</v>
      </c>
      <c r="B227" s="597"/>
      <c r="C227" s="12" t="s">
        <v>31</v>
      </c>
      <c r="D227" s="16">
        <f>Zomba!D227+Mwanza!D227+Domasi!D227+Namadzi!D227+Neno!D227+Kuchawe!D227+Chiradzulu!D227+Thondwe!D227+Jali!D227+Lirangwe!D227</f>
        <v>92545135.75999999</v>
      </c>
      <c r="E227" s="16">
        <f>Zomba!E227+Mwanza!E227+Domasi!E227+Namadzi!E227+Neno!E227+Kuchawe!E227+Chiradzulu!E227+Thondwe!E227+Jali!E227+Lirangwe!E227</f>
        <v>227805938.15000001</v>
      </c>
      <c r="F227" s="16">
        <f>Zomba!F227+Mwanza!F227+Domasi!F227+Namadzi!F227+Neno!F227+Kuchawe!F227+Chiradzulu!F227+Thondwe!F227+Jali!F227+Lirangwe!F227</f>
        <v>117602624.93999998</v>
      </c>
      <c r="G227" s="16">
        <f>Zomba!G227+Mwanza!G227+Domasi!G227+Namadzi!G227+Neno!G227+Kuchawe!G227+Chiradzulu!G227+Thondwe!G227+Jali!G227+Lirangwe!G227</f>
        <v>146741927.78</v>
      </c>
      <c r="H227" s="16">
        <f>Zomba!H227+Mwanza!H227+Domasi!H227+Namadzi!H227+Neno!H227+Kuchawe!H227+Chiradzulu!H227+Thondwe!H227+Jali!H227+Lirangwe!H227</f>
        <v>147007527.24000001</v>
      </c>
      <c r="I227" s="16">
        <f>Zomba!I227+Mwanza!I227+Domasi!I227+Namadzi!I227+Neno!I227+Kuchawe!I227+Chiradzulu!I227+Thondwe!I227+Jali!I227+Lirangwe!I227</f>
        <v>115693564.99000001</v>
      </c>
      <c r="J227" s="16">
        <f>Zomba!J227+Mwanza!J227+Domasi!J227+Namadzi!J227+Neno!J227+Kuchawe!J227+Chiradzulu!J227+Thondwe!J227+Jali!J227+Lirangwe!J227</f>
        <v>176744387.12000027</v>
      </c>
      <c r="K227" s="16">
        <f>Zomba!K227+Mwanza!K227+Domasi!K227+Namadzi!K227+Neno!K227+Kuchawe!K227+Chiradzulu!K227+Thondwe!K227+Jali!K227+Lirangwe!K227</f>
        <v>128743815.38999999</v>
      </c>
      <c r="L227" s="16">
        <f>Zomba!L227+Mwanza!L227+Domasi!L227+Namadzi!L227+Neno!L227+Kuchawe!L227+Chiradzulu!L227+Thondwe!L227+Jali!L227+Lirangwe!L227</f>
        <v>134014015.87</v>
      </c>
      <c r="M227" s="16">
        <f>Zomba!M227+Mwanza!M227+Domasi!M227+Namadzi!M227+Neno!M227+Kuchawe!M227+Chiradzulu!M227+Thondwe!M227+Jali!M227+Lirangwe!M227</f>
        <v>293832364.67000002</v>
      </c>
      <c r="N227" s="16">
        <f>Zomba!N227+Mwanza!N227+Domasi!N227+Namadzi!N227+Neno!N227+Kuchawe!N227+Chiradzulu!N227+Thondwe!N227+Jali!N227+Lirangwe!N227</f>
        <v>103926407.05</v>
      </c>
      <c r="O227" s="16">
        <f>Zomba!O227+Mwanza!O227+Domasi!O227+Namadzi!O227+Neno!O227+Kuchawe!O227+Chiradzulu!O227+Thondwe!O227+Jali!O227+Lirangwe!O227</f>
        <v>171831815.11000001</v>
      </c>
      <c r="P227" s="40">
        <f t="shared" si="89"/>
        <v>1856489524.0700002</v>
      </c>
    </row>
    <row r="228" spans="1:16" x14ac:dyDescent="0.25">
      <c r="A228" s="596" t="s">
        <v>32</v>
      </c>
      <c r="B228" s="597"/>
      <c r="C228" s="12" t="s">
        <v>31</v>
      </c>
      <c r="D228" s="16">
        <f>Zomba!D228+Mwanza!D228+Domasi!D228+Namadzi!D228+Neno!D228+Kuchawe!D228+Chiradzulu!D228+Thondwe!D228+Jali!D228+Lirangwe!D228</f>
        <v>22322726.690000001</v>
      </c>
      <c r="E228" s="16">
        <f>Zomba!E228+Mwanza!E228+Domasi!E228+Namadzi!E228+Neno!E228+Kuchawe!E228+Chiradzulu!E228+Thondwe!E228+Jali!E228+Lirangwe!E228</f>
        <v>23779101.459999997</v>
      </c>
      <c r="F228" s="16">
        <f>Zomba!F228+Mwanza!F228+Domasi!F228+Namadzi!F228+Neno!F228+Kuchawe!F228+Chiradzulu!F228+Thondwe!F228+Jali!F228+Lirangwe!F228</f>
        <v>20664771.620000001</v>
      </c>
      <c r="G228" s="16">
        <f>Zomba!G228+Mwanza!G228+Domasi!G228+Namadzi!G228+Neno!G228+Kuchawe!G228+Chiradzulu!G228+Thondwe!G228+Jali!G228+Lirangwe!G228</f>
        <v>27780087.520000003</v>
      </c>
      <c r="H228" s="16">
        <f>Zomba!H228+Mwanza!H228+Domasi!H228+Namadzi!H228+Neno!H228+Kuchawe!H228+Chiradzulu!H228+Thondwe!H228+Jali!H228+Lirangwe!H228</f>
        <v>28431777.219999999</v>
      </c>
      <c r="I228" s="16">
        <f>Zomba!I228+Mwanza!I228+Domasi!I228+Namadzi!I228+Neno!I228+Kuchawe!I228+Chiradzulu!I228+Thondwe!I228+Jali!I228+Lirangwe!I228</f>
        <v>42788526.069999993</v>
      </c>
      <c r="J228" s="16">
        <f>Zomba!J228+Mwanza!J228+Domasi!J228+Namadzi!J228+Neno!J228+Kuchawe!J228+Chiradzulu!J228+Thondwe!J228+Jali!J228+Lirangwe!J228</f>
        <v>34795323.329999998</v>
      </c>
      <c r="K228" s="16">
        <f>Zomba!K228+Mwanza!K228+Domasi!K228+Namadzi!K228+Neno!K228+Kuchawe!K228+Chiradzulu!K228+Thondwe!K228+Jali!K228+Lirangwe!K228</f>
        <v>42828661.589999996</v>
      </c>
      <c r="L228" s="16">
        <f>Zomba!L228+Mwanza!L228+Domasi!L228+Namadzi!L228+Neno!L228+Kuchawe!L228+Chiradzulu!L228+Thondwe!L228+Jali!L228+Lirangwe!L228</f>
        <v>39318798.310000002</v>
      </c>
      <c r="M228" s="16">
        <f>Zomba!M228+Mwanza!M228+Domasi!M228+Namadzi!M228+Neno!M228+Kuchawe!M228+Chiradzulu!M228+Thondwe!M228+Jali!M228+Lirangwe!M228</f>
        <v>35975665.220000006</v>
      </c>
      <c r="N228" s="16">
        <f>Zomba!N228+Mwanza!N228+Domasi!N228+Namadzi!N228+Neno!N228+Kuchawe!N228+Chiradzulu!N228+Thondwe!N228+Jali!N228+Lirangwe!N228</f>
        <v>36675323.82</v>
      </c>
      <c r="O228" s="16">
        <f>Zomba!O228+Mwanza!O228+Domasi!O228+Namadzi!O228+Neno!O228+Kuchawe!O228+Chiradzulu!O228+Thondwe!O228+Jali!O228+Lirangwe!O228</f>
        <v>49950454.459999993</v>
      </c>
      <c r="P228" s="40">
        <f t="shared" si="89"/>
        <v>405311217.30999994</v>
      </c>
    </row>
    <row r="229" spans="1:16" x14ac:dyDescent="0.25">
      <c r="A229" s="598" t="s">
        <v>216</v>
      </c>
      <c r="B229" s="599"/>
      <c r="C229" s="12" t="s">
        <v>31</v>
      </c>
      <c r="D229" s="13">
        <f t="shared" ref="D229:H229" si="90">SUM(D225:D228)</f>
        <v>193782446.27999997</v>
      </c>
      <c r="E229" s="11">
        <f t="shared" si="90"/>
        <v>330477063.54000002</v>
      </c>
      <c r="F229" s="11">
        <f t="shared" si="90"/>
        <v>289471480.60999995</v>
      </c>
      <c r="G229" s="11">
        <f t="shared" si="90"/>
        <v>249663716.99000004</v>
      </c>
      <c r="H229" s="11">
        <f t="shared" si="90"/>
        <v>256919637.40000001</v>
      </c>
      <c r="I229" s="11">
        <f t="shared" ref="I229:O229" si="91">SUM(I225:I228)</f>
        <v>244188112.53999999</v>
      </c>
      <c r="J229" s="11">
        <f t="shared" si="91"/>
        <v>310347751.45000029</v>
      </c>
      <c r="K229" s="11">
        <f t="shared" si="91"/>
        <v>254909212.81999996</v>
      </c>
      <c r="L229" s="11">
        <f t="shared" si="91"/>
        <v>262442607.22000003</v>
      </c>
      <c r="M229" s="11">
        <f t="shared" si="91"/>
        <v>458656709.41000003</v>
      </c>
      <c r="N229" s="11">
        <f t="shared" si="91"/>
        <v>217051744.66000003</v>
      </c>
      <c r="O229" s="11">
        <f t="shared" si="91"/>
        <v>321120367.55000001</v>
      </c>
      <c r="P229" s="40">
        <f t="shared" si="89"/>
        <v>3389030850.4700003</v>
      </c>
    </row>
    <row r="230" spans="1:16" x14ac:dyDescent="0.25">
      <c r="A230" s="228" t="s">
        <v>217</v>
      </c>
      <c r="B230" s="103"/>
      <c r="C230" s="12" t="s">
        <v>31</v>
      </c>
      <c r="D230" s="13">
        <f>D223+D229</f>
        <v>461463121.27999997</v>
      </c>
      <c r="E230" s="13">
        <f t="shared" ref="E230:O230" si="92">E223+E229</f>
        <v>687444750.92999995</v>
      </c>
      <c r="F230" s="13">
        <f t="shared" si="92"/>
        <v>607301372.1099999</v>
      </c>
      <c r="G230" s="13">
        <f t="shared" si="92"/>
        <v>538590277.37</v>
      </c>
      <c r="H230" s="13">
        <f t="shared" si="92"/>
        <v>596115659.36000001</v>
      </c>
      <c r="I230" s="13">
        <f t="shared" si="92"/>
        <v>585656381.73000002</v>
      </c>
      <c r="J230" s="13">
        <f t="shared" si="92"/>
        <v>676346206.96000028</v>
      </c>
      <c r="K230" s="13">
        <f t="shared" si="92"/>
        <v>556506111.66999996</v>
      </c>
      <c r="L230" s="13">
        <f t="shared" si="92"/>
        <v>597866218.73000002</v>
      </c>
      <c r="M230" s="13">
        <f t="shared" si="92"/>
        <v>734930825.12</v>
      </c>
      <c r="N230" s="13">
        <f t="shared" si="92"/>
        <v>492570388.99000007</v>
      </c>
      <c r="O230" s="13">
        <f t="shared" si="92"/>
        <v>584553232.010005</v>
      </c>
      <c r="P230" s="40">
        <f t="shared" si="89"/>
        <v>7119344546.260006</v>
      </c>
    </row>
    <row r="231" spans="1:16" ht="15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4"/>
      <c r="O231" s="594"/>
      <c r="P231" s="595"/>
    </row>
    <row r="232" spans="1:16" x14ac:dyDescent="0.25">
      <c r="A232" s="596" t="s">
        <v>29</v>
      </c>
      <c r="B232" s="597"/>
      <c r="C232" s="12" t="s">
        <v>18</v>
      </c>
      <c r="D232" s="16">
        <f>Zomba!D232+Mwanza!D232+Domasi!D232+Namadzi!D232+Neno!D232+Kuchawe!D232+Chiradzulu!D232+Thondwe!D232+Jali!D232+Lirangwe!D232</f>
        <v>8647902.4799999986</v>
      </c>
      <c r="E232" s="16">
        <f>Zomba!E232+Mwanza!E232+Domasi!E232+Namadzi!E232+Neno!E232+Kuchawe!E232+Chiradzulu!E232+Thondwe!E232+Jali!E232+Lirangwe!E232</f>
        <v>8776982.6699999981</v>
      </c>
      <c r="F232" s="16">
        <f>Zomba!F232+Mwanza!F232+Domasi!F232+Namadzi!F232+Neno!F232+Kuchawe!F232+Chiradzulu!F232+Thondwe!F232+Jali!F232+Lirangwe!F232</f>
        <v>8908861.6199999992</v>
      </c>
      <c r="G232" s="16">
        <f>Zomba!G232+Mwanza!G232+Domasi!G232+Namadzi!G232+Neno!G232+Kuchawe!G232+Chiradzulu!G232+Thondwe!G232+Jali!G232+Lirangwe!G232</f>
        <v>8952220.679999996</v>
      </c>
      <c r="H232" s="16">
        <f>Zomba!H232+Mwanza!H232+Domasi!H232+Namadzi!H232+Neno!H232+Kuchawe!H232+Chiradzulu!H232+Thondwe!H232+Jali!H232+Lirangwe!H232</f>
        <v>9929533.8900000006</v>
      </c>
      <c r="I232" s="16">
        <f>Zomba!I232+Mwanza!I232+Domasi!I232+Namadzi!I232+Neno!I232+Kuchawe!I232+Chiradzulu!I232+Thondwe!I232+Jali!I232+Lirangwe!I232</f>
        <v>10072534.57</v>
      </c>
      <c r="J232" s="16">
        <f>Zomba!J232+Mwanza!J232+Domasi!J232+Namadzi!J232+Neno!J232+Kuchawe!J232+Chiradzulu!J232+Thondwe!J232+Jali!J232+Lirangwe!J232</f>
        <v>10148554.160000002</v>
      </c>
      <c r="K232" s="16">
        <f>Zomba!K232+Mwanza!K232+Domasi!K232+Namadzi!K232+Neno!K232+Kuchawe!K232+Chiradzulu!K232+Thondwe!K232+Jali!K232+Lirangwe!K232</f>
        <v>10139411.92</v>
      </c>
      <c r="L232" s="16">
        <f>Zomba!L232+Mwanza!L232+Domasi!L232+Namadzi!L232+Neno!L232+Kuchawe!L232+Chiradzulu!L232+Thondwe!L232+Jali!L232+Lirangwe!L232</f>
        <v>10091972.279999999</v>
      </c>
      <c r="M232" s="16">
        <f>Zomba!M232+Mwanza!M232+Domasi!M232+Namadzi!M232+Neno!M232+Kuchawe!M232+Chiradzulu!M232+Thondwe!M232+Jali!M232+Lirangwe!M232</f>
        <v>9612089.1799999997</v>
      </c>
      <c r="N232" s="16">
        <f>Zomba!N232+Mwanza!N232+Domasi!N232+Namadzi!N232+Neno!N232+Kuchawe!N232+Chiradzulu!N232+Thondwe!N232+Jali!N232+Lirangwe!N232</f>
        <v>9501262.5000000019</v>
      </c>
      <c r="O232" s="16">
        <f>Zomba!O232+Mwanza!O232+Domasi!O232+Namadzi!O232+Neno!O232+Kuchawe!O232+Chiradzulu!O232+Thondwe!O232+Jali!O232+Lirangwe!O232</f>
        <v>9425783.2299994715</v>
      </c>
      <c r="P232" s="40">
        <f>SUM(D232:O232)</f>
        <v>114207109.17999946</v>
      </c>
    </row>
    <row r="233" spans="1:16" x14ac:dyDescent="0.25">
      <c r="A233" s="596" t="s">
        <v>28</v>
      </c>
      <c r="B233" s="597"/>
      <c r="C233" s="12" t="s">
        <v>18</v>
      </c>
      <c r="D233" s="16">
        <f>Zomba!D233+Mwanza!D233+Domasi!D233+Namadzi!D233+Neno!D233+Kuchawe!D233+Chiradzulu!D233+Thondwe!D233+Jali!D233+Lirangwe!D233</f>
        <v>25387.939999999995</v>
      </c>
      <c r="E233" s="16">
        <f>Zomba!E233+Mwanza!E233+Domasi!E233+Namadzi!E233+Neno!E233+Kuchawe!E233+Chiradzulu!E233+Thondwe!E233+Jali!E233+Lirangwe!E233</f>
        <v>25387.939999999995</v>
      </c>
      <c r="F233" s="16">
        <f>Zomba!F233+Mwanza!F233+Domasi!F233+Namadzi!F233+Neno!F233+Kuchawe!F233+Chiradzulu!F233+Thondwe!F233+Jali!F233+Lirangwe!F233</f>
        <v>25735.719999999994</v>
      </c>
      <c r="G233" s="16">
        <f>Zomba!G233+Mwanza!G233+Domasi!G233+Namadzi!G233+Neno!G233+Kuchawe!G233+Chiradzulu!G233+Thondwe!G233+Jali!G233+Lirangwe!G233</f>
        <v>25735.719999999994</v>
      </c>
      <c r="H233" s="16">
        <f>Zomba!H233+Mwanza!H233+Domasi!H233+Namadzi!H233+Neno!H233+Kuchawe!H233+Chiradzulu!H233+Thondwe!H233+Jali!H233+Lirangwe!H233</f>
        <v>28118.160000000003</v>
      </c>
      <c r="I233" s="16">
        <f>Zomba!I233+Mwanza!I233+Domasi!I233+Namadzi!I233+Neno!I233+Kuchawe!I233+Chiradzulu!I233+Thondwe!I233+Jali!I233+Lirangwe!I233</f>
        <v>28118.160000000003</v>
      </c>
      <c r="J233" s="16">
        <f>Zomba!J233+Mwanza!J233+Domasi!J233+Namadzi!J233+Neno!J233+Kuchawe!J233+Chiradzulu!J233+Thondwe!J233+Jali!J233+Lirangwe!J233</f>
        <v>27544.320000000003</v>
      </c>
      <c r="K233" s="16">
        <f>Zomba!K233+Mwanza!K233+Domasi!K233+Namadzi!K233+Neno!K233+Kuchawe!K233+Chiradzulu!K233+Thondwe!K233+Jali!K233+Lirangwe!K233</f>
        <v>26587.920000000002</v>
      </c>
      <c r="L233" s="16">
        <f>Zomba!L233+Mwanza!L233+Domasi!L233+Namadzi!L233+Neno!L233+Kuchawe!L233+Chiradzulu!L233+Thondwe!L233+Jali!L233+Lirangwe!L233</f>
        <v>26396.639999999999</v>
      </c>
      <c r="M233" s="16">
        <f>Zomba!M233+Mwanza!M233+Domasi!M233+Namadzi!M233+Neno!M233+Kuchawe!M233+Chiradzulu!M233+Thondwe!M233+Jali!M233+Lirangwe!M233</f>
        <v>25822.799999999999</v>
      </c>
      <c r="N233" s="16">
        <f>Zomba!N233+Mwanza!N233+Domasi!N233+Namadzi!N233+Neno!N233+Kuchawe!N233+Chiradzulu!N233+Thondwe!N233+Jali!N233+Lirangwe!N233</f>
        <v>25057.68</v>
      </c>
      <c r="O233" s="16">
        <f>Zomba!O233+Mwanza!O233+Domasi!O233+Namadzi!O233+Neno!O233+Kuchawe!O233+Chiradzulu!O233+Thondwe!O233+Jali!O233+Lirangwe!O233</f>
        <v>25822.799999999988</v>
      </c>
      <c r="P233" s="40">
        <f>SUM(D233:O233)</f>
        <v>315715.8</v>
      </c>
    </row>
    <row r="234" spans="1:16" x14ac:dyDescent="0.25">
      <c r="A234" s="596" t="s">
        <v>27</v>
      </c>
      <c r="B234" s="597"/>
      <c r="C234" s="12" t="s">
        <v>18</v>
      </c>
      <c r="D234" s="16">
        <f>Zomba!D234+Mwanza!D234+Domasi!D234+Namadzi!D234+Neno!D234+Kuchawe!D234+Chiradzulu!D234+Thondwe!D234+Jali!D234+Lirangwe!D234</f>
        <v>687983.99000000011</v>
      </c>
      <c r="E234" s="16">
        <f>Zomba!E234+Mwanza!E234+Domasi!E234+Namadzi!E234+Neno!E234+Kuchawe!E234+Chiradzulu!E234+Thondwe!E234+Jali!E234+Lirangwe!E234</f>
        <v>712665.03000000014</v>
      </c>
      <c r="F234" s="16">
        <f>Zomba!F234+Mwanza!F234+Domasi!F234+Namadzi!F234+Neno!F234+Kuchawe!F234+Chiradzulu!F234+Thondwe!F234+Jali!F234+Lirangwe!F234</f>
        <v>728090.68000000017</v>
      </c>
      <c r="G234" s="16">
        <f>Zomba!G234+Mwanza!G234+Domasi!G234+Namadzi!G234+Neno!G234+Kuchawe!G234+Chiradzulu!G234+Thondwe!G234+Jali!G234+Lirangwe!G234</f>
        <v>758941.98000000021</v>
      </c>
      <c r="H234" s="16">
        <f>Zomba!H234+Mwanza!H234+Domasi!H234+Namadzi!H234+Neno!H234+Kuchawe!H234+Chiradzulu!H234+Thondwe!H234+Jali!H234+Lirangwe!H234</f>
        <v>828048.16</v>
      </c>
      <c r="I234" s="16">
        <f>Zomba!I234+Mwanza!I234+Domasi!I234+Namadzi!I234+Neno!I234+Kuchawe!I234+Chiradzulu!I234+Thondwe!I234+Jali!I234+Lirangwe!I234</f>
        <v>790718.12</v>
      </c>
      <c r="J234" s="16">
        <f>Zomba!J234+Mwanza!J234+Domasi!J234+Namadzi!J234+Neno!J234+Kuchawe!J234+Chiradzulu!J234+Thondwe!J234+Jali!J234+Lirangwe!J234</f>
        <v>787324.47999999986</v>
      </c>
      <c r="K234" s="16">
        <f>Zomba!K234+Mwanza!K234+Domasi!K234+Namadzi!K234+Neno!K234+Kuchawe!K234+Chiradzulu!K234+Thondwe!K234+Jali!K234+Lirangwe!K234</f>
        <v>688908.92</v>
      </c>
      <c r="L234" s="16">
        <f>Zomba!L234+Mwanza!L234+Domasi!L234+Namadzi!L234+Neno!L234+Kuchawe!L234+Chiradzulu!L234+Thondwe!L234+Jali!L234+Lirangwe!L234</f>
        <v>559950.6</v>
      </c>
      <c r="M234" s="16">
        <f>Zomba!M234+Mwanza!M234+Domasi!M234+Namadzi!M234+Neno!M234+Kuchawe!M234+Chiradzulu!M234+Thondwe!M234+Jali!M234+Lirangwe!M234</f>
        <v>526014.20000000007</v>
      </c>
      <c r="N234" s="16">
        <f>Zomba!N234+Mwanza!N234+Domasi!N234+Namadzi!N234+Neno!N234+Kuchawe!N234+Chiradzulu!N234+Thondwe!N234+Jali!N234+Lirangwe!N234</f>
        <v>451354.12000000005</v>
      </c>
      <c r="O234" s="16">
        <f>Zomba!O234+Mwanza!O234+Domasi!O234+Namadzi!O234+Neno!O234+Kuchawe!O234+Chiradzulu!O234+Thondwe!O234+Jali!O234+Lirangwe!O234</f>
        <v>386874.96000000037</v>
      </c>
      <c r="P234" s="40">
        <f>SUM(D234:O234)</f>
        <v>7906875.2400000002</v>
      </c>
    </row>
    <row r="235" spans="1:16" x14ac:dyDescent="0.25">
      <c r="A235" s="596" t="s">
        <v>26</v>
      </c>
      <c r="B235" s="597"/>
      <c r="C235" s="12" t="s">
        <v>18</v>
      </c>
      <c r="D235" s="16">
        <f>Zomba!D235+Mwanza!D235+Domasi!D235+Namadzi!D235+Neno!D235+Kuchawe!D235+Chiradzulu!D235+Thondwe!D235+Jali!D235+Lirangwe!D235</f>
        <v>1079237.1200000001</v>
      </c>
      <c r="E235" s="16">
        <f>Zomba!E235+Mwanza!E235+Domasi!E235+Namadzi!E235+Neno!E235+Kuchawe!E235+Chiradzulu!E235+Thondwe!E235+Jali!E235+Lirangwe!E235</f>
        <v>1125610.5900000001</v>
      </c>
      <c r="F235" s="16">
        <f>Zomba!F235+Mwanza!F235+Domasi!F235+Namadzi!F235+Neno!F235+Kuchawe!F235+Chiradzulu!F235+Thondwe!F235+Jali!F235+Lirangwe!F235</f>
        <v>1100315.97</v>
      </c>
      <c r="G235" s="16">
        <f>Zomba!G235+Mwanza!G235+Domasi!G235+Namadzi!G235+Neno!G235+Kuchawe!G235+Chiradzulu!G235+Thondwe!G235+Jali!G235+Lirangwe!G235</f>
        <v>1041295.1900000001</v>
      </c>
      <c r="H235" s="16">
        <f>Zomba!H235+Mwanza!H235+Domasi!H235+Namadzi!H235+Neno!H235+Kuchawe!H235+Chiradzulu!H235+Thondwe!H235+Jali!H235+Lirangwe!H235</f>
        <v>1061950.8599999999</v>
      </c>
      <c r="I235" s="16">
        <f>Zomba!I235+Mwanza!I235+Domasi!I235+Namadzi!I235+Neno!I235+Kuchawe!I235+Chiradzulu!I235+Thondwe!I235+Jali!I235+Lirangwe!I235</f>
        <v>913555.98</v>
      </c>
      <c r="J235" s="16">
        <f>Zomba!J235+Mwanza!J235+Domasi!J235+Namadzi!J235+Neno!J235+Kuchawe!J235+Chiradzulu!J235+Thondwe!J235+Jali!J235+Lirangwe!J235</f>
        <v>936742.68</v>
      </c>
      <c r="K235" s="16">
        <f>Zomba!K235+Mwanza!K235+Domasi!K235+Namadzi!K235+Neno!K235+Kuchawe!K235+Chiradzulu!K235+Thondwe!K235+Jali!K235+Lirangwe!K235</f>
        <v>839358.53999999992</v>
      </c>
      <c r="L235" s="16">
        <f>Zomba!L235+Mwanza!L235+Domasi!L235+Namadzi!L235+Neno!L235+Kuchawe!L235+Chiradzulu!L235+Thondwe!L235+Jali!L235+Lirangwe!L235</f>
        <v>639952.92000000004</v>
      </c>
      <c r="M235" s="16">
        <f>Zomba!M235+Mwanza!M235+Domasi!M235+Namadzi!M235+Neno!M235+Kuchawe!M235+Chiradzulu!M235+Thondwe!M235+Jali!M235+Lirangwe!M235</f>
        <v>561118.1399999999</v>
      </c>
      <c r="N235" s="16">
        <f>Zomba!N235+Mwanza!N235+Domasi!N235+Namadzi!N235+Neno!N235+Kuchawe!N235+Chiradzulu!N235+Thondwe!N235+Jali!N235+Lirangwe!N235</f>
        <v>347800.50000000012</v>
      </c>
      <c r="O235" s="16">
        <f>Zomba!O235+Mwanza!O235+Domasi!O235+Namadzi!O235+Neno!O235+Kuchawe!O235+Chiradzulu!O235+Thondwe!O235+Jali!O235+Lirangwe!O235</f>
        <v>264328.37999999989</v>
      </c>
      <c r="P235" s="40">
        <f>SUM(D235:O235)</f>
        <v>9911266.870000001</v>
      </c>
    </row>
    <row r="236" spans="1:16" x14ac:dyDescent="0.25">
      <c r="A236" s="598" t="s">
        <v>25</v>
      </c>
      <c r="B236" s="599"/>
      <c r="C236" s="12" t="s">
        <v>18</v>
      </c>
      <c r="D236" s="13">
        <f t="shared" ref="D236:E236" si="93">SUM(D232:D235)</f>
        <v>10440511.529999997</v>
      </c>
      <c r="E236" s="13">
        <f t="shared" si="93"/>
        <v>10640646.229999997</v>
      </c>
      <c r="F236" s="13">
        <f t="shared" ref="F236:H236" si="94">SUM(F232:F235)</f>
        <v>10763003.99</v>
      </c>
      <c r="G236" s="13">
        <f t="shared" si="94"/>
        <v>10778193.569999997</v>
      </c>
      <c r="H236" s="13">
        <f t="shared" si="94"/>
        <v>11847651.07</v>
      </c>
      <c r="I236" s="13">
        <f t="shared" ref="I236:O236" si="95">SUM(I232:I235)</f>
        <v>11804926.83</v>
      </c>
      <c r="J236" s="13">
        <f t="shared" si="95"/>
        <v>11900165.640000002</v>
      </c>
      <c r="K236" s="13">
        <f t="shared" si="95"/>
        <v>11694267.299999999</v>
      </c>
      <c r="L236" s="13">
        <f t="shared" si="95"/>
        <v>11318272.439999999</v>
      </c>
      <c r="M236" s="13">
        <f t="shared" si="95"/>
        <v>10725044.32</v>
      </c>
      <c r="N236" s="13">
        <f t="shared" si="95"/>
        <v>10325474.800000001</v>
      </c>
      <c r="O236" s="13">
        <f t="shared" si="95"/>
        <v>10102809.369999472</v>
      </c>
      <c r="P236" s="40">
        <f t="shared" ref="P236" si="96">SUM(P232:P235)</f>
        <v>132340967.08999945</v>
      </c>
    </row>
    <row r="237" spans="1:16" ht="15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4"/>
      <c r="O237" s="594"/>
      <c r="P237" s="595"/>
    </row>
    <row r="238" spans="1:16" x14ac:dyDescent="0.25">
      <c r="A238" s="596" t="s">
        <v>23</v>
      </c>
      <c r="B238" s="597"/>
      <c r="C238" s="12" t="s">
        <v>18</v>
      </c>
      <c r="D238" s="16">
        <f>Zomba!D238+Mwanza!D238+Domasi!D238+Namadzi!D238+Neno!D238+Kuchawe!D238+Chiradzulu!D238+Thondwe!D238+Jali!D238+Lirangwe!D238</f>
        <v>15836462</v>
      </c>
      <c r="E238" s="16">
        <f>Zomba!E238+Mwanza!E238+Domasi!E238+Namadzi!E238+Neno!E238+Kuchawe!E238+Chiradzulu!E238+Thondwe!E238+Jali!E238+Lirangwe!E238</f>
        <v>16052568</v>
      </c>
      <c r="F238" s="16">
        <f>Zomba!F238+Mwanza!F238+Domasi!F238+Namadzi!F238+Neno!F238+Kuchawe!F238+Chiradzulu!F238+Thondwe!F238+Jali!F238+Lirangwe!F238</f>
        <v>16277604</v>
      </c>
      <c r="G238" s="16">
        <f>Zomba!G238+Mwanza!G238+Domasi!G238+Namadzi!G238+Neno!G238+Kuchawe!G238+Chiradzulu!G238+Thondwe!G238+Jali!G238+Lirangwe!G238</f>
        <v>16352616</v>
      </c>
      <c r="H238" s="16">
        <f>Zomba!H238+Mwanza!H238+Domasi!H238+Namadzi!H238+Neno!H238+Kuchawe!H238+Chiradzulu!H238+Thondwe!H238+Jali!H238+Lirangwe!H238</f>
        <v>16474957</v>
      </c>
      <c r="I238" s="16">
        <f>Zomba!I238+Mwanza!I238+Domasi!I238+Namadzi!I238+Neno!I238+Kuchawe!I238+Chiradzulu!I238+Thondwe!I238+Jali!I238+Lirangwe!I238</f>
        <v>16708030</v>
      </c>
      <c r="J238" s="16">
        <f>Zomba!J238+Mwanza!J238+Domasi!J238+Namadzi!J238+Neno!J238+Kuchawe!J238+Chiradzulu!J238+Thondwe!J238+Jali!J238+Lirangwe!J238</f>
        <v>16831264</v>
      </c>
      <c r="K238" s="16">
        <f>Zomba!K238+Mwanza!K238+Domasi!K238+Namadzi!K238+Neno!K238+Kuchawe!K238+Chiradzulu!K238+Thondwe!K238+Jali!K238+Lirangwe!K238</f>
        <v>16814297</v>
      </c>
      <c r="L238" s="16">
        <f>Zomba!L238+Mwanza!L238+Domasi!L238+Namadzi!L238+Neno!L238+Kuchawe!L238+Chiradzulu!L238+Thondwe!L238+Jali!L238+Lirangwe!L238</f>
        <v>16735713</v>
      </c>
      <c r="M238" s="16">
        <f>Zomba!M238+Mwanza!M238+Domasi!M238+Namadzi!M238+Neno!M238+Kuchawe!M238+Chiradzulu!M238+Thondwe!M238+Jali!M238+Lirangwe!M238</f>
        <v>15930227</v>
      </c>
      <c r="N238" s="16">
        <f>Zomba!N238+Mwanza!N238+Domasi!N238+Namadzi!N238+Neno!N238+Kuchawe!N238+Chiradzulu!N238+Thondwe!N238+Jali!N238+Lirangwe!N238</f>
        <v>15744483</v>
      </c>
      <c r="O238" s="16">
        <f>Zomba!O238+Mwanza!O238+Domasi!O238+Namadzi!O238+Neno!O238+Kuchawe!O238+Chiradzulu!O238+Thondwe!O238+Jali!O238+Lirangwe!O238</f>
        <v>15621249</v>
      </c>
      <c r="P238" s="40">
        <f>SUM(D238:O238)</f>
        <v>195379470</v>
      </c>
    </row>
    <row r="239" spans="1:16" x14ac:dyDescent="0.25">
      <c r="A239" s="596" t="s">
        <v>22</v>
      </c>
      <c r="B239" s="597"/>
      <c r="C239" s="12" t="s">
        <v>18</v>
      </c>
      <c r="D239" s="16">
        <f>Zomba!D239+Mwanza!D239+Domasi!D239+Namadzi!D239+Neno!D239+Kuchawe!D239+Chiradzulu!D239+Thondwe!D239+Jali!D239+Lirangwe!D239</f>
        <v>130378</v>
      </c>
      <c r="E239" s="16">
        <f>Zomba!E239+Mwanza!E239+Domasi!E239+Namadzi!E239+Neno!E239+Kuchawe!E239+Chiradzulu!E239+Thondwe!E239+Jali!E239+Lirangwe!E239</f>
        <v>130378</v>
      </c>
      <c r="F239" s="16">
        <f>Zomba!F239+Mwanza!F239+Domasi!F239+Namadzi!F239+Neno!F239+Kuchawe!F239+Chiradzulu!F239+Thondwe!F239+Jali!F239+Lirangwe!F239</f>
        <v>132164</v>
      </c>
      <c r="G239" s="16">
        <f>Zomba!G239+Mwanza!G239+Domasi!G239+Namadzi!G239+Neno!G239+Kuchawe!G239+Chiradzulu!G239+Thondwe!G239+Jali!G239+Lirangwe!G239</f>
        <v>132164</v>
      </c>
      <c r="H239" s="16">
        <f>Zomba!H239+Mwanza!H239+Domasi!H239+Namadzi!H239+Neno!H239+Kuchawe!H239+Chiradzulu!H239+Thondwe!H239+Jali!H239+Lirangwe!H239</f>
        <v>131271</v>
      </c>
      <c r="I239" s="16">
        <f>Zomba!I239+Mwanza!I239+Domasi!I239+Namadzi!I239+Neno!I239+Kuchawe!I239+Chiradzulu!I239+Thondwe!I239+Jali!I239+Lirangwe!I239</f>
        <v>131271</v>
      </c>
      <c r="J239" s="16">
        <f>Zomba!J239+Mwanza!J239+Domasi!J239+Namadzi!J239+Neno!J239+Kuchawe!J239+Chiradzulu!J239+Thondwe!J239+Jali!J239+Lirangwe!J239</f>
        <v>128592</v>
      </c>
      <c r="K239" s="16">
        <f>Zomba!K239+Mwanza!K239+Domasi!K239+Namadzi!K239+Neno!K239+Kuchawe!K239+Chiradzulu!K239+Thondwe!K239+Jali!K239+Lirangwe!K239</f>
        <v>124127</v>
      </c>
      <c r="L239" s="16">
        <f>Zomba!L239+Mwanza!L239+Domasi!L239+Namadzi!L239+Neno!L239+Kuchawe!L239+Chiradzulu!L239+Thondwe!L239+Jali!L239+Lirangwe!L239</f>
        <v>123234</v>
      </c>
      <c r="M239" s="16">
        <f>Zomba!M239+Mwanza!M239+Domasi!M239+Namadzi!M239+Neno!M239+Kuchawe!M239+Chiradzulu!M239+Thondwe!M239+Jali!M239+Lirangwe!M239</f>
        <v>120555</v>
      </c>
      <c r="N239" s="16">
        <f>Zomba!N239+Mwanza!N239+Domasi!N239+Namadzi!N239+Neno!N239+Kuchawe!N239+Chiradzulu!N239+Thondwe!N239+Jali!N239+Lirangwe!N239</f>
        <v>116983</v>
      </c>
      <c r="O239" s="16">
        <f>Zomba!O239+Mwanza!O239+Domasi!O239+Namadzi!O239+Neno!O239+Kuchawe!O239+Chiradzulu!O239+Thondwe!O239+Jali!O239+Lirangwe!O239</f>
        <v>120555</v>
      </c>
      <c r="P239" s="40">
        <f>SUM(D239:O239)</f>
        <v>1521672</v>
      </c>
    </row>
    <row r="240" spans="1:16" x14ac:dyDescent="0.25">
      <c r="A240" s="596" t="s">
        <v>21</v>
      </c>
      <c r="B240" s="597"/>
      <c r="C240" s="12" t="s">
        <v>18</v>
      </c>
      <c r="D240" s="16">
        <f>Zomba!D240+Mwanza!D240+Domasi!D240+Namadzi!D240+Neno!D240+Kuchawe!D240+Chiradzulu!D240+Thondwe!D240+Jali!D240+Lirangwe!D240</f>
        <v>199139</v>
      </c>
      <c r="E240" s="16">
        <f>Zomba!E240+Mwanza!E240+Domasi!E240+Namadzi!E240+Neno!E240+Kuchawe!E240+Chiradzulu!E240+Thondwe!E240+Jali!E240+Lirangwe!E240</f>
        <v>206283</v>
      </c>
      <c r="F240" s="16">
        <f>Zomba!F240+Mwanza!F240+Domasi!F240+Namadzi!F240+Neno!F240+Kuchawe!F240+Chiradzulu!F240+Thondwe!F240+Jali!F240+Lirangwe!F240</f>
        <v>210748</v>
      </c>
      <c r="G240" s="16">
        <f>Zomba!G240+Mwanza!G240+Domasi!G240+Namadzi!G240+Neno!G240+Kuchawe!G240+Chiradzulu!G240+Thondwe!G240+Jali!G240+Lirangwe!G240</f>
        <v>219678</v>
      </c>
      <c r="H240" s="16">
        <f>Zomba!H240+Mwanza!H240+Domasi!H240+Namadzi!H240+Neno!H240+Kuchawe!H240+Chiradzulu!H240+Thondwe!H240+Jali!H240+Lirangwe!H240</f>
        <v>217892</v>
      </c>
      <c r="I240" s="16">
        <f>Zomba!I240+Mwanza!I240+Domasi!I240+Namadzi!I240+Neno!I240+Kuchawe!I240+Chiradzulu!I240+Thondwe!I240+Jali!I240+Lirangwe!I240</f>
        <v>208069</v>
      </c>
      <c r="J240" s="16">
        <f>Zomba!J240+Mwanza!J240+Domasi!J240+Namadzi!J240+Neno!J240+Kuchawe!J240+Chiradzulu!J240+Thondwe!J240+Jali!J240+Lirangwe!J240</f>
        <v>207176</v>
      </c>
      <c r="K240" s="16">
        <f>Zomba!K240+Mwanza!K240+Domasi!K240+Namadzi!K240+Neno!K240+Kuchawe!K240+Chiradzulu!K240+Thondwe!K240+Jali!K240+Lirangwe!K240</f>
        <v>181279</v>
      </c>
      <c r="L240" s="16">
        <f>Zomba!L240+Mwanza!L240+Domasi!L240+Namadzi!L240+Neno!L240+Kuchawe!L240+Chiradzulu!L240+Thondwe!L240+Jali!L240+Lirangwe!L240</f>
        <v>147345</v>
      </c>
      <c r="M240" s="16">
        <f>Zomba!M240+Mwanza!M240+Domasi!M240+Namadzi!M240+Neno!M240+Kuchawe!M240+Chiradzulu!M240+Thondwe!M240+Jali!M240+Lirangwe!M240</f>
        <v>138415</v>
      </c>
      <c r="N240" s="16">
        <f>Zomba!N240+Mwanza!N240+Domasi!N240+Namadzi!N240+Neno!N240+Kuchawe!N240+Chiradzulu!N240+Thondwe!N240+Jali!N240+Lirangwe!N240</f>
        <v>118769</v>
      </c>
      <c r="O240" s="16">
        <f>Zomba!O240+Mwanza!O240+Domasi!O240+Namadzi!O240+Neno!O240+Kuchawe!O240+Chiradzulu!O240+Thondwe!O240+Jali!O240+Lirangwe!O240</f>
        <v>101802</v>
      </c>
      <c r="P240" s="40">
        <f>SUM(D240:O240)</f>
        <v>2156595</v>
      </c>
    </row>
    <row r="241" spans="1:16" x14ac:dyDescent="0.25">
      <c r="A241" s="596" t="s">
        <v>20</v>
      </c>
      <c r="B241" s="597"/>
      <c r="C241" s="12" t="s">
        <v>18</v>
      </c>
      <c r="D241" s="16">
        <f>Zomba!D241+Mwanza!D241+Domasi!D241+Namadzi!D241+Neno!D241+Kuchawe!D241+Chiradzulu!D241+Thondwe!D241+Jali!D241+Lirangwe!D241</f>
        <v>228608</v>
      </c>
      <c r="E241" s="16">
        <f>Zomba!E241+Mwanza!E241+Domasi!E241+Namadzi!E241+Neno!E241+Kuchawe!E241+Chiradzulu!E241+Thondwe!E241+Jali!E241+Lirangwe!E241</f>
        <v>238431</v>
      </c>
      <c r="F241" s="16">
        <f>Zomba!F241+Mwanza!F241+Domasi!F241+Namadzi!F241+Neno!F241+Kuchawe!F241+Chiradzulu!F241+Thondwe!F241+Jali!F241+Lirangwe!F241</f>
        <v>233073</v>
      </c>
      <c r="G241" s="16">
        <f>Zomba!G241+Mwanza!G241+Domasi!G241+Namadzi!G241+Neno!G241+Kuchawe!G241+Chiradzulu!G241+Thondwe!G241+Jali!G241+Lirangwe!G241</f>
        <v>220571</v>
      </c>
      <c r="H241" s="16">
        <f>Zomba!H241+Mwanza!H241+Domasi!H241+Namadzi!H241+Neno!H241+Kuchawe!H241+Chiradzulu!H241+Thondwe!H241+Jali!H241+Lirangwe!H241</f>
        <v>204497</v>
      </c>
      <c r="I241" s="16">
        <f>Zomba!I241+Mwanza!I241+Domasi!I241+Namadzi!I241+Neno!I241+Kuchawe!I241+Chiradzulu!I241+Thondwe!I241+Jali!I241+Lirangwe!I241</f>
        <v>175921</v>
      </c>
      <c r="J241" s="16">
        <f>Zomba!J241+Mwanza!J241+Domasi!J241+Namadzi!J241+Neno!J241+Kuchawe!J241+Chiradzulu!J241+Thondwe!J241+Jali!J241+Lirangwe!J241</f>
        <v>180386</v>
      </c>
      <c r="K241" s="16">
        <f>Zomba!K241+Mwanza!K241+Domasi!K241+Namadzi!K241+Neno!K241+Kuchawe!K241+Chiradzulu!K241+Thondwe!K241+Jali!K241+Lirangwe!K241</f>
        <v>161633</v>
      </c>
      <c r="L241" s="16">
        <f>Zomba!L241+Mwanza!L241+Domasi!L241+Namadzi!L241+Neno!L241+Kuchawe!L241+Chiradzulu!L241+Thondwe!L241+Jali!L241+Lirangwe!L241</f>
        <v>123234</v>
      </c>
      <c r="M241" s="16">
        <f>Zomba!M241+Mwanza!M241+Domasi!M241+Namadzi!M241+Neno!M241+Kuchawe!M241+Chiradzulu!M241+Thondwe!M241+Jali!M241+Lirangwe!M241</f>
        <v>108053</v>
      </c>
      <c r="N241" s="16">
        <f>Zomba!N241+Mwanza!N241+Domasi!N241+Namadzi!N241+Neno!N241+Kuchawe!N241+Chiradzulu!N241+Thondwe!N241+Jali!N241+Lirangwe!N241</f>
        <v>66975</v>
      </c>
      <c r="O241" s="16">
        <f>Zomba!O241+Mwanza!O241+Domasi!O241+Namadzi!O241+Neno!O241+Kuchawe!O241+Chiradzulu!O241+Thondwe!O241+Jali!O241+Lirangwe!O241</f>
        <v>50901</v>
      </c>
      <c r="P241" s="40">
        <f>SUM(D241:O241)</f>
        <v>1992283</v>
      </c>
    </row>
    <row r="242" spans="1:16" x14ac:dyDescent="0.25">
      <c r="A242" s="598" t="s">
        <v>19</v>
      </c>
      <c r="B242" s="599"/>
      <c r="C242" s="12" t="s">
        <v>18</v>
      </c>
      <c r="D242" s="13">
        <f t="shared" ref="D242:P242" si="97">SUM(D238:D241)</f>
        <v>16394587</v>
      </c>
      <c r="E242" s="13">
        <f t="shared" si="97"/>
        <v>16627660</v>
      </c>
      <c r="F242" s="13">
        <f t="shared" si="97"/>
        <v>16853589</v>
      </c>
      <c r="G242" s="13">
        <f t="shared" ref="G242:H242" si="98">SUM(G238:G241)</f>
        <v>16925029</v>
      </c>
      <c r="H242" s="13">
        <f t="shared" si="98"/>
        <v>17028617</v>
      </c>
      <c r="I242" s="13">
        <f t="shared" si="97"/>
        <v>17223291</v>
      </c>
      <c r="J242" s="13">
        <f t="shared" si="97"/>
        <v>17347418</v>
      </c>
      <c r="K242" s="13">
        <f t="shared" si="97"/>
        <v>17281336</v>
      </c>
      <c r="L242" s="13">
        <f t="shared" si="97"/>
        <v>17129526</v>
      </c>
      <c r="M242" s="13">
        <f t="shared" si="97"/>
        <v>16297250</v>
      </c>
      <c r="N242" s="13">
        <f t="shared" si="97"/>
        <v>16047210</v>
      </c>
      <c r="O242" s="13">
        <f t="shared" si="97"/>
        <v>15894507</v>
      </c>
      <c r="P242" s="40">
        <f t="shared" si="97"/>
        <v>201050020</v>
      </c>
    </row>
    <row r="243" spans="1:16" x14ac:dyDescent="0.25">
      <c r="A243" s="598" t="s">
        <v>218</v>
      </c>
      <c r="B243" s="599"/>
      <c r="C243" s="12" t="s">
        <v>18</v>
      </c>
      <c r="D243" s="11">
        <f>D230+D236+D242</f>
        <v>488298219.80999994</v>
      </c>
      <c r="E243" s="11">
        <f t="shared" ref="E243:O243" si="99">E230+E236+E242</f>
        <v>714713057.15999997</v>
      </c>
      <c r="F243" s="11">
        <f t="shared" si="99"/>
        <v>634917965.0999999</v>
      </c>
      <c r="G243" s="11">
        <f t="shared" si="99"/>
        <v>566293499.94000006</v>
      </c>
      <c r="H243" s="11">
        <f t="shared" si="99"/>
        <v>624991927.43000007</v>
      </c>
      <c r="I243" s="11">
        <f t="shared" si="99"/>
        <v>614684599.56000006</v>
      </c>
      <c r="J243" s="11">
        <f t="shared" si="99"/>
        <v>705593790.60000026</v>
      </c>
      <c r="K243" s="11">
        <f t="shared" si="99"/>
        <v>585481714.96999991</v>
      </c>
      <c r="L243" s="11">
        <f t="shared" si="99"/>
        <v>626314017.17000008</v>
      </c>
      <c r="M243" s="11">
        <f t="shared" si="99"/>
        <v>761953119.44000006</v>
      </c>
      <c r="N243" s="11">
        <f t="shared" si="99"/>
        <v>518943073.79000008</v>
      </c>
      <c r="O243" s="11">
        <f t="shared" si="99"/>
        <v>610550548.38000453</v>
      </c>
      <c r="P243" s="40">
        <f t="shared" ref="P243" si="100">P216+P223+P236+P242</f>
        <v>7577256727.3900042</v>
      </c>
    </row>
    <row r="244" spans="1:16" ht="15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4"/>
      <c r="O244" s="594"/>
      <c r="P244" s="595"/>
    </row>
    <row r="245" spans="1:16" x14ac:dyDescent="0.25">
      <c r="A245" s="621" t="s">
        <v>207</v>
      </c>
      <c r="B245" s="622"/>
      <c r="C245" s="12" t="s">
        <v>18</v>
      </c>
      <c r="D245" s="16">
        <f>Zomba!D245+Mwanza!D245+Domasi!D245+Namadzi!D245+Neno!D245+Kuchawe!D245+Chiradzulu!D245+Thondwe!D245+Jali!D245+Lirangwe!D245</f>
        <v>2379979529.6899652</v>
      </c>
      <c r="E245" s="16">
        <f>Zomba!E245+Mwanza!E245+Domasi!E245+Namadzi!E245+Neno!E245+Kuchawe!E245+Chiradzulu!E245+Thondwe!E245+Jali!E245+Lirangwe!E245</f>
        <v>2359848847.0999579</v>
      </c>
      <c r="F245" s="16">
        <f>Zomba!F245+Mwanza!F245+Domasi!F245+Namadzi!F245+Neno!F245+Kuchawe!F245+Chiradzulu!F245+Thondwe!F245+Jali!F245+Lirangwe!F245</f>
        <v>2334431146.9999237</v>
      </c>
      <c r="G245" s="16">
        <f>Zomba!G245+Mwanza!G245+Domasi!G245+Namadzi!G245+Neno!G245+Kuchawe!G245+Chiradzulu!G245+Thondwe!G245+Jali!G245+Lirangwe!G245</f>
        <v>2317449394.839963</v>
      </c>
      <c r="H245" s="16">
        <f>Zomba!H245+Mwanza!H245+Domasi!H245+Namadzi!H245+Neno!H245+Kuchawe!H245+Chiradzulu!H245+Thondwe!H245+Jali!H245+Lirangwe!H245</f>
        <v>2324610124.7899475</v>
      </c>
      <c r="I245" s="16">
        <f>Zomba!I245+Mwanza!I245+Domasi!I245+Namadzi!I245+Neno!I245+Kuchawe!I245+Chiradzulu!I245+Thondwe!I245+Jali!I245+Lirangwe!I245</f>
        <v>2385706828.0899091</v>
      </c>
      <c r="J245" s="16">
        <f>Zomba!J245+Mwanza!J245+Domasi!J245+Namadzi!J245+Neno!J245+Kuchawe!J245+Chiradzulu!J245+Thondwe!J245+Jali!J245+Lirangwe!J245</f>
        <v>2314282139.9699016</v>
      </c>
      <c r="K245" s="16">
        <f>Zomba!K245+Mwanza!K245+Domasi!K245+Namadzi!K245+Neno!K245+Kuchawe!K245+Chiradzulu!K245+Thondwe!K245+Jali!K245+Lirangwe!K245</f>
        <v>2369483472.489912</v>
      </c>
      <c r="L245" s="16">
        <f>Zomba!L245+Mwanza!L245+Domasi!L245+Namadzi!L245+Neno!L245+Kuchawe!L245+Chiradzulu!L245+Thondwe!L245+Jali!L245+Lirangwe!L245</f>
        <v>2160622905.4799013</v>
      </c>
      <c r="M245" s="16">
        <f>Zomba!M245+Mwanza!M245+Domasi!M245+Namadzi!M245+Neno!M245+Kuchawe!M245+Chiradzulu!M245+Thondwe!M245+Jali!M245+Lirangwe!M245</f>
        <v>1956254758.3799257</v>
      </c>
      <c r="N245" s="16">
        <f>Zomba!N245+Mwanza!N245+Domasi!N245+Namadzi!N245+Neno!N245+Kuchawe!N245+Chiradzulu!N245+Thondwe!N245+Jali!N245+Lirangwe!N245</f>
        <v>1913670436.0499005</v>
      </c>
      <c r="O245" s="16">
        <f>Zomba!O245+Mwanza!O245+Domasi!O245+Namadzi!O245+Neno!O245+Kuchawe!O245+Chiradzulu!O245+Thondwe!O245+Jali!O245+Lirangwe!O245</f>
        <v>0</v>
      </c>
      <c r="P245" s="40">
        <f>O245</f>
        <v>0</v>
      </c>
    </row>
    <row r="246" spans="1:16" x14ac:dyDescent="0.25">
      <c r="A246" s="621" t="s">
        <v>208</v>
      </c>
      <c r="B246" s="622"/>
      <c r="C246" s="12" t="s">
        <v>18</v>
      </c>
      <c r="D246" s="16">
        <f>Zomba!D246+Mwanza!D246+Domasi!D246+Namadzi!D246+Neno!D246+Kuchawe!D246+Chiradzulu!D246+Thondwe!D246+Jali!D246+Lirangwe!D246</f>
        <v>1338348316.7000005</v>
      </c>
      <c r="E246" s="16">
        <f>Zomba!E246+Mwanza!E246+Domasi!E246+Namadzi!E246+Neno!E246+Kuchawe!E246+Chiradzulu!E246+Thondwe!E246+Jali!E246+Lirangwe!E246</f>
        <v>1279811588.2</v>
      </c>
      <c r="F246" s="16">
        <f>Zomba!F246+Mwanza!F246+Domasi!F246+Namadzi!F246+Neno!F246+Kuchawe!F246+Chiradzulu!F246+Thondwe!F246+Jali!F246+Lirangwe!F246</f>
        <v>1330934702.4400005</v>
      </c>
      <c r="G246" s="16">
        <f>Zomba!G246+Mwanza!G246+Domasi!G246+Namadzi!G246+Neno!G246+Kuchawe!G246+Chiradzulu!G246+Thondwe!G246+Jali!G246+Lirangwe!G246</f>
        <v>1409166107.9900007</v>
      </c>
      <c r="H246" s="16">
        <f>Zomba!H246+Mwanza!H246+Domasi!H246+Namadzi!H246+Neno!H246+Kuchawe!H246+Chiradzulu!H246+Thondwe!H246+Jali!H246+Lirangwe!H246</f>
        <v>1403183957.7400007</v>
      </c>
      <c r="I246" s="16">
        <f>Zomba!I246+Mwanza!I246+Domasi!I246+Namadzi!I246+Neno!I246+Kuchawe!I246+Chiradzulu!I246+Thondwe!I246+Jali!I246+Lirangwe!I246</f>
        <v>1416528217.3600008</v>
      </c>
      <c r="J246" s="16">
        <f>Zomba!J246+Mwanza!J246+Domasi!J246+Namadzi!J246+Neno!J246+Kuchawe!J246+Chiradzulu!J246+Thondwe!J246+Jali!J246+Lirangwe!J246</f>
        <v>1511493313.6800005</v>
      </c>
      <c r="K246" s="16">
        <f>Zomba!K246+Mwanza!K246+Domasi!K246+Namadzi!K246+Neno!K246+Kuchawe!K246+Chiradzulu!K246+Thondwe!K246+Jali!K246+Lirangwe!K246</f>
        <v>1595105424.7900004</v>
      </c>
      <c r="L246" s="16">
        <f>Zomba!L246+Mwanza!L246+Domasi!L246+Namadzi!L246+Neno!L246+Kuchawe!L246+Chiradzulu!L246+Thondwe!L246+Jali!L246+Lirangwe!L246</f>
        <v>1529242055.5800009</v>
      </c>
      <c r="M246" s="16">
        <f>Zomba!M246+Mwanza!M246+Domasi!M246+Namadzi!M246+Neno!M246+Kuchawe!M246+Chiradzulu!M246+Thondwe!M246+Jali!M246+Lirangwe!M246</f>
        <v>1518528018.430001</v>
      </c>
      <c r="N246" s="16">
        <f>Zomba!N246+Mwanza!N246+Domasi!N246+Namadzi!N246+Neno!N246+Kuchawe!N246+Chiradzulu!N246+Thondwe!N246+Jali!N246+Lirangwe!N246</f>
        <v>1616897586.7000008</v>
      </c>
      <c r="O246" s="16">
        <f>Zomba!O246+Mwanza!O246+Domasi!O246+Namadzi!O246+Neno!O246+Kuchawe!O246+Chiradzulu!O246+Thondwe!O246+Jali!O246+Lirangwe!O246</f>
        <v>0</v>
      </c>
      <c r="P246" s="40">
        <f>O246</f>
        <v>0</v>
      </c>
    </row>
    <row r="247" spans="1:16" x14ac:dyDescent="0.25">
      <c r="A247" s="619" t="s">
        <v>209</v>
      </c>
      <c r="B247" s="620"/>
      <c r="C247" s="12" t="s">
        <v>18</v>
      </c>
      <c r="D247" s="149">
        <f>D245+D246</f>
        <v>3718327846.389966</v>
      </c>
      <c r="E247" s="149">
        <f>E245+E246</f>
        <v>3639660435.2999582</v>
      </c>
      <c r="F247" s="149">
        <f t="shared" ref="F247:P247" si="101">F245+F246</f>
        <v>3665365849.4399242</v>
      </c>
      <c r="G247" s="149">
        <f t="shared" si="101"/>
        <v>3726615502.8299637</v>
      </c>
      <c r="H247" s="149">
        <f t="shared" si="101"/>
        <v>3727794082.5299482</v>
      </c>
      <c r="I247" s="149">
        <f t="shared" ref="I247:O247" si="102">I245+I246</f>
        <v>3802235045.4499102</v>
      </c>
      <c r="J247" s="149">
        <f t="shared" si="102"/>
        <v>3825775453.6499023</v>
      </c>
      <c r="K247" s="149">
        <f t="shared" si="102"/>
        <v>3964588897.2799125</v>
      </c>
      <c r="L247" s="149">
        <f t="shared" si="102"/>
        <v>3689864961.0599022</v>
      </c>
      <c r="M247" s="149">
        <f t="shared" si="102"/>
        <v>3474782776.809927</v>
      </c>
      <c r="N247" s="149">
        <f t="shared" si="102"/>
        <v>3530568022.7499013</v>
      </c>
      <c r="O247" s="149">
        <f t="shared" si="102"/>
        <v>0</v>
      </c>
      <c r="P247" s="184">
        <f t="shared" si="101"/>
        <v>0</v>
      </c>
    </row>
    <row r="248" spans="1:16" ht="15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4"/>
      <c r="O248" s="594"/>
      <c r="P248" s="595"/>
    </row>
    <row r="249" spans="1:16" x14ac:dyDescent="0.25">
      <c r="A249" s="610" t="s">
        <v>16</v>
      </c>
      <c r="B249" s="611"/>
      <c r="C249" s="6" t="s">
        <v>6</v>
      </c>
      <c r="D249" s="9">
        <f>IFERROR(D58/D243%,0)</f>
        <v>7.1556856756503855</v>
      </c>
      <c r="E249" s="9">
        <f t="shared" ref="E249:O249" si="103">IFERROR(E58/E243%,0)</f>
        <v>4.2053828709517882</v>
      </c>
      <c r="F249" s="9">
        <f t="shared" si="103"/>
        <v>4.7763735705385395</v>
      </c>
      <c r="G249" s="9">
        <f t="shared" si="103"/>
        <v>5.6700695948526754</v>
      </c>
      <c r="H249" s="9">
        <f t="shared" si="103"/>
        <v>5.1999642736329532</v>
      </c>
      <c r="I249" s="9">
        <f t="shared" si="103"/>
        <v>4.8950073625462602</v>
      </c>
      <c r="J249" s="9">
        <f t="shared" si="103"/>
        <v>4.8448668513321644</v>
      </c>
      <c r="K249" s="9">
        <f t="shared" si="103"/>
        <v>5.3768215718979464</v>
      </c>
      <c r="L249" s="9">
        <f t="shared" si="103"/>
        <v>6.8660826409340299</v>
      </c>
      <c r="M249" s="9">
        <f t="shared" si="103"/>
        <v>5.6897235975620069</v>
      </c>
      <c r="N249" s="9">
        <f t="shared" si="103"/>
        <v>8.0385413112105493</v>
      </c>
      <c r="O249" s="9">
        <f t="shared" si="103"/>
        <v>6.9762450120350161</v>
      </c>
      <c r="P249" s="307">
        <f>IFERROR(P58/P243%,0)</f>
        <v>5.6267278671375545</v>
      </c>
    </row>
    <row r="250" spans="1:16" x14ac:dyDescent="0.25">
      <c r="A250" s="610" t="s">
        <v>210</v>
      </c>
      <c r="B250" s="611"/>
      <c r="C250" s="6" t="s">
        <v>6</v>
      </c>
      <c r="D250" s="29">
        <f>IFERROR(D210/(D223+D245)%,0)</f>
        <v>5.5659740558459054</v>
      </c>
      <c r="E250" s="316">
        <f t="shared" ref="E250:O250" si="104">IFERROR(E210/(E223+E245)%,0)</f>
        <v>16.536850734543457</v>
      </c>
      <c r="F250" s="316">
        <f t="shared" si="104"/>
        <v>12.411285074947962</v>
      </c>
      <c r="G250" s="316">
        <f t="shared" si="104"/>
        <v>6.8097443185252713</v>
      </c>
      <c r="H250" s="316">
        <f t="shared" si="104"/>
        <v>13.112479296819803</v>
      </c>
      <c r="I250" s="316">
        <f t="shared" si="104"/>
        <v>10.78081477031848</v>
      </c>
      <c r="J250" s="316">
        <f t="shared" si="104"/>
        <v>10.287225803708484</v>
      </c>
      <c r="K250" s="316">
        <f t="shared" si="104"/>
        <v>7.169735879715657</v>
      </c>
      <c r="L250" s="316">
        <f t="shared" si="104"/>
        <v>23.104420042037734</v>
      </c>
      <c r="M250" s="316">
        <f t="shared" si="104"/>
        <v>14.789843278716761</v>
      </c>
      <c r="N250" s="316">
        <f t="shared" si="104"/>
        <v>10.749952058008654</v>
      </c>
      <c r="O250" s="316">
        <f t="shared" si="104"/>
        <v>695.20900125885703</v>
      </c>
      <c r="P250" s="298">
        <f>IFERROR(P210/(P223+P245)%,0)</f>
        <v>139.06284085101314</v>
      </c>
    </row>
    <row r="251" spans="1:16" ht="16.5" thickBot="1" x14ac:dyDescent="0.3">
      <c r="A251" s="623" t="s">
        <v>15</v>
      </c>
      <c r="B251" s="624"/>
      <c r="C251" s="6" t="s">
        <v>6</v>
      </c>
      <c r="D251" s="8">
        <f>IFERROR(D210/D223%,0)</f>
        <v>55.05368666602476</v>
      </c>
      <c r="E251" s="8">
        <f t="shared" ref="E251:N251" si="105">IFERROR(E210/E223%,0)</f>
        <v>125.85898133383451</v>
      </c>
      <c r="F251" s="8">
        <f t="shared" si="105"/>
        <v>103.5710256409287</v>
      </c>
      <c r="G251" s="8">
        <f t="shared" si="105"/>
        <v>61.429983555878792</v>
      </c>
      <c r="H251" s="8">
        <f t="shared" si="105"/>
        <v>102.97615740941404</v>
      </c>
      <c r="I251" s="8">
        <f t="shared" si="105"/>
        <v>86.102201061734874</v>
      </c>
      <c r="J251" s="8">
        <f t="shared" si="105"/>
        <v>75.335431851970284</v>
      </c>
      <c r="K251" s="8">
        <f t="shared" si="105"/>
        <v>63.498467156072302</v>
      </c>
      <c r="L251" s="8">
        <f t="shared" si="105"/>
        <v>171.93097085021594</v>
      </c>
      <c r="M251" s="8">
        <f t="shared" si="105"/>
        <v>119.51446149106195</v>
      </c>
      <c r="N251" s="8">
        <f t="shared" si="105"/>
        <v>85.415917014359025</v>
      </c>
      <c r="O251" s="8">
        <f>IFERROR(O210/O223%,0)</f>
        <v>695.20900125885703</v>
      </c>
      <c r="P251" s="308">
        <f>IFERROR(P210/P223%,0)</f>
        <v>139.06284085101314</v>
      </c>
    </row>
    <row r="252" spans="1:16" ht="15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6"/>
      <c r="O252" s="626"/>
      <c r="P252" s="627"/>
    </row>
    <row r="253" spans="1:16" s="3" customFormat="1" ht="15" customHeight="1" x14ac:dyDescent="0.25">
      <c r="A253" s="610" t="s">
        <v>13</v>
      </c>
      <c r="B253" s="611"/>
      <c r="C253" s="6" t="s">
        <v>3</v>
      </c>
      <c r="D253" s="26">
        <f>Zomba!D253+Mwanza!D253+Domasi!D253+Namadzi!D253+Neno!D253+Kuchawe!D253+Chiradzulu!D253+Thondwe!D253+Jali!D253+Lirangwe!D253</f>
        <v>242</v>
      </c>
      <c r="E253" s="26">
        <f>Zomba!E253+Mwanza!E253+Domasi!E253+Namadzi!E253+Neno!E253+Kuchawe!E253+Chiradzulu!E253+Thondwe!E253+Jali!E253+Lirangwe!E253</f>
        <v>187</v>
      </c>
      <c r="F253" s="26">
        <f>Zomba!F253+Mwanza!F253+Domasi!F253+Namadzi!F253+Neno!F253+Kuchawe!F253+Chiradzulu!F253+Thondwe!F253+Jali!F253+Lirangwe!F253</f>
        <v>188</v>
      </c>
      <c r="G253" s="26">
        <f>Zomba!G253+Mwanza!G253+Domasi!G253+Namadzi!G253+Neno!G253+Kuchawe!G253+Chiradzulu!G253+Thondwe!G253+Jali!G253+Lirangwe!G253</f>
        <v>192</v>
      </c>
      <c r="H253" s="26">
        <f>Zomba!H253+Mwanza!H253+Domasi!H253+Namadzi!H253+Neno!H253+Kuchawe!H253+Chiradzulu!H253+Thondwe!H253+Jali!H253+Lirangwe!H253</f>
        <v>229</v>
      </c>
      <c r="I253" s="26">
        <f>Zomba!I253+Mwanza!I253+Domasi!I253+Namadzi!I253+Neno!I253+Kuchawe!I253+Chiradzulu!I253+Thondwe!I253+Jali!I253+Lirangwe!I253</f>
        <v>218</v>
      </c>
      <c r="J253" s="26">
        <f>Zomba!J253+Mwanza!J253+Domasi!J253+Namadzi!J253+Neno!J253+Kuchawe!J253+Chiradzulu!J253+Thondwe!J253+Jali!J253+Lirangwe!J253</f>
        <v>175</v>
      </c>
      <c r="K253" s="26">
        <f>Zomba!K253+Mwanza!K253+Domasi!K253+Namadzi!K253+Neno!K253+Kuchawe!K253+Chiradzulu!K253+Thondwe!K253+Jali!K253+Lirangwe!K253</f>
        <v>116</v>
      </c>
      <c r="L253" s="26">
        <f>Zomba!L253+Mwanza!L253+Domasi!L253+Namadzi!L253+Neno!L253+Kuchawe!L253+Chiradzulu!L253+Thondwe!L253+Jali!L253+Lirangwe!L253</f>
        <v>178</v>
      </c>
      <c r="M253" s="26">
        <f>Zomba!M253+Mwanza!M253+Domasi!M253+Namadzi!M253+Neno!M253+Kuchawe!M253+Chiradzulu!M253+Thondwe!M253+Jali!M253+Lirangwe!M253</f>
        <v>123</v>
      </c>
      <c r="N253" s="26">
        <f>Zomba!N253+Mwanza!N253+Domasi!N253+Namadzi!N253+Neno!N253+Kuchawe!N253+Chiradzulu!N253+Thondwe!N253+Jali!N253+Lirangwe!N253</f>
        <v>87</v>
      </c>
      <c r="O253" s="26">
        <f>Zomba!O253+Mwanza!O253+Domasi!O253+Namadzi!O253+Neno!O253+Kuchawe!O253+Chiradzulu!O253+Thondwe!O253+Jali!O253+Lirangwe!O253</f>
        <v>88</v>
      </c>
      <c r="P253" s="302">
        <f>SUM(D253:O253)</f>
        <v>2023</v>
      </c>
    </row>
    <row r="254" spans="1:16" s="3" customFormat="1" x14ac:dyDescent="0.25">
      <c r="A254" s="610" t="s">
        <v>12</v>
      </c>
      <c r="B254" s="611"/>
      <c r="C254" s="6" t="s">
        <v>3</v>
      </c>
      <c r="D254" s="26">
        <f>Zomba!D254+Mwanza!D254+Domasi!D254+Namadzi!D254+Neno!D254+Kuchawe!D254+Chiradzulu!D254+Thondwe!D254+Jali!D254+Lirangwe!D254</f>
        <v>27</v>
      </c>
      <c r="E254" s="26">
        <f>Zomba!E254+Mwanza!E254+Domasi!E254+Namadzi!E254+Neno!E254+Kuchawe!E254+Chiradzulu!E254+Thondwe!E254+Jali!E254+Lirangwe!E254</f>
        <v>36</v>
      </c>
      <c r="F254" s="26">
        <f>Zomba!F254+Mwanza!F254+Domasi!F254+Namadzi!F254+Neno!F254+Kuchawe!F254+Chiradzulu!F254+Thondwe!F254+Jali!F254+Lirangwe!F254</f>
        <v>23</v>
      </c>
      <c r="G254" s="26">
        <f>Zomba!G254+Mwanza!G254+Domasi!G254+Namadzi!G254+Neno!G254+Kuchawe!G254+Chiradzulu!G254+Thondwe!G254+Jali!G254+Lirangwe!G254</f>
        <v>24</v>
      </c>
      <c r="H254" s="26">
        <f>Zomba!H254+Mwanza!H254+Domasi!H254+Namadzi!H254+Neno!H254+Kuchawe!H254+Chiradzulu!H254+Thondwe!H254+Jali!H254+Lirangwe!H254</f>
        <v>21</v>
      </c>
      <c r="I254" s="26">
        <f>Zomba!I254+Mwanza!I254+Domasi!I254+Namadzi!I254+Neno!I254+Kuchawe!I254+Chiradzulu!I254+Thondwe!I254+Jali!I254+Lirangwe!I254</f>
        <v>19</v>
      </c>
      <c r="J254" s="26">
        <f>Zomba!J254+Mwanza!J254+Domasi!J254+Namadzi!J254+Neno!J254+Kuchawe!J254+Chiradzulu!J254+Thondwe!J254+Jali!J254+Lirangwe!J254</f>
        <v>23</v>
      </c>
      <c r="K254" s="26">
        <f>Zomba!K254+Mwanza!K254+Domasi!K254+Namadzi!K254+Neno!K254+Kuchawe!K254+Chiradzulu!K254+Thondwe!K254+Jali!K254+Lirangwe!K254</f>
        <v>25</v>
      </c>
      <c r="L254" s="26">
        <f>Zomba!L254+Mwanza!L254+Domasi!L254+Namadzi!L254+Neno!L254+Kuchawe!L254+Chiradzulu!L254+Thondwe!L254+Jali!L254+Lirangwe!L254</f>
        <v>17</v>
      </c>
      <c r="M254" s="26">
        <f>Zomba!M254+Mwanza!M254+Domasi!M254+Namadzi!M254+Neno!M254+Kuchawe!M254+Chiradzulu!M254+Thondwe!M254+Jali!M254+Lirangwe!M254</f>
        <v>18</v>
      </c>
      <c r="N254" s="26">
        <f>Zomba!N254+Mwanza!N254+Domasi!N254+Namadzi!N254+Neno!N254+Kuchawe!N254+Chiradzulu!N254+Thondwe!N254+Jali!N254+Lirangwe!N254</f>
        <v>30</v>
      </c>
      <c r="O254" s="26">
        <f>Zomba!O254+Mwanza!O254+Domasi!O254+Namadzi!O254+Neno!O254+Kuchawe!O254+Chiradzulu!O254+Thondwe!O254+Jali!O254+Lirangwe!O254</f>
        <v>19</v>
      </c>
      <c r="P254" s="302">
        <f>SUM(D254:O254)</f>
        <v>282</v>
      </c>
    </row>
    <row r="255" spans="1:16" ht="15.75" customHeight="1" x14ac:dyDescent="0.25">
      <c r="A255" s="610" t="s">
        <v>11</v>
      </c>
      <c r="B255" s="611"/>
      <c r="C255" s="6" t="s">
        <v>3</v>
      </c>
      <c r="D255" s="5">
        <f>D95</f>
        <v>225</v>
      </c>
      <c r="E255" s="5">
        <f>E95</f>
        <v>227</v>
      </c>
      <c r="F255" s="5">
        <f>F95</f>
        <v>230</v>
      </c>
      <c r="G255" s="5">
        <f>G95</f>
        <v>252</v>
      </c>
      <c r="H255" s="5">
        <f>H95</f>
        <v>266</v>
      </c>
      <c r="I255" s="5">
        <f t="shared" ref="I255:P255" si="106">I95</f>
        <v>289</v>
      </c>
      <c r="J255" s="5">
        <f t="shared" si="106"/>
        <v>298</v>
      </c>
      <c r="K255" s="5">
        <f t="shared" si="106"/>
        <v>281</v>
      </c>
      <c r="L255" s="5">
        <f t="shared" si="106"/>
        <v>385</v>
      </c>
      <c r="M255" s="5">
        <f t="shared" si="106"/>
        <v>444</v>
      </c>
      <c r="N255" s="5">
        <f t="shared" si="106"/>
        <v>446</v>
      </c>
      <c r="O255" s="5">
        <f t="shared" si="106"/>
        <v>448</v>
      </c>
      <c r="P255" s="302">
        <f t="shared" si="106"/>
        <v>448</v>
      </c>
    </row>
    <row r="256" spans="1:16" x14ac:dyDescent="0.25">
      <c r="A256" s="610" t="s">
        <v>10</v>
      </c>
      <c r="B256" s="611"/>
      <c r="C256" s="6" t="s">
        <v>3</v>
      </c>
      <c r="D256" s="5">
        <f>D91</f>
        <v>175</v>
      </c>
      <c r="E256" s="5">
        <f>E91</f>
        <v>155</v>
      </c>
      <c r="F256" s="5">
        <f>F91</f>
        <v>178</v>
      </c>
      <c r="G256" s="5">
        <f>G91</f>
        <v>213</v>
      </c>
      <c r="H256" s="5">
        <f>H91</f>
        <v>269</v>
      </c>
      <c r="I256" s="5">
        <f t="shared" ref="I256:O256" si="107">I91</f>
        <v>232</v>
      </c>
      <c r="J256" s="5">
        <f t="shared" si="107"/>
        <v>170</v>
      </c>
      <c r="K256" s="5">
        <f t="shared" si="107"/>
        <v>110</v>
      </c>
      <c r="L256" s="5">
        <f t="shared" si="107"/>
        <v>154</v>
      </c>
      <c r="M256" s="5">
        <f t="shared" si="107"/>
        <v>111</v>
      </c>
      <c r="N256" s="5">
        <f t="shared" si="107"/>
        <v>183</v>
      </c>
      <c r="O256" s="5">
        <f t="shared" si="107"/>
        <v>165</v>
      </c>
      <c r="P256" s="302">
        <f>SUM(D256:O256)</f>
        <v>2115</v>
      </c>
    </row>
    <row r="257" spans="1:16" ht="15.6" customHeight="1" x14ac:dyDescent="0.25">
      <c r="A257" s="610" t="s">
        <v>9</v>
      </c>
      <c r="B257" s="611"/>
      <c r="C257" s="6" t="s">
        <v>3</v>
      </c>
      <c r="D257" s="26">
        <f>Zomba!D257+Mwanza!D257+Domasi!D257+Namadzi!D257+Neno!D257+Kuchawe!D257+Chiradzulu!D257+Thondwe!D257+Jali!D257+Lirangwe!D257</f>
        <v>206</v>
      </c>
      <c r="E257" s="26">
        <f>Zomba!E257+Mwanza!E257+Domasi!E257+Namadzi!E257+Neno!E257+Kuchawe!E257+Chiradzulu!E257+Thondwe!E257+Jali!E257+Lirangwe!E257</f>
        <v>301</v>
      </c>
      <c r="F257" s="26">
        <f>Zomba!F257+Mwanza!F257+Domasi!F257+Namadzi!F257+Neno!F257+Kuchawe!F257+Chiradzulu!F257+Thondwe!F257+Jali!F257+Lirangwe!F257</f>
        <v>135</v>
      </c>
      <c r="G257" s="26">
        <f>Zomba!G257+Mwanza!G257+Domasi!G257+Namadzi!G257+Neno!G257+Kuchawe!G257+Chiradzulu!G257+Thondwe!G257+Jali!G257+Lirangwe!G257</f>
        <v>137</v>
      </c>
      <c r="H257" s="26">
        <f>Zomba!H257+Mwanza!H257+Domasi!H257+Namadzi!H257+Neno!H257+Kuchawe!H257+Chiradzulu!H257+Thondwe!H257+Jali!H257+Lirangwe!H257</f>
        <v>201</v>
      </c>
      <c r="I257" s="26">
        <f>Zomba!I257+Mwanza!I257+Domasi!I257+Namadzi!I257+Neno!I257+Kuchawe!I257+Chiradzulu!I257+Thondwe!I257+Jali!I257+Lirangwe!I257</f>
        <v>118</v>
      </c>
      <c r="J257" s="26">
        <f>Zomba!J257+Mwanza!J257+Domasi!J257+Namadzi!J257+Neno!J257+Kuchawe!J257+Chiradzulu!J257+Thondwe!J257+Jali!J257+Lirangwe!J257</f>
        <v>214</v>
      </c>
      <c r="K257" s="26">
        <f>Zomba!K257+Mwanza!K257+Domasi!K257+Namadzi!K257+Neno!K257+Kuchawe!K257+Chiradzulu!K257+Thondwe!K257+Jali!K257+Lirangwe!K257</f>
        <v>166</v>
      </c>
      <c r="L257" s="26">
        <f>Zomba!L257+Mwanza!L257+Domasi!L257+Namadzi!L257+Neno!L257+Kuchawe!L257+Chiradzulu!L257+Thondwe!L257+Jali!L257+Lirangwe!L257</f>
        <v>72</v>
      </c>
      <c r="M257" s="26">
        <f>Zomba!M257+Mwanza!M257+Domasi!M257+Namadzi!M257+Neno!M257+Kuchawe!M257+Chiradzulu!M257+Thondwe!M257+Jali!M257+Lirangwe!M257</f>
        <v>289</v>
      </c>
      <c r="N257" s="26">
        <f>Zomba!N257+Mwanza!N257+Domasi!N257+Namadzi!N257+Neno!N257+Kuchawe!N257+Chiradzulu!N257+Thondwe!N257+Jali!N257+Lirangwe!N257</f>
        <v>121</v>
      </c>
      <c r="O257" s="26">
        <f>Zomba!O257+Mwanza!O257+Domasi!O257+Namadzi!O257+Neno!O257+Kuchawe!O257+Chiradzulu!O257+Thondwe!O257+Jali!O257+Lirangwe!O257</f>
        <v>142</v>
      </c>
      <c r="P257" s="302">
        <f>SUM(D257:O257)</f>
        <v>2102</v>
      </c>
    </row>
    <row r="258" spans="1:16" x14ac:dyDescent="0.25">
      <c r="A258" s="598" t="s">
        <v>8</v>
      </c>
      <c r="B258" s="599"/>
      <c r="C258" s="6" t="s">
        <v>3</v>
      </c>
      <c r="D258" s="2">
        <f>IFERROR(D257/D256,0)</f>
        <v>1.177142857142857</v>
      </c>
      <c r="E258" s="2">
        <f t="shared" ref="E258:O258" si="108">IFERROR(E257/E256,0)</f>
        <v>1.9419354838709677</v>
      </c>
      <c r="F258" s="2">
        <f t="shared" si="108"/>
        <v>0.7584269662921348</v>
      </c>
      <c r="G258" s="2">
        <f t="shared" si="108"/>
        <v>0.64319248826291076</v>
      </c>
      <c r="H258" s="2">
        <f t="shared" si="108"/>
        <v>0.74721189591078063</v>
      </c>
      <c r="I258" s="2">
        <f t="shared" si="108"/>
        <v>0.50862068965517238</v>
      </c>
      <c r="J258" s="2">
        <f t="shared" si="108"/>
        <v>1.2588235294117647</v>
      </c>
      <c r="K258" s="2">
        <f t="shared" si="108"/>
        <v>1.509090909090909</v>
      </c>
      <c r="L258" s="2">
        <f t="shared" si="108"/>
        <v>0.46753246753246752</v>
      </c>
      <c r="M258" s="2">
        <f t="shared" si="108"/>
        <v>2.6036036036036037</v>
      </c>
      <c r="N258" s="2">
        <f t="shared" si="108"/>
        <v>0.66120218579234968</v>
      </c>
      <c r="O258" s="2">
        <f t="shared" si="108"/>
        <v>0.8606060606060606</v>
      </c>
      <c r="P258" s="302">
        <f>IFERROR(P257/P256,0)</f>
        <v>0.99385342789598108</v>
      </c>
    </row>
    <row r="259" spans="1:16" x14ac:dyDescent="0.25">
      <c r="A259" s="598" t="s">
        <v>7</v>
      </c>
      <c r="B259" s="599"/>
      <c r="C259" s="6" t="s">
        <v>6</v>
      </c>
      <c r="D259" s="2">
        <f>IFERROR(D92/D255*100,0)</f>
        <v>94.666666666666671</v>
      </c>
      <c r="E259" s="2">
        <f t="shared" ref="E259:O259" si="109">IFERROR(E92/E255*100,0)</f>
        <v>67.40088105726872</v>
      </c>
      <c r="F259" s="2">
        <f t="shared" si="109"/>
        <v>76.08695652173914</v>
      </c>
      <c r="G259" s="2">
        <f t="shared" si="109"/>
        <v>75.793650793650784</v>
      </c>
      <c r="H259" s="2">
        <f t="shared" si="109"/>
        <v>95.864661654135347</v>
      </c>
      <c r="I259" s="2">
        <f t="shared" si="109"/>
        <v>72.318339100346023</v>
      </c>
      <c r="J259" s="2">
        <f t="shared" si="109"/>
        <v>54.026845637583897</v>
      </c>
      <c r="K259" s="2">
        <f t="shared" si="109"/>
        <v>45.195729537366546</v>
      </c>
      <c r="L259" s="2">
        <f t="shared" si="109"/>
        <v>12.987012987012985</v>
      </c>
      <c r="M259" s="2">
        <f t="shared" si="109"/>
        <v>11.711711711711711</v>
      </c>
      <c r="N259" s="2">
        <f t="shared" si="109"/>
        <v>40.582959641255606</v>
      </c>
      <c r="O259" s="2">
        <f t="shared" si="109"/>
        <v>36.383928571428569</v>
      </c>
      <c r="P259" s="303">
        <f>IFERROR(P92/P255*100,0)</f>
        <v>430.80357142857144</v>
      </c>
    </row>
    <row r="260" spans="1:16" ht="15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4"/>
      <c r="O260" s="594"/>
      <c r="P260" s="595"/>
    </row>
    <row r="261" spans="1:16" s="3" customFormat="1" ht="15" customHeight="1" x14ac:dyDescent="0.25">
      <c r="A261" s="610" t="s">
        <v>4</v>
      </c>
      <c r="B261" s="611"/>
      <c r="C261" s="6" t="s">
        <v>3</v>
      </c>
      <c r="D261" s="26">
        <f>Zomba!D261+Mwanza!D261+Domasi!D261+Namadzi!D261+Neno!D261+Kuchawe!D261+Chiradzulu!D261+Thondwe!D261+Jali!D261+Lirangwe!D261</f>
        <v>113</v>
      </c>
      <c r="E261" s="26">
        <f>Zomba!E261+Mwanza!E261+Domasi!E261+Namadzi!E261+Neno!E261+Kuchawe!E261+Chiradzulu!E261+Thondwe!E261+Jali!E261+Lirangwe!E261</f>
        <v>73</v>
      </c>
      <c r="F261" s="26">
        <f>Zomba!F261+Mwanza!F261+Domasi!F261+Namadzi!F261+Neno!F261+Kuchawe!F261+Chiradzulu!F261+Thondwe!F261+Jali!F261+Lirangwe!F261</f>
        <v>456</v>
      </c>
      <c r="G261" s="26">
        <f>Zomba!G261+Mwanza!G261+Domasi!G261+Namadzi!G261+Neno!G261+Kuchawe!G261+Chiradzulu!G261+Thondwe!G261+Jali!G261+Lirangwe!G261</f>
        <v>499</v>
      </c>
      <c r="H261" s="26">
        <f>Zomba!H261+Mwanza!H261+Domasi!H261+Namadzi!H261+Neno!H261+Kuchawe!H261+Chiradzulu!H261+Thondwe!H261+Jali!H261+Lirangwe!H261</f>
        <v>520</v>
      </c>
      <c r="I261" s="26">
        <f>Zomba!I261+Mwanza!I261+Domasi!I261+Namadzi!I261+Neno!I261+Kuchawe!I261+Chiradzulu!I261+Thondwe!I261+Jali!I261+Lirangwe!I261</f>
        <v>562</v>
      </c>
      <c r="J261" s="26">
        <f>Zomba!J261+Mwanza!J261+Domasi!J261+Namadzi!J261+Neno!J261+Kuchawe!J261+Chiradzulu!J261+Thondwe!J261+Jali!J261+Lirangwe!J261</f>
        <v>547</v>
      </c>
      <c r="K261" s="26">
        <f>Zomba!K261+Mwanza!K261+Domasi!K261+Namadzi!K261+Neno!K261+Kuchawe!K261+Chiradzulu!K261+Thondwe!K261+Jali!K261+Lirangwe!K261</f>
        <v>171</v>
      </c>
      <c r="L261" s="26">
        <f>Zomba!L261+Mwanza!L261+Domasi!L261+Namadzi!L261+Neno!L261+Kuchawe!L261+Chiradzulu!L261+Thondwe!L261+Jali!L261+Lirangwe!L261</f>
        <v>233</v>
      </c>
      <c r="M261" s="26">
        <f>Zomba!M261+Mwanza!M261+Domasi!M261+Namadzi!M261+Neno!M261+Kuchawe!M261+Chiradzulu!M261+Thondwe!M261+Jali!M261+Lirangwe!M261</f>
        <v>157</v>
      </c>
      <c r="N261" s="26">
        <f>Zomba!N261+Mwanza!N261+Domasi!N261+Namadzi!N261+Neno!N261+Kuchawe!N261+Chiradzulu!N261+Thondwe!N261+Jali!N261+Lirangwe!N261</f>
        <v>127</v>
      </c>
      <c r="O261" s="26">
        <f>Zomba!O261+Mwanza!O261+Domasi!O261+Namadzi!O261+Neno!O261+Kuchawe!O261+Chiradzulu!O261+Thondwe!O261+Jali!O261+Lirangwe!O261</f>
        <v>143</v>
      </c>
      <c r="P261" s="40">
        <f>SUM(D261:O261)</f>
        <v>3601</v>
      </c>
    </row>
    <row r="262" spans="1:16" s="3" customFormat="1" ht="15.75" customHeight="1" x14ac:dyDescent="0.25">
      <c r="A262" s="610" t="s">
        <v>2</v>
      </c>
      <c r="B262" s="611"/>
      <c r="C262" s="6" t="s">
        <v>0</v>
      </c>
      <c r="D262" s="26">
        <f>Zomba!D262+Mwanza!D262+Domasi!D262+Namadzi!D262+Neno!D262+Kuchawe!D262+Chiradzulu!D262+Thondwe!D262+Jali!D262+Lirangwe!D262</f>
        <v>79</v>
      </c>
      <c r="E262" s="26">
        <f>Zomba!E262+Mwanza!E262+Domasi!E262+Namadzi!E262+Neno!E262+Kuchawe!E262+Chiradzulu!E262+Thondwe!E262+Jali!E262+Lirangwe!E262</f>
        <v>69</v>
      </c>
      <c r="F262" s="26">
        <f>Zomba!F262+Mwanza!F262+Domasi!F262+Namadzi!F262+Neno!F262+Kuchawe!F262+Chiradzulu!F262+Thondwe!F262+Jali!F262+Lirangwe!F262</f>
        <v>130</v>
      </c>
      <c r="G262" s="26">
        <f>Zomba!G262+Mwanza!G262+Domasi!G262+Namadzi!G262+Neno!G262+Kuchawe!G262+Chiradzulu!G262+Thondwe!G262+Jali!G262+Lirangwe!G262</f>
        <v>96</v>
      </c>
      <c r="H262" s="26">
        <f>Zomba!H262+Mwanza!H262+Domasi!H262+Namadzi!H262+Neno!H262+Kuchawe!H262+Chiradzulu!H262+Thondwe!H262+Jali!H262+Lirangwe!H262</f>
        <v>105</v>
      </c>
      <c r="I262" s="26">
        <f>Zomba!I262+Mwanza!I262+Domasi!I262+Namadzi!I262+Neno!I262+Kuchawe!I262+Chiradzulu!I262+Thondwe!I262+Jali!I262+Lirangwe!I262</f>
        <v>105</v>
      </c>
      <c r="J262" s="26">
        <f>Zomba!J262+Mwanza!J262+Domasi!J262+Namadzi!J262+Neno!J262+Kuchawe!J262+Chiradzulu!J262+Thondwe!J262+Jali!J262+Lirangwe!J262</f>
        <v>105</v>
      </c>
      <c r="K262" s="26">
        <f>Zomba!K262+Mwanza!K262+Domasi!K262+Namadzi!K262+Neno!K262+Kuchawe!K262+Chiradzulu!K262+Thondwe!K262+Jali!K262+Lirangwe!K262</f>
        <v>123</v>
      </c>
      <c r="L262" s="26">
        <f>Zomba!L262+Mwanza!L262+Domasi!L262+Namadzi!L262+Neno!L262+Kuchawe!L262+Chiradzulu!L262+Thondwe!L262+Jali!L262+Lirangwe!L262</f>
        <v>118</v>
      </c>
      <c r="M262" s="26">
        <f>Zomba!M262+Mwanza!M262+Domasi!M262+Namadzi!M262+Neno!M262+Kuchawe!M262+Chiradzulu!M262+Thondwe!M262+Jali!M262+Lirangwe!M262</f>
        <v>109</v>
      </c>
      <c r="N262" s="26">
        <f>Zomba!N262+Mwanza!N262+Domasi!N262+Namadzi!N262+Neno!N262+Kuchawe!N262+Chiradzulu!N262+Thondwe!N262+Jali!N262+Lirangwe!N262</f>
        <v>124</v>
      </c>
      <c r="O262" s="26">
        <f>Zomba!O262+Mwanza!O262+Domasi!O262+Namadzi!O262+Neno!O262+Kuchawe!O262+Chiradzulu!O262+Thondwe!O262+Jali!O262+Lirangwe!O262</f>
        <v>81</v>
      </c>
      <c r="P262" s="40">
        <f>SUM(D262:O262)</f>
        <v>1244</v>
      </c>
    </row>
    <row r="263" spans="1:16" ht="16.5" thickBot="1" x14ac:dyDescent="0.3">
      <c r="A263" s="608" t="s">
        <v>1</v>
      </c>
      <c r="B263" s="609"/>
      <c r="C263" s="99" t="s">
        <v>0</v>
      </c>
      <c r="D263" s="100">
        <f>IFERROR(D261/D262,0)</f>
        <v>1.4303797468354431</v>
      </c>
      <c r="E263" s="100">
        <f t="shared" ref="E263:O263" si="110">IFERROR(E261/E262,0)</f>
        <v>1.0579710144927537</v>
      </c>
      <c r="F263" s="100">
        <f t="shared" si="110"/>
        <v>3.5076923076923077</v>
      </c>
      <c r="G263" s="100">
        <f t="shared" si="110"/>
        <v>5.197916666666667</v>
      </c>
      <c r="H263" s="100">
        <f t="shared" si="110"/>
        <v>4.9523809523809526</v>
      </c>
      <c r="I263" s="100">
        <f t="shared" si="110"/>
        <v>5.352380952380952</v>
      </c>
      <c r="J263" s="100">
        <f t="shared" si="110"/>
        <v>5.2095238095238097</v>
      </c>
      <c r="K263" s="100">
        <f t="shared" si="110"/>
        <v>1.3902439024390243</v>
      </c>
      <c r="L263" s="100">
        <f t="shared" si="110"/>
        <v>1.9745762711864407</v>
      </c>
      <c r="M263" s="100">
        <f t="shared" si="110"/>
        <v>1.4403669724770642</v>
      </c>
      <c r="N263" s="100">
        <f t="shared" si="110"/>
        <v>1.0241935483870968</v>
      </c>
      <c r="O263" s="100">
        <f t="shared" si="110"/>
        <v>1.7654320987654322</v>
      </c>
      <c r="P263" s="235">
        <f>IFERROR(P261/P262,0)</f>
        <v>2.894694533762058</v>
      </c>
    </row>
    <row r="266" spans="1:16" x14ac:dyDescent="0.25">
      <c r="D266" s="238"/>
      <c r="E266" s="238"/>
      <c r="F266" s="238"/>
      <c r="G266" s="238"/>
      <c r="H266" s="238"/>
      <c r="I266" s="238"/>
      <c r="J266" s="238"/>
      <c r="K266" s="238"/>
      <c r="L266" s="238"/>
      <c r="M266" s="238"/>
      <c r="N266" s="238"/>
      <c r="O266" s="238"/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N267"/>
  <sheetViews>
    <sheetView workbookViewId="0">
      <pane xSplit="2" ySplit="7" topLeftCell="I8" activePane="bottomRight" state="frozen"/>
      <selection pane="topRight" activeCell="C1" sqref="C1"/>
      <selection pane="bottomLeft" activeCell="A8" sqref="A8"/>
      <selection pane="bottomRight" activeCell="N136" sqref="N136"/>
    </sheetView>
  </sheetViews>
  <sheetFormatPr defaultRowHeight="15" x14ac:dyDescent="0.25"/>
  <cols>
    <col min="1" max="1" width="39" customWidth="1"/>
    <col min="2" max="2" width="16.85546875" customWidth="1"/>
    <col min="3" max="3" width="11.28515625" bestFit="1" customWidth="1"/>
    <col min="4" max="4" width="20.7109375" bestFit="1" customWidth="1"/>
    <col min="5" max="9" width="19.140625" customWidth="1"/>
    <col min="10" max="10" width="17.5703125" bestFit="1" customWidth="1"/>
    <col min="11" max="11" width="17.140625" bestFit="1" customWidth="1"/>
    <col min="12" max="13" width="17.5703125" bestFit="1" customWidth="1"/>
    <col min="14" max="14" width="20.7109375" style="62" bestFit="1" customWidth="1"/>
  </cols>
  <sheetData>
    <row r="1" spans="1:14" ht="18.75" thickBot="1" x14ac:dyDescent="0.3">
      <c r="A1" s="101" t="s">
        <v>177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4"/>
    </row>
    <row r="2" spans="1:14" ht="18.75" thickBot="1" x14ac:dyDescent="0.3">
      <c r="A2" s="89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6"/>
    </row>
    <row r="3" spans="1:14" ht="18.75" thickBot="1" x14ac:dyDescent="0.3">
      <c r="A3" s="176" t="s">
        <v>270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294"/>
    </row>
    <row r="4" spans="1:14" ht="18.75" thickBot="1" x14ac:dyDescent="0.3">
      <c r="A4" s="90" t="s">
        <v>212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8"/>
    </row>
    <row r="5" spans="1:14" ht="14.45" customHeight="1" x14ac:dyDescent="0.25">
      <c r="A5" s="91" t="s">
        <v>212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295"/>
    </row>
    <row r="6" spans="1:14" ht="15" customHeight="1" thickBot="1" x14ac:dyDescent="0.3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296"/>
    </row>
    <row r="7" spans="1:14" ht="16.5" thickBot="1" x14ac:dyDescent="0.3">
      <c r="A7" s="690" t="s">
        <v>176</v>
      </c>
      <c r="B7" s="691"/>
      <c r="C7" s="60" t="s">
        <v>175</v>
      </c>
      <c r="D7" s="59" t="s">
        <v>228</v>
      </c>
      <c r="E7" s="59" t="s">
        <v>229</v>
      </c>
      <c r="F7" s="59" t="s">
        <v>230</v>
      </c>
      <c r="G7" s="59" t="s">
        <v>231</v>
      </c>
      <c r="H7" s="59" t="s">
        <v>232</v>
      </c>
      <c r="I7" s="59" t="s">
        <v>233</v>
      </c>
      <c r="J7" s="59" t="s">
        <v>234</v>
      </c>
      <c r="K7" s="59" t="s">
        <v>235</v>
      </c>
      <c r="L7" s="59" t="s">
        <v>236</v>
      </c>
      <c r="M7" s="59" t="s">
        <v>237</v>
      </c>
      <c r="N7" s="58" t="s">
        <v>162</v>
      </c>
    </row>
    <row r="8" spans="1:14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4"/>
    </row>
    <row r="9" spans="1:14" ht="15.75" x14ac:dyDescent="0.25">
      <c r="A9" s="695" t="s">
        <v>178</v>
      </c>
      <c r="B9" s="696"/>
      <c r="C9" s="57" t="s">
        <v>154</v>
      </c>
      <c r="D9" s="56">
        <f>Zomba!D9+Zomba!E9+Zomba!F9</f>
        <v>1486464</v>
      </c>
      <c r="E9" s="56">
        <f>Mwanza!D9+Mwanza!E9+Mwanza!F9</f>
        <v>106600</v>
      </c>
      <c r="F9" s="56">
        <f>Domasi!D9+Domasi!E9+Domasi!F9</f>
        <v>58064</v>
      </c>
      <c r="G9" s="56">
        <f>Namadzi!D9+Namadzi!E9+Namadzi!F9</f>
        <v>23780</v>
      </c>
      <c r="H9" s="56">
        <f>Neno!D9+Neno!E9+Neno!F9</f>
        <v>22201</v>
      </c>
      <c r="I9" s="56">
        <f>Kuchawe!D9+Kuchawe!E9+Kuchawe!F9</f>
        <v>12040</v>
      </c>
      <c r="J9" s="56">
        <f>Chiradzulu!D9+Chiradzulu!E9+Chiradzulu!F9</f>
        <v>12127</v>
      </c>
      <c r="K9" s="56">
        <f>Thondwe!D9+Thondwe!E9+Thondwe!F9</f>
        <v>7570</v>
      </c>
      <c r="L9" s="56">
        <f>Jali!D9+Jali!E9+Jali!F9</f>
        <v>15168</v>
      </c>
      <c r="M9" s="56">
        <f>Lirangwe!D9+Lirangwe!E9+Lirangwe!F9</f>
        <v>19134</v>
      </c>
      <c r="N9" s="159">
        <f>SUM(D9:M9)</f>
        <v>1763148</v>
      </c>
    </row>
    <row r="10" spans="1:14" x14ac:dyDescent="0.25">
      <c r="A10" s="593" t="s">
        <v>179</v>
      </c>
      <c r="B10" s="594"/>
      <c r="C10" s="594"/>
      <c r="D10" s="703"/>
      <c r="E10" s="703"/>
      <c r="F10" s="703"/>
      <c r="G10" s="703"/>
      <c r="H10" s="703"/>
      <c r="I10" s="703"/>
      <c r="J10" s="703"/>
      <c r="K10" s="703"/>
      <c r="L10" s="703"/>
      <c r="M10" s="703"/>
      <c r="N10" s="595"/>
    </row>
    <row r="11" spans="1:14" ht="15.75" x14ac:dyDescent="0.25">
      <c r="A11" s="603" t="s">
        <v>159</v>
      </c>
      <c r="B11" s="604"/>
      <c r="C11" s="12" t="s">
        <v>154</v>
      </c>
      <c r="D11" s="26">
        <f>Zomba!D11+Zomba!E11+Zomba!F11</f>
        <v>476256</v>
      </c>
      <c r="E11" s="26">
        <f>Mwanza!D11+Mwanza!E11+Mwanza!F11</f>
        <v>59262</v>
      </c>
      <c r="F11" s="26">
        <f>Domasi!D11+Domasi!E11+Domasi!F11</f>
        <v>22016</v>
      </c>
      <c r="G11" s="26">
        <f>Namadzi!D11+Namadzi!E11+Namadzi!F11</f>
        <v>6407</v>
      </c>
      <c r="H11" s="26">
        <f>Neno!D11+Neno!E11+Neno!F11</f>
        <v>12549</v>
      </c>
      <c r="I11" s="26">
        <f>Kuchawe!D11+Kuchawe!E11+Kuchawe!F11</f>
        <v>1721</v>
      </c>
      <c r="J11" s="26">
        <f>Chiradzulu!D11+Chiradzulu!E11+Chiradzulu!F11</f>
        <v>3530</v>
      </c>
      <c r="K11" s="26">
        <f>Thondwe!D11+Thondwe!E11+Thondwe!F11</f>
        <v>5587</v>
      </c>
      <c r="L11" s="26">
        <f>Jali!D11+Jali!E11+Jali!F11</f>
        <v>5703</v>
      </c>
      <c r="M11" s="26">
        <f>Lirangwe!D11+Lirangwe!E11+Lirangwe!F11</f>
        <v>1669</v>
      </c>
      <c r="N11" s="54">
        <f>SUM(D11:M11)</f>
        <v>594700</v>
      </c>
    </row>
    <row r="12" spans="1:14" ht="15.75" x14ac:dyDescent="0.25">
      <c r="A12" s="603" t="s">
        <v>158</v>
      </c>
      <c r="B12" s="604"/>
      <c r="C12" s="12" t="s">
        <v>154</v>
      </c>
      <c r="D12" s="26">
        <f>Zomba!D12+Zomba!E12+Zomba!F12</f>
        <v>33754</v>
      </c>
      <c r="E12" s="26">
        <f>Mwanza!D12+Mwanza!E12+Mwanza!F12</f>
        <v>3052</v>
      </c>
      <c r="F12" s="26">
        <f>Domasi!D12+Domasi!E12+Domasi!F12</f>
        <v>119</v>
      </c>
      <c r="G12" s="26">
        <f>Namadzi!D12+Namadzi!E12+Namadzi!F12</f>
        <v>163</v>
      </c>
      <c r="H12" s="26">
        <f>Neno!D12+Neno!E12+Neno!F12</f>
        <v>149</v>
      </c>
      <c r="I12" s="26">
        <f>Kuchawe!D12+Kuchawe!E12+Kuchawe!F12</f>
        <v>62</v>
      </c>
      <c r="J12" s="26">
        <f>Chiradzulu!D12+Chiradzulu!E12+Chiradzulu!F12</f>
        <v>0</v>
      </c>
      <c r="K12" s="26">
        <f>Thondwe!D12+Thondwe!E12+Thondwe!F12</f>
        <v>0</v>
      </c>
      <c r="L12" s="26">
        <f>Jali!D12+Jali!E12+Jali!F12</f>
        <v>0</v>
      </c>
      <c r="M12" s="26">
        <f>Lirangwe!D12+Lirangwe!E12+Lirangwe!F12</f>
        <v>0</v>
      </c>
      <c r="N12" s="54">
        <f>SUM(D12:M12)</f>
        <v>37299</v>
      </c>
    </row>
    <row r="13" spans="1:14" ht="15.75" x14ac:dyDescent="0.25">
      <c r="A13" s="603" t="s">
        <v>157</v>
      </c>
      <c r="B13" s="604"/>
      <c r="C13" s="12" t="s">
        <v>154</v>
      </c>
      <c r="D13" s="26">
        <f>Zomba!D13+Zomba!E13+Zomba!F13</f>
        <v>126491</v>
      </c>
      <c r="E13" s="26">
        <f>Mwanza!D13+Mwanza!E13+Mwanza!F13</f>
        <v>704</v>
      </c>
      <c r="F13" s="26">
        <f>Domasi!D13+Domasi!E13+Domasi!F13</f>
        <v>254</v>
      </c>
      <c r="G13" s="26">
        <f>Namadzi!D13+Namadzi!E13+Namadzi!F13</f>
        <v>180</v>
      </c>
      <c r="H13" s="26">
        <f>Neno!D13+Neno!E13+Neno!F13</f>
        <v>214</v>
      </c>
      <c r="I13" s="26">
        <f>Kuchawe!D13+Kuchawe!E13+Kuchawe!F13</f>
        <v>1549</v>
      </c>
      <c r="J13" s="26">
        <f>Chiradzulu!D13+Chiradzulu!E13+Chiradzulu!F13</f>
        <v>25</v>
      </c>
      <c r="K13" s="26">
        <f>Thondwe!D13+Thondwe!E13+Thondwe!F13</f>
        <v>28</v>
      </c>
      <c r="L13" s="26">
        <f>Jali!D13+Jali!E13+Jali!F13</f>
        <v>171</v>
      </c>
      <c r="M13" s="26">
        <f>Lirangwe!D13+Lirangwe!E13+Lirangwe!F13</f>
        <v>44</v>
      </c>
      <c r="N13" s="54">
        <f>SUM(D13:M13)</f>
        <v>129660</v>
      </c>
    </row>
    <row r="14" spans="1:14" ht="15.75" x14ac:dyDescent="0.25">
      <c r="A14" s="596" t="s">
        <v>156</v>
      </c>
      <c r="B14" s="597"/>
      <c r="C14" s="12" t="s">
        <v>154</v>
      </c>
      <c r="D14" s="26">
        <f>Zomba!D14+Zomba!E14+Zomba!F14</f>
        <v>8373</v>
      </c>
      <c r="E14" s="26">
        <f>Mwanza!D14+Mwanza!E14+Mwanza!F14</f>
        <v>3304</v>
      </c>
      <c r="F14" s="26">
        <f>Domasi!D14+Domasi!E14+Domasi!F14</f>
        <v>275</v>
      </c>
      <c r="G14" s="26">
        <f>Namadzi!D14+Namadzi!E14+Namadzi!F14</f>
        <v>27</v>
      </c>
      <c r="H14" s="26">
        <f>Neno!D14+Neno!E14+Neno!F14</f>
        <v>435</v>
      </c>
      <c r="I14" s="26">
        <f>Kuchawe!D14+Kuchawe!E14+Kuchawe!F14</f>
        <v>169</v>
      </c>
      <c r="J14" s="26">
        <f>Chiradzulu!D14+Chiradzulu!E14+Chiradzulu!F14</f>
        <v>80</v>
      </c>
      <c r="K14" s="26">
        <f>Thondwe!D14+Thondwe!E14+Thondwe!F14</f>
        <v>22</v>
      </c>
      <c r="L14" s="26">
        <f>Jali!D14+Jali!E14+Jali!F14</f>
        <v>102</v>
      </c>
      <c r="M14" s="26">
        <f>Lirangwe!D14+Lirangwe!E14+Lirangwe!F14</f>
        <v>21</v>
      </c>
      <c r="N14" s="54">
        <f>SUM(D14:M14)</f>
        <v>12808</v>
      </c>
    </row>
    <row r="15" spans="1:14" s="62" customFormat="1" ht="15.75" x14ac:dyDescent="0.25">
      <c r="A15" s="617" t="s">
        <v>160</v>
      </c>
      <c r="B15" s="618"/>
      <c r="C15" s="61" t="s">
        <v>154</v>
      </c>
      <c r="D15" s="34">
        <f t="shared" ref="D15:N15" si="0">SUM(D11:D14)</f>
        <v>644874</v>
      </c>
      <c r="E15" s="34">
        <f t="shared" si="0"/>
        <v>66322</v>
      </c>
      <c r="F15" s="34">
        <f t="shared" si="0"/>
        <v>22664</v>
      </c>
      <c r="G15" s="34">
        <f t="shared" si="0"/>
        <v>6777</v>
      </c>
      <c r="H15" s="34">
        <f t="shared" si="0"/>
        <v>13347</v>
      </c>
      <c r="I15" s="34">
        <f>SUM(I11:I14)</f>
        <v>3501</v>
      </c>
      <c r="J15" s="34">
        <f t="shared" si="0"/>
        <v>3635</v>
      </c>
      <c r="K15" s="34">
        <f t="shared" si="0"/>
        <v>5637</v>
      </c>
      <c r="L15" s="34">
        <f t="shared" si="0"/>
        <v>5976</v>
      </c>
      <c r="M15" s="34">
        <f t="shared" si="0"/>
        <v>1734</v>
      </c>
      <c r="N15" s="54">
        <f t="shared" si="0"/>
        <v>774467</v>
      </c>
    </row>
    <row r="16" spans="1:14" s="3" customFormat="1" x14ac:dyDescent="0.25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5"/>
    </row>
    <row r="17" spans="1:14" s="3" customFormat="1" ht="15.75" x14ac:dyDescent="0.25">
      <c r="A17" s="603" t="s">
        <v>182</v>
      </c>
      <c r="B17" s="604"/>
      <c r="C17" s="12" t="s">
        <v>154</v>
      </c>
      <c r="D17" s="26">
        <f>Zomba!D17+Zomba!E17+Zomba!F17</f>
        <v>218522.59999999983</v>
      </c>
      <c r="E17" s="26">
        <f>Mwanza!D17+Mwanza!E17+Mwanza!F17</f>
        <v>7409.7000000000007</v>
      </c>
      <c r="F17" s="26">
        <f>Domasi!D17+Domasi!E17+Domasi!F17</f>
        <v>10331.700000000003</v>
      </c>
      <c r="G17" s="26">
        <f>Namadzi!D17+Namadzi!E17+Namadzi!F17</f>
        <v>5104.3999999999996</v>
      </c>
      <c r="H17" s="26">
        <f>Neno!D17+Neno!E17+Neno!F17</f>
        <v>2325.5000000000009</v>
      </c>
      <c r="I17" s="26">
        <f>Kuchawe!D17+Kuchawe!E17+Kuchawe!F17</f>
        <v>763.5</v>
      </c>
      <c r="J17" s="26">
        <f>Chiradzulu!D17+Chiradzulu!E17+Chiradzulu!F17</f>
        <v>5453.9000000000033</v>
      </c>
      <c r="K17" s="26">
        <f>Thondwe!D17+Thondwe!E17+Thondwe!F17</f>
        <v>260.3</v>
      </c>
      <c r="L17" s="26">
        <f>Jali!D17+Jali!E17+Jali!F17</f>
        <v>3264.9999999999991</v>
      </c>
      <c r="M17" s="26">
        <f>Lirangwe!D17+Lirangwe!E17+Lirangwe!F17</f>
        <v>11384.000000000007</v>
      </c>
      <c r="N17" s="54">
        <f>SUM(D17:M17)</f>
        <v>264820.59999999986</v>
      </c>
    </row>
    <row r="18" spans="1:14" s="3" customFormat="1" ht="15.75" x14ac:dyDescent="0.25">
      <c r="A18" s="603" t="s">
        <v>183</v>
      </c>
      <c r="B18" s="604"/>
      <c r="C18" s="12" t="s">
        <v>154</v>
      </c>
      <c r="D18" s="26">
        <f>Zomba!D18+Zomba!E18+Zomba!F18</f>
        <v>22456.400000000001</v>
      </c>
      <c r="E18" s="26">
        <f>Mwanza!D18+Mwanza!E18+Mwanza!F18</f>
        <v>564.19999999999993</v>
      </c>
      <c r="F18" s="26">
        <f>Domasi!D18+Domasi!E18+Domasi!F18</f>
        <v>242.39999999999998</v>
      </c>
      <c r="G18" s="26">
        <f>Namadzi!D18+Namadzi!E18+Namadzi!F18</f>
        <v>0</v>
      </c>
      <c r="H18" s="26">
        <f>Neno!D18+Neno!E18+Neno!F18</f>
        <v>0</v>
      </c>
      <c r="I18" s="26">
        <f>Kuchawe!D18+Kuchawe!E18+Kuchawe!F18</f>
        <v>843.69999999999993</v>
      </c>
      <c r="J18" s="26">
        <f>Chiradzulu!D18+Chiradzulu!E18+Chiradzulu!F18</f>
        <v>0</v>
      </c>
      <c r="K18" s="26">
        <f>Thondwe!D18+Thondwe!E18+Thondwe!F18</f>
        <v>17.600000000000001</v>
      </c>
      <c r="L18" s="26">
        <f>Jali!D18+Jali!E18+Jali!F18</f>
        <v>1559.7000000000003</v>
      </c>
      <c r="M18" s="26">
        <f>Lirangwe!D18+Lirangwe!E18+Lirangwe!F18</f>
        <v>461.70000000000005</v>
      </c>
      <c r="N18" s="54">
        <f>SUM(D18:M18)</f>
        <v>26145.700000000004</v>
      </c>
    </row>
    <row r="19" spans="1:14" s="3" customFormat="1" ht="15.75" x14ac:dyDescent="0.25">
      <c r="A19" s="603" t="s">
        <v>184</v>
      </c>
      <c r="B19" s="604"/>
      <c r="C19" s="12" t="s">
        <v>154</v>
      </c>
      <c r="D19" s="26">
        <f>Zomba!D19+Zomba!E19+Zomba!F19</f>
        <v>130050.39999999992</v>
      </c>
      <c r="E19" s="26">
        <f>Mwanza!D19+Mwanza!E19+Mwanza!F19</f>
        <v>4276.8999999999996</v>
      </c>
      <c r="F19" s="26">
        <f>Domasi!D19+Domasi!E19+Domasi!F19</f>
        <v>13321.199999999999</v>
      </c>
      <c r="G19" s="26">
        <f>Namadzi!D19+Namadzi!E19+Namadzi!F19</f>
        <v>6811.7999999999993</v>
      </c>
      <c r="H19" s="26">
        <f>Neno!D19+Neno!E19+Neno!F19</f>
        <v>1347.3</v>
      </c>
      <c r="I19" s="26">
        <f>Kuchawe!D19+Kuchawe!E19+Kuchawe!F19</f>
        <v>58.800000000000011</v>
      </c>
      <c r="J19" s="26">
        <f>Chiradzulu!D19+Chiradzulu!E19+Chiradzulu!F19</f>
        <v>1018</v>
      </c>
      <c r="K19" s="26">
        <f>Thondwe!D19+Thondwe!E19+Thondwe!F19</f>
        <v>24.200000000000003</v>
      </c>
      <c r="L19" s="26">
        <f>Jali!D19+Jali!E19+Jali!F19</f>
        <v>633.79999999999995</v>
      </c>
      <c r="M19" s="26">
        <f>Lirangwe!D19+Lirangwe!E19+Lirangwe!F19</f>
        <v>1026</v>
      </c>
      <c r="N19" s="54">
        <f>SUM(D19:M19)</f>
        <v>158568.39999999991</v>
      </c>
    </row>
    <row r="20" spans="1:14" s="3" customFormat="1" ht="15.75" x14ac:dyDescent="0.25">
      <c r="A20" s="596" t="s">
        <v>185</v>
      </c>
      <c r="B20" s="597"/>
      <c r="C20" s="12" t="s">
        <v>154</v>
      </c>
      <c r="D20" s="26">
        <f>Zomba!D20+Zomba!E20+Zomba!F20</f>
        <v>11554.1</v>
      </c>
      <c r="E20" s="26">
        <f>Mwanza!D20+Mwanza!E20+Mwanza!F20</f>
        <v>692</v>
      </c>
      <c r="F20" s="26">
        <f>Domasi!D20+Domasi!E20+Domasi!F20</f>
        <v>346.4</v>
      </c>
      <c r="G20" s="26">
        <f>Namadzi!D20+Namadzi!E20+Namadzi!F20</f>
        <v>107.1</v>
      </c>
      <c r="H20" s="26">
        <f>Neno!D20+Neno!E20+Neno!F20</f>
        <v>217</v>
      </c>
      <c r="I20" s="26">
        <f>Kuchawe!D20+Kuchawe!E20+Kuchawe!F20</f>
        <v>2821.3</v>
      </c>
      <c r="J20" s="26">
        <f>Chiradzulu!D20+Chiradzulu!E20+Chiradzulu!F20</f>
        <v>25.6</v>
      </c>
      <c r="K20" s="26">
        <f>Thondwe!D20+Thondwe!E20+Thondwe!F20</f>
        <v>38.199999999999996</v>
      </c>
      <c r="L20" s="26">
        <f>Jali!D20+Jali!E20+Jali!F20</f>
        <v>7.8000000000000007</v>
      </c>
      <c r="M20" s="26">
        <f>Lirangwe!D20+Lirangwe!E20+Lirangwe!F20</f>
        <v>99.300000000000011</v>
      </c>
      <c r="N20" s="54">
        <f>SUM(D20:M20)</f>
        <v>15908.800000000001</v>
      </c>
    </row>
    <row r="21" spans="1:14" s="70" customFormat="1" ht="15.75" x14ac:dyDescent="0.25">
      <c r="A21" s="617" t="s">
        <v>186</v>
      </c>
      <c r="B21" s="618"/>
      <c r="C21" s="61" t="s">
        <v>154</v>
      </c>
      <c r="D21" s="34">
        <f>SUM(D17:D20)</f>
        <v>382583.49999999971</v>
      </c>
      <c r="E21" s="34">
        <f t="shared" ref="E21:N21" si="1">SUM(E17:E20)</f>
        <v>12942.8</v>
      </c>
      <c r="F21" s="34">
        <f t="shared" si="1"/>
        <v>24241.700000000004</v>
      </c>
      <c r="G21" s="34">
        <f t="shared" si="1"/>
        <v>12023.3</v>
      </c>
      <c r="H21" s="34">
        <f t="shared" si="1"/>
        <v>3889.8000000000011</v>
      </c>
      <c r="I21" s="34">
        <f>SUM(I17:I20)</f>
        <v>4487.3</v>
      </c>
      <c r="J21" s="34">
        <f t="shared" si="1"/>
        <v>6497.5000000000036</v>
      </c>
      <c r="K21" s="34">
        <f t="shared" si="1"/>
        <v>340.3</v>
      </c>
      <c r="L21" s="34">
        <f t="shared" si="1"/>
        <v>5466.2999999999993</v>
      </c>
      <c r="M21" s="34">
        <f t="shared" si="1"/>
        <v>12971.000000000007</v>
      </c>
      <c r="N21" s="54">
        <f t="shared" si="1"/>
        <v>465443.49999999977</v>
      </c>
    </row>
    <row r="22" spans="1:14" s="3" customFormat="1" ht="15.75" x14ac:dyDescent="0.25">
      <c r="A22" s="174" t="s">
        <v>187</v>
      </c>
      <c r="B22" s="168"/>
      <c r="C22" s="12" t="s">
        <v>154</v>
      </c>
      <c r="D22" s="34">
        <f>D21+D15</f>
        <v>1027457.4999999998</v>
      </c>
      <c r="E22" s="34">
        <f t="shared" ref="E22:N22" si="2">E21+E15</f>
        <v>79264.800000000003</v>
      </c>
      <c r="F22" s="34">
        <f t="shared" si="2"/>
        <v>46905.700000000004</v>
      </c>
      <c r="G22" s="34">
        <f t="shared" si="2"/>
        <v>18800.3</v>
      </c>
      <c r="H22" s="34">
        <f t="shared" si="2"/>
        <v>17236.800000000003</v>
      </c>
      <c r="I22" s="34">
        <f t="shared" si="2"/>
        <v>7988.3</v>
      </c>
      <c r="J22" s="34">
        <f t="shared" si="2"/>
        <v>10132.500000000004</v>
      </c>
      <c r="K22" s="34">
        <f t="shared" si="2"/>
        <v>5977.3</v>
      </c>
      <c r="L22" s="34">
        <f t="shared" si="2"/>
        <v>11442.3</v>
      </c>
      <c r="M22" s="34">
        <f t="shared" si="2"/>
        <v>14705.000000000007</v>
      </c>
      <c r="N22" s="54">
        <f t="shared" si="2"/>
        <v>1239910.4999999998</v>
      </c>
    </row>
    <row r="23" spans="1:14" x14ac:dyDescent="0.25">
      <c r="A23" s="593" t="s">
        <v>238</v>
      </c>
      <c r="B23" s="594"/>
      <c r="C23" s="594"/>
      <c r="D23" s="594"/>
      <c r="E23" s="594"/>
      <c r="F23" s="594"/>
      <c r="G23" s="594"/>
      <c r="H23" s="594"/>
      <c r="I23" s="594"/>
      <c r="J23" s="594"/>
      <c r="K23" s="594"/>
      <c r="L23" s="594"/>
      <c r="M23" s="594"/>
      <c r="N23" s="595"/>
    </row>
    <row r="24" spans="1:14" ht="15.75" x14ac:dyDescent="0.25">
      <c r="A24" s="665" t="s">
        <v>181</v>
      </c>
      <c r="B24" s="37" t="s">
        <v>155</v>
      </c>
      <c r="C24" s="6" t="s">
        <v>154</v>
      </c>
      <c r="D24" s="53">
        <f>D9-D22</f>
        <v>459006.50000000023</v>
      </c>
      <c r="E24" s="53">
        <f t="shared" ref="E24:N24" si="3">E9-E22</f>
        <v>27335.199999999997</v>
      </c>
      <c r="F24" s="53">
        <f t="shared" si="3"/>
        <v>11158.299999999996</v>
      </c>
      <c r="G24" s="53">
        <f t="shared" si="3"/>
        <v>4979.7000000000007</v>
      </c>
      <c r="H24" s="53">
        <f t="shared" si="3"/>
        <v>4964.1999999999971</v>
      </c>
      <c r="I24" s="53">
        <f t="shared" si="3"/>
        <v>4051.7</v>
      </c>
      <c r="J24" s="53">
        <f t="shared" si="3"/>
        <v>1994.4999999999964</v>
      </c>
      <c r="K24" s="53">
        <f t="shared" si="3"/>
        <v>1592.6999999999998</v>
      </c>
      <c r="L24" s="53">
        <f t="shared" si="3"/>
        <v>3725.7000000000007</v>
      </c>
      <c r="M24" s="53">
        <f t="shared" si="3"/>
        <v>4428.9999999999927</v>
      </c>
      <c r="N24" s="183">
        <f t="shared" si="3"/>
        <v>523237.50000000023</v>
      </c>
    </row>
    <row r="25" spans="1:14" ht="15.75" x14ac:dyDescent="0.25">
      <c r="A25" s="697"/>
      <c r="B25" s="52" t="s">
        <v>153</v>
      </c>
      <c r="C25" s="51" t="s">
        <v>6</v>
      </c>
      <c r="D25" s="50">
        <f>IFERROR(D24/D9,0)</f>
        <v>0.30879086207267731</v>
      </c>
      <c r="E25" s="50">
        <f t="shared" ref="E25:N25" si="4">IFERROR(E24/E9,0)</f>
        <v>0.2564277673545966</v>
      </c>
      <c r="F25" s="50">
        <f t="shared" si="4"/>
        <v>0.19217243042160367</v>
      </c>
      <c r="G25" s="50">
        <f t="shared" si="4"/>
        <v>0.2094070647603028</v>
      </c>
      <c r="H25" s="50">
        <f t="shared" si="4"/>
        <v>0.22360254042610681</v>
      </c>
      <c r="I25" s="50">
        <f t="shared" si="4"/>
        <v>0.33651993355481724</v>
      </c>
      <c r="J25" s="50">
        <f t="shared" si="4"/>
        <v>0.16446771666529203</v>
      </c>
      <c r="K25" s="50">
        <f t="shared" si="4"/>
        <v>0.21039630118890354</v>
      </c>
      <c r="L25" s="50">
        <f t="shared" si="4"/>
        <v>0.24562895569620258</v>
      </c>
      <c r="M25" s="50">
        <f t="shared" si="4"/>
        <v>0.23147277098358904</v>
      </c>
      <c r="N25" s="50">
        <f t="shared" si="4"/>
        <v>0.29676323258172327</v>
      </c>
    </row>
    <row r="26" spans="1:14" x14ac:dyDescent="0.25">
      <c r="A26" s="593" t="s">
        <v>152</v>
      </c>
      <c r="B26" s="594"/>
      <c r="C26" s="594"/>
      <c r="D26" s="594"/>
      <c r="E26" s="594"/>
      <c r="F26" s="594"/>
      <c r="G26" s="594"/>
      <c r="H26" s="594"/>
      <c r="I26" s="594"/>
      <c r="J26" s="594"/>
      <c r="K26" s="594"/>
      <c r="L26" s="594"/>
      <c r="M26" s="594"/>
      <c r="N26" s="595"/>
    </row>
    <row r="27" spans="1:14" x14ac:dyDescent="0.25">
      <c r="A27" s="704" t="s">
        <v>151</v>
      </c>
      <c r="B27" s="705"/>
      <c r="C27" s="705"/>
      <c r="D27" s="705"/>
      <c r="E27" s="705"/>
      <c r="F27" s="705"/>
      <c r="G27" s="705"/>
      <c r="H27" s="705"/>
      <c r="I27" s="705"/>
      <c r="J27" s="705"/>
      <c r="K27" s="705"/>
      <c r="L27" s="705"/>
      <c r="M27" s="705"/>
      <c r="N27" s="706"/>
    </row>
    <row r="28" spans="1:14" ht="15.75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7"/>
      <c r="K28" s="47"/>
      <c r="L28" s="47"/>
      <c r="M28" s="46"/>
      <c r="N28" s="45"/>
    </row>
    <row r="29" spans="1:14" ht="15.75" x14ac:dyDescent="0.25">
      <c r="A29" s="673" t="s">
        <v>148</v>
      </c>
      <c r="B29" s="612">
        <v>7400</v>
      </c>
      <c r="C29" s="6" t="s">
        <v>142</v>
      </c>
      <c r="D29" s="26">
        <f>Zomba!D29+Zomba!E29+Zomba!F29</f>
        <v>3655.2000000000003</v>
      </c>
      <c r="E29" s="26">
        <f>Mwanza!D29+Mwanza!E29+Mwanza!F29</f>
        <v>94</v>
      </c>
      <c r="F29" s="26">
        <f>Domasi!D29+Domasi!E29+Domasi!F29</f>
        <v>144</v>
      </c>
      <c r="G29" s="26">
        <f>Namadzi!D29+Namadzi!E29+Namadzi!F29</f>
        <v>13</v>
      </c>
      <c r="H29" s="26">
        <f>Neno!D29+Neno!E29+Neno!F29</f>
        <v>29</v>
      </c>
      <c r="I29" s="26">
        <f>Kuchawe!D29+Kuchawe!E29+Kuchawe!F29</f>
        <v>49</v>
      </c>
      <c r="J29" s="26">
        <f>Chiradzulu!D29+Chiradzulu!E29+Chiradzulu!F29</f>
        <v>27.2</v>
      </c>
      <c r="K29" s="26">
        <f>Thondwe!D29+Thondwe!E29+Thondwe!F29</f>
        <v>14.7</v>
      </c>
      <c r="L29" s="26">
        <f>Jali!D29+Jali!E29+Jali!F29</f>
        <v>35.1</v>
      </c>
      <c r="M29" s="26">
        <f>Lirangwe!D29+Lirangwe!E29+Lirangwe!F29</f>
        <v>19</v>
      </c>
      <c r="N29" s="44">
        <f>SUM(D29:M29)</f>
        <v>4080.2</v>
      </c>
    </row>
    <row r="30" spans="1:14" ht="15.75" x14ac:dyDescent="0.25">
      <c r="A30" s="674"/>
      <c r="B30" s="613"/>
      <c r="C30" s="42" t="s">
        <v>141</v>
      </c>
      <c r="D30" s="16">
        <f>IFERROR(D29/(D9/1000),0)</f>
        <v>2.4589899250839578</v>
      </c>
      <c r="E30" s="16">
        <f t="shared" ref="E30:M30" si="5">IFERROR(E29/(E9/1000),0)</f>
        <v>0.88180112570356473</v>
      </c>
      <c r="F30" s="16">
        <f t="shared" si="5"/>
        <v>2.4800220446403967</v>
      </c>
      <c r="G30" s="16">
        <f t="shared" si="5"/>
        <v>0.54667788057190914</v>
      </c>
      <c r="H30" s="16">
        <f t="shared" si="5"/>
        <v>1.3062474663303454</v>
      </c>
      <c r="I30" s="16">
        <f t="shared" si="5"/>
        <v>4.0697674418604652</v>
      </c>
      <c r="J30" s="16">
        <f t="shared" si="5"/>
        <v>2.2429290014018304</v>
      </c>
      <c r="K30" s="16">
        <f t="shared" si="5"/>
        <v>1.9418758256274766</v>
      </c>
      <c r="L30" s="16">
        <f t="shared" si="5"/>
        <v>2.3140822784810129</v>
      </c>
      <c r="M30" s="16">
        <f t="shared" si="5"/>
        <v>0.99299675969478418</v>
      </c>
      <c r="N30" s="40">
        <f>IFERROR(N29/(N9/1000),0)</f>
        <v>2.3141562704889211</v>
      </c>
    </row>
    <row r="31" spans="1:14" ht="15.75" x14ac:dyDescent="0.25">
      <c r="A31" s="605" t="s">
        <v>147</v>
      </c>
      <c r="B31" s="612">
        <v>1900</v>
      </c>
      <c r="C31" s="6" t="s">
        <v>142</v>
      </c>
      <c r="D31" s="26">
        <f>Zomba!D31+Zomba!E31+Zomba!F31</f>
        <v>9262.2000000000007</v>
      </c>
      <c r="E31" s="26">
        <f>Mwanza!D31+Mwanza!E31+Mwanza!F31</f>
        <v>0</v>
      </c>
      <c r="F31" s="26">
        <f>Domasi!D31+Domasi!E31+Domasi!F31</f>
        <v>0</v>
      </c>
      <c r="G31" s="26">
        <f>Namadzi!D31+Namadzi!E31+Namadzi!F31</f>
        <v>0</v>
      </c>
      <c r="H31" s="26">
        <f>Neno!D31+Neno!E31+Neno!F31</f>
        <v>0</v>
      </c>
      <c r="I31" s="26">
        <f>Kuchawe!D31+Kuchawe!E31+Kuchawe!F31</f>
        <v>8</v>
      </c>
      <c r="J31" s="26">
        <f>Chiradzulu!D31+Chiradzulu!E31+Chiradzulu!F31</f>
        <v>0</v>
      </c>
      <c r="K31" s="26">
        <f>Thondwe!D31+Thondwe!E31+Thondwe!F31</f>
        <v>37.799999999999997</v>
      </c>
      <c r="L31" s="26">
        <f>Jali!D31+Jali!E31+Jali!F31</f>
        <v>86</v>
      </c>
      <c r="M31" s="26">
        <f>Lirangwe!D31+Lirangwe!E31+Lirangwe!F31</f>
        <v>0</v>
      </c>
      <c r="N31" s="44">
        <f>SUM(D31:M31)</f>
        <v>9394</v>
      </c>
    </row>
    <row r="32" spans="1:14" ht="15.75" x14ac:dyDescent="0.25">
      <c r="A32" s="607"/>
      <c r="B32" s="613"/>
      <c r="C32" s="42" t="s">
        <v>141</v>
      </c>
      <c r="D32" s="16">
        <f>IFERROR(D31/(D9/1000),0)</f>
        <v>6.2310288039266348</v>
      </c>
      <c r="E32" s="16">
        <f t="shared" ref="E32:M32" si="6">IFERROR(E31/(E9/1000),0)</f>
        <v>0</v>
      </c>
      <c r="F32" s="16">
        <f t="shared" si="6"/>
        <v>0</v>
      </c>
      <c r="G32" s="16">
        <f t="shared" si="6"/>
        <v>0</v>
      </c>
      <c r="H32" s="16">
        <f t="shared" si="6"/>
        <v>0</v>
      </c>
      <c r="I32" s="16">
        <f t="shared" si="6"/>
        <v>0.66445182724252494</v>
      </c>
      <c r="J32" s="16">
        <f t="shared" si="6"/>
        <v>0</v>
      </c>
      <c r="K32" s="16">
        <f t="shared" si="6"/>
        <v>4.9933949801849398</v>
      </c>
      <c r="L32" s="16">
        <f t="shared" si="6"/>
        <v>5.6698312236286919</v>
      </c>
      <c r="M32" s="16">
        <f t="shared" si="6"/>
        <v>0</v>
      </c>
      <c r="N32" s="40">
        <f>IFERROR(N31/(N9/1000),0)</f>
        <v>5.3279701987581305</v>
      </c>
    </row>
    <row r="33" spans="1:14" ht="15.75" x14ac:dyDescent="0.25">
      <c r="A33" s="605" t="s">
        <v>146</v>
      </c>
      <c r="B33" s="612">
        <v>1900</v>
      </c>
      <c r="C33" s="6" t="s">
        <v>142</v>
      </c>
      <c r="D33" s="26">
        <f>Zomba!D33+Zomba!E33+Zomba!F33</f>
        <v>3503</v>
      </c>
      <c r="E33" s="26">
        <f>Mwanza!D33+Mwanza!E33+Mwanza!F33</f>
        <v>0</v>
      </c>
      <c r="F33" s="26">
        <f>Domasi!D33+Domasi!E33+Domasi!F33</f>
        <v>0</v>
      </c>
      <c r="G33" s="26">
        <f>Namadzi!D33+Namadzi!E33+Namadzi!F33</f>
        <v>0</v>
      </c>
      <c r="H33" s="26">
        <f>Neno!D33+Neno!E33+Neno!F33</f>
        <v>0</v>
      </c>
      <c r="I33" s="26">
        <f>Kuchawe!D33+Kuchawe!E33+Kuchawe!F33</f>
        <v>4</v>
      </c>
      <c r="J33" s="26">
        <f>Chiradzulu!D33+Chiradzulu!E33+Chiradzulu!F33</f>
        <v>0</v>
      </c>
      <c r="K33" s="26">
        <f>Thondwe!D33+Thondwe!E33+Thondwe!F33</f>
        <v>14.3</v>
      </c>
      <c r="L33" s="26">
        <f>Jali!D33+Jali!E33+Jali!F33</f>
        <v>32.799999999999997</v>
      </c>
      <c r="M33" s="26">
        <f>Lirangwe!D33+Lirangwe!E33+Lirangwe!F33</f>
        <v>0</v>
      </c>
      <c r="N33" s="44">
        <f>SUM(D33:M33)</f>
        <v>3554.1000000000004</v>
      </c>
    </row>
    <row r="34" spans="1:14" ht="15.75" x14ac:dyDescent="0.25">
      <c r="A34" s="607"/>
      <c r="B34" s="613"/>
      <c r="C34" s="42" t="s">
        <v>141</v>
      </c>
      <c r="D34" s="16">
        <f>IFERROR(D33/(D9/1000),0)</f>
        <v>2.3565992852837336</v>
      </c>
      <c r="E34" s="16">
        <f t="shared" ref="E34:M34" si="7">IFERROR(E33/(E9/1000),0)</f>
        <v>0</v>
      </c>
      <c r="F34" s="16">
        <f t="shared" si="7"/>
        <v>0</v>
      </c>
      <c r="G34" s="16">
        <f t="shared" si="7"/>
        <v>0</v>
      </c>
      <c r="H34" s="16">
        <f t="shared" si="7"/>
        <v>0</v>
      </c>
      <c r="I34" s="16">
        <f t="shared" si="7"/>
        <v>0.33222591362126247</v>
      </c>
      <c r="J34" s="16">
        <f t="shared" si="7"/>
        <v>0</v>
      </c>
      <c r="K34" s="16">
        <f t="shared" si="7"/>
        <v>1.8890356671070014</v>
      </c>
      <c r="L34" s="16">
        <f t="shared" si="7"/>
        <v>2.1624472573839664</v>
      </c>
      <c r="M34" s="16">
        <f t="shared" si="7"/>
        <v>0</v>
      </c>
      <c r="N34" s="40">
        <f>IFERROR(N33/(N9/1000),0)</f>
        <v>2.0157695213334335</v>
      </c>
    </row>
    <row r="35" spans="1:14" ht="15.75" x14ac:dyDescent="0.25">
      <c r="A35" s="605" t="s">
        <v>145</v>
      </c>
      <c r="B35" s="612">
        <f>745345.16/200</f>
        <v>3726.7258000000002</v>
      </c>
      <c r="C35" s="6" t="s">
        <v>128</v>
      </c>
      <c r="D35" s="26">
        <f>Zomba!D35+Zomba!E35+Zomba!F35</f>
        <v>0</v>
      </c>
      <c r="E35" s="26">
        <f>Mwanza!D35+Mwanza!E35+Mwanza!F35</f>
        <v>0</v>
      </c>
      <c r="F35" s="26">
        <f>Domasi!D35+Domasi!E35+Domasi!F35</f>
        <v>0</v>
      </c>
      <c r="G35" s="26">
        <f>Namadzi!D35+Namadzi!E35+Namadzi!F35</f>
        <v>0</v>
      </c>
      <c r="H35" s="26">
        <f>Neno!D35+Neno!E35+Neno!F35</f>
        <v>0</v>
      </c>
      <c r="I35" s="26">
        <f>Kuchawe!D35+Kuchawe!E35+Kuchawe!F35</f>
        <v>0</v>
      </c>
      <c r="J35" s="26">
        <f>Chiradzulu!D35+Chiradzulu!E35+Chiradzulu!F35</f>
        <v>0</v>
      </c>
      <c r="K35" s="26">
        <f>Thondwe!D35+Thondwe!E35+Thondwe!F35</f>
        <v>0</v>
      </c>
      <c r="L35" s="26">
        <f>Jali!D35+Jali!E35+Jali!F35</f>
        <v>0</v>
      </c>
      <c r="M35" s="26">
        <f>Lirangwe!D35+Lirangwe!E35+Lirangwe!F35</f>
        <v>0</v>
      </c>
      <c r="N35" s="44">
        <f>SUM(D35:M35)</f>
        <v>0</v>
      </c>
    </row>
    <row r="36" spans="1:14" ht="15.75" x14ac:dyDescent="0.25">
      <c r="A36" s="607"/>
      <c r="B36" s="613"/>
      <c r="C36" s="6" t="s">
        <v>144</v>
      </c>
      <c r="D36" s="16">
        <f>IFERROR(D35/(D11/1000),0)</f>
        <v>0</v>
      </c>
      <c r="E36" s="16">
        <f t="shared" ref="E36:M36" si="8">IFERROR(E35/(E11/1000),0)</f>
        <v>0</v>
      </c>
      <c r="F36" s="16">
        <f t="shared" si="8"/>
        <v>0</v>
      </c>
      <c r="G36" s="16">
        <f t="shared" si="8"/>
        <v>0</v>
      </c>
      <c r="H36" s="16">
        <f t="shared" si="8"/>
        <v>0</v>
      </c>
      <c r="I36" s="16">
        <f t="shared" si="8"/>
        <v>0</v>
      </c>
      <c r="J36" s="16">
        <f t="shared" si="8"/>
        <v>0</v>
      </c>
      <c r="K36" s="16">
        <f t="shared" si="8"/>
        <v>0</v>
      </c>
      <c r="L36" s="16">
        <f t="shared" si="8"/>
        <v>0</v>
      </c>
      <c r="M36" s="16">
        <f t="shared" si="8"/>
        <v>0</v>
      </c>
      <c r="N36" s="40">
        <f>IFERROR(N35/(N11/1000),0)</f>
        <v>0</v>
      </c>
    </row>
    <row r="37" spans="1:14" ht="15.75" x14ac:dyDescent="0.25">
      <c r="A37" s="605" t="s">
        <v>188</v>
      </c>
      <c r="B37" s="612">
        <f>790318.72/200</f>
        <v>3951.5935999999997</v>
      </c>
      <c r="C37" s="6" t="s">
        <v>128</v>
      </c>
      <c r="D37" s="26">
        <f>Zomba!D37+Zomba!E37+Zomba!F37</f>
        <v>0</v>
      </c>
      <c r="E37" s="26">
        <f>Mwanza!D37+Mwanza!E37+Mwanza!F37</f>
        <v>0</v>
      </c>
      <c r="F37" s="26">
        <f>Domasi!D37+Domasi!E37+Domasi!F37</f>
        <v>0</v>
      </c>
      <c r="G37" s="26">
        <f>Namadzi!D37+Namadzi!E37+Namadzi!F37</f>
        <v>0</v>
      </c>
      <c r="H37" s="26">
        <f>Neno!D37+Neno!E37+Neno!F37</f>
        <v>0</v>
      </c>
      <c r="I37" s="26">
        <f>Kuchawe!D37+Kuchawe!E37+Kuchawe!F37</f>
        <v>0</v>
      </c>
      <c r="J37" s="26">
        <f>Chiradzulu!D37+Chiradzulu!E37+Chiradzulu!F37</f>
        <v>0</v>
      </c>
      <c r="K37" s="26">
        <f>Thondwe!D37+Thondwe!E37+Thondwe!F37</f>
        <v>0</v>
      </c>
      <c r="L37" s="26">
        <f>Jali!D37+Jali!E37+Jali!F37</f>
        <v>0</v>
      </c>
      <c r="M37" s="26">
        <f>Lirangwe!D37+Lirangwe!E37+Lirangwe!F37</f>
        <v>0</v>
      </c>
      <c r="N37" s="44">
        <f>SUM(D37:M37)</f>
        <v>0</v>
      </c>
    </row>
    <row r="38" spans="1:14" ht="15.75" x14ac:dyDescent="0.25">
      <c r="A38" s="607"/>
      <c r="B38" s="613"/>
      <c r="C38" s="6" t="s">
        <v>144</v>
      </c>
      <c r="D38" s="16">
        <f>IFERROR(D37/(D13/1000),0)</f>
        <v>0</v>
      </c>
      <c r="E38" s="16">
        <f t="shared" ref="E38:M38" si="9">IFERROR(E37/(E13/1000),0)</f>
        <v>0</v>
      </c>
      <c r="F38" s="16">
        <f t="shared" si="9"/>
        <v>0</v>
      </c>
      <c r="G38" s="16">
        <f t="shared" si="9"/>
        <v>0</v>
      </c>
      <c r="H38" s="16">
        <f t="shared" si="9"/>
        <v>0</v>
      </c>
      <c r="I38" s="16">
        <f t="shared" si="9"/>
        <v>0</v>
      </c>
      <c r="J38" s="16">
        <f t="shared" si="9"/>
        <v>0</v>
      </c>
      <c r="K38" s="16">
        <f t="shared" si="9"/>
        <v>0</v>
      </c>
      <c r="L38" s="16">
        <f t="shared" si="9"/>
        <v>0</v>
      </c>
      <c r="M38" s="16">
        <f t="shared" si="9"/>
        <v>0</v>
      </c>
      <c r="N38" s="40">
        <f>IFERROR(N37/(N13/1000),0)</f>
        <v>0</v>
      </c>
    </row>
    <row r="39" spans="1:14" ht="15.75" x14ac:dyDescent="0.25">
      <c r="A39" s="605" t="s">
        <v>143</v>
      </c>
      <c r="B39" s="612">
        <v>1950</v>
      </c>
      <c r="C39" s="6" t="s">
        <v>142</v>
      </c>
      <c r="D39" s="26">
        <f>Zomba!D39+Zomba!E39+Zomba!F39</f>
        <v>0</v>
      </c>
      <c r="E39" s="26">
        <f>Mwanza!D39+Mwanza!E39+Mwanza!F39</f>
        <v>0</v>
      </c>
      <c r="F39" s="26">
        <f>Domasi!D39+Domasi!E39+Domasi!F39</f>
        <v>0</v>
      </c>
      <c r="G39" s="26">
        <f>Namadzi!D39+Namadzi!E39+Namadzi!F39</f>
        <v>0</v>
      </c>
      <c r="H39" s="26">
        <f>Neno!D39+Neno!E39+Neno!F39</f>
        <v>0</v>
      </c>
      <c r="I39" s="26">
        <f>Kuchawe!D39+Kuchawe!E39+Kuchawe!F39</f>
        <v>0</v>
      </c>
      <c r="J39" s="26">
        <f>Chiradzulu!D39+Chiradzulu!E39+Chiradzulu!F39</f>
        <v>0</v>
      </c>
      <c r="K39" s="26">
        <f>Thondwe!D39+Thondwe!E39+Thondwe!F39</f>
        <v>0</v>
      </c>
      <c r="L39" s="26">
        <f>Jali!D39+Jali!E39+Jali!F39</f>
        <v>0</v>
      </c>
      <c r="M39" s="26">
        <f>Lirangwe!D39+Lirangwe!E39+Lirangwe!F39</f>
        <v>0</v>
      </c>
      <c r="N39" s="44">
        <f>SUM(D39:M39)</f>
        <v>0</v>
      </c>
    </row>
    <row r="40" spans="1:14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M40" si="10">IFERROR(E39/(E9/1000),0)</f>
        <v>0</v>
      </c>
      <c r="F40" s="16">
        <f t="shared" si="10"/>
        <v>0</v>
      </c>
      <c r="G40" s="16">
        <f t="shared" si="10"/>
        <v>0</v>
      </c>
      <c r="H40" s="16">
        <f t="shared" si="10"/>
        <v>0</v>
      </c>
      <c r="I40" s="16">
        <f t="shared" si="10"/>
        <v>0</v>
      </c>
      <c r="J40" s="16">
        <f t="shared" si="10"/>
        <v>0</v>
      </c>
      <c r="K40" s="16">
        <f t="shared" si="10"/>
        <v>0</v>
      </c>
      <c r="L40" s="16">
        <f t="shared" si="10"/>
        <v>0</v>
      </c>
      <c r="M40" s="16">
        <f t="shared" si="10"/>
        <v>0</v>
      </c>
      <c r="N40" s="40">
        <f>IFERROR(N39/(N9/1000),0)</f>
        <v>0</v>
      </c>
    </row>
    <row r="41" spans="1:14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51302360</v>
      </c>
      <c r="E41" s="41">
        <f t="shared" ref="E41:M41" si="11">(E29*$B29)+(E31*$B31)+(E33*$B33)+(E35*$B35)+(E37*$B37)+(E39*$B39)</f>
        <v>695600</v>
      </c>
      <c r="F41" s="41">
        <f t="shared" si="11"/>
        <v>1065600</v>
      </c>
      <c r="G41" s="41">
        <f t="shared" si="11"/>
        <v>96200</v>
      </c>
      <c r="H41" s="41">
        <f t="shared" si="11"/>
        <v>214600</v>
      </c>
      <c r="I41" s="41">
        <f t="shared" si="11"/>
        <v>385400</v>
      </c>
      <c r="J41" s="41">
        <f t="shared" si="11"/>
        <v>201280</v>
      </c>
      <c r="K41" s="41">
        <f t="shared" si="11"/>
        <v>207770</v>
      </c>
      <c r="L41" s="41">
        <f t="shared" si="11"/>
        <v>485460</v>
      </c>
      <c r="M41" s="41">
        <f t="shared" si="11"/>
        <v>140600</v>
      </c>
      <c r="N41" s="39">
        <f>SUM(D41:M41)</f>
        <v>54794870</v>
      </c>
    </row>
    <row r="42" spans="1:14" ht="15.75" x14ac:dyDescent="0.25">
      <c r="A42" s="660" t="s">
        <v>139</v>
      </c>
      <c r="B42" s="661"/>
      <c r="C42" s="42" t="s">
        <v>117</v>
      </c>
      <c r="D42" s="16">
        <f>IFERROR(D41/D9,0)</f>
        <v>34.513018815120986</v>
      </c>
      <c r="E42" s="16">
        <f t="shared" ref="E42:M42" si="12">IFERROR(E41/E9,0)</f>
        <v>6.5253283302063787</v>
      </c>
      <c r="F42" s="16">
        <f t="shared" si="12"/>
        <v>18.352163130338937</v>
      </c>
      <c r="G42" s="16">
        <f t="shared" si="12"/>
        <v>4.0454163162321279</v>
      </c>
      <c r="H42" s="16">
        <f t="shared" si="12"/>
        <v>9.6662312508445574</v>
      </c>
      <c r="I42" s="16">
        <f t="shared" si="12"/>
        <v>32.009966777408636</v>
      </c>
      <c r="J42" s="16">
        <f t="shared" si="12"/>
        <v>16.597674610373545</v>
      </c>
      <c r="K42" s="16">
        <f t="shared" si="12"/>
        <v>27.446499339498018</v>
      </c>
      <c r="L42" s="16">
        <f t="shared" si="12"/>
        <v>32.005537974683541</v>
      </c>
      <c r="M42" s="16">
        <f t="shared" si="12"/>
        <v>7.3481760217414029</v>
      </c>
      <c r="N42" s="297">
        <f>IFERROR(N41/N9,0)</f>
        <v>31.077861869791985</v>
      </c>
    </row>
    <row r="43" spans="1:14" x14ac:dyDescent="0.25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8"/>
    </row>
    <row r="44" spans="1:14" ht="15.75" x14ac:dyDescent="0.25">
      <c r="A44" s="596" t="s">
        <v>137</v>
      </c>
      <c r="B44" s="597"/>
      <c r="C44" s="12" t="s">
        <v>136</v>
      </c>
      <c r="D44" s="26">
        <f>Zomba!D44+Zomba!E44+Zomba!F44</f>
        <v>83650.2</v>
      </c>
      <c r="E44" s="26">
        <f>Mwanza!D44+Mwanza!E44+Mwanza!F44</f>
        <v>51884</v>
      </c>
      <c r="F44" s="26">
        <f>Domasi!D44+Domasi!E44+Domasi!F44</f>
        <v>422.69</v>
      </c>
      <c r="G44" s="26">
        <f>Namadzi!D44+Namadzi!E44+Namadzi!F44</f>
        <v>10196.83</v>
      </c>
      <c r="H44" s="26">
        <f>Neno!D44+Neno!E44+Neno!F44</f>
        <v>16515.36</v>
      </c>
      <c r="I44" s="26">
        <f>Kuchawe!D44+Kuchawe!E44+Kuchawe!F44</f>
        <v>4648</v>
      </c>
      <c r="J44" s="26">
        <f>Chiradzulu!D44+Chiradzulu!E44+Chiradzulu!F44</f>
        <v>78.240000000000009</v>
      </c>
      <c r="K44" s="26">
        <f>Thondwe!D44+Thondwe!E44+Thondwe!F44</f>
        <v>335.3</v>
      </c>
      <c r="L44" s="26">
        <f>Jali!D44+Jali!E44+Jali!F44</f>
        <v>807.7</v>
      </c>
      <c r="M44" s="26">
        <f>Lirangwe!D44+Lirangwe!E44+Lirangwe!F44</f>
        <v>0</v>
      </c>
      <c r="N44" s="39">
        <f>SUM(D44:M44)</f>
        <v>168538.32</v>
      </c>
    </row>
    <row r="45" spans="1:14" ht="15.75" x14ac:dyDescent="0.25">
      <c r="A45" s="660" t="s">
        <v>135</v>
      </c>
      <c r="B45" s="661"/>
      <c r="C45" s="42" t="s">
        <v>134</v>
      </c>
      <c r="D45" s="16">
        <f>IFERROR(D44/D9,0)</f>
        <v>5.627462219064841E-2</v>
      </c>
      <c r="E45" s="16">
        <f t="shared" ref="E45:M45" si="13">IFERROR(E44/E9,0)</f>
        <v>0.48671669793621014</v>
      </c>
      <c r="F45" s="16">
        <f t="shared" si="13"/>
        <v>7.2797258197850644E-3</v>
      </c>
      <c r="G45" s="16">
        <f t="shared" si="13"/>
        <v>0.42879857022708157</v>
      </c>
      <c r="H45" s="16">
        <f t="shared" si="13"/>
        <v>0.74390162605288057</v>
      </c>
      <c r="I45" s="16">
        <f t="shared" si="13"/>
        <v>0.38604651162790699</v>
      </c>
      <c r="J45" s="16">
        <f t="shared" si="13"/>
        <v>6.4517193040323252E-3</v>
      </c>
      <c r="K45" s="16">
        <f t="shared" si="13"/>
        <v>4.4293262879788638E-2</v>
      </c>
      <c r="L45" s="16">
        <f t="shared" si="13"/>
        <v>5.325026371308017E-2</v>
      </c>
      <c r="M45" s="16">
        <f t="shared" si="13"/>
        <v>0</v>
      </c>
      <c r="N45" s="40">
        <f>IFERROR(N44/N9,0)</f>
        <v>9.5589434352646524E-2</v>
      </c>
    </row>
    <row r="46" spans="1:14" ht="15.75" x14ac:dyDescent="0.25">
      <c r="A46" s="610" t="s">
        <v>133</v>
      </c>
      <c r="B46" s="611"/>
      <c r="C46" s="6" t="s">
        <v>31</v>
      </c>
      <c r="D46" s="26">
        <f>Zomba!D46+Zomba!E46+Zomba!F46</f>
        <v>19791512.736749999</v>
      </c>
      <c r="E46" s="26">
        <f>Mwanza!D46+Mwanza!E46+Mwanza!F46</f>
        <v>12306720.984999999</v>
      </c>
      <c r="F46" s="26">
        <f>Domasi!D46+Domasi!E46+Domasi!F46</f>
        <v>181342.79616249999</v>
      </c>
      <c r="G46" s="26">
        <f>Namadzi!D46+Namadzi!E46+Namadzi!F46</f>
        <v>2484337.8806375</v>
      </c>
      <c r="H46" s="26">
        <f>Neno!D46+Neno!E46+Neno!F46</f>
        <v>3973117.8174000001</v>
      </c>
      <c r="I46" s="26">
        <f>Kuchawe!D46+Kuchawe!E46+Kuchawe!F46</f>
        <v>1176915.6200000001</v>
      </c>
      <c r="J46" s="26">
        <f>Chiradzulu!D46+Chiradzulu!E46+Chiradzulu!F46</f>
        <v>100183.0566</v>
      </c>
      <c r="K46" s="26">
        <f>Thondwe!D46+Thondwe!E46+Thondwe!F46</f>
        <v>160751.855125</v>
      </c>
      <c r="L46" s="26">
        <f>Jali!D46+Jali!E46+Jali!F46</f>
        <v>272059.33362499997</v>
      </c>
      <c r="M46" s="26">
        <f>Lirangwe!D46+Lirangwe!E46+Lirangwe!F46</f>
        <v>81748.05</v>
      </c>
      <c r="N46" s="39">
        <f>SUM(D46:M46)</f>
        <v>40528690.131299987</v>
      </c>
    </row>
    <row r="47" spans="1:14" s="3" customFormat="1" ht="15.75" x14ac:dyDescent="0.25">
      <c r="A47" s="596" t="s">
        <v>132</v>
      </c>
      <c r="B47" s="597"/>
      <c r="C47" s="12" t="s">
        <v>117</v>
      </c>
      <c r="D47" s="16">
        <f>IFERROR(D46/D9,0)</f>
        <v>13.31449179848957</v>
      </c>
      <c r="E47" s="16">
        <f t="shared" ref="E47:M47" si="14">IFERROR(E46/E9,0)</f>
        <v>115.44766402439024</v>
      </c>
      <c r="F47" s="16">
        <f t="shared" si="14"/>
        <v>3.123153695275902</v>
      </c>
      <c r="G47" s="16">
        <f t="shared" si="14"/>
        <v>104.47173593933978</v>
      </c>
      <c r="H47" s="16">
        <f t="shared" si="14"/>
        <v>178.96120973830008</v>
      </c>
      <c r="I47" s="16">
        <f t="shared" si="14"/>
        <v>97.750466777408647</v>
      </c>
      <c r="J47" s="16">
        <f t="shared" si="14"/>
        <v>8.2611574668095979</v>
      </c>
      <c r="K47" s="16">
        <f t="shared" si="14"/>
        <v>21.235383768163803</v>
      </c>
      <c r="L47" s="16">
        <f t="shared" si="14"/>
        <v>17.936401214728374</v>
      </c>
      <c r="M47" s="16">
        <f t="shared" si="14"/>
        <v>4.2723973032298526</v>
      </c>
      <c r="N47" s="40">
        <f>IFERROR(N46/N9,0)</f>
        <v>22.986550267646273</v>
      </c>
    </row>
    <row r="48" spans="1:14" x14ac:dyDescent="0.25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8"/>
    </row>
    <row r="49" spans="1:14" ht="15.75" x14ac:dyDescent="0.25">
      <c r="A49" s="596" t="s">
        <v>130</v>
      </c>
      <c r="B49" s="597"/>
      <c r="C49" s="6" t="s">
        <v>129</v>
      </c>
      <c r="D49" s="26">
        <f>Zomba!D49+Zomba!E49+Zomba!F49</f>
        <v>0</v>
      </c>
      <c r="E49" s="26">
        <f>Mwanza!D49+Mwanza!E49+Mwanza!F49</f>
        <v>0</v>
      </c>
      <c r="F49" s="26">
        <f>Domasi!D49+Domasi!E49+Domasi!F49</f>
        <v>0</v>
      </c>
      <c r="G49" s="26">
        <f>Namadzi!D49+Namadzi!E49+Namadzi!F49</f>
        <v>0</v>
      </c>
      <c r="H49" s="26">
        <f>Neno!D49+Neno!E49+Neno!F49</f>
        <v>0</v>
      </c>
      <c r="I49" s="26">
        <f>Kuchawe!D49+Kuchawe!E49+Kuchawe!F49</f>
        <v>0</v>
      </c>
      <c r="J49" s="26">
        <f>Chiradzulu!D49+Chiradzulu!E49+Chiradzulu!F49</f>
        <v>0</v>
      </c>
      <c r="K49" s="26">
        <f>Thondwe!D49+Thondwe!E49+Thondwe!F49</f>
        <v>0</v>
      </c>
      <c r="L49" s="26">
        <f>Jali!D49+Jali!E49+Jali!F49</f>
        <v>0</v>
      </c>
      <c r="M49" s="26">
        <f>Lirangwe!D49+Lirangwe!E49+Lirangwe!F49</f>
        <v>0</v>
      </c>
      <c r="N49" s="39">
        <f>SUM(D49:M49)</f>
        <v>0</v>
      </c>
    </row>
    <row r="50" spans="1:14" ht="15.75" x14ac:dyDescent="0.25">
      <c r="A50" s="596" t="s">
        <v>189</v>
      </c>
      <c r="B50" s="597"/>
      <c r="C50" s="6" t="s">
        <v>128</v>
      </c>
      <c r="D50" s="26">
        <f>Zomba!D50+Zomba!E50+Zomba!F50</f>
        <v>0</v>
      </c>
      <c r="E50" s="26">
        <f>Mwanza!D50+Mwanza!E50+Mwanza!F50</f>
        <v>0</v>
      </c>
      <c r="F50" s="26">
        <f>Domasi!D50+Domasi!E50+Domasi!F50</f>
        <v>0</v>
      </c>
      <c r="G50" s="26">
        <f>Namadzi!D50+Namadzi!E50+Namadzi!F50</f>
        <v>0</v>
      </c>
      <c r="H50" s="26">
        <f>Neno!D50+Neno!E50+Neno!F50</f>
        <v>0</v>
      </c>
      <c r="I50" s="26">
        <f>Kuchawe!D50+Kuchawe!E50+Kuchawe!F50</f>
        <v>0</v>
      </c>
      <c r="J50" s="26">
        <f>Chiradzulu!D50+Chiradzulu!E50+Chiradzulu!F50</f>
        <v>0</v>
      </c>
      <c r="K50" s="26">
        <f>Thondwe!D50+Thondwe!E50+Thondwe!F50</f>
        <v>0</v>
      </c>
      <c r="L50" s="26">
        <f>Jali!D50+Jali!E50+Jali!F50</f>
        <v>0</v>
      </c>
      <c r="M50" s="26">
        <f>Lirangwe!D50+Lirangwe!E50+Lirangwe!F50</f>
        <v>0</v>
      </c>
      <c r="N50" s="39">
        <f>SUM(D50:M50)</f>
        <v>0</v>
      </c>
    </row>
    <row r="51" spans="1:14" ht="15.75" x14ac:dyDescent="0.25">
      <c r="A51" s="610" t="s">
        <v>127</v>
      </c>
      <c r="B51" s="611"/>
      <c r="C51" s="6" t="s">
        <v>31</v>
      </c>
      <c r="D51" s="26">
        <f>Zomba!D51+Zomba!E51+Zomba!F51</f>
        <v>0</v>
      </c>
      <c r="E51" s="26">
        <f>Mwanza!D51+Mwanza!E51+Mwanza!F51</f>
        <v>0</v>
      </c>
      <c r="F51" s="26">
        <f>Domasi!D51+Domasi!E51+Domasi!F51</f>
        <v>0</v>
      </c>
      <c r="G51" s="26">
        <f>Namadzi!D51+Namadzi!E51+Namadzi!F51</f>
        <v>0</v>
      </c>
      <c r="H51" s="26">
        <f>Neno!D51+Neno!E51+Neno!F51</f>
        <v>0</v>
      </c>
      <c r="I51" s="26">
        <f>Kuchawe!D51+Kuchawe!E51+Kuchawe!F51</f>
        <v>0</v>
      </c>
      <c r="J51" s="26">
        <f>Chiradzulu!D51+Chiradzulu!E51+Chiradzulu!F51</f>
        <v>0</v>
      </c>
      <c r="K51" s="26">
        <f>Thondwe!D51+Thondwe!E51+Thondwe!F51</f>
        <v>0</v>
      </c>
      <c r="L51" s="26">
        <f>Jali!D51+Jali!E51+Jali!F51</f>
        <v>0</v>
      </c>
      <c r="M51" s="26">
        <f>Lirangwe!D51+Lirangwe!E51+Lirangwe!F51</f>
        <v>0</v>
      </c>
      <c r="N51" s="40">
        <f>SUM(D51:M51)</f>
        <v>0</v>
      </c>
    </row>
    <row r="52" spans="1:14" ht="15.75" x14ac:dyDescent="0.25">
      <c r="A52" s="596" t="s">
        <v>126</v>
      </c>
      <c r="B52" s="597"/>
      <c r="C52" s="6" t="s">
        <v>31</v>
      </c>
      <c r="D52" s="26">
        <f>Zomba!D52+Zomba!E52+Zomba!F52</f>
        <v>0</v>
      </c>
      <c r="E52" s="26">
        <f>Mwanza!D52+Mwanza!E52+Mwanza!F52</f>
        <v>0</v>
      </c>
      <c r="F52" s="26">
        <f>Domasi!D52+Domasi!E52+Domasi!F52</f>
        <v>0</v>
      </c>
      <c r="G52" s="26">
        <f>Namadzi!D52+Namadzi!E52+Namadzi!F52</f>
        <v>0</v>
      </c>
      <c r="H52" s="26">
        <f>Neno!D52+Neno!E52+Neno!F52</f>
        <v>0</v>
      </c>
      <c r="I52" s="26">
        <f>Kuchawe!D52+Kuchawe!E52+Kuchawe!F52</f>
        <v>0</v>
      </c>
      <c r="J52" s="26">
        <f>Chiradzulu!D52+Chiradzulu!E52+Chiradzulu!F52</f>
        <v>0</v>
      </c>
      <c r="K52" s="26">
        <f>Thondwe!D52+Thondwe!E52+Thondwe!F52</f>
        <v>0</v>
      </c>
      <c r="L52" s="26">
        <f>Jali!D52+Jali!E52+Jali!F52</f>
        <v>0</v>
      </c>
      <c r="M52" s="26">
        <f>Lirangwe!D52+Lirangwe!E52+Lirangwe!F52</f>
        <v>0</v>
      </c>
      <c r="N52" s="40">
        <f>SUM(D52:M52)</f>
        <v>0</v>
      </c>
    </row>
    <row r="53" spans="1:14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8"/>
    </row>
    <row r="54" spans="1:14" ht="15.75" x14ac:dyDescent="0.25">
      <c r="A54" s="596" t="s">
        <v>124</v>
      </c>
      <c r="B54" s="597"/>
      <c r="C54" s="12" t="s">
        <v>18</v>
      </c>
      <c r="D54" s="26">
        <f>Zomba!D54+Zomba!E54+Zomba!F54</f>
        <v>0</v>
      </c>
      <c r="E54" s="26">
        <f>Mwanza!D54+Mwanza!E54+Mwanza!F54</f>
        <v>0</v>
      </c>
      <c r="F54" s="26">
        <f>Domasi!D54+Domasi!E54+Domasi!F54</f>
        <v>0</v>
      </c>
      <c r="G54" s="26">
        <f>Namadzi!D54+Namadzi!E54+Namadzi!F54</f>
        <v>0</v>
      </c>
      <c r="H54" s="26">
        <f>Neno!D54+Neno!E54+Neno!F54</f>
        <v>0</v>
      </c>
      <c r="I54" s="26">
        <f>Kuchawe!D54+Kuchawe!E54+Kuchawe!F54</f>
        <v>0</v>
      </c>
      <c r="J54" s="26">
        <f>Chiradzulu!D54+Chiradzulu!E54+Chiradzulu!F54</f>
        <v>0</v>
      </c>
      <c r="K54" s="26">
        <f>Thondwe!D54+Thondwe!E54+Thondwe!F54</f>
        <v>0</v>
      </c>
      <c r="L54" s="26">
        <f>Jali!D54+Jali!E54+Jali!F54</f>
        <v>0</v>
      </c>
      <c r="M54" s="26">
        <f>Lirangwe!D54+Lirangwe!E54+Lirangwe!F54</f>
        <v>0</v>
      </c>
      <c r="N54" s="39">
        <f>SUM(D54:M54)</f>
        <v>0</v>
      </c>
    </row>
    <row r="55" spans="1:14" ht="15.75" x14ac:dyDescent="0.25">
      <c r="A55" s="167" t="s">
        <v>123</v>
      </c>
      <c r="B55" s="168"/>
      <c r="C55" s="12" t="s">
        <v>18</v>
      </c>
      <c r="D55" s="26">
        <f>Zomba!D55+Zomba!E55+Zomba!F55</f>
        <v>0</v>
      </c>
      <c r="E55" s="26">
        <f>Mwanza!D55+Mwanza!E55+Mwanza!F55</f>
        <v>0</v>
      </c>
      <c r="F55" s="26">
        <f>Domasi!D55+Domasi!E55+Domasi!F55</f>
        <v>0</v>
      </c>
      <c r="G55" s="26">
        <f>Namadzi!D55+Namadzi!E55+Namadzi!F55</f>
        <v>0</v>
      </c>
      <c r="H55" s="26">
        <f>Neno!D55+Neno!E55+Neno!F55</f>
        <v>0</v>
      </c>
      <c r="I55" s="26">
        <f>Kuchawe!D55+Kuchawe!E55+Kuchawe!F55</f>
        <v>0</v>
      </c>
      <c r="J55" s="26">
        <f>Chiradzulu!D55+Chiradzulu!E55+Chiradzulu!F55</f>
        <v>0</v>
      </c>
      <c r="K55" s="26">
        <f>Thondwe!D55+Thondwe!E55+Thondwe!F55</f>
        <v>0</v>
      </c>
      <c r="L55" s="26">
        <f>Jali!D55+Jali!E55+Jali!F55</f>
        <v>0</v>
      </c>
      <c r="M55" s="26">
        <f>Lirangwe!D55+Lirangwe!E55+Lirangwe!F55</f>
        <v>0</v>
      </c>
      <c r="N55" s="39">
        <f>SUM(D55:M55)</f>
        <v>0</v>
      </c>
    </row>
    <row r="56" spans="1:14" ht="15.75" x14ac:dyDescent="0.25">
      <c r="A56" s="596" t="s">
        <v>122</v>
      </c>
      <c r="B56" s="597"/>
      <c r="C56" s="6" t="s">
        <v>18</v>
      </c>
      <c r="D56" s="26">
        <f>Zomba!D56+Zomba!E56+Zomba!F56</f>
        <v>0</v>
      </c>
      <c r="E56" s="26">
        <f>Mwanza!D56+Mwanza!E56+Mwanza!F56</f>
        <v>0</v>
      </c>
      <c r="F56" s="26">
        <f>Domasi!D56+Domasi!E56+Domasi!F56</f>
        <v>0</v>
      </c>
      <c r="G56" s="26">
        <f>Namadzi!D56+Namadzi!E56+Namadzi!F56</f>
        <v>0</v>
      </c>
      <c r="H56" s="26">
        <f>Neno!D56+Neno!E56+Neno!F56</f>
        <v>0</v>
      </c>
      <c r="I56" s="26">
        <f>Kuchawe!D56+Kuchawe!E56+Kuchawe!F56</f>
        <v>0</v>
      </c>
      <c r="J56" s="26">
        <f>Chiradzulu!D56+Chiradzulu!E56+Chiradzulu!F56</f>
        <v>0</v>
      </c>
      <c r="K56" s="26">
        <f>Thondwe!D56+Thondwe!E56+Thondwe!F56</f>
        <v>0</v>
      </c>
      <c r="L56" s="26">
        <f>Jali!D56+Jali!E56+Jali!F56</f>
        <v>0</v>
      </c>
      <c r="M56" s="26">
        <f>Lirangwe!D56+Lirangwe!E56+Lirangwe!F56</f>
        <v>0</v>
      </c>
      <c r="N56" s="39">
        <f>SUM(D56:M56)</f>
        <v>0</v>
      </c>
    </row>
    <row r="57" spans="1:14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8"/>
    </row>
    <row r="58" spans="1:14" ht="15.75" x14ac:dyDescent="0.25">
      <c r="A58" s="610" t="s">
        <v>120</v>
      </c>
      <c r="B58" s="611"/>
      <c r="C58" s="6" t="s">
        <v>18</v>
      </c>
      <c r="D58" s="14">
        <f>D41+D46+D51+D52+D54+D55+D56</f>
        <v>71093872.736750007</v>
      </c>
      <c r="E58" s="14">
        <f t="shared" ref="E58:M58" si="15">E41+E46+E51+E52+E54+E55+E56</f>
        <v>13002320.984999999</v>
      </c>
      <c r="F58" s="14">
        <f t="shared" si="15"/>
        <v>1246942.7961625</v>
      </c>
      <c r="G58" s="14">
        <f t="shared" si="15"/>
        <v>2580537.8806375</v>
      </c>
      <c r="H58" s="14">
        <f t="shared" si="15"/>
        <v>4187717.8174000001</v>
      </c>
      <c r="I58" s="14">
        <f t="shared" si="15"/>
        <v>1562315.62</v>
      </c>
      <c r="J58" s="14">
        <f t="shared" si="15"/>
        <v>301463.05660000001</v>
      </c>
      <c r="K58" s="14">
        <f t="shared" si="15"/>
        <v>368521.855125</v>
      </c>
      <c r="L58" s="14">
        <f t="shared" si="15"/>
        <v>757519.33362499997</v>
      </c>
      <c r="M58" s="14">
        <f t="shared" si="15"/>
        <v>222348.05</v>
      </c>
      <c r="N58" s="39">
        <f>SUM(D58:M58)</f>
        <v>95323560.131300002</v>
      </c>
    </row>
    <row r="59" spans="1:14" ht="15.75" x14ac:dyDescent="0.25">
      <c r="A59" s="610" t="s">
        <v>119</v>
      </c>
      <c r="B59" s="611"/>
      <c r="C59" s="6" t="s">
        <v>117</v>
      </c>
      <c r="D59" s="16">
        <f>IFERROR(D58/D9,0)</f>
        <v>47.827510613610556</v>
      </c>
      <c r="E59" s="16">
        <f t="shared" ref="E59:M59" si="16">IFERROR(E58/E9,0)</f>
        <v>121.97299235459661</v>
      </c>
      <c r="F59" s="16">
        <f t="shared" si="16"/>
        <v>21.47531682561484</v>
      </c>
      <c r="G59" s="16">
        <f t="shared" si="16"/>
        <v>108.5171522555719</v>
      </c>
      <c r="H59" s="16">
        <f t="shared" si="16"/>
        <v>188.62744098914465</v>
      </c>
      <c r="I59" s="16">
        <f t="shared" si="16"/>
        <v>129.7604335548173</v>
      </c>
      <c r="J59" s="16">
        <f t="shared" si="16"/>
        <v>24.858832077183145</v>
      </c>
      <c r="K59" s="16">
        <f t="shared" si="16"/>
        <v>48.681883107661825</v>
      </c>
      <c r="L59" s="16">
        <f t="shared" si="16"/>
        <v>49.941939189411919</v>
      </c>
      <c r="M59" s="16">
        <f t="shared" si="16"/>
        <v>11.620573324971256</v>
      </c>
      <c r="N59" s="40">
        <f>IFERROR(N58/N9,0)</f>
        <v>54.064412137438268</v>
      </c>
    </row>
    <row r="60" spans="1:14" ht="15.75" x14ac:dyDescent="0.25">
      <c r="A60" s="610" t="s">
        <v>118</v>
      </c>
      <c r="B60" s="611"/>
      <c r="C60" s="6" t="s">
        <v>117</v>
      </c>
      <c r="D60" s="16">
        <f>IFERROR(D58/D22,0)</f>
        <v>69.193979056797986</v>
      </c>
      <c r="E60" s="16">
        <f t="shared" ref="E60:M60" si="17">IFERROR(E58/E22,0)</f>
        <v>164.03650781935991</v>
      </c>
      <c r="F60" s="16">
        <f t="shared" si="17"/>
        <v>26.584035547119004</v>
      </c>
      <c r="G60" s="16">
        <f t="shared" si="17"/>
        <v>137.26046289886332</v>
      </c>
      <c r="H60" s="16">
        <f t="shared" si="17"/>
        <v>242.95216150329523</v>
      </c>
      <c r="I60" s="16">
        <f t="shared" si="17"/>
        <v>195.57548164190129</v>
      </c>
      <c r="J60" s="16">
        <f t="shared" si="17"/>
        <v>29.752090461386619</v>
      </c>
      <c r="K60" s="16">
        <f t="shared" si="17"/>
        <v>61.653565175748248</v>
      </c>
      <c r="L60" s="16">
        <f t="shared" si="17"/>
        <v>66.203414840110824</v>
      </c>
      <c r="M60" s="16">
        <f t="shared" si="17"/>
        <v>15.120574634478061</v>
      </c>
      <c r="N60" s="155">
        <f>IFERROR(N58/N22,0)</f>
        <v>76.879387771375448</v>
      </c>
    </row>
    <row r="61" spans="1:14" ht="15.75" x14ac:dyDescent="0.25">
      <c r="A61" s="596" t="s">
        <v>116</v>
      </c>
      <c r="B61" s="597"/>
      <c r="C61" s="6" t="s">
        <v>3</v>
      </c>
      <c r="D61" s="26">
        <f>Zomba!F61</f>
        <v>64</v>
      </c>
      <c r="E61" s="26">
        <f>Mwanza!F61</f>
        <v>12</v>
      </c>
      <c r="F61" s="26">
        <f>Domasi!F61</f>
        <v>8</v>
      </c>
      <c r="G61" s="26">
        <f>Namadzi!F61</f>
        <v>5</v>
      </c>
      <c r="H61" s="26">
        <f>Neno!F61</f>
        <v>5</v>
      </c>
      <c r="I61" s="26">
        <f>Kuchawe!F61</f>
        <v>3</v>
      </c>
      <c r="J61" s="26">
        <f>Chiradzulu!F61</f>
        <v>4</v>
      </c>
      <c r="K61" s="26">
        <f>Thondwe!F61</f>
        <v>1</v>
      </c>
      <c r="L61" s="26">
        <f>Jali!F61</f>
        <v>1</v>
      </c>
      <c r="M61" s="26">
        <f>Lirangwe!F61</f>
        <v>7</v>
      </c>
      <c r="N61" s="39">
        <f>SUM(D61:M61)</f>
        <v>110</v>
      </c>
    </row>
    <row r="62" spans="1:14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1.3347110996297253</v>
      </c>
      <c r="E62" s="16">
        <f t="shared" ref="E62:M62" si="18">IFERROR((E61*1000*31)/E9,0)</f>
        <v>3.4896810506566602</v>
      </c>
      <c r="F62" s="16">
        <f t="shared" si="18"/>
        <v>4.2711490768806835</v>
      </c>
      <c r="G62" s="16">
        <f t="shared" si="18"/>
        <v>6.5180824222035323</v>
      </c>
      <c r="H62" s="16">
        <f t="shared" si="18"/>
        <v>6.9816674924552951</v>
      </c>
      <c r="I62" s="16">
        <f t="shared" si="18"/>
        <v>7.7242524916943518</v>
      </c>
      <c r="J62" s="16">
        <f t="shared" si="18"/>
        <v>10.225117506390699</v>
      </c>
      <c r="K62" s="16">
        <f t="shared" si="18"/>
        <v>4.0951122853368558</v>
      </c>
      <c r="L62" s="16">
        <f t="shared" si="18"/>
        <v>2.043776371308017</v>
      </c>
      <c r="M62" s="16">
        <f t="shared" si="18"/>
        <v>11.341068255461483</v>
      </c>
      <c r="N62" s="40">
        <f>IFERROR((N61*1000*31)/N9,0)</f>
        <v>1.934040704467237</v>
      </c>
    </row>
    <row r="63" spans="1:14" ht="15.75" x14ac:dyDescent="0.25">
      <c r="A63" s="641" t="s">
        <v>113</v>
      </c>
      <c r="B63" s="642"/>
      <c r="C63" s="38" t="s">
        <v>3</v>
      </c>
      <c r="D63" s="26">
        <f>Zomba!F63</f>
        <v>75</v>
      </c>
      <c r="E63" s="26">
        <f>Mwanza!F63</f>
        <v>26</v>
      </c>
      <c r="F63" s="26">
        <f>Domasi!F63</f>
        <v>17</v>
      </c>
      <c r="G63" s="26">
        <f>Namadzi!F63</f>
        <v>6</v>
      </c>
      <c r="H63" s="26">
        <f>Neno!F63</f>
        <v>15</v>
      </c>
      <c r="I63" s="26">
        <f>Kuchawe!F63</f>
        <v>5</v>
      </c>
      <c r="J63" s="26">
        <f>Chiradzulu!F63</f>
        <v>6</v>
      </c>
      <c r="K63" s="26">
        <f>Thondwe!F63</f>
        <v>4</v>
      </c>
      <c r="L63" s="26">
        <f>Jali!F63</f>
        <v>6</v>
      </c>
      <c r="M63" s="26">
        <f>Lirangwe!F63</f>
        <v>7</v>
      </c>
      <c r="N63" s="10">
        <f>SUM(D63:M63)</f>
        <v>167</v>
      </c>
    </row>
    <row r="64" spans="1:14" x14ac:dyDescent="0.25">
      <c r="A64" s="710"/>
      <c r="B64" s="711"/>
      <c r="C64" s="711"/>
      <c r="D64" s="711"/>
      <c r="E64" s="711"/>
      <c r="F64" s="711"/>
      <c r="G64" s="711"/>
      <c r="H64" s="711"/>
      <c r="I64" s="711"/>
      <c r="J64" s="711"/>
      <c r="K64" s="711"/>
      <c r="L64" s="711"/>
      <c r="M64" s="711"/>
      <c r="N64" s="712"/>
    </row>
    <row r="65" spans="1:14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8"/>
    </row>
    <row r="66" spans="1:14" ht="15.75" x14ac:dyDescent="0.25">
      <c r="A66" s="649" t="s">
        <v>111</v>
      </c>
      <c r="B66" s="37" t="s">
        <v>85</v>
      </c>
      <c r="C66" s="6" t="s">
        <v>3</v>
      </c>
      <c r="D66" s="26">
        <f>Zomba!D66</f>
        <v>25</v>
      </c>
      <c r="E66" s="26">
        <f>Mwanza!D66</f>
        <v>61</v>
      </c>
      <c r="F66" s="26">
        <f>Domasi!D66</f>
        <v>44</v>
      </c>
      <c r="G66" s="26">
        <f>Namadzi!D66</f>
        <v>72</v>
      </c>
      <c r="H66" s="26">
        <f>Neno!D66</f>
        <v>0</v>
      </c>
      <c r="I66" s="26">
        <f>Kuchawe!D66</f>
        <v>1</v>
      </c>
      <c r="J66" s="26">
        <f>Chiradzulu!D66</f>
        <v>1</v>
      </c>
      <c r="K66" s="26">
        <f>Thondwe!D66</f>
        <v>0</v>
      </c>
      <c r="L66" s="26">
        <f>Jali!D66</f>
        <v>1</v>
      </c>
      <c r="M66" s="26">
        <f>Lirangwe!D66</f>
        <v>29</v>
      </c>
      <c r="N66" s="152">
        <f>SUM(D66:M66)</f>
        <v>234</v>
      </c>
    </row>
    <row r="67" spans="1:14" ht="15.75" x14ac:dyDescent="0.25">
      <c r="A67" s="650"/>
      <c r="B67" s="24" t="s">
        <v>106</v>
      </c>
      <c r="C67" s="6" t="s">
        <v>3</v>
      </c>
      <c r="D67" s="26">
        <f>Zomba!D67+Zomba!E67+Zomba!F67</f>
        <v>300</v>
      </c>
      <c r="E67" s="26">
        <f>Mwanza!D67+Mwanza!E67+Mwanza!F67</f>
        <v>52</v>
      </c>
      <c r="F67" s="26">
        <f>Domasi!D67+Domasi!E67+Domasi!F67</f>
        <v>46</v>
      </c>
      <c r="G67" s="26">
        <f>Namadzi!D67+Namadzi!E67+Namadzi!F67</f>
        <v>0</v>
      </c>
      <c r="H67" s="26">
        <f>Neno!D67+Neno!E67+Neno!F67</f>
        <v>24</v>
      </c>
      <c r="I67" s="26">
        <f>Kuchawe!D67+Kuchawe!E67+Kuchawe!F67</f>
        <v>5</v>
      </c>
      <c r="J67" s="26">
        <f>Chiradzulu!D67+Chiradzulu!E67+Chiradzulu!F67</f>
        <v>10</v>
      </c>
      <c r="K67" s="26">
        <f>Thondwe!D67+Thondwe!E67+Thondwe!F67</f>
        <v>11</v>
      </c>
      <c r="L67" s="26">
        <f>Jali!D67+Jali!E67+Jali!F67</f>
        <v>17</v>
      </c>
      <c r="M67" s="26">
        <f>Lirangwe!D67+Lirangwe!E67+Lirangwe!F67</f>
        <v>25</v>
      </c>
      <c r="N67" s="152">
        <f>SUM(D67:M67)</f>
        <v>490</v>
      </c>
    </row>
    <row r="68" spans="1:14" ht="26.25" x14ac:dyDescent="0.25">
      <c r="A68" s="650"/>
      <c r="B68" s="24" t="s">
        <v>105</v>
      </c>
      <c r="C68" s="6" t="s">
        <v>3</v>
      </c>
      <c r="D68" s="26">
        <f>Zomba!D68+Zomba!E68+Zomba!F68</f>
        <v>325</v>
      </c>
      <c r="E68" s="26">
        <f>Mwanza!D68+Mwanza!E68+Mwanza!F68</f>
        <v>66</v>
      </c>
      <c r="F68" s="26">
        <f>Domasi!D68+Domasi!E68+Domasi!F68</f>
        <v>49</v>
      </c>
      <c r="G68" s="26">
        <f>Namadzi!D68+Namadzi!E68+Namadzi!F68</f>
        <v>4</v>
      </c>
      <c r="H68" s="26">
        <f>Neno!D68+Neno!E68+Neno!F68</f>
        <v>24</v>
      </c>
      <c r="I68" s="26">
        <f>Kuchawe!D68+Kuchawe!E68+Kuchawe!F68</f>
        <v>3</v>
      </c>
      <c r="J68" s="26">
        <f>Chiradzulu!D68+Chiradzulu!E68+Chiradzulu!F68</f>
        <v>5</v>
      </c>
      <c r="K68" s="26">
        <f>Thondwe!D68+Thondwe!E68+Thondwe!F68</f>
        <v>11</v>
      </c>
      <c r="L68" s="26">
        <f>Jali!D68+Jali!E68+Jali!F68</f>
        <v>14</v>
      </c>
      <c r="M68" s="26">
        <f>Lirangwe!D68+Lirangwe!E68+Lirangwe!F68</f>
        <v>28</v>
      </c>
      <c r="N68" s="152">
        <f>SUM(D68:M68)</f>
        <v>529</v>
      </c>
    </row>
    <row r="69" spans="1:14" s="3" customFormat="1" ht="26.25" x14ac:dyDescent="0.25">
      <c r="A69" s="650"/>
      <c r="B69" s="24" t="s">
        <v>104</v>
      </c>
      <c r="C69" s="12" t="s">
        <v>3</v>
      </c>
      <c r="D69" s="26">
        <f>Zomba!D69+Zomba!E69+Zomba!F69</f>
        <v>0</v>
      </c>
      <c r="E69" s="26">
        <f>Mwanza!D69+Mwanza!E69+Mwanza!F69</f>
        <v>0</v>
      </c>
      <c r="F69" s="26">
        <f>Domasi!D69+Domasi!E69+Domasi!F69</f>
        <v>0</v>
      </c>
      <c r="G69" s="26">
        <f>Namadzi!D69+Namadzi!E69+Namadzi!F69</f>
        <v>0</v>
      </c>
      <c r="H69" s="26">
        <f>Neno!D69+Neno!E69+Neno!F69</f>
        <v>0</v>
      </c>
      <c r="I69" s="26">
        <f>Kuchawe!D69+Kuchawe!E69+Kuchawe!F69</f>
        <v>0</v>
      </c>
      <c r="J69" s="26">
        <f>Chiradzulu!D69+Chiradzulu!E69+Chiradzulu!F69</f>
        <v>0</v>
      </c>
      <c r="K69" s="26">
        <f>Thondwe!D69+Thondwe!E69+Thondwe!F69</f>
        <v>0</v>
      </c>
      <c r="L69" s="26">
        <f>Jali!D69+Jali!E69+Jali!F69</f>
        <v>0</v>
      </c>
      <c r="M69" s="26">
        <f>Lirangwe!D69+Lirangwe!E69+Lirangwe!F69</f>
        <v>0</v>
      </c>
      <c r="N69" s="153">
        <f>SUM(D69:M69)</f>
        <v>0</v>
      </c>
    </row>
    <row r="70" spans="1:14" s="3" customFormat="1" ht="15.75" x14ac:dyDescent="0.25">
      <c r="A70" s="650"/>
      <c r="B70" s="24" t="s">
        <v>190</v>
      </c>
      <c r="C70" s="12" t="s">
        <v>3</v>
      </c>
      <c r="D70" s="5">
        <f>D68+D69</f>
        <v>325</v>
      </c>
      <c r="E70" s="5">
        <f t="shared" ref="E70:N70" si="19">E68+E69</f>
        <v>66</v>
      </c>
      <c r="F70" s="5">
        <f t="shared" si="19"/>
        <v>49</v>
      </c>
      <c r="G70" s="5">
        <f t="shared" si="19"/>
        <v>4</v>
      </c>
      <c r="H70" s="5">
        <f t="shared" si="19"/>
        <v>24</v>
      </c>
      <c r="I70" s="5">
        <f t="shared" si="19"/>
        <v>3</v>
      </c>
      <c r="J70" s="5">
        <f t="shared" si="19"/>
        <v>5</v>
      </c>
      <c r="K70" s="5">
        <f t="shared" si="19"/>
        <v>11</v>
      </c>
      <c r="L70" s="5">
        <f t="shared" si="19"/>
        <v>14</v>
      </c>
      <c r="M70" s="5">
        <f t="shared" si="19"/>
        <v>28</v>
      </c>
      <c r="N70" s="154">
        <f t="shared" si="19"/>
        <v>529</v>
      </c>
    </row>
    <row r="71" spans="1:14" ht="15.75" x14ac:dyDescent="0.25">
      <c r="A71" s="651"/>
      <c r="B71" s="37" t="s">
        <v>81</v>
      </c>
      <c r="C71" s="6" t="s">
        <v>3</v>
      </c>
      <c r="D71" s="26">
        <f>D66+D67-D70</f>
        <v>0</v>
      </c>
      <c r="E71" s="26">
        <f t="shared" ref="E71:M71" si="20">E66+E67-E70</f>
        <v>47</v>
      </c>
      <c r="F71" s="26">
        <f t="shared" si="20"/>
        <v>41</v>
      </c>
      <c r="G71" s="26">
        <f t="shared" si="20"/>
        <v>68</v>
      </c>
      <c r="H71" s="26">
        <f t="shared" si="20"/>
        <v>0</v>
      </c>
      <c r="I71" s="26">
        <f t="shared" si="20"/>
        <v>3</v>
      </c>
      <c r="J71" s="26">
        <f t="shared" si="20"/>
        <v>6</v>
      </c>
      <c r="K71" s="26">
        <f t="shared" si="20"/>
        <v>0</v>
      </c>
      <c r="L71" s="26">
        <f t="shared" si="20"/>
        <v>4</v>
      </c>
      <c r="M71" s="26">
        <f t="shared" si="20"/>
        <v>26</v>
      </c>
      <c r="N71" s="155">
        <f>N66+N67-N70</f>
        <v>195</v>
      </c>
    </row>
    <row r="72" spans="1:14" ht="15.75" x14ac:dyDescent="0.25">
      <c r="A72" s="649" t="s">
        <v>110</v>
      </c>
      <c r="B72" s="37" t="s">
        <v>85</v>
      </c>
      <c r="C72" s="6" t="s">
        <v>3</v>
      </c>
      <c r="D72" s="26">
        <f>Zomba!D72</f>
        <v>16</v>
      </c>
      <c r="E72" s="26">
        <f>Mwanza!D72</f>
        <v>0</v>
      </c>
      <c r="F72" s="26">
        <f>Domasi!D72</f>
        <v>3</v>
      </c>
      <c r="G72" s="26">
        <f>Namadzi!D72</f>
        <v>0</v>
      </c>
      <c r="H72" s="26">
        <f>Neno!D72</f>
        <v>0</v>
      </c>
      <c r="I72" s="26">
        <f>Kuchawe!D72</f>
        <v>0</v>
      </c>
      <c r="J72" s="26">
        <f>Chiradzulu!D72</f>
        <v>0</v>
      </c>
      <c r="K72" s="26">
        <f>Thondwe!D72</f>
        <v>0</v>
      </c>
      <c r="L72" s="26">
        <f>Jali!D72</f>
        <v>1</v>
      </c>
      <c r="M72" s="26">
        <f>Lirangwe!D72</f>
        <v>0</v>
      </c>
      <c r="N72" s="523">
        <f>SUM(D72:M72)</f>
        <v>20</v>
      </c>
    </row>
    <row r="73" spans="1:14" ht="15.75" x14ac:dyDescent="0.25">
      <c r="A73" s="650"/>
      <c r="B73" s="24" t="s">
        <v>106</v>
      </c>
      <c r="C73" s="6" t="s">
        <v>3</v>
      </c>
      <c r="D73" s="26">
        <f>Zomba!D73+Zomba!E73+Zomba!F73</f>
        <v>5</v>
      </c>
      <c r="E73" s="26">
        <f>Mwanza!D73+Mwanza!E73+Mwanza!F73</f>
        <v>2</v>
      </c>
      <c r="F73" s="26">
        <f>Domasi!D73+Domasi!E73+Domasi!F73</f>
        <v>1</v>
      </c>
      <c r="G73" s="26">
        <f>Namadzi!D73+Namadzi!E73+Namadzi!F73</f>
        <v>0</v>
      </c>
      <c r="H73" s="26">
        <f>Neno!D73+Neno!E73+Neno!F73</f>
        <v>0</v>
      </c>
      <c r="I73" s="26">
        <f>Kuchawe!D73+Kuchawe!E73+Kuchawe!F73</f>
        <v>0</v>
      </c>
      <c r="J73" s="26">
        <f>Chiradzulu!D73+Chiradzulu!E73+Chiradzulu!F73</f>
        <v>0</v>
      </c>
      <c r="K73" s="26">
        <f>Thondwe!D73+Thondwe!E73+Thondwe!F73</f>
        <v>0</v>
      </c>
      <c r="L73" s="26">
        <f>Jali!D73+Jali!E73+Jali!F73</f>
        <v>0</v>
      </c>
      <c r="M73" s="26">
        <f>Lirangwe!D73+Lirangwe!E73+Lirangwe!F73</f>
        <v>2</v>
      </c>
      <c r="N73" s="152">
        <f>SUM(D73:M73)</f>
        <v>10</v>
      </c>
    </row>
    <row r="74" spans="1:14" ht="26.25" x14ac:dyDescent="0.25">
      <c r="A74" s="650"/>
      <c r="B74" s="24" t="s">
        <v>105</v>
      </c>
      <c r="C74" s="6" t="s">
        <v>3</v>
      </c>
      <c r="D74" s="26">
        <f>Zomba!D74+Zomba!E74+Zomba!F74</f>
        <v>5</v>
      </c>
      <c r="E74" s="26">
        <f>Mwanza!D74+Mwanza!E74+Mwanza!F74</f>
        <v>2</v>
      </c>
      <c r="F74" s="26">
        <f>Domasi!D74+Domasi!E74+Domasi!F74</f>
        <v>0</v>
      </c>
      <c r="G74" s="26">
        <f>Namadzi!D74+Namadzi!E74+Namadzi!F74</f>
        <v>0</v>
      </c>
      <c r="H74" s="26">
        <f>Neno!D74+Neno!E74+Neno!F74</f>
        <v>0</v>
      </c>
      <c r="I74" s="26">
        <f>Kuchawe!D74+Kuchawe!E74+Kuchawe!F74</f>
        <v>0</v>
      </c>
      <c r="J74" s="26">
        <f>Chiradzulu!D74+Chiradzulu!E74+Chiradzulu!F74</f>
        <v>0</v>
      </c>
      <c r="K74" s="26">
        <f>Thondwe!D74+Thondwe!E74+Thondwe!F74</f>
        <v>0</v>
      </c>
      <c r="L74" s="26">
        <f>Jali!D74+Jali!E74+Jali!F74</f>
        <v>0</v>
      </c>
      <c r="M74" s="26">
        <f>Lirangwe!D74+Lirangwe!E74+Lirangwe!F74</f>
        <v>2</v>
      </c>
      <c r="N74" s="152">
        <f>SUM(D74:M74)</f>
        <v>9</v>
      </c>
    </row>
    <row r="75" spans="1:14" s="3" customFormat="1" ht="26.25" x14ac:dyDescent="0.25">
      <c r="A75" s="650"/>
      <c r="B75" s="24" t="s">
        <v>104</v>
      </c>
      <c r="C75" s="12" t="s">
        <v>3</v>
      </c>
      <c r="D75" s="26">
        <f>Zomba!D75+Zomba!E75+Zomba!F75</f>
        <v>0</v>
      </c>
      <c r="E75" s="26">
        <f>Mwanza!D75+Mwanza!E75+Mwanza!F75</f>
        <v>0</v>
      </c>
      <c r="F75" s="26">
        <f>Domasi!D75+Domasi!E75+Domasi!F75</f>
        <v>0</v>
      </c>
      <c r="G75" s="26">
        <f>Namadzi!D75+Namadzi!E75+Namadzi!F75</f>
        <v>0</v>
      </c>
      <c r="H75" s="26">
        <f>Neno!D75+Neno!E75+Neno!F75</f>
        <v>0</v>
      </c>
      <c r="I75" s="26">
        <f>Kuchawe!D75+Kuchawe!E75+Kuchawe!F75</f>
        <v>0</v>
      </c>
      <c r="J75" s="26">
        <f>Chiradzulu!D75+Chiradzulu!E75+Chiradzulu!F75</f>
        <v>0</v>
      </c>
      <c r="K75" s="26">
        <f>Thondwe!D75+Thondwe!E75+Thondwe!F75</f>
        <v>0</v>
      </c>
      <c r="L75" s="26">
        <f>Jali!D75+Jali!E75+Jali!F75</f>
        <v>0</v>
      </c>
      <c r="M75" s="26">
        <f>Lirangwe!D75+Lirangwe!E75+Lirangwe!F75</f>
        <v>0</v>
      </c>
      <c r="N75" s="152">
        <f>SUM(D75:M75)</f>
        <v>0</v>
      </c>
    </row>
    <row r="76" spans="1:14" s="3" customFormat="1" ht="15.75" x14ac:dyDescent="0.25">
      <c r="A76" s="650"/>
      <c r="B76" s="24" t="s">
        <v>190</v>
      </c>
      <c r="C76" s="12" t="s">
        <v>3</v>
      </c>
      <c r="D76" s="5">
        <f>D74+D75</f>
        <v>5</v>
      </c>
      <c r="E76" s="5">
        <f t="shared" ref="E76:N76" si="21">E74+E75</f>
        <v>2</v>
      </c>
      <c r="F76" s="5">
        <f t="shared" si="21"/>
        <v>0</v>
      </c>
      <c r="G76" s="5">
        <f t="shared" si="21"/>
        <v>0</v>
      </c>
      <c r="H76" s="5">
        <f t="shared" si="21"/>
        <v>0</v>
      </c>
      <c r="I76" s="5">
        <f t="shared" si="21"/>
        <v>0</v>
      </c>
      <c r="J76" s="5">
        <f t="shared" si="21"/>
        <v>0</v>
      </c>
      <c r="K76" s="5">
        <f t="shared" si="21"/>
        <v>0</v>
      </c>
      <c r="L76" s="5">
        <f t="shared" si="21"/>
        <v>0</v>
      </c>
      <c r="M76" s="5">
        <f t="shared" si="21"/>
        <v>2</v>
      </c>
      <c r="N76" s="154">
        <f t="shared" si="21"/>
        <v>9</v>
      </c>
    </row>
    <row r="77" spans="1:14" ht="15.75" x14ac:dyDescent="0.25">
      <c r="A77" s="651"/>
      <c r="B77" s="37" t="s">
        <v>81</v>
      </c>
      <c r="C77" s="6" t="s">
        <v>3</v>
      </c>
      <c r="D77" s="26">
        <f>D73+D73-D76</f>
        <v>5</v>
      </c>
      <c r="E77" s="26">
        <f t="shared" ref="E77:M77" si="22">E73+E73-E76</f>
        <v>2</v>
      </c>
      <c r="F77" s="26">
        <f t="shared" si="22"/>
        <v>2</v>
      </c>
      <c r="G77" s="26">
        <f t="shared" si="22"/>
        <v>0</v>
      </c>
      <c r="H77" s="26">
        <f t="shared" si="22"/>
        <v>0</v>
      </c>
      <c r="I77" s="26">
        <f t="shared" si="22"/>
        <v>0</v>
      </c>
      <c r="J77" s="26">
        <f t="shared" si="22"/>
        <v>0</v>
      </c>
      <c r="K77" s="26">
        <f t="shared" si="22"/>
        <v>0</v>
      </c>
      <c r="L77" s="26">
        <f t="shared" si="22"/>
        <v>0</v>
      </c>
      <c r="M77" s="26">
        <f t="shared" si="22"/>
        <v>2</v>
      </c>
      <c r="N77" s="54">
        <f>N72+N73-N76</f>
        <v>21</v>
      </c>
    </row>
    <row r="78" spans="1:14" ht="15.6" customHeight="1" x14ac:dyDescent="0.25">
      <c r="A78" s="649" t="s">
        <v>109</v>
      </c>
      <c r="B78" s="37" t="s">
        <v>85</v>
      </c>
      <c r="C78" s="6" t="s">
        <v>3</v>
      </c>
      <c r="D78" s="26">
        <f>Zomba!D78</f>
        <v>1</v>
      </c>
      <c r="E78" s="26">
        <f>Mwanza!D78</f>
        <v>0</v>
      </c>
      <c r="F78" s="26">
        <f>Domasi!D78</f>
        <v>3</v>
      </c>
      <c r="G78" s="26">
        <f>Namadzi!D78</f>
        <v>0</v>
      </c>
      <c r="H78" s="26">
        <f>Neno!D78</f>
        <v>0</v>
      </c>
      <c r="I78" s="26">
        <f>Kuchawe!D78</f>
        <v>0</v>
      </c>
      <c r="J78" s="26">
        <f>Chiradzulu!D78</f>
        <v>0</v>
      </c>
      <c r="K78" s="26">
        <f>Thondwe!D78</f>
        <v>0</v>
      </c>
      <c r="L78" s="26">
        <f>Jali!D78</f>
        <v>0</v>
      </c>
      <c r="M78" s="26">
        <f>Lirangwe!D78</f>
        <v>0</v>
      </c>
      <c r="N78" s="152">
        <f>SUM(D78:M78)</f>
        <v>4</v>
      </c>
    </row>
    <row r="79" spans="1:14" ht="15.75" x14ac:dyDescent="0.25">
      <c r="A79" s="650"/>
      <c r="B79" s="24" t="s">
        <v>106</v>
      </c>
      <c r="C79" s="6" t="s">
        <v>3</v>
      </c>
      <c r="D79" s="26">
        <f>Zomba!D79+Zomba!E79+Zomba!F79</f>
        <v>5</v>
      </c>
      <c r="E79" s="26">
        <f>Mwanza!D79+Mwanza!E79+Mwanza!F79</f>
        <v>0</v>
      </c>
      <c r="F79" s="26">
        <f>Domasi!D79+Domasi!E79+Domasi!F79</f>
        <v>2</v>
      </c>
      <c r="G79" s="26">
        <f>Namadzi!D79+Namadzi!E79+Namadzi!F79</f>
        <v>0</v>
      </c>
      <c r="H79" s="26">
        <f>Neno!D79+Neno!E79+Neno!F79</f>
        <v>0</v>
      </c>
      <c r="I79" s="26">
        <f>Kuchawe!D79+Kuchawe!E79+Kuchawe!F79</f>
        <v>0</v>
      </c>
      <c r="J79" s="26">
        <f>Chiradzulu!D79+Chiradzulu!E79+Chiradzulu!F79</f>
        <v>0</v>
      </c>
      <c r="K79" s="26">
        <f>Thondwe!D79+Thondwe!E79+Thondwe!F79</f>
        <v>0</v>
      </c>
      <c r="L79" s="26">
        <f>Jali!D79+Jali!E79+Jali!F79</f>
        <v>1</v>
      </c>
      <c r="M79" s="26">
        <f>Lirangwe!D79+Lirangwe!E79+Lirangwe!F79</f>
        <v>0</v>
      </c>
      <c r="N79" s="152">
        <f>SUM(D79:M79)</f>
        <v>8</v>
      </c>
    </row>
    <row r="80" spans="1:14" ht="26.25" x14ac:dyDescent="0.25">
      <c r="A80" s="650"/>
      <c r="B80" s="24" t="s">
        <v>105</v>
      </c>
      <c r="C80" s="6" t="s">
        <v>3</v>
      </c>
      <c r="D80" s="26">
        <f>Zomba!D80+Zomba!E80+Zomba!F80</f>
        <v>1</v>
      </c>
      <c r="E80" s="26">
        <f>Mwanza!D80+Mwanza!E80+Mwanza!F80</f>
        <v>0</v>
      </c>
      <c r="F80" s="26">
        <f>Domasi!D80+Domasi!E80+Domasi!F80</f>
        <v>1</v>
      </c>
      <c r="G80" s="26">
        <f>Namadzi!D80+Namadzi!E80+Namadzi!F80</f>
        <v>0</v>
      </c>
      <c r="H80" s="26">
        <f>Neno!D80+Neno!E80+Neno!F80</f>
        <v>0</v>
      </c>
      <c r="I80" s="26">
        <f>Kuchawe!D80+Kuchawe!E80+Kuchawe!F80</f>
        <v>0</v>
      </c>
      <c r="J80" s="26">
        <f>Chiradzulu!D80+Chiradzulu!E80+Chiradzulu!F80</f>
        <v>0</v>
      </c>
      <c r="K80" s="26">
        <f>Thondwe!D80+Thondwe!E80+Thondwe!F80</f>
        <v>0</v>
      </c>
      <c r="L80" s="26">
        <f>Jali!D80+Jali!E80+Jali!F80</f>
        <v>1</v>
      </c>
      <c r="M80" s="26">
        <f>Lirangwe!D80+Lirangwe!E80+Lirangwe!F80</f>
        <v>0</v>
      </c>
      <c r="N80" s="152">
        <f>SUM(D80:M80)</f>
        <v>3</v>
      </c>
    </row>
    <row r="81" spans="1:14" s="3" customFormat="1" ht="26.25" x14ac:dyDescent="0.25">
      <c r="A81" s="650"/>
      <c r="B81" s="24" t="s">
        <v>104</v>
      </c>
      <c r="C81" s="12" t="s">
        <v>3</v>
      </c>
      <c r="D81" s="26">
        <f>Zomba!D81+Zomba!E81+Zomba!F81</f>
        <v>0</v>
      </c>
      <c r="E81" s="26">
        <f>Mwanza!D81+Mwanza!E81+Mwanza!F81</f>
        <v>0</v>
      </c>
      <c r="F81" s="26">
        <f>Domasi!D81+Domasi!E81+Domasi!F81</f>
        <v>0</v>
      </c>
      <c r="G81" s="26">
        <f>Namadzi!D81+Namadzi!E81+Namadzi!F81</f>
        <v>0</v>
      </c>
      <c r="H81" s="26">
        <f>Neno!D81+Neno!E81+Neno!F81</f>
        <v>0</v>
      </c>
      <c r="I81" s="26">
        <f>Kuchawe!D81+Kuchawe!E81+Kuchawe!F81</f>
        <v>0</v>
      </c>
      <c r="J81" s="26">
        <f>Chiradzulu!D81+Chiradzulu!E81+Chiradzulu!F81</f>
        <v>0</v>
      </c>
      <c r="K81" s="26">
        <f>Thondwe!D81+Thondwe!E81+Thondwe!F81</f>
        <v>0</v>
      </c>
      <c r="L81" s="26">
        <f>Jali!D81+Jali!E81+Jali!F81</f>
        <v>0</v>
      </c>
      <c r="M81" s="26">
        <f>Lirangwe!D81+Lirangwe!E81+Lirangwe!F81</f>
        <v>0</v>
      </c>
      <c r="N81" s="153">
        <f>SUM(D81:M81)</f>
        <v>0</v>
      </c>
    </row>
    <row r="82" spans="1:14" s="3" customFormat="1" ht="15.75" x14ac:dyDescent="0.25">
      <c r="A82" s="650"/>
      <c r="B82" s="24" t="s">
        <v>190</v>
      </c>
      <c r="C82" s="12" t="s">
        <v>3</v>
      </c>
      <c r="D82" s="5">
        <f>D81+D80</f>
        <v>1</v>
      </c>
      <c r="E82" s="5">
        <f t="shared" ref="E82:N82" si="23">E81+E80</f>
        <v>0</v>
      </c>
      <c r="F82" s="5">
        <f t="shared" si="23"/>
        <v>1</v>
      </c>
      <c r="G82" s="5">
        <f t="shared" si="23"/>
        <v>0</v>
      </c>
      <c r="H82" s="5">
        <f t="shared" si="23"/>
        <v>0</v>
      </c>
      <c r="I82" s="5">
        <f t="shared" si="23"/>
        <v>0</v>
      </c>
      <c r="J82" s="5">
        <f t="shared" si="23"/>
        <v>0</v>
      </c>
      <c r="K82" s="5">
        <f t="shared" si="23"/>
        <v>0</v>
      </c>
      <c r="L82" s="5">
        <f t="shared" si="23"/>
        <v>1</v>
      </c>
      <c r="M82" s="5">
        <f t="shared" si="23"/>
        <v>0</v>
      </c>
      <c r="N82" s="154">
        <f t="shared" si="23"/>
        <v>3</v>
      </c>
    </row>
    <row r="83" spans="1:14" ht="15.75" x14ac:dyDescent="0.25">
      <c r="A83" s="651"/>
      <c r="B83" s="37" t="s">
        <v>81</v>
      </c>
      <c r="C83" s="6" t="s">
        <v>3</v>
      </c>
      <c r="D83" s="26">
        <f>D78+D79-D82</f>
        <v>5</v>
      </c>
      <c r="E83" s="26">
        <f t="shared" ref="E83:N83" si="24">E78+E79-E82</f>
        <v>0</v>
      </c>
      <c r="F83" s="26">
        <f t="shared" si="24"/>
        <v>4</v>
      </c>
      <c r="G83" s="26">
        <f t="shared" si="24"/>
        <v>0</v>
      </c>
      <c r="H83" s="26">
        <f t="shared" si="24"/>
        <v>0</v>
      </c>
      <c r="I83" s="26">
        <f t="shared" si="24"/>
        <v>0</v>
      </c>
      <c r="J83" s="26">
        <f t="shared" si="24"/>
        <v>0</v>
      </c>
      <c r="K83" s="26">
        <f t="shared" si="24"/>
        <v>0</v>
      </c>
      <c r="L83" s="26">
        <f t="shared" si="24"/>
        <v>0</v>
      </c>
      <c r="M83" s="26">
        <f t="shared" si="24"/>
        <v>0</v>
      </c>
      <c r="N83" s="155">
        <f t="shared" si="24"/>
        <v>9</v>
      </c>
    </row>
    <row r="84" spans="1:14" ht="15.75" x14ac:dyDescent="0.25">
      <c r="A84" s="652" t="s">
        <v>108</v>
      </c>
      <c r="B84" s="37" t="s">
        <v>85</v>
      </c>
      <c r="C84" s="6" t="s">
        <v>3</v>
      </c>
      <c r="D84" s="26">
        <f>Zomba!D84</f>
        <v>5</v>
      </c>
      <c r="E84" s="26">
        <f>Mwanza!D84</f>
        <v>0</v>
      </c>
      <c r="F84" s="26">
        <f>Domasi!D84</f>
        <v>0</v>
      </c>
      <c r="G84" s="26">
        <f>Namadzi!D84</f>
        <v>0</v>
      </c>
      <c r="H84" s="26">
        <f>Neno!D84</f>
        <v>0</v>
      </c>
      <c r="I84" s="26">
        <f>Kuchawe!D84</f>
        <v>0</v>
      </c>
      <c r="J84" s="26">
        <f>Chiradzulu!D84</f>
        <v>0</v>
      </c>
      <c r="K84" s="26">
        <f>Thondwe!D84</f>
        <v>0</v>
      </c>
      <c r="L84" s="26">
        <f>Jali!D84</f>
        <v>0</v>
      </c>
      <c r="M84" s="26">
        <f>Lirangwe!D84</f>
        <v>0</v>
      </c>
      <c r="N84" s="152">
        <f>SUM(D84:M84)</f>
        <v>5</v>
      </c>
    </row>
    <row r="85" spans="1:14" ht="15.75" x14ac:dyDescent="0.25">
      <c r="A85" s="653"/>
      <c r="B85" s="37" t="s">
        <v>106</v>
      </c>
      <c r="C85" s="6" t="s">
        <v>3</v>
      </c>
      <c r="D85" s="26">
        <f>Zomba!D85+Zomba!E85+Zomba!F85</f>
        <v>0</v>
      </c>
      <c r="E85" s="26">
        <f>Mwanza!D85+Mwanza!E85+Mwanza!F85</f>
        <v>0</v>
      </c>
      <c r="F85" s="26">
        <f>Domasi!D85+Domasi!E85+Domasi!F85</f>
        <v>0</v>
      </c>
      <c r="G85" s="26">
        <f>Namadzi!D85+Namadzi!E85+Namadzi!F85</f>
        <v>0</v>
      </c>
      <c r="H85" s="26">
        <f>Neno!D85+Neno!E85+Neno!F85</f>
        <v>0</v>
      </c>
      <c r="I85" s="26">
        <f>Kuchawe!D85+Kuchawe!E85+Kuchawe!F85</f>
        <v>0</v>
      </c>
      <c r="J85" s="26">
        <f>Chiradzulu!D85+Chiradzulu!E85+Chiradzulu!F85</f>
        <v>0</v>
      </c>
      <c r="K85" s="26">
        <f>Thondwe!D85+Thondwe!E85+Thondwe!F85</f>
        <v>0</v>
      </c>
      <c r="L85" s="26">
        <f>Jali!D85+Jali!E85+Jali!F85</f>
        <v>0</v>
      </c>
      <c r="M85" s="26">
        <f>Lirangwe!D85+Lirangwe!E85+Lirangwe!F85</f>
        <v>0</v>
      </c>
      <c r="N85" s="152">
        <f>SUM(D85:M85)</f>
        <v>0</v>
      </c>
    </row>
    <row r="86" spans="1:14" ht="26.25" x14ac:dyDescent="0.25">
      <c r="A86" s="653"/>
      <c r="B86" s="37" t="s">
        <v>105</v>
      </c>
      <c r="C86" s="6" t="s">
        <v>3</v>
      </c>
      <c r="D86" s="26">
        <f>Zomba!D86+Zomba!E86+Zomba!F86</f>
        <v>0</v>
      </c>
      <c r="E86" s="26">
        <f>Mwanza!D86+Mwanza!E86+Mwanza!F86</f>
        <v>0</v>
      </c>
      <c r="F86" s="26">
        <f>Domasi!D86+Domasi!E86+Domasi!F86</f>
        <v>0</v>
      </c>
      <c r="G86" s="26">
        <f>Namadzi!D86+Namadzi!E86+Namadzi!F86</f>
        <v>0</v>
      </c>
      <c r="H86" s="26">
        <f>Neno!D86+Neno!E86+Neno!F86</f>
        <v>0</v>
      </c>
      <c r="I86" s="26">
        <f>Kuchawe!D86+Kuchawe!E86+Kuchawe!F86</f>
        <v>0</v>
      </c>
      <c r="J86" s="26">
        <f>Chiradzulu!D86+Chiradzulu!E86+Chiradzulu!F86</f>
        <v>0</v>
      </c>
      <c r="K86" s="26">
        <f>Thondwe!D86+Thondwe!E86+Thondwe!F86</f>
        <v>0</v>
      </c>
      <c r="L86" s="26">
        <f>Jali!D86+Jali!E86+Jali!F86</f>
        <v>0</v>
      </c>
      <c r="M86" s="26">
        <f>Lirangwe!D86+Lirangwe!E86+Lirangwe!F86</f>
        <v>0</v>
      </c>
      <c r="N86" s="152">
        <f>SUM(D86:M86)</f>
        <v>0</v>
      </c>
    </row>
    <row r="87" spans="1:14" s="3" customFormat="1" ht="26.25" x14ac:dyDescent="0.25">
      <c r="A87" s="653"/>
      <c r="B87" s="24" t="s">
        <v>104</v>
      </c>
      <c r="C87" s="12" t="s">
        <v>3</v>
      </c>
      <c r="D87" s="26">
        <f>Zomba!D87+Zomba!E87+Zomba!F87</f>
        <v>0</v>
      </c>
      <c r="E87" s="26">
        <f>Mwanza!D87+Mwanza!E87+Mwanza!F87</f>
        <v>0</v>
      </c>
      <c r="F87" s="26">
        <f>Domasi!D87+Domasi!E87+Domasi!F87</f>
        <v>0</v>
      </c>
      <c r="G87" s="26">
        <f>Namadzi!D87+Namadzi!E87+Namadzi!F87</f>
        <v>0</v>
      </c>
      <c r="H87" s="26">
        <f>Neno!D87+Neno!E87+Neno!F87</f>
        <v>0</v>
      </c>
      <c r="I87" s="26">
        <f>Kuchawe!D87+Kuchawe!E87+Kuchawe!F87</f>
        <v>0</v>
      </c>
      <c r="J87" s="26">
        <f>Chiradzulu!D87+Chiradzulu!E87+Chiradzulu!F87</f>
        <v>0</v>
      </c>
      <c r="K87" s="26">
        <f>Thondwe!D87+Thondwe!E87+Thondwe!F87</f>
        <v>0</v>
      </c>
      <c r="L87" s="26">
        <f>Jali!D87+Jali!E87+Jali!F87</f>
        <v>0</v>
      </c>
      <c r="M87" s="26">
        <f>Lirangwe!D87+Lirangwe!E87+Lirangwe!F87</f>
        <v>0</v>
      </c>
      <c r="N87" s="153">
        <f>SUM(D87:M87)</f>
        <v>0</v>
      </c>
    </row>
    <row r="88" spans="1:14" s="3" customFormat="1" ht="15.75" x14ac:dyDescent="0.25">
      <c r="A88" s="653"/>
      <c r="B88" s="24" t="s">
        <v>190</v>
      </c>
      <c r="C88" s="12" t="s">
        <v>3</v>
      </c>
      <c r="D88" s="5">
        <f>D87+D86</f>
        <v>0</v>
      </c>
      <c r="E88" s="5">
        <f t="shared" ref="E88:M88" si="25">E87+E86</f>
        <v>0</v>
      </c>
      <c r="F88" s="5">
        <f t="shared" si="25"/>
        <v>0</v>
      </c>
      <c r="G88" s="5">
        <f t="shared" si="25"/>
        <v>0</v>
      </c>
      <c r="H88" s="5">
        <f t="shared" si="25"/>
        <v>0</v>
      </c>
      <c r="I88" s="5">
        <f t="shared" si="25"/>
        <v>0</v>
      </c>
      <c r="J88" s="5">
        <f t="shared" si="25"/>
        <v>0</v>
      </c>
      <c r="K88" s="5">
        <f t="shared" si="25"/>
        <v>0</v>
      </c>
      <c r="L88" s="5">
        <f t="shared" si="25"/>
        <v>0</v>
      </c>
      <c r="M88" s="5">
        <f t="shared" si="25"/>
        <v>0</v>
      </c>
      <c r="N88" s="153">
        <f>SUM(D88:M88)</f>
        <v>0</v>
      </c>
    </row>
    <row r="89" spans="1:14" ht="15.75" x14ac:dyDescent="0.25">
      <c r="A89" s="654"/>
      <c r="B89" s="36" t="s">
        <v>81</v>
      </c>
      <c r="C89" s="6" t="s">
        <v>3</v>
      </c>
      <c r="D89" s="26">
        <f>D84+D85-D88</f>
        <v>5</v>
      </c>
      <c r="E89" s="26">
        <f t="shared" ref="E89:M89" si="26">E84+E85-E88</f>
        <v>0</v>
      </c>
      <c r="F89" s="26">
        <f t="shared" si="26"/>
        <v>0</v>
      </c>
      <c r="G89" s="26">
        <f t="shared" si="26"/>
        <v>0</v>
      </c>
      <c r="H89" s="26">
        <f t="shared" si="26"/>
        <v>0</v>
      </c>
      <c r="I89" s="26">
        <f t="shared" si="26"/>
        <v>0</v>
      </c>
      <c r="J89" s="26">
        <f t="shared" si="26"/>
        <v>0</v>
      </c>
      <c r="K89" s="26">
        <f t="shared" si="26"/>
        <v>0</v>
      </c>
      <c r="L89" s="26">
        <f t="shared" si="26"/>
        <v>0</v>
      </c>
      <c r="M89" s="26">
        <f t="shared" si="26"/>
        <v>0</v>
      </c>
      <c r="N89" s="155">
        <f t="shared" ref="N89" si="27">N84+N85-N86-N87</f>
        <v>5</v>
      </c>
    </row>
    <row r="90" spans="1:14" ht="15.75" x14ac:dyDescent="0.25">
      <c r="A90" s="655" t="s">
        <v>107</v>
      </c>
      <c r="B90" s="24" t="s">
        <v>85</v>
      </c>
      <c r="C90" s="12" t="s">
        <v>3</v>
      </c>
      <c r="D90" s="142">
        <f>D66+D72+D78+D84</f>
        <v>47</v>
      </c>
      <c r="E90" s="142">
        <f t="shared" ref="E90:M90" si="28">E66+E72+E78+E84</f>
        <v>61</v>
      </c>
      <c r="F90" s="142">
        <f t="shared" si="28"/>
        <v>50</v>
      </c>
      <c r="G90" s="142">
        <f t="shared" si="28"/>
        <v>72</v>
      </c>
      <c r="H90" s="142">
        <f t="shared" si="28"/>
        <v>0</v>
      </c>
      <c r="I90" s="142">
        <f t="shared" si="28"/>
        <v>1</v>
      </c>
      <c r="J90" s="142">
        <f t="shared" si="28"/>
        <v>1</v>
      </c>
      <c r="K90" s="142">
        <f t="shared" si="28"/>
        <v>0</v>
      </c>
      <c r="L90" s="142">
        <f t="shared" si="28"/>
        <v>2</v>
      </c>
      <c r="M90" s="142">
        <f t="shared" si="28"/>
        <v>29</v>
      </c>
      <c r="N90" s="152">
        <f>SUM(D90:M90)</f>
        <v>263</v>
      </c>
    </row>
    <row r="91" spans="1:14" ht="15.75" x14ac:dyDescent="0.25">
      <c r="A91" s="656"/>
      <c r="B91" s="24" t="s">
        <v>106</v>
      </c>
      <c r="C91" s="12" t="s">
        <v>3</v>
      </c>
      <c r="D91" s="142">
        <f t="shared" ref="D91:M93" si="29">D67+D73+D79+D85</f>
        <v>310</v>
      </c>
      <c r="E91" s="142">
        <f t="shared" si="29"/>
        <v>54</v>
      </c>
      <c r="F91" s="142">
        <f t="shared" si="29"/>
        <v>49</v>
      </c>
      <c r="G91" s="142">
        <f t="shared" si="29"/>
        <v>0</v>
      </c>
      <c r="H91" s="142">
        <f t="shared" si="29"/>
        <v>24</v>
      </c>
      <c r="I91" s="142">
        <f t="shared" si="29"/>
        <v>5</v>
      </c>
      <c r="J91" s="142">
        <f t="shared" si="29"/>
        <v>10</v>
      </c>
      <c r="K91" s="142">
        <f t="shared" si="29"/>
        <v>11</v>
      </c>
      <c r="L91" s="142">
        <f t="shared" si="29"/>
        <v>18</v>
      </c>
      <c r="M91" s="142">
        <f t="shared" si="29"/>
        <v>27</v>
      </c>
      <c r="N91" s="152">
        <f>SUM(D91:M91)</f>
        <v>508</v>
      </c>
    </row>
    <row r="92" spans="1:14" ht="26.25" x14ac:dyDescent="0.25">
      <c r="A92" s="656"/>
      <c r="B92" s="24" t="s">
        <v>105</v>
      </c>
      <c r="C92" s="12" t="s">
        <v>3</v>
      </c>
      <c r="D92" s="142">
        <f t="shared" si="29"/>
        <v>331</v>
      </c>
      <c r="E92" s="142">
        <f t="shared" si="29"/>
        <v>68</v>
      </c>
      <c r="F92" s="142">
        <f t="shared" si="29"/>
        <v>50</v>
      </c>
      <c r="G92" s="142">
        <f t="shared" si="29"/>
        <v>4</v>
      </c>
      <c r="H92" s="142">
        <f t="shared" si="29"/>
        <v>24</v>
      </c>
      <c r="I92" s="142">
        <f t="shared" si="29"/>
        <v>3</v>
      </c>
      <c r="J92" s="142">
        <f t="shared" si="29"/>
        <v>5</v>
      </c>
      <c r="K92" s="142">
        <f t="shared" si="29"/>
        <v>11</v>
      </c>
      <c r="L92" s="142">
        <f t="shared" si="29"/>
        <v>15</v>
      </c>
      <c r="M92" s="142">
        <f t="shared" si="29"/>
        <v>30</v>
      </c>
      <c r="N92" s="152">
        <f t="shared" ref="N92:N93" si="30">SUM(D92:M92)</f>
        <v>541</v>
      </c>
    </row>
    <row r="93" spans="1:14" s="3" customFormat="1" ht="26.25" x14ac:dyDescent="0.25">
      <c r="A93" s="656"/>
      <c r="B93" s="24" t="s">
        <v>104</v>
      </c>
      <c r="C93" s="12"/>
      <c r="D93" s="142">
        <f t="shared" si="29"/>
        <v>0</v>
      </c>
      <c r="E93" s="142">
        <f t="shared" si="29"/>
        <v>0</v>
      </c>
      <c r="F93" s="142">
        <f t="shared" si="29"/>
        <v>0</v>
      </c>
      <c r="G93" s="142">
        <f t="shared" si="29"/>
        <v>0</v>
      </c>
      <c r="H93" s="142">
        <f t="shared" si="29"/>
        <v>0</v>
      </c>
      <c r="I93" s="142">
        <f t="shared" si="29"/>
        <v>0</v>
      </c>
      <c r="J93" s="142">
        <f t="shared" si="29"/>
        <v>0</v>
      </c>
      <c r="K93" s="142">
        <f t="shared" si="29"/>
        <v>0</v>
      </c>
      <c r="L93" s="142">
        <f t="shared" si="29"/>
        <v>0</v>
      </c>
      <c r="M93" s="142">
        <f t="shared" si="29"/>
        <v>0</v>
      </c>
      <c r="N93" s="152">
        <f t="shared" si="30"/>
        <v>0</v>
      </c>
    </row>
    <row r="94" spans="1:14" s="3" customFormat="1" ht="15.75" x14ac:dyDescent="0.25">
      <c r="A94" s="656"/>
      <c r="B94" s="24" t="s">
        <v>190</v>
      </c>
      <c r="C94" s="12" t="s">
        <v>3</v>
      </c>
      <c r="D94" s="143">
        <f>D93+D92</f>
        <v>331</v>
      </c>
      <c r="E94" s="143">
        <f t="shared" ref="E94:M94" si="31">E93+E92</f>
        <v>68</v>
      </c>
      <c r="F94" s="143">
        <f t="shared" si="31"/>
        <v>50</v>
      </c>
      <c r="G94" s="143">
        <f t="shared" si="31"/>
        <v>4</v>
      </c>
      <c r="H94" s="143">
        <f t="shared" si="31"/>
        <v>24</v>
      </c>
      <c r="I94" s="143">
        <f t="shared" si="31"/>
        <v>3</v>
      </c>
      <c r="J94" s="143">
        <f t="shared" si="31"/>
        <v>5</v>
      </c>
      <c r="K94" s="143">
        <f t="shared" si="31"/>
        <v>11</v>
      </c>
      <c r="L94" s="143">
        <f t="shared" si="31"/>
        <v>15</v>
      </c>
      <c r="M94" s="143">
        <f t="shared" si="31"/>
        <v>30</v>
      </c>
      <c r="N94" s="156">
        <f t="shared" ref="N94" si="32">N93+N92</f>
        <v>541</v>
      </c>
    </row>
    <row r="95" spans="1:14" ht="16.5" thickBot="1" x14ac:dyDescent="0.3">
      <c r="A95" s="657"/>
      <c r="B95" s="24" t="s">
        <v>81</v>
      </c>
      <c r="C95" s="12" t="s">
        <v>3</v>
      </c>
      <c r="D95" s="144">
        <f>D90+D91-D94</f>
        <v>26</v>
      </c>
      <c r="E95" s="144">
        <f t="shared" ref="E95:M95" si="33">E90+E91-E94</f>
        <v>47</v>
      </c>
      <c r="F95" s="144">
        <f t="shared" si="33"/>
        <v>49</v>
      </c>
      <c r="G95" s="144">
        <f t="shared" si="33"/>
        <v>68</v>
      </c>
      <c r="H95" s="144">
        <f t="shared" si="33"/>
        <v>0</v>
      </c>
      <c r="I95" s="144">
        <f t="shared" si="33"/>
        <v>3</v>
      </c>
      <c r="J95" s="144">
        <f t="shared" si="33"/>
        <v>6</v>
      </c>
      <c r="K95" s="144">
        <f t="shared" si="33"/>
        <v>0</v>
      </c>
      <c r="L95" s="144">
        <f t="shared" si="33"/>
        <v>5</v>
      </c>
      <c r="M95" s="144">
        <f t="shared" si="33"/>
        <v>26</v>
      </c>
      <c r="N95" s="157">
        <f t="shared" ref="N95" si="34">N90+N91-N94</f>
        <v>230</v>
      </c>
    </row>
    <row r="96" spans="1:14" ht="16.149999999999999" customHeight="1" thickBot="1" x14ac:dyDescent="0.3">
      <c r="A96" s="707"/>
      <c r="B96" s="708"/>
      <c r="C96" s="708"/>
      <c r="D96" s="708"/>
      <c r="E96" s="708"/>
      <c r="F96" s="708"/>
      <c r="G96" s="708"/>
      <c r="H96" s="708"/>
      <c r="I96" s="708"/>
      <c r="J96" s="708"/>
      <c r="K96" s="708"/>
      <c r="L96" s="708"/>
      <c r="M96" s="708"/>
      <c r="N96" s="709"/>
    </row>
    <row r="97" spans="1:14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6"/>
    </row>
    <row r="98" spans="1:14" ht="15.75" x14ac:dyDescent="0.25">
      <c r="A98" s="85" t="s">
        <v>192</v>
      </c>
      <c r="B98" s="67"/>
      <c r="C98" s="12" t="s">
        <v>3</v>
      </c>
      <c r="D98" s="26">
        <f>Zomba!D98+Zomba!E98+Zomba!F98</f>
        <v>0</v>
      </c>
      <c r="E98" s="26">
        <f>Mwanza!D98+Mwanza!E98+Mwanza!F98</f>
        <v>0</v>
      </c>
      <c r="F98" s="26">
        <f>Domasi!D98+Domasi!E98+Domasi!F98</f>
        <v>0</v>
      </c>
      <c r="G98" s="26">
        <f>Namadzi!D98+Namadzi!E98+Namadzi!F98</f>
        <v>0</v>
      </c>
      <c r="H98" s="26">
        <f>Neno!D98+Neno!E98+Neno!F98</f>
        <v>0</v>
      </c>
      <c r="I98" s="26">
        <f>Kuchawe!D98+Kuchawe!E98+Kuchawe!F98</f>
        <v>0</v>
      </c>
      <c r="J98" s="26">
        <f>Chiradzulu!D98+Chiradzulu!E98+Chiradzulu!F98</f>
        <v>0</v>
      </c>
      <c r="K98" s="26">
        <f>Thondwe!D98+Thondwe!E98+Thondwe!F98</f>
        <v>0</v>
      </c>
      <c r="L98" s="26">
        <f>Jali!D98+Jali!E98+Jali!F98</f>
        <v>0</v>
      </c>
      <c r="M98" s="26">
        <f>Lirangwe!D98+Lirangwe!E98+Lirangwe!F98</f>
        <v>0</v>
      </c>
      <c r="N98" s="189">
        <f>SUM(D98:M98)</f>
        <v>0</v>
      </c>
    </row>
    <row r="99" spans="1:14" ht="15.75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150"/>
    </row>
    <row r="100" spans="1:14" s="3" customFormat="1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40"/>
    </row>
    <row r="101" spans="1:14" ht="15.75" x14ac:dyDescent="0.25">
      <c r="A101" s="596" t="s">
        <v>102</v>
      </c>
      <c r="B101" s="597"/>
      <c r="C101" s="12" t="s">
        <v>3</v>
      </c>
      <c r="D101" s="26">
        <f>Zomba!F101</f>
        <v>6128</v>
      </c>
      <c r="E101" s="26">
        <f>Mwanza!F101</f>
        <v>832</v>
      </c>
      <c r="F101" s="26">
        <f>Domasi!F101</f>
        <v>662</v>
      </c>
      <c r="G101" s="26">
        <f>Namadzi!F101</f>
        <v>219</v>
      </c>
      <c r="H101" s="26">
        <f>Neno!F101</f>
        <v>151</v>
      </c>
      <c r="I101" s="26">
        <f>Kuchawe!F101</f>
        <v>108</v>
      </c>
      <c r="J101" s="26">
        <f>Chiradzulu!F101</f>
        <v>79</v>
      </c>
      <c r="K101" s="26">
        <f>Thondwe!F101</f>
        <v>133</v>
      </c>
      <c r="L101" s="26">
        <f>Jali!F101</f>
        <v>29</v>
      </c>
      <c r="M101" s="26">
        <f>Lirangwe!F101</f>
        <v>53</v>
      </c>
      <c r="N101" s="54">
        <f>SUM(D101:M101)</f>
        <v>8394</v>
      </c>
    </row>
    <row r="102" spans="1:14" ht="15.75" x14ac:dyDescent="0.25">
      <c r="A102" s="596" t="s">
        <v>101</v>
      </c>
      <c r="B102" s="597"/>
      <c r="C102" s="12" t="s">
        <v>3</v>
      </c>
      <c r="D102" s="26">
        <f>Zomba!F102</f>
        <v>364</v>
      </c>
      <c r="E102" s="26">
        <f>Mwanza!F102</f>
        <v>55</v>
      </c>
      <c r="F102" s="26">
        <f>Domasi!F102</f>
        <v>7</v>
      </c>
      <c r="G102" s="26">
        <f>Namadzi!F102</f>
        <v>10</v>
      </c>
      <c r="H102" s="26">
        <f>Neno!F102</f>
        <v>4</v>
      </c>
      <c r="I102" s="26">
        <f>Kuchawe!F102</f>
        <v>9</v>
      </c>
      <c r="J102" s="26">
        <f>Chiradzulu!F102</f>
        <v>46</v>
      </c>
      <c r="K102" s="26">
        <f>Thondwe!F102</f>
        <v>4</v>
      </c>
      <c r="L102" s="26">
        <f>Jali!F102</f>
        <v>1</v>
      </c>
      <c r="M102" s="26">
        <f>Lirangwe!F102</f>
        <v>3</v>
      </c>
      <c r="N102" s="54">
        <f t="shared" ref="N102:N122" si="35">SUM(D102:M102)</f>
        <v>503</v>
      </c>
    </row>
    <row r="103" spans="1:14" ht="15.6" customHeight="1" x14ac:dyDescent="0.25">
      <c r="A103" s="603" t="s">
        <v>100</v>
      </c>
      <c r="B103" s="604"/>
      <c r="C103" s="12" t="s">
        <v>3</v>
      </c>
      <c r="D103" s="26">
        <f>Zomba!F103</f>
        <v>125</v>
      </c>
      <c r="E103" s="26">
        <f>Mwanza!F103</f>
        <v>2</v>
      </c>
      <c r="F103" s="26">
        <f>Domasi!F103</f>
        <v>5</v>
      </c>
      <c r="G103" s="26">
        <f>Namadzi!F103</f>
        <v>11</v>
      </c>
      <c r="H103" s="26">
        <f>Neno!F103</f>
        <v>1</v>
      </c>
      <c r="I103" s="26">
        <f>Kuchawe!F103</f>
        <v>0</v>
      </c>
      <c r="J103" s="26">
        <f>Chiradzulu!F103</f>
        <v>8</v>
      </c>
      <c r="K103" s="26">
        <f>Thondwe!F103</f>
        <v>4</v>
      </c>
      <c r="L103" s="26">
        <f>Jali!F103</f>
        <v>0</v>
      </c>
      <c r="M103" s="26">
        <f>Lirangwe!F103</f>
        <v>0</v>
      </c>
      <c r="N103" s="54">
        <f t="shared" si="35"/>
        <v>156</v>
      </c>
    </row>
    <row r="104" spans="1:14" ht="15.75" x14ac:dyDescent="0.25">
      <c r="A104" s="603" t="s">
        <v>99</v>
      </c>
      <c r="B104" s="604"/>
      <c r="C104" s="12" t="s">
        <v>3</v>
      </c>
      <c r="D104" s="26">
        <f>Zomba!F104</f>
        <v>75</v>
      </c>
      <c r="E104" s="26">
        <f>Mwanza!F104</f>
        <v>11</v>
      </c>
      <c r="F104" s="26">
        <f>Domasi!F104</f>
        <v>5</v>
      </c>
      <c r="G104" s="26">
        <f>Namadzi!F104</f>
        <v>2</v>
      </c>
      <c r="H104" s="26">
        <f>Neno!F104</f>
        <v>3</v>
      </c>
      <c r="I104" s="26">
        <f>Kuchawe!F104</f>
        <v>0</v>
      </c>
      <c r="J104" s="26">
        <f>Chiradzulu!F104</f>
        <v>0</v>
      </c>
      <c r="K104" s="26">
        <f>Thondwe!F104</f>
        <v>0</v>
      </c>
      <c r="L104" s="26">
        <f>Jali!F104</f>
        <v>0</v>
      </c>
      <c r="M104" s="26">
        <f>Lirangwe!F104</f>
        <v>6</v>
      </c>
      <c r="N104" s="54">
        <f t="shared" si="35"/>
        <v>102</v>
      </c>
    </row>
    <row r="105" spans="1:14" ht="15.75" x14ac:dyDescent="0.25">
      <c r="A105" s="658" t="s">
        <v>98</v>
      </c>
      <c r="B105" s="659"/>
      <c r="C105" s="12" t="s">
        <v>3</v>
      </c>
      <c r="D105" s="33">
        <f>SUM(D101:D104)</f>
        <v>6692</v>
      </c>
      <c r="E105" s="33">
        <f t="shared" ref="E105:M105" si="36">SUM(E101:E104)</f>
        <v>900</v>
      </c>
      <c r="F105" s="33">
        <f t="shared" si="36"/>
        <v>679</v>
      </c>
      <c r="G105" s="33">
        <f t="shared" si="36"/>
        <v>242</v>
      </c>
      <c r="H105" s="33">
        <f t="shared" si="36"/>
        <v>159</v>
      </c>
      <c r="I105" s="33">
        <f t="shared" si="36"/>
        <v>117</v>
      </c>
      <c r="J105" s="33">
        <f t="shared" si="36"/>
        <v>133</v>
      </c>
      <c r="K105" s="33">
        <f t="shared" si="36"/>
        <v>141</v>
      </c>
      <c r="L105" s="33">
        <f t="shared" si="36"/>
        <v>30</v>
      </c>
      <c r="M105" s="33">
        <f t="shared" si="36"/>
        <v>62</v>
      </c>
      <c r="N105" s="54">
        <f t="shared" si="35"/>
        <v>9155</v>
      </c>
    </row>
    <row r="106" spans="1:14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7"/>
    </row>
    <row r="107" spans="1:14" ht="15.75" x14ac:dyDescent="0.25">
      <c r="A107" s="596" t="s">
        <v>195</v>
      </c>
      <c r="B107" s="597"/>
      <c r="C107" s="12" t="s">
        <v>3</v>
      </c>
      <c r="D107" s="26">
        <f>Zomba!F107</f>
        <v>13158</v>
      </c>
      <c r="E107" s="26">
        <f>Mwanza!F107</f>
        <v>2407</v>
      </c>
      <c r="F107" s="26">
        <f>Domasi!F107</f>
        <v>814</v>
      </c>
      <c r="G107" s="26">
        <f>Namadzi!F107</f>
        <v>275</v>
      </c>
      <c r="H107" s="26">
        <f>Neno!F107</f>
        <v>610</v>
      </c>
      <c r="I107" s="26">
        <f>Kuchawe!F107</f>
        <v>88</v>
      </c>
      <c r="J107" s="26">
        <f>Chiradzulu!F107</f>
        <v>189</v>
      </c>
      <c r="K107" s="26">
        <f>Thondwe!F107</f>
        <v>356</v>
      </c>
      <c r="L107" s="26">
        <f>Jali!F107</f>
        <v>225</v>
      </c>
      <c r="M107" s="26">
        <f>Lirangwe!F107</f>
        <v>106</v>
      </c>
      <c r="N107" s="54">
        <f t="shared" si="35"/>
        <v>18228</v>
      </c>
    </row>
    <row r="108" spans="1:14" ht="15.75" x14ac:dyDescent="0.25">
      <c r="A108" s="596" t="s">
        <v>196</v>
      </c>
      <c r="B108" s="597"/>
      <c r="C108" s="12" t="s">
        <v>3</v>
      </c>
      <c r="D108" s="26">
        <f>Zomba!F108</f>
        <v>176</v>
      </c>
      <c r="E108" s="26">
        <f>Mwanza!F108</f>
        <v>18</v>
      </c>
      <c r="F108" s="26">
        <f>Domasi!F108</f>
        <v>9</v>
      </c>
      <c r="G108" s="26">
        <f>Namadzi!F108</f>
        <v>7</v>
      </c>
      <c r="H108" s="26">
        <f>Neno!F108</f>
        <v>8</v>
      </c>
      <c r="I108" s="26">
        <f>Kuchawe!F108</f>
        <v>5</v>
      </c>
      <c r="J108" s="26">
        <f>Chiradzulu!F108</f>
        <v>4</v>
      </c>
      <c r="K108" s="26">
        <f>Thondwe!F108</f>
        <v>2</v>
      </c>
      <c r="L108" s="26">
        <f>Jali!F108</f>
        <v>4</v>
      </c>
      <c r="M108" s="26">
        <f>Lirangwe!F108</f>
        <v>3</v>
      </c>
      <c r="N108" s="54">
        <f t="shared" si="35"/>
        <v>236</v>
      </c>
    </row>
    <row r="109" spans="1:14" ht="15.75" x14ac:dyDescent="0.25">
      <c r="A109" s="596" t="s">
        <v>197</v>
      </c>
      <c r="B109" s="597"/>
      <c r="C109" s="12" t="s">
        <v>3</v>
      </c>
      <c r="D109" s="26">
        <f>Zomba!F109</f>
        <v>163</v>
      </c>
      <c r="E109" s="26">
        <f>Mwanza!F109</f>
        <v>60</v>
      </c>
      <c r="F109" s="26">
        <f>Domasi!F109</f>
        <v>6</v>
      </c>
      <c r="G109" s="26">
        <f>Namadzi!F109</f>
        <v>2</v>
      </c>
      <c r="H109" s="26">
        <f>Neno!F109</f>
        <v>16</v>
      </c>
      <c r="I109" s="26">
        <f>Kuchawe!F109</f>
        <v>3</v>
      </c>
      <c r="J109" s="26">
        <f>Chiradzulu!F109</f>
        <v>1</v>
      </c>
      <c r="K109" s="26">
        <f>Thondwe!F109</f>
        <v>2</v>
      </c>
      <c r="L109" s="26">
        <f>Jali!F109</f>
        <v>7</v>
      </c>
      <c r="M109" s="26">
        <f>Lirangwe!F109</f>
        <v>1</v>
      </c>
      <c r="N109" s="54">
        <f t="shared" si="35"/>
        <v>261</v>
      </c>
    </row>
    <row r="110" spans="1:14" ht="15.75" x14ac:dyDescent="0.25">
      <c r="A110" s="596" t="s">
        <v>198</v>
      </c>
      <c r="B110" s="597"/>
      <c r="C110" s="12" t="s">
        <v>3</v>
      </c>
      <c r="D110" s="26">
        <f>Zomba!F110</f>
        <v>127</v>
      </c>
      <c r="E110" s="26">
        <f>Mwanza!F110</f>
        <v>15</v>
      </c>
      <c r="F110" s="26">
        <f>Domasi!F110</f>
        <v>1</v>
      </c>
      <c r="G110" s="26">
        <f>Namadzi!F110</f>
        <v>2</v>
      </c>
      <c r="H110" s="26">
        <f>Neno!F110</f>
        <v>2</v>
      </c>
      <c r="I110" s="26">
        <f>Kuchawe!F110</f>
        <v>1</v>
      </c>
      <c r="J110" s="26">
        <f>Chiradzulu!F110</f>
        <v>0</v>
      </c>
      <c r="K110" s="26">
        <f>Thondwe!F110</f>
        <v>0</v>
      </c>
      <c r="L110" s="26">
        <f>Jali!F110</f>
        <v>0</v>
      </c>
      <c r="M110" s="26">
        <f>Lirangwe!F110</f>
        <v>0</v>
      </c>
      <c r="N110" s="54">
        <f t="shared" si="35"/>
        <v>148</v>
      </c>
    </row>
    <row r="111" spans="1:14" ht="15.75" x14ac:dyDescent="0.25">
      <c r="A111" s="617" t="s">
        <v>97</v>
      </c>
      <c r="B111" s="618"/>
      <c r="C111" s="12" t="s">
        <v>3</v>
      </c>
      <c r="D111" s="33">
        <f>SUM(D107:D110)</f>
        <v>13624</v>
      </c>
      <c r="E111" s="33">
        <f t="shared" ref="E111:M111" si="37">SUM(E107:E110)</f>
        <v>2500</v>
      </c>
      <c r="F111" s="33">
        <f t="shared" si="37"/>
        <v>830</v>
      </c>
      <c r="G111" s="33">
        <f t="shared" si="37"/>
        <v>286</v>
      </c>
      <c r="H111" s="33">
        <f t="shared" si="37"/>
        <v>636</v>
      </c>
      <c r="I111" s="33">
        <f t="shared" si="37"/>
        <v>97</v>
      </c>
      <c r="J111" s="33">
        <f t="shared" si="37"/>
        <v>194</v>
      </c>
      <c r="K111" s="33">
        <f t="shared" si="37"/>
        <v>360</v>
      </c>
      <c r="L111" s="33">
        <f t="shared" si="37"/>
        <v>236</v>
      </c>
      <c r="M111" s="33">
        <f t="shared" si="37"/>
        <v>110</v>
      </c>
      <c r="N111" s="54">
        <f t="shared" si="35"/>
        <v>18873</v>
      </c>
    </row>
    <row r="112" spans="1:14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40"/>
    </row>
    <row r="113" spans="1:14" ht="15.75" x14ac:dyDescent="0.25">
      <c r="A113" s="596" t="s">
        <v>199</v>
      </c>
      <c r="B113" s="597"/>
      <c r="C113" s="12" t="s">
        <v>3</v>
      </c>
      <c r="D113" s="26">
        <f>Zomba!F113</f>
        <v>3923</v>
      </c>
      <c r="E113" s="26">
        <f>Mwanza!F113</f>
        <v>246</v>
      </c>
      <c r="F113" s="26">
        <f>Domasi!F113</f>
        <v>328</v>
      </c>
      <c r="G113" s="26">
        <f>Namadzi!F113</f>
        <v>127</v>
      </c>
      <c r="H113" s="26">
        <f>Neno!F113</f>
        <v>104</v>
      </c>
      <c r="I113" s="26">
        <f>Kuchawe!F113</f>
        <v>43</v>
      </c>
      <c r="J113" s="26">
        <f>Chiradzulu!F113</f>
        <v>108</v>
      </c>
      <c r="K113" s="26">
        <f>Thondwe!F113</f>
        <v>19</v>
      </c>
      <c r="L113" s="26">
        <f>Jali!F113</f>
        <v>155</v>
      </c>
      <c r="M113" s="26">
        <f>Lirangwe!F113</f>
        <v>766</v>
      </c>
      <c r="N113" s="54">
        <f t="shared" si="35"/>
        <v>5819</v>
      </c>
    </row>
    <row r="114" spans="1:14" ht="15.75" x14ac:dyDescent="0.25">
      <c r="A114" s="596" t="s">
        <v>200</v>
      </c>
      <c r="B114" s="597"/>
      <c r="C114" s="12" t="s">
        <v>3</v>
      </c>
      <c r="D114" s="26">
        <f>Zomba!F114</f>
        <v>254</v>
      </c>
      <c r="E114" s="26">
        <f>Mwanza!F114</f>
        <v>35</v>
      </c>
      <c r="F114" s="26">
        <f>Domasi!F114</f>
        <v>24</v>
      </c>
      <c r="G114" s="26">
        <f>Namadzi!F114</f>
        <v>25</v>
      </c>
      <c r="H114" s="26">
        <f>Neno!F114</f>
        <v>19</v>
      </c>
      <c r="I114" s="26">
        <f>Kuchawe!F114</f>
        <v>5</v>
      </c>
      <c r="J114" s="26">
        <f>Chiradzulu!F114</f>
        <v>14</v>
      </c>
      <c r="K114" s="26">
        <f>Thondwe!F114</f>
        <v>3</v>
      </c>
      <c r="L114" s="26">
        <f>Jali!F114</f>
        <v>5</v>
      </c>
      <c r="M114" s="26">
        <f>Lirangwe!F114</f>
        <v>15</v>
      </c>
      <c r="N114" s="54">
        <f t="shared" si="35"/>
        <v>399</v>
      </c>
    </row>
    <row r="115" spans="1:14" ht="15.75" x14ac:dyDescent="0.25">
      <c r="A115" s="596" t="s">
        <v>201</v>
      </c>
      <c r="B115" s="597"/>
      <c r="C115" s="12" t="s">
        <v>3</v>
      </c>
      <c r="D115" s="26">
        <f>Zomba!F115</f>
        <v>173</v>
      </c>
      <c r="E115" s="26">
        <f>Mwanza!F115</f>
        <v>40</v>
      </c>
      <c r="F115" s="26">
        <f>Domasi!F115</f>
        <v>22</v>
      </c>
      <c r="G115" s="26">
        <f>Namadzi!F115</f>
        <v>3</v>
      </c>
      <c r="H115" s="26">
        <f>Neno!F115</f>
        <v>5</v>
      </c>
      <c r="I115" s="26">
        <f>Kuchawe!F115</f>
        <v>18</v>
      </c>
      <c r="J115" s="26">
        <f>Chiradzulu!F115</f>
        <v>1</v>
      </c>
      <c r="K115" s="26">
        <f>Thondwe!F115</f>
        <v>6</v>
      </c>
      <c r="L115" s="26">
        <f>Jali!F115</f>
        <v>0</v>
      </c>
      <c r="M115" s="26">
        <f>Lirangwe!F115</f>
        <v>10</v>
      </c>
      <c r="N115" s="54">
        <f t="shared" si="35"/>
        <v>278</v>
      </c>
    </row>
    <row r="116" spans="1:14" ht="15.75" x14ac:dyDescent="0.25">
      <c r="A116" s="596" t="s">
        <v>202</v>
      </c>
      <c r="B116" s="597"/>
      <c r="C116" s="12" t="s">
        <v>3</v>
      </c>
      <c r="D116" s="26">
        <f>Zomba!F116</f>
        <v>80</v>
      </c>
      <c r="E116" s="26">
        <f>Mwanza!F116</f>
        <v>2</v>
      </c>
      <c r="F116" s="26">
        <f>Domasi!F116</f>
        <v>1</v>
      </c>
      <c r="G116" s="26">
        <f>Namadzi!F116</f>
        <v>1</v>
      </c>
      <c r="H116" s="26">
        <f>Neno!F116</f>
        <v>0</v>
      </c>
      <c r="I116" s="26">
        <f>Kuchawe!F116</f>
        <v>22</v>
      </c>
      <c r="J116" s="26">
        <f>Chiradzulu!F116</f>
        <v>0</v>
      </c>
      <c r="K116" s="26">
        <f>Thondwe!F116</f>
        <v>4</v>
      </c>
      <c r="L116" s="26">
        <f>Jali!F116</f>
        <v>15</v>
      </c>
      <c r="M116" s="26">
        <f>Lirangwe!F116</f>
        <v>13</v>
      </c>
      <c r="N116" s="54">
        <f t="shared" si="35"/>
        <v>138</v>
      </c>
    </row>
    <row r="117" spans="1:14" ht="15.75" x14ac:dyDescent="0.25">
      <c r="A117" s="617" t="s">
        <v>96</v>
      </c>
      <c r="B117" s="618"/>
      <c r="C117" s="12" t="s">
        <v>3</v>
      </c>
      <c r="D117" s="33">
        <f>SUM(D113:D116)</f>
        <v>4430</v>
      </c>
      <c r="E117" s="33">
        <f t="shared" ref="E117:M117" si="38">SUM(E113:E116)</f>
        <v>323</v>
      </c>
      <c r="F117" s="33">
        <f t="shared" si="38"/>
        <v>375</v>
      </c>
      <c r="G117" s="33">
        <f t="shared" si="38"/>
        <v>156</v>
      </c>
      <c r="H117" s="33">
        <f t="shared" si="38"/>
        <v>128</v>
      </c>
      <c r="I117" s="33">
        <f t="shared" si="38"/>
        <v>88</v>
      </c>
      <c r="J117" s="33">
        <f t="shared" si="38"/>
        <v>123</v>
      </c>
      <c r="K117" s="33">
        <f t="shared" si="38"/>
        <v>32</v>
      </c>
      <c r="L117" s="33">
        <f t="shared" si="38"/>
        <v>175</v>
      </c>
      <c r="M117" s="33">
        <f t="shared" si="38"/>
        <v>804</v>
      </c>
      <c r="N117" s="54">
        <f t="shared" si="35"/>
        <v>6634</v>
      </c>
    </row>
    <row r="118" spans="1:14" s="3" customFormat="1" ht="15.75" x14ac:dyDescent="0.25">
      <c r="A118" s="172" t="s">
        <v>193</v>
      </c>
      <c r="B118" s="173"/>
      <c r="C118" s="12" t="s">
        <v>3</v>
      </c>
      <c r="D118" s="33">
        <f>D117+D111</f>
        <v>18054</v>
      </c>
      <c r="E118" s="33">
        <f t="shared" ref="E118:M118" si="39">E117+E111</f>
        <v>2823</v>
      </c>
      <c r="F118" s="33">
        <f t="shared" si="39"/>
        <v>1205</v>
      </c>
      <c r="G118" s="33">
        <f t="shared" si="39"/>
        <v>442</v>
      </c>
      <c r="H118" s="33">
        <f t="shared" si="39"/>
        <v>764</v>
      </c>
      <c r="I118" s="33">
        <f t="shared" si="39"/>
        <v>185</v>
      </c>
      <c r="J118" s="33">
        <f t="shared" si="39"/>
        <v>317</v>
      </c>
      <c r="K118" s="33">
        <f t="shared" si="39"/>
        <v>392</v>
      </c>
      <c r="L118" s="33">
        <f t="shared" si="39"/>
        <v>411</v>
      </c>
      <c r="M118" s="33">
        <f t="shared" si="39"/>
        <v>914</v>
      </c>
      <c r="N118" s="54">
        <f>SUM(D118:M118)</f>
        <v>25507</v>
      </c>
    </row>
    <row r="119" spans="1:14" ht="15.75" x14ac:dyDescent="0.25">
      <c r="A119" s="617" t="s">
        <v>194</v>
      </c>
      <c r="B119" s="618"/>
      <c r="C119" s="12" t="s">
        <v>3</v>
      </c>
      <c r="D119" s="33">
        <f>D118+D105</f>
        <v>24746</v>
      </c>
      <c r="E119" s="33">
        <f t="shared" ref="E119:M119" si="40">E118+E105</f>
        <v>3723</v>
      </c>
      <c r="F119" s="33">
        <f t="shared" si="40"/>
        <v>1884</v>
      </c>
      <c r="G119" s="33">
        <f t="shared" si="40"/>
        <v>684</v>
      </c>
      <c r="H119" s="33">
        <f t="shared" si="40"/>
        <v>923</v>
      </c>
      <c r="I119" s="33">
        <f t="shared" si="40"/>
        <v>302</v>
      </c>
      <c r="J119" s="33">
        <f t="shared" si="40"/>
        <v>450</v>
      </c>
      <c r="K119" s="33">
        <f t="shared" si="40"/>
        <v>533</v>
      </c>
      <c r="L119" s="33">
        <f t="shared" si="40"/>
        <v>441</v>
      </c>
      <c r="M119" s="33">
        <f t="shared" si="40"/>
        <v>976</v>
      </c>
      <c r="N119" s="54">
        <f t="shared" si="35"/>
        <v>34662</v>
      </c>
    </row>
    <row r="120" spans="1:14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5"/>
    </row>
    <row r="121" spans="1:14" ht="15.75" x14ac:dyDescent="0.25">
      <c r="A121" s="596" t="s">
        <v>95</v>
      </c>
      <c r="B121" s="597"/>
      <c r="C121" s="6" t="s">
        <v>3</v>
      </c>
      <c r="D121" s="26">
        <f>Zomba!F121</f>
        <v>137172</v>
      </c>
      <c r="E121" s="26">
        <f>Mwanza!F121</f>
        <v>22595</v>
      </c>
      <c r="F121" s="26">
        <f>Domasi!F121</f>
        <v>10538</v>
      </c>
      <c r="G121" s="26">
        <f>Namadzi!F121</f>
        <v>3683</v>
      </c>
      <c r="H121" s="26">
        <f>Neno!F121</f>
        <v>2981</v>
      </c>
      <c r="I121" s="26">
        <f>Kuchawe!F121</f>
        <v>1890</v>
      </c>
      <c r="J121" s="26">
        <f>Chiradzulu!F121</f>
        <v>3346</v>
      </c>
      <c r="K121" s="26">
        <f>Thondwe!F121</f>
        <v>3520</v>
      </c>
      <c r="L121" s="26">
        <f>Jali!F121</f>
        <v>6926</v>
      </c>
      <c r="M121" s="26">
        <f>Lirangwe!F121</f>
        <v>8199</v>
      </c>
      <c r="N121" s="54">
        <f t="shared" si="35"/>
        <v>200850</v>
      </c>
    </row>
    <row r="122" spans="1:14" ht="15.75" x14ac:dyDescent="0.25">
      <c r="A122" s="596" t="s">
        <v>94</v>
      </c>
      <c r="B122" s="597"/>
      <c r="C122" s="6" t="s">
        <v>3</v>
      </c>
      <c r="D122" s="26">
        <f>Zomba!F122</f>
        <v>137233.5</v>
      </c>
      <c r="E122" s="26">
        <f>Mwanza!F122</f>
        <v>18658.5</v>
      </c>
      <c r="F122" s="26">
        <f>Domasi!F122</f>
        <v>9804.2000000000007</v>
      </c>
      <c r="G122" s="26">
        <f>Namadzi!F122</f>
        <v>3419</v>
      </c>
      <c r="H122" s="26">
        <f>Neno!F122</f>
        <v>2981.3</v>
      </c>
      <c r="I122" s="26">
        <f>Kuchawe!F122</f>
        <v>1873</v>
      </c>
      <c r="J122" s="26">
        <f>Chiradzulu!F122</f>
        <v>2442.3000000000002</v>
      </c>
      <c r="K122" s="26">
        <f>Thondwe!F122</f>
        <v>3278</v>
      </c>
      <c r="L122" s="26">
        <f>Jali!F122</f>
        <v>5583.2</v>
      </c>
      <c r="M122" s="26">
        <f>Lirangwe!F122</f>
        <v>6892</v>
      </c>
      <c r="N122" s="54">
        <f t="shared" si="35"/>
        <v>192165</v>
      </c>
    </row>
    <row r="123" spans="1:14" ht="15.75" x14ac:dyDescent="0.25">
      <c r="A123" s="633" t="s">
        <v>93</v>
      </c>
      <c r="B123" s="634"/>
      <c r="C123" s="30" t="s">
        <v>6</v>
      </c>
      <c r="D123" s="29">
        <f>IFERROR(D122/D121,0)</f>
        <v>1.0004483422272767</v>
      </c>
      <c r="E123" s="316">
        <f t="shared" ref="E123:M123" si="41">IFERROR(E122/E121,0)</f>
        <v>0.82578003983182124</v>
      </c>
      <c r="F123" s="316">
        <f t="shared" si="41"/>
        <v>0.93036629341431021</v>
      </c>
      <c r="G123" s="316">
        <f t="shared" si="41"/>
        <v>0.9283193049144719</v>
      </c>
      <c r="H123" s="316">
        <f t="shared" si="41"/>
        <v>1.0001006373700101</v>
      </c>
      <c r="I123" s="316">
        <f t="shared" si="41"/>
        <v>0.991005291005291</v>
      </c>
      <c r="J123" s="316">
        <f t="shared" si="41"/>
        <v>0.72991631799163181</v>
      </c>
      <c r="K123" s="316">
        <f t="shared" si="41"/>
        <v>0.93125000000000002</v>
      </c>
      <c r="L123" s="316">
        <f t="shared" si="41"/>
        <v>0.80612185965925498</v>
      </c>
      <c r="M123" s="316">
        <f t="shared" si="41"/>
        <v>0.84059031589218203</v>
      </c>
      <c r="N123" s="298">
        <f>IFERROR(N122/N121,0)</f>
        <v>0.95675877520537711</v>
      </c>
    </row>
    <row r="124" spans="1:14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7"/>
    </row>
    <row r="125" spans="1:14" ht="15.75" x14ac:dyDescent="0.25">
      <c r="A125" s="605" t="s">
        <v>91</v>
      </c>
      <c r="B125" s="24" t="s">
        <v>85</v>
      </c>
      <c r="C125" s="12" t="s">
        <v>3</v>
      </c>
      <c r="D125" s="26">
        <f>Zomba!D125</f>
        <v>12</v>
      </c>
      <c r="E125" s="26">
        <f>Mwanza!D125</f>
        <v>2</v>
      </c>
      <c r="F125" s="26">
        <f>Domasi!D125</f>
        <v>0</v>
      </c>
      <c r="G125" s="26">
        <f>Namadzi!D125</f>
        <v>0</v>
      </c>
      <c r="H125" s="26">
        <f>Neno!D125</f>
        <v>0</v>
      </c>
      <c r="I125" s="26">
        <f>Kuchawe!D125</f>
        <v>2</v>
      </c>
      <c r="J125" s="26">
        <f>Chiradzulu!D125</f>
        <v>0</v>
      </c>
      <c r="K125" s="26">
        <f>Thondwe!D125</f>
        <v>0</v>
      </c>
      <c r="L125" s="26">
        <f>Jali!D125</f>
        <v>0</v>
      </c>
      <c r="M125" s="26">
        <f>Lirangwe!D125</f>
        <v>0</v>
      </c>
      <c r="N125" s="32">
        <f>SUM(D125:M125)</f>
        <v>16</v>
      </c>
    </row>
    <row r="126" spans="1:14" ht="15.75" x14ac:dyDescent="0.25">
      <c r="A126" s="606"/>
      <c r="B126" s="24" t="s">
        <v>84</v>
      </c>
      <c r="C126" s="12" t="s">
        <v>3</v>
      </c>
      <c r="D126" s="26">
        <f>Zomba!D126+Zomba!E126+Zomba!F126</f>
        <v>4</v>
      </c>
      <c r="E126" s="26">
        <f>Mwanza!D126+Mwanza!E126+Mwanza!F126</f>
        <v>7</v>
      </c>
      <c r="F126" s="26">
        <f>Domasi!D126+Domasi!E126+Domasi!F126</f>
        <v>0</v>
      </c>
      <c r="G126" s="26">
        <f>Namadzi!D126+Namadzi!E126+Namadzi!F126</f>
        <v>0</v>
      </c>
      <c r="H126" s="26">
        <f>Neno!D126+Neno!E126+Neno!F126</f>
        <v>0</v>
      </c>
      <c r="I126" s="26">
        <f>Kuchawe!D126+Kuchawe!E126+Kuchawe!F126</f>
        <v>0</v>
      </c>
      <c r="J126" s="26">
        <f>Chiradzulu!D126+Chiradzulu!E126+Chiradzulu!F126</f>
        <v>0</v>
      </c>
      <c r="K126" s="26">
        <f>Thondwe!D126+Thondwe!E126+Thondwe!F126</f>
        <v>0</v>
      </c>
      <c r="L126" s="26">
        <f>Jali!D126+Jali!E126+Jali!F126</f>
        <v>0</v>
      </c>
      <c r="M126" s="26">
        <f>Lirangwe!D126+Lirangwe!E126+Lirangwe!F126</f>
        <v>0</v>
      </c>
      <c r="N126" s="54">
        <f>SUM(D126:M126)</f>
        <v>11</v>
      </c>
    </row>
    <row r="127" spans="1:14" ht="15.75" x14ac:dyDescent="0.25">
      <c r="A127" s="606"/>
      <c r="B127" s="79" t="s">
        <v>88</v>
      </c>
      <c r="C127" s="12" t="s">
        <v>3</v>
      </c>
      <c r="D127" s="26">
        <f>Zomba!D127+Zomba!E127+Zomba!F127</f>
        <v>3</v>
      </c>
      <c r="E127" s="26">
        <f>Mwanza!D127+Mwanza!E127+Mwanza!F127</f>
        <v>5</v>
      </c>
      <c r="F127" s="26">
        <f>Domasi!D127+Domasi!E127+Domasi!F127</f>
        <v>0</v>
      </c>
      <c r="G127" s="26">
        <f>Namadzi!D127+Namadzi!E127+Namadzi!F127</f>
        <v>0</v>
      </c>
      <c r="H127" s="26">
        <f>Neno!D127+Neno!E127+Neno!F127</f>
        <v>0</v>
      </c>
      <c r="I127" s="26">
        <f>Kuchawe!D127+Kuchawe!E127+Kuchawe!F127</f>
        <v>2</v>
      </c>
      <c r="J127" s="26">
        <f>Chiradzulu!D127+Chiradzulu!E127+Chiradzulu!F127</f>
        <v>0</v>
      </c>
      <c r="K127" s="26">
        <f>Thondwe!D127+Thondwe!E127+Thondwe!F127</f>
        <v>0</v>
      </c>
      <c r="L127" s="26">
        <f>Jali!D127+Jali!E127+Jali!F127</f>
        <v>0</v>
      </c>
      <c r="M127" s="26">
        <f>Lirangwe!D127+Lirangwe!E127+Lirangwe!F127</f>
        <v>0</v>
      </c>
      <c r="N127" s="54">
        <f>SUM(D127:M127)</f>
        <v>10</v>
      </c>
    </row>
    <row r="128" spans="1:14" ht="15.75" x14ac:dyDescent="0.25">
      <c r="A128" s="606"/>
      <c r="B128" s="24" t="s">
        <v>82</v>
      </c>
      <c r="C128" s="12" t="s">
        <v>3</v>
      </c>
      <c r="D128" s="26">
        <f>Zomba!D128+Zomba!E128+Zomba!F128</f>
        <v>5</v>
      </c>
      <c r="E128" s="26">
        <f>Mwanza!D128+Mwanza!E128+Mwanza!F128</f>
        <v>1</v>
      </c>
      <c r="F128" s="26">
        <f>Domasi!D128+Domasi!E128+Domasi!F128</f>
        <v>0</v>
      </c>
      <c r="G128" s="26">
        <f>Namadzi!D128+Namadzi!E128+Namadzi!F128</f>
        <v>0</v>
      </c>
      <c r="H128" s="26">
        <f>Neno!D128+Neno!E128+Neno!F128</f>
        <v>0</v>
      </c>
      <c r="I128" s="26">
        <f>Kuchawe!D128+Kuchawe!E128+Kuchawe!F128</f>
        <v>0</v>
      </c>
      <c r="J128" s="26">
        <f>Chiradzulu!D128+Chiradzulu!E128+Chiradzulu!F128</f>
        <v>0</v>
      </c>
      <c r="K128" s="26">
        <f>Thondwe!D128+Thondwe!E128+Thondwe!F128</f>
        <v>0</v>
      </c>
      <c r="L128" s="26">
        <f>Jali!D128+Jali!E128+Jali!F128</f>
        <v>0</v>
      </c>
      <c r="M128" s="26">
        <f>Lirangwe!D128+Lirangwe!E128+Lirangwe!F128</f>
        <v>0</v>
      </c>
      <c r="N128" s="54">
        <f>SUM(D128:M128)</f>
        <v>6</v>
      </c>
    </row>
    <row r="129" spans="1:14" ht="15.75" x14ac:dyDescent="0.25">
      <c r="A129" s="607"/>
      <c r="B129" s="24" t="s">
        <v>81</v>
      </c>
      <c r="C129" s="12" t="s">
        <v>3</v>
      </c>
      <c r="D129" s="146">
        <f t="shared" ref="D129:N129" si="42">D125+D126-D127-D128</f>
        <v>8</v>
      </c>
      <c r="E129" s="146">
        <f t="shared" si="42"/>
        <v>3</v>
      </c>
      <c r="F129" s="146">
        <f t="shared" si="42"/>
        <v>0</v>
      </c>
      <c r="G129" s="146">
        <f t="shared" si="42"/>
        <v>0</v>
      </c>
      <c r="H129" s="146">
        <f t="shared" si="42"/>
        <v>0</v>
      </c>
      <c r="I129" s="146">
        <f t="shared" si="42"/>
        <v>0</v>
      </c>
      <c r="J129" s="146">
        <f t="shared" si="42"/>
        <v>0</v>
      </c>
      <c r="K129" s="146">
        <f t="shared" si="42"/>
        <v>0</v>
      </c>
      <c r="L129" s="146">
        <f t="shared" si="42"/>
        <v>0</v>
      </c>
      <c r="M129" s="146">
        <f t="shared" si="42"/>
        <v>0</v>
      </c>
      <c r="N129" s="32">
        <f t="shared" si="42"/>
        <v>11</v>
      </c>
    </row>
    <row r="130" spans="1:14" ht="15.75" x14ac:dyDescent="0.25">
      <c r="A130" s="605" t="s">
        <v>90</v>
      </c>
      <c r="B130" s="28" t="s">
        <v>85</v>
      </c>
      <c r="C130" s="27" t="s">
        <v>3</v>
      </c>
      <c r="D130" s="26">
        <f>Zomba!D130</f>
        <v>7</v>
      </c>
      <c r="E130" s="26">
        <f>Mwanza!D130</f>
        <v>7</v>
      </c>
      <c r="F130" s="26">
        <f>Domasi!D130</f>
        <v>0</v>
      </c>
      <c r="G130" s="26">
        <f>Namadzi!D130</f>
        <v>0</v>
      </c>
      <c r="H130" s="26">
        <f>Neno!D130</f>
        <v>0</v>
      </c>
      <c r="I130" s="26">
        <f>Kuchawe!D130</f>
        <v>0</v>
      </c>
      <c r="J130" s="26">
        <f>Chiradzulu!D130</f>
        <v>0</v>
      </c>
      <c r="K130" s="26">
        <f>Thondwe!D130</f>
        <v>0</v>
      </c>
      <c r="L130" s="26">
        <f>Jali!D130</f>
        <v>0</v>
      </c>
      <c r="M130" s="26">
        <f>Lirangwe!D130</f>
        <v>0</v>
      </c>
      <c r="N130" s="32">
        <f>SUM(D130:M130)</f>
        <v>14</v>
      </c>
    </row>
    <row r="131" spans="1:14" ht="15.75" x14ac:dyDescent="0.25">
      <c r="A131" s="606"/>
      <c r="B131" s="24" t="s">
        <v>84</v>
      </c>
      <c r="C131" s="12" t="s">
        <v>3</v>
      </c>
      <c r="D131" s="26">
        <f>Zomba!D131+Zomba!E131+Zomba!F131</f>
        <v>3</v>
      </c>
      <c r="E131" s="26">
        <f>Mwanza!D131+Mwanza!E131+Mwanza!F131</f>
        <v>2</v>
      </c>
      <c r="F131" s="26">
        <f>Domasi!D131+Domasi!E131+Domasi!F131</f>
        <v>0</v>
      </c>
      <c r="G131" s="26">
        <f>Namadzi!D131+Namadzi!E131+Namadzi!F131</f>
        <v>0</v>
      </c>
      <c r="H131" s="26">
        <f>Neno!D131+Neno!E131+Neno!F131</f>
        <v>0</v>
      </c>
      <c r="I131" s="26">
        <f>Kuchawe!D131+Kuchawe!E131+Kuchawe!F131</f>
        <v>0</v>
      </c>
      <c r="J131" s="26">
        <f>Chiradzulu!D131+Chiradzulu!E131+Chiradzulu!F131</f>
        <v>0</v>
      </c>
      <c r="K131" s="26">
        <f>Thondwe!D131+Thondwe!E131+Thondwe!F131</f>
        <v>0</v>
      </c>
      <c r="L131" s="26">
        <f>Jali!D131+Jali!E131+Jali!F131</f>
        <v>0</v>
      </c>
      <c r="M131" s="26">
        <f>Lirangwe!D131+Lirangwe!E131+Lirangwe!F131</f>
        <v>0</v>
      </c>
      <c r="N131" s="54">
        <f>SUM(D131:M131)</f>
        <v>5</v>
      </c>
    </row>
    <row r="132" spans="1:14" ht="15.75" x14ac:dyDescent="0.25">
      <c r="A132" s="606"/>
      <c r="B132" s="79" t="s">
        <v>88</v>
      </c>
      <c r="C132" s="12" t="s">
        <v>3</v>
      </c>
      <c r="D132" s="26">
        <f>Zomba!D132+Zomba!E132+Zomba!F132</f>
        <v>1</v>
      </c>
      <c r="E132" s="26">
        <f>Mwanza!D132+Mwanza!E132+Mwanza!F132</f>
        <v>4</v>
      </c>
      <c r="F132" s="26">
        <f>Domasi!D132+Domasi!E132+Domasi!F132</f>
        <v>0</v>
      </c>
      <c r="G132" s="26">
        <f>Namadzi!D132+Namadzi!E132+Namadzi!F132</f>
        <v>0</v>
      </c>
      <c r="H132" s="26">
        <f>Neno!D132+Neno!E132+Neno!F132</f>
        <v>0</v>
      </c>
      <c r="I132" s="26">
        <f>Kuchawe!D132+Kuchawe!E132+Kuchawe!F132</f>
        <v>0</v>
      </c>
      <c r="J132" s="26">
        <f>Chiradzulu!D132+Chiradzulu!E132+Chiradzulu!F132</f>
        <v>0</v>
      </c>
      <c r="K132" s="26">
        <f>Thondwe!D132+Thondwe!E132+Thondwe!F132</f>
        <v>0</v>
      </c>
      <c r="L132" s="26">
        <f>Jali!D132+Jali!E132+Jali!F132</f>
        <v>0</v>
      </c>
      <c r="M132" s="26">
        <f>Lirangwe!D132+Lirangwe!E132+Lirangwe!F132</f>
        <v>0</v>
      </c>
      <c r="N132" s="54">
        <f>SUM(D132:M132)</f>
        <v>5</v>
      </c>
    </row>
    <row r="133" spans="1:14" ht="15.75" x14ac:dyDescent="0.25">
      <c r="A133" s="606"/>
      <c r="B133" s="24" t="s">
        <v>82</v>
      </c>
      <c r="C133" s="12" t="s">
        <v>3</v>
      </c>
      <c r="D133" s="26">
        <f>Zomba!D133+Zomba!E133+Zomba!F133</f>
        <v>3</v>
      </c>
      <c r="E133" s="26">
        <f>Mwanza!D133+Mwanza!E133+Mwanza!F133</f>
        <v>1</v>
      </c>
      <c r="F133" s="26">
        <f>Domasi!D133+Domasi!E133+Domasi!F133</f>
        <v>0</v>
      </c>
      <c r="G133" s="26">
        <f>Namadzi!D133+Namadzi!E133+Namadzi!F133</f>
        <v>0</v>
      </c>
      <c r="H133" s="26">
        <f>Neno!D133+Neno!E133+Neno!F133</f>
        <v>0</v>
      </c>
      <c r="I133" s="26">
        <f>Kuchawe!D133+Kuchawe!E133+Kuchawe!F133</f>
        <v>0</v>
      </c>
      <c r="J133" s="26">
        <f>Chiradzulu!D133+Chiradzulu!E133+Chiradzulu!F133</f>
        <v>0</v>
      </c>
      <c r="K133" s="26">
        <f>Thondwe!D133+Thondwe!E133+Thondwe!F133</f>
        <v>0</v>
      </c>
      <c r="L133" s="26">
        <f>Jali!D133+Jali!E133+Jali!F133</f>
        <v>0</v>
      </c>
      <c r="M133" s="26">
        <f>Lirangwe!D133+Lirangwe!E133+Lirangwe!F133</f>
        <v>0</v>
      </c>
      <c r="N133" s="54">
        <f>SUM(D133:M133)</f>
        <v>4</v>
      </c>
    </row>
    <row r="134" spans="1:14" ht="15.75" x14ac:dyDescent="0.25">
      <c r="A134" s="607"/>
      <c r="B134" s="24" t="s">
        <v>81</v>
      </c>
      <c r="C134" s="12" t="s">
        <v>3</v>
      </c>
      <c r="D134" s="146">
        <f t="shared" ref="D134:N134" si="43">D130+D131-D132-D133</f>
        <v>6</v>
      </c>
      <c r="E134" s="146">
        <f t="shared" si="43"/>
        <v>4</v>
      </c>
      <c r="F134" s="146">
        <f t="shared" si="43"/>
        <v>0</v>
      </c>
      <c r="G134" s="146">
        <f t="shared" si="43"/>
        <v>0</v>
      </c>
      <c r="H134" s="146">
        <f t="shared" si="43"/>
        <v>0</v>
      </c>
      <c r="I134" s="146">
        <f t="shared" si="43"/>
        <v>0</v>
      </c>
      <c r="J134" s="146">
        <f t="shared" si="43"/>
        <v>0</v>
      </c>
      <c r="K134" s="146">
        <f t="shared" si="43"/>
        <v>0</v>
      </c>
      <c r="L134" s="146">
        <f t="shared" si="43"/>
        <v>0</v>
      </c>
      <c r="M134" s="146">
        <f t="shared" si="43"/>
        <v>0</v>
      </c>
      <c r="N134" s="32">
        <f t="shared" si="43"/>
        <v>10</v>
      </c>
    </row>
    <row r="135" spans="1:14" ht="15.75" x14ac:dyDescent="0.25">
      <c r="A135" s="605" t="s">
        <v>89</v>
      </c>
      <c r="B135" s="24" t="s">
        <v>85</v>
      </c>
      <c r="C135" s="12" t="s">
        <v>3</v>
      </c>
      <c r="D135" s="26">
        <f>Zomba!D135</f>
        <v>5</v>
      </c>
      <c r="E135" s="26">
        <f>Mwanza!D135</f>
        <v>1</v>
      </c>
      <c r="F135" s="26">
        <f>Domasi!D135</f>
        <v>0</v>
      </c>
      <c r="G135" s="26">
        <f>Namadzi!D135</f>
        <v>0</v>
      </c>
      <c r="H135" s="26">
        <f>Neno!D135</f>
        <v>0</v>
      </c>
      <c r="I135" s="26">
        <f>Kuchawe!D135</f>
        <v>0</v>
      </c>
      <c r="J135" s="26">
        <f>Chiradzulu!D135</f>
        <v>0</v>
      </c>
      <c r="K135" s="26">
        <f>Thondwe!D135</f>
        <v>0</v>
      </c>
      <c r="L135" s="26">
        <f>Jali!D135</f>
        <v>0</v>
      </c>
      <c r="M135" s="26">
        <f>Lirangwe!D135</f>
        <v>0</v>
      </c>
      <c r="N135" s="32">
        <f>SUM(D135:M135)</f>
        <v>6</v>
      </c>
    </row>
    <row r="136" spans="1:14" ht="15.75" x14ac:dyDescent="0.25">
      <c r="A136" s="606"/>
      <c r="B136" s="24" t="s">
        <v>84</v>
      </c>
      <c r="C136" s="12" t="s">
        <v>3</v>
      </c>
      <c r="D136" s="26">
        <f>Zomba!D136+Zomba!E136+Zomba!F136</f>
        <v>1</v>
      </c>
      <c r="E136" s="26">
        <f>Mwanza!D136+Mwanza!E136+Mwanza!F136</f>
        <v>0</v>
      </c>
      <c r="F136" s="26">
        <f>Domasi!D136+Domasi!E136+Domasi!F136</f>
        <v>0</v>
      </c>
      <c r="G136" s="26">
        <f>Namadzi!D136+Namadzi!E136+Namadzi!F136</f>
        <v>0</v>
      </c>
      <c r="H136" s="26">
        <f>Neno!D136+Neno!E136+Neno!F136</f>
        <v>0</v>
      </c>
      <c r="I136" s="26">
        <f>Kuchawe!D136+Kuchawe!E136+Kuchawe!F136</f>
        <v>0</v>
      </c>
      <c r="J136" s="26">
        <f>Chiradzulu!D136+Chiradzulu!E136+Chiradzulu!F136</f>
        <v>0</v>
      </c>
      <c r="K136" s="26">
        <f>Thondwe!D136+Thondwe!E136+Thondwe!F136</f>
        <v>0</v>
      </c>
      <c r="L136" s="26">
        <f>Jali!D136+Jali!E136+Jali!F136</f>
        <v>0</v>
      </c>
      <c r="M136" s="26">
        <f>Lirangwe!D136+Lirangwe!E136+Lirangwe!F136</f>
        <v>0</v>
      </c>
      <c r="N136" s="54">
        <f>SUM(D136:M136)</f>
        <v>1</v>
      </c>
    </row>
    <row r="137" spans="1:14" ht="15.75" x14ac:dyDescent="0.25">
      <c r="A137" s="606"/>
      <c r="B137" s="79" t="s">
        <v>88</v>
      </c>
      <c r="C137" s="12" t="s">
        <v>3</v>
      </c>
      <c r="D137" s="26">
        <f>Zomba!D137+Zomba!E137+Zomba!F137</f>
        <v>4</v>
      </c>
      <c r="E137" s="26">
        <f>Mwanza!D137+Mwanza!E137+Mwanza!F137</f>
        <v>1</v>
      </c>
      <c r="F137" s="26">
        <f>Domasi!D137+Domasi!E137+Domasi!F137</f>
        <v>0</v>
      </c>
      <c r="G137" s="26">
        <f>Namadzi!D137+Namadzi!E137+Namadzi!F137</f>
        <v>0</v>
      </c>
      <c r="H137" s="26">
        <f>Neno!D137+Neno!E137+Neno!F137</f>
        <v>0</v>
      </c>
      <c r="I137" s="26">
        <f>Kuchawe!D137+Kuchawe!E137+Kuchawe!F137</f>
        <v>0</v>
      </c>
      <c r="J137" s="26">
        <f>Chiradzulu!D137+Chiradzulu!E137+Chiradzulu!F137</f>
        <v>0</v>
      </c>
      <c r="K137" s="26">
        <f>Thondwe!D137+Thondwe!E137+Thondwe!F137</f>
        <v>0</v>
      </c>
      <c r="L137" s="26">
        <f>Jali!D137+Jali!E137+Jali!F137</f>
        <v>0</v>
      </c>
      <c r="M137" s="26">
        <f>Lirangwe!D137+Lirangwe!E137+Lirangwe!F137</f>
        <v>0</v>
      </c>
      <c r="N137" s="54">
        <f>SUM(D137:M137)</f>
        <v>5</v>
      </c>
    </row>
    <row r="138" spans="1:14" ht="15.75" x14ac:dyDescent="0.25">
      <c r="A138" s="606"/>
      <c r="B138" s="24" t="s">
        <v>82</v>
      </c>
      <c r="C138" s="12" t="s">
        <v>3</v>
      </c>
      <c r="D138" s="26">
        <f>Zomba!D138+Zomba!E138+Zomba!F138</f>
        <v>1</v>
      </c>
      <c r="E138" s="26">
        <f>Mwanza!D138+Mwanza!E138+Mwanza!F138</f>
        <v>0</v>
      </c>
      <c r="F138" s="26">
        <f>Domasi!D138+Domasi!E138+Domasi!F138</f>
        <v>0</v>
      </c>
      <c r="G138" s="26">
        <f>Namadzi!D138+Namadzi!E138+Namadzi!F138</f>
        <v>0</v>
      </c>
      <c r="H138" s="26">
        <f>Neno!D138+Neno!E138+Neno!F138</f>
        <v>0</v>
      </c>
      <c r="I138" s="26">
        <f>Kuchawe!D138+Kuchawe!E138+Kuchawe!F138</f>
        <v>0</v>
      </c>
      <c r="J138" s="26">
        <f>Chiradzulu!D138+Chiradzulu!E138+Chiradzulu!F138</f>
        <v>0</v>
      </c>
      <c r="K138" s="26">
        <f>Thondwe!D138+Thondwe!E138+Thondwe!F138</f>
        <v>0</v>
      </c>
      <c r="L138" s="26">
        <f>Jali!D138+Jali!E138+Jali!F138</f>
        <v>0</v>
      </c>
      <c r="M138" s="26">
        <f>Lirangwe!D138+Lirangwe!E138+Lirangwe!F138</f>
        <v>0</v>
      </c>
      <c r="N138" s="54">
        <f>SUM(D138:M138)</f>
        <v>1</v>
      </c>
    </row>
    <row r="139" spans="1:14" ht="15.75" x14ac:dyDescent="0.25">
      <c r="A139" s="607"/>
      <c r="B139" s="24" t="s">
        <v>81</v>
      </c>
      <c r="C139" s="12" t="s">
        <v>3</v>
      </c>
      <c r="D139" s="146">
        <f t="shared" ref="D139:N139" si="44">D135+D136-D137-D138</f>
        <v>1</v>
      </c>
      <c r="E139" s="146">
        <f t="shared" si="44"/>
        <v>0</v>
      </c>
      <c r="F139" s="146">
        <f t="shared" si="44"/>
        <v>0</v>
      </c>
      <c r="G139" s="146">
        <f t="shared" si="44"/>
        <v>0</v>
      </c>
      <c r="H139" s="146">
        <f t="shared" si="44"/>
        <v>0</v>
      </c>
      <c r="I139" s="146">
        <f t="shared" si="44"/>
        <v>0</v>
      </c>
      <c r="J139" s="146">
        <f t="shared" si="44"/>
        <v>0</v>
      </c>
      <c r="K139" s="146">
        <f t="shared" si="44"/>
        <v>0</v>
      </c>
      <c r="L139" s="146">
        <f t="shared" si="44"/>
        <v>0</v>
      </c>
      <c r="M139" s="146">
        <f t="shared" si="44"/>
        <v>0</v>
      </c>
      <c r="N139" s="32">
        <f t="shared" si="44"/>
        <v>1</v>
      </c>
    </row>
    <row r="140" spans="1:14" ht="15.75" x14ac:dyDescent="0.25">
      <c r="A140" s="605" t="s">
        <v>87</v>
      </c>
      <c r="B140" s="24" t="s">
        <v>85</v>
      </c>
      <c r="C140" s="12" t="s">
        <v>3</v>
      </c>
      <c r="D140" s="26">
        <f>Zomba!D140</f>
        <v>433</v>
      </c>
      <c r="E140" s="26">
        <f>Mwanza!D140</f>
        <v>140</v>
      </c>
      <c r="F140" s="26">
        <f>Domasi!D140</f>
        <v>2</v>
      </c>
      <c r="G140" s="26">
        <f>Namadzi!D140</f>
        <v>0</v>
      </c>
      <c r="H140" s="26">
        <f>Neno!D140</f>
        <v>0</v>
      </c>
      <c r="I140" s="26">
        <f>Kuchawe!D140</f>
        <v>0</v>
      </c>
      <c r="J140" s="26">
        <f>Chiradzulu!D140</f>
        <v>0</v>
      </c>
      <c r="K140" s="26">
        <f>Thondwe!D140</f>
        <v>2</v>
      </c>
      <c r="L140" s="26">
        <f>Jali!D140</f>
        <v>0</v>
      </c>
      <c r="M140" s="26">
        <f>Lirangwe!D140</f>
        <v>0</v>
      </c>
      <c r="N140" s="32">
        <f>SUM(D140:M140)</f>
        <v>577</v>
      </c>
    </row>
    <row r="141" spans="1:14" ht="15.75" x14ac:dyDescent="0.25">
      <c r="A141" s="606"/>
      <c r="B141" s="24" t="s">
        <v>84</v>
      </c>
      <c r="C141" s="12" t="s">
        <v>3</v>
      </c>
      <c r="D141" s="26">
        <f>Zomba!D141+Zomba!E141+Zomba!F141</f>
        <v>426</v>
      </c>
      <c r="E141" s="26">
        <f>Mwanza!D141+Mwanza!E141+Mwanza!F141</f>
        <v>124</v>
      </c>
      <c r="F141" s="26">
        <f>Domasi!D141+Domasi!E141+Domasi!F141</f>
        <v>11</v>
      </c>
      <c r="G141" s="26">
        <f>Namadzi!D141+Namadzi!E141+Namadzi!F141</f>
        <v>3</v>
      </c>
      <c r="H141" s="26">
        <f>Neno!D141+Neno!E141+Neno!F141</f>
        <v>13</v>
      </c>
      <c r="I141" s="26">
        <f>Kuchawe!D141+Kuchawe!E141+Kuchawe!F141</f>
        <v>0</v>
      </c>
      <c r="J141" s="26">
        <f>Chiradzulu!D141+Chiradzulu!E141+Chiradzulu!F141</f>
        <v>4</v>
      </c>
      <c r="K141" s="26">
        <f>Thondwe!D141+Thondwe!E141+Thondwe!F141</f>
        <v>0</v>
      </c>
      <c r="L141" s="26">
        <f>Jali!D141+Jali!E141+Jali!F141</f>
        <v>12</v>
      </c>
      <c r="M141" s="26">
        <f>Lirangwe!D141+Lirangwe!E141+Lirangwe!F141</f>
        <v>1</v>
      </c>
      <c r="N141" s="54">
        <f>SUM(D141:M141)</f>
        <v>594</v>
      </c>
    </row>
    <row r="142" spans="1:14" ht="15.75" x14ac:dyDescent="0.25">
      <c r="A142" s="606"/>
      <c r="B142" s="24" t="s">
        <v>83</v>
      </c>
      <c r="C142" s="12" t="s">
        <v>3</v>
      </c>
      <c r="D142" s="26">
        <f>Zomba!D142+Zomba!E142+Zomba!F142</f>
        <v>1</v>
      </c>
      <c r="E142" s="26">
        <f>Mwanza!D142+Mwanza!E142+Mwanza!F142</f>
        <v>19</v>
      </c>
      <c r="F142" s="26">
        <f>Domasi!D142+Domasi!E142+Domasi!F142</f>
        <v>0</v>
      </c>
      <c r="G142" s="26">
        <f>Namadzi!D142+Namadzi!E142+Namadzi!F142</f>
        <v>2</v>
      </c>
      <c r="H142" s="26">
        <f>Neno!D142+Neno!E142+Neno!F142</f>
        <v>13</v>
      </c>
      <c r="I142" s="26">
        <f>Kuchawe!D142+Kuchawe!E142+Kuchawe!F142</f>
        <v>0</v>
      </c>
      <c r="J142" s="26">
        <f>Chiradzulu!D142+Chiradzulu!E142+Chiradzulu!F142</f>
        <v>4</v>
      </c>
      <c r="K142" s="26">
        <f>Thondwe!D142+Thondwe!E142+Thondwe!F142</f>
        <v>2</v>
      </c>
      <c r="L142" s="26">
        <f>Jali!D142+Jali!E142+Jali!F142</f>
        <v>3</v>
      </c>
      <c r="M142" s="26">
        <f>Lirangwe!D142+Lirangwe!E142+Lirangwe!F142</f>
        <v>1</v>
      </c>
      <c r="N142" s="54">
        <f>SUM(D142:M142)</f>
        <v>45</v>
      </c>
    </row>
    <row r="143" spans="1:14" ht="15.75" x14ac:dyDescent="0.25">
      <c r="A143" s="606"/>
      <c r="B143" s="24" t="s">
        <v>82</v>
      </c>
      <c r="C143" s="12" t="s">
        <v>3</v>
      </c>
      <c r="D143" s="26">
        <f>Zomba!D143+Zomba!E143+Zomba!F143</f>
        <v>420</v>
      </c>
      <c r="E143" s="26">
        <f>Mwanza!D143+Mwanza!E143+Mwanza!F143</f>
        <v>10</v>
      </c>
      <c r="F143" s="26">
        <f>Domasi!D143+Domasi!E143+Domasi!F143</f>
        <v>12</v>
      </c>
      <c r="G143" s="26">
        <f>Namadzi!D143+Namadzi!E143+Namadzi!F143</f>
        <v>1</v>
      </c>
      <c r="H143" s="26">
        <f>Neno!D143+Neno!E143+Neno!F143</f>
        <v>0</v>
      </c>
      <c r="I143" s="26">
        <f>Kuchawe!D143+Kuchawe!E143+Kuchawe!F143</f>
        <v>0</v>
      </c>
      <c r="J143" s="26">
        <f>Chiradzulu!D143+Chiradzulu!E143+Chiradzulu!F143</f>
        <v>0</v>
      </c>
      <c r="K143" s="26">
        <f>Thondwe!D143+Thondwe!E143+Thondwe!F143</f>
        <v>0</v>
      </c>
      <c r="L143" s="26">
        <f>Jali!D143+Jali!E143+Jali!F143</f>
        <v>8</v>
      </c>
      <c r="M143" s="26">
        <f>Lirangwe!D143+Lirangwe!E143+Lirangwe!F143</f>
        <v>0</v>
      </c>
      <c r="N143" s="54">
        <f>SUM(D143:M143)</f>
        <v>451</v>
      </c>
    </row>
    <row r="144" spans="1:14" ht="15.75" x14ac:dyDescent="0.25">
      <c r="A144" s="607"/>
      <c r="B144" s="24" t="s">
        <v>81</v>
      </c>
      <c r="C144" s="12" t="s">
        <v>3</v>
      </c>
      <c r="D144" s="146">
        <f t="shared" ref="D144:N144" si="45">D140+D141-D142-D143</f>
        <v>438</v>
      </c>
      <c r="E144" s="146">
        <f t="shared" si="45"/>
        <v>235</v>
      </c>
      <c r="F144" s="146">
        <f t="shared" si="45"/>
        <v>1</v>
      </c>
      <c r="G144" s="146">
        <f t="shared" si="45"/>
        <v>0</v>
      </c>
      <c r="H144" s="146">
        <f t="shared" si="45"/>
        <v>0</v>
      </c>
      <c r="I144" s="146">
        <f t="shared" si="45"/>
        <v>0</v>
      </c>
      <c r="J144" s="146">
        <f t="shared" si="45"/>
        <v>0</v>
      </c>
      <c r="K144" s="146">
        <f t="shared" si="45"/>
        <v>0</v>
      </c>
      <c r="L144" s="146">
        <f t="shared" si="45"/>
        <v>1</v>
      </c>
      <c r="M144" s="146">
        <f t="shared" si="45"/>
        <v>0</v>
      </c>
      <c r="N144" s="32">
        <f t="shared" si="45"/>
        <v>675</v>
      </c>
    </row>
    <row r="145" spans="1:14" s="3" customFormat="1" ht="15.75" x14ac:dyDescent="0.25">
      <c r="A145" s="605" t="s">
        <v>86</v>
      </c>
      <c r="B145" s="24" t="s">
        <v>85</v>
      </c>
      <c r="C145" s="12" t="s">
        <v>3</v>
      </c>
      <c r="D145" s="147">
        <f>D125+D130+D135+D140</f>
        <v>457</v>
      </c>
      <c r="E145" s="147">
        <f t="shared" ref="E145:M145" si="46">E125+E130+E135+E140</f>
        <v>150</v>
      </c>
      <c r="F145" s="147">
        <f t="shared" si="46"/>
        <v>2</v>
      </c>
      <c r="G145" s="147">
        <f t="shared" si="46"/>
        <v>0</v>
      </c>
      <c r="H145" s="147">
        <f t="shared" si="46"/>
        <v>0</v>
      </c>
      <c r="I145" s="147">
        <f t="shared" si="46"/>
        <v>2</v>
      </c>
      <c r="J145" s="147">
        <f t="shared" si="46"/>
        <v>0</v>
      </c>
      <c r="K145" s="147">
        <f t="shared" si="46"/>
        <v>2</v>
      </c>
      <c r="L145" s="147">
        <f t="shared" si="46"/>
        <v>0</v>
      </c>
      <c r="M145" s="147">
        <f t="shared" si="46"/>
        <v>0</v>
      </c>
      <c r="N145" s="54">
        <f>N125+N130+N135+N140</f>
        <v>613</v>
      </c>
    </row>
    <row r="146" spans="1:14" ht="15.75" x14ac:dyDescent="0.25">
      <c r="A146" s="606"/>
      <c r="B146" s="24" t="s">
        <v>84</v>
      </c>
      <c r="C146" s="12" t="s">
        <v>3</v>
      </c>
      <c r="D146" s="147">
        <f t="shared" ref="D146:M148" si="47">D126+D131+D136+D141</f>
        <v>434</v>
      </c>
      <c r="E146" s="147">
        <f t="shared" si="47"/>
        <v>133</v>
      </c>
      <c r="F146" s="147">
        <f t="shared" si="47"/>
        <v>11</v>
      </c>
      <c r="G146" s="147">
        <f t="shared" si="47"/>
        <v>3</v>
      </c>
      <c r="H146" s="147">
        <f t="shared" si="47"/>
        <v>13</v>
      </c>
      <c r="I146" s="147">
        <f t="shared" si="47"/>
        <v>0</v>
      </c>
      <c r="J146" s="147">
        <f t="shared" si="47"/>
        <v>4</v>
      </c>
      <c r="K146" s="147">
        <f t="shared" si="47"/>
        <v>0</v>
      </c>
      <c r="L146" s="147">
        <f t="shared" si="47"/>
        <v>12</v>
      </c>
      <c r="M146" s="147">
        <f t="shared" si="47"/>
        <v>1</v>
      </c>
      <c r="N146" s="54">
        <f t="shared" ref="N146:N149" si="48">N126+N131+N136+N141</f>
        <v>611</v>
      </c>
    </row>
    <row r="147" spans="1:14" ht="15.75" x14ac:dyDescent="0.25">
      <c r="A147" s="606"/>
      <c r="B147" s="24" t="s">
        <v>83</v>
      </c>
      <c r="C147" s="12" t="s">
        <v>3</v>
      </c>
      <c r="D147" s="147">
        <f t="shared" si="47"/>
        <v>9</v>
      </c>
      <c r="E147" s="147">
        <f t="shared" si="47"/>
        <v>29</v>
      </c>
      <c r="F147" s="147">
        <f t="shared" si="47"/>
        <v>0</v>
      </c>
      <c r="G147" s="147">
        <f t="shared" si="47"/>
        <v>2</v>
      </c>
      <c r="H147" s="147">
        <f t="shared" si="47"/>
        <v>13</v>
      </c>
      <c r="I147" s="147">
        <f t="shared" si="47"/>
        <v>2</v>
      </c>
      <c r="J147" s="147">
        <f t="shared" si="47"/>
        <v>4</v>
      </c>
      <c r="K147" s="147">
        <f t="shared" si="47"/>
        <v>2</v>
      </c>
      <c r="L147" s="147">
        <f t="shared" si="47"/>
        <v>3</v>
      </c>
      <c r="M147" s="147">
        <f t="shared" si="47"/>
        <v>1</v>
      </c>
      <c r="N147" s="54">
        <f t="shared" si="48"/>
        <v>65</v>
      </c>
    </row>
    <row r="148" spans="1:14" ht="15.75" x14ac:dyDescent="0.25">
      <c r="A148" s="606"/>
      <c r="B148" s="24" t="s">
        <v>82</v>
      </c>
      <c r="C148" s="12" t="s">
        <v>3</v>
      </c>
      <c r="D148" s="147">
        <f t="shared" si="47"/>
        <v>429</v>
      </c>
      <c r="E148" s="147">
        <f t="shared" si="47"/>
        <v>12</v>
      </c>
      <c r="F148" s="147">
        <f t="shared" si="47"/>
        <v>12</v>
      </c>
      <c r="G148" s="147">
        <f t="shared" si="47"/>
        <v>1</v>
      </c>
      <c r="H148" s="147">
        <f t="shared" si="47"/>
        <v>0</v>
      </c>
      <c r="I148" s="147">
        <f t="shared" si="47"/>
        <v>0</v>
      </c>
      <c r="J148" s="147">
        <f t="shared" si="47"/>
        <v>0</v>
      </c>
      <c r="K148" s="147">
        <f t="shared" si="47"/>
        <v>0</v>
      </c>
      <c r="L148" s="147">
        <f t="shared" si="47"/>
        <v>8</v>
      </c>
      <c r="M148" s="147">
        <f t="shared" si="47"/>
        <v>0</v>
      </c>
      <c r="N148" s="54">
        <f t="shared" si="48"/>
        <v>462</v>
      </c>
    </row>
    <row r="149" spans="1:14" ht="15.75" x14ac:dyDescent="0.25">
      <c r="A149" s="607"/>
      <c r="B149" s="24" t="s">
        <v>81</v>
      </c>
      <c r="C149" s="12" t="s">
        <v>3</v>
      </c>
      <c r="D149" s="146">
        <f>D145+D146-D147-D148</f>
        <v>453</v>
      </c>
      <c r="E149" s="146">
        <f t="shared" ref="E149:M149" si="49">E145+E146-E147-E148</f>
        <v>242</v>
      </c>
      <c r="F149" s="146">
        <f t="shared" si="49"/>
        <v>1</v>
      </c>
      <c r="G149" s="146">
        <f t="shared" si="49"/>
        <v>0</v>
      </c>
      <c r="H149" s="146">
        <f t="shared" si="49"/>
        <v>0</v>
      </c>
      <c r="I149" s="146">
        <f t="shared" si="49"/>
        <v>0</v>
      </c>
      <c r="J149" s="146">
        <f t="shared" si="49"/>
        <v>0</v>
      </c>
      <c r="K149" s="146">
        <f t="shared" si="49"/>
        <v>0</v>
      </c>
      <c r="L149" s="146">
        <f t="shared" si="49"/>
        <v>1</v>
      </c>
      <c r="M149" s="146">
        <f t="shared" si="49"/>
        <v>0</v>
      </c>
      <c r="N149" s="54">
        <f t="shared" si="48"/>
        <v>697</v>
      </c>
    </row>
    <row r="150" spans="1:14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5"/>
    </row>
    <row r="151" spans="1:14" ht="15.6" customHeight="1" x14ac:dyDescent="0.25">
      <c r="A151" s="698" t="s">
        <v>79</v>
      </c>
      <c r="B151" s="699"/>
      <c r="C151" s="699"/>
      <c r="D151" s="699"/>
      <c r="E151" s="699"/>
      <c r="F151" s="699"/>
      <c r="G151" s="699"/>
      <c r="H151" s="699"/>
      <c r="I151" s="699"/>
      <c r="J151" s="699"/>
      <c r="K151" s="699"/>
      <c r="L151" s="699"/>
      <c r="M151" s="699"/>
      <c r="N151" s="700"/>
    </row>
    <row r="152" spans="1:14" ht="15.75" x14ac:dyDescent="0.25">
      <c r="A152" s="628" t="s">
        <v>78</v>
      </c>
      <c r="B152" s="88" t="s">
        <v>63</v>
      </c>
      <c r="C152" s="12"/>
      <c r="D152" s="148"/>
      <c r="E152" s="148"/>
      <c r="F152" s="148"/>
      <c r="G152" s="148"/>
      <c r="H152" s="148"/>
      <c r="I152" s="148"/>
      <c r="J152" s="141"/>
      <c r="K152" s="141"/>
      <c r="L152" s="141"/>
      <c r="M152" s="141"/>
      <c r="N152" s="10"/>
    </row>
    <row r="153" spans="1:14" ht="15.75" x14ac:dyDescent="0.25">
      <c r="A153" s="629"/>
      <c r="B153" s="20" t="s">
        <v>73</v>
      </c>
      <c r="C153" s="12" t="s">
        <v>57</v>
      </c>
      <c r="D153" s="148">
        <f>Zomba!D153+Zomba!E153+Zomba!F153</f>
        <v>609</v>
      </c>
      <c r="E153" s="148">
        <f>Mwanza!D153+Mwanza!E153+Mwanza!F153</f>
        <v>94</v>
      </c>
      <c r="F153" s="148">
        <f>Domasi!D153+Domasi!E153+Domasi!F153</f>
        <v>29</v>
      </c>
      <c r="G153" s="148">
        <f>Namadzi!D153+Namadzi!E153+Namadzi!F153</f>
        <v>38</v>
      </c>
      <c r="H153" s="148">
        <f>Neno!D153+Neno!E153+Neno!F153</f>
        <v>19</v>
      </c>
      <c r="I153" s="148">
        <f>Kuchawe!D153+Kuchawe!E153+Kuchawe!F153</f>
        <v>22</v>
      </c>
      <c r="J153" s="148">
        <f>Chiradzulu!D153+Chiradzulu!E153+Chiradzulu!F153</f>
        <v>25</v>
      </c>
      <c r="K153" s="148">
        <f>Thondwe!D153+Thondwe!E153+Thondwe!F153</f>
        <v>8</v>
      </c>
      <c r="L153" s="148">
        <f>Jali!D153+Jali!E153+Jali!F153</f>
        <v>25</v>
      </c>
      <c r="M153" s="148">
        <f>Lirangwe!D153+Lirangwe!E153+Lirangwe!F153</f>
        <v>60</v>
      </c>
      <c r="N153" s="71">
        <f t="shared" ref="N153:N165" si="50">SUM(D153:M153)</f>
        <v>929</v>
      </c>
    </row>
    <row r="154" spans="1:14" ht="15.75" x14ac:dyDescent="0.25">
      <c r="A154" s="629"/>
      <c r="B154" s="20" t="s">
        <v>72</v>
      </c>
      <c r="C154" s="12" t="s">
        <v>57</v>
      </c>
      <c r="D154" s="148">
        <f>Zomba!D154+Zomba!E154+Zomba!F154</f>
        <v>340</v>
      </c>
      <c r="E154" s="148">
        <f>Mwanza!D154+Mwanza!E154+Mwanza!F154</f>
        <v>60</v>
      </c>
      <c r="F154" s="148">
        <f>Domasi!D154+Domasi!E154+Domasi!F154</f>
        <v>12</v>
      </c>
      <c r="G154" s="148">
        <f>Namadzi!D154+Namadzi!E154+Namadzi!F154</f>
        <v>26</v>
      </c>
      <c r="H154" s="148">
        <f>Neno!D154+Neno!E154+Neno!F154</f>
        <v>2</v>
      </c>
      <c r="I154" s="148">
        <f>Kuchawe!D154+Kuchawe!E154+Kuchawe!F154</f>
        <v>21</v>
      </c>
      <c r="J154" s="148">
        <f>Chiradzulu!D154+Chiradzulu!E154+Chiradzulu!F154</f>
        <v>11</v>
      </c>
      <c r="K154" s="148">
        <f>Thondwe!D154+Thondwe!E154+Thondwe!F154</f>
        <v>2</v>
      </c>
      <c r="L154" s="148">
        <f>Jali!D154+Jali!E154+Jali!F154</f>
        <v>5</v>
      </c>
      <c r="M154" s="148">
        <f>Lirangwe!D154+Lirangwe!E154+Lirangwe!F154</f>
        <v>8</v>
      </c>
      <c r="N154" s="71">
        <f t="shared" si="50"/>
        <v>487</v>
      </c>
    </row>
    <row r="155" spans="1:14" ht="15.75" x14ac:dyDescent="0.25">
      <c r="A155" s="629"/>
      <c r="B155" s="20" t="s">
        <v>53</v>
      </c>
      <c r="C155" s="12" t="s">
        <v>57</v>
      </c>
      <c r="D155" s="148">
        <f>Zomba!D155+Zomba!E155+Zomba!F155</f>
        <v>188</v>
      </c>
      <c r="E155" s="148">
        <f>Mwanza!D155+Mwanza!E155+Mwanza!F155</f>
        <v>14</v>
      </c>
      <c r="F155" s="148">
        <f>Domasi!D155+Domasi!E155+Domasi!F155</f>
        <v>12</v>
      </c>
      <c r="G155" s="148">
        <f>Namadzi!D155+Namadzi!E155+Namadzi!F155</f>
        <v>9</v>
      </c>
      <c r="H155" s="148">
        <f>Neno!D155+Neno!E155+Neno!F155</f>
        <v>0</v>
      </c>
      <c r="I155" s="148">
        <f>Kuchawe!D155+Kuchawe!E155+Kuchawe!F155</f>
        <v>13</v>
      </c>
      <c r="J155" s="148">
        <f>Chiradzulu!D155+Chiradzulu!E155+Chiradzulu!F155</f>
        <v>12</v>
      </c>
      <c r="K155" s="148">
        <f>Thondwe!D155+Thondwe!E155+Thondwe!F155</f>
        <v>0</v>
      </c>
      <c r="L155" s="148">
        <f>Jali!D155+Jali!E155+Jali!F155</f>
        <v>4</v>
      </c>
      <c r="M155" s="148">
        <f>Lirangwe!D155+Lirangwe!E155+Lirangwe!F155</f>
        <v>11</v>
      </c>
      <c r="N155" s="71">
        <f t="shared" si="50"/>
        <v>263</v>
      </c>
    </row>
    <row r="156" spans="1:14" ht="15.75" x14ac:dyDescent="0.25">
      <c r="A156" s="629"/>
      <c r="B156" s="20" t="s">
        <v>71</v>
      </c>
      <c r="C156" s="12" t="s">
        <v>57</v>
      </c>
      <c r="D156" s="148">
        <f>Zomba!D156+Zomba!E156+Zomba!F156</f>
        <v>55</v>
      </c>
      <c r="E156" s="148">
        <f>Mwanza!D156+Mwanza!E156+Mwanza!F156</f>
        <v>7</v>
      </c>
      <c r="F156" s="148">
        <f>Domasi!D156+Domasi!E156+Domasi!F156</f>
        <v>1</v>
      </c>
      <c r="G156" s="148">
        <f>Namadzi!D156+Namadzi!E156+Namadzi!F156</f>
        <v>2</v>
      </c>
      <c r="H156" s="148">
        <f>Neno!D156+Neno!E156+Neno!F156</f>
        <v>0</v>
      </c>
      <c r="I156" s="148">
        <f>Kuchawe!D156+Kuchawe!E156+Kuchawe!F156</f>
        <v>2</v>
      </c>
      <c r="J156" s="148">
        <f>Chiradzulu!D156+Chiradzulu!E156+Chiradzulu!F156</f>
        <v>5</v>
      </c>
      <c r="K156" s="148">
        <f>Thondwe!D156+Thondwe!E156+Thondwe!F156</f>
        <v>2</v>
      </c>
      <c r="L156" s="148">
        <f>Jali!D156+Jali!E156+Jali!F156</f>
        <v>4</v>
      </c>
      <c r="M156" s="148">
        <f>Lirangwe!D156+Lirangwe!E156+Lirangwe!F156</f>
        <v>1</v>
      </c>
      <c r="N156" s="71">
        <f t="shared" si="50"/>
        <v>79</v>
      </c>
    </row>
    <row r="157" spans="1:14" ht="15.75" x14ac:dyDescent="0.25">
      <c r="A157" s="629"/>
      <c r="B157" s="20" t="s">
        <v>52</v>
      </c>
      <c r="C157" s="12" t="s">
        <v>57</v>
      </c>
      <c r="D157" s="148">
        <f>Zomba!D157+Zomba!E157+Zomba!F157</f>
        <v>88</v>
      </c>
      <c r="E157" s="148">
        <f>Mwanza!D157+Mwanza!E157+Mwanza!F157</f>
        <v>37</v>
      </c>
      <c r="F157" s="148">
        <f>Domasi!D157+Domasi!E157+Domasi!F157</f>
        <v>3</v>
      </c>
      <c r="G157" s="148">
        <f>Namadzi!D157+Namadzi!E157+Namadzi!F157</f>
        <v>6</v>
      </c>
      <c r="H157" s="148">
        <f>Neno!D157+Neno!E157+Neno!F157</f>
        <v>0</v>
      </c>
      <c r="I157" s="148">
        <f>Kuchawe!D157+Kuchawe!E157+Kuchawe!F157</f>
        <v>7</v>
      </c>
      <c r="J157" s="148">
        <f>Chiradzulu!D157+Chiradzulu!E157+Chiradzulu!F157</f>
        <v>8</v>
      </c>
      <c r="K157" s="148">
        <f>Thondwe!D157+Thondwe!E157+Thondwe!F157</f>
        <v>0</v>
      </c>
      <c r="L157" s="148">
        <f>Jali!D157+Jali!E157+Jali!F157</f>
        <v>0</v>
      </c>
      <c r="M157" s="148">
        <f>Lirangwe!D157+Lirangwe!E157+Lirangwe!F157</f>
        <v>6</v>
      </c>
      <c r="N157" s="71">
        <f t="shared" si="50"/>
        <v>155</v>
      </c>
    </row>
    <row r="158" spans="1:14" ht="15.75" x14ac:dyDescent="0.25">
      <c r="A158" s="629"/>
      <c r="B158" s="20" t="s">
        <v>51</v>
      </c>
      <c r="C158" s="12" t="s">
        <v>57</v>
      </c>
      <c r="D158" s="148">
        <f>Zomba!D158+Zomba!E158+Zomba!F158</f>
        <v>100</v>
      </c>
      <c r="E158" s="148">
        <f>Mwanza!D158+Mwanza!E158+Mwanza!F158</f>
        <v>19</v>
      </c>
      <c r="F158" s="148">
        <f>Domasi!D158+Domasi!E158+Domasi!F158</f>
        <v>5</v>
      </c>
      <c r="G158" s="148">
        <f>Namadzi!D158+Namadzi!E158+Namadzi!F158</f>
        <v>1</v>
      </c>
      <c r="H158" s="148">
        <f>Neno!D158+Neno!E158+Neno!F158</f>
        <v>2</v>
      </c>
      <c r="I158" s="148">
        <f>Kuchawe!D158+Kuchawe!E158+Kuchawe!F158</f>
        <v>1</v>
      </c>
      <c r="J158" s="148">
        <f>Chiradzulu!D158+Chiradzulu!E158+Chiradzulu!F158</f>
        <v>4</v>
      </c>
      <c r="K158" s="148">
        <f>Thondwe!D158+Thondwe!E158+Thondwe!F158</f>
        <v>1</v>
      </c>
      <c r="L158" s="148">
        <f>Jali!D158+Jali!E158+Jali!F158</f>
        <v>3</v>
      </c>
      <c r="M158" s="148">
        <f>Lirangwe!D158+Lirangwe!E158+Lirangwe!F158</f>
        <v>4</v>
      </c>
      <c r="N158" s="71">
        <f t="shared" si="50"/>
        <v>140</v>
      </c>
    </row>
    <row r="159" spans="1:14" ht="15.75" x14ac:dyDescent="0.25">
      <c r="A159" s="629"/>
      <c r="B159" s="20" t="s">
        <v>62</v>
      </c>
      <c r="C159" s="12" t="s">
        <v>57</v>
      </c>
      <c r="D159" s="148">
        <f>Zomba!D159+Zomba!E159+Zomba!F159</f>
        <v>14</v>
      </c>
      <c r="E159" s="148">
        <f>Mwanza!D159+Mwanza!E159+Mwanza!F159</f>
        <v>14</v>
      </c>
      <c r="F159" s="148">
        <f>Domasi!D159+Domasi!E159+Domasi!F159</f>
        <v>2</v>
      </c>
      <c r="G159" s="148">
        <f>Namadzi!D159+Namadzi!E159+Namadzi!F159</f>
        <v>0</v>
      </c>
      <c r="H159" s="148">
        <f>Neno!D159+Neno!E159+Neno!F159</f>
        <v>0</v>
      </c>
      <c r="I159" s="148">
        <f>Kuchawe!D159+Kuchawe!E159+Kuchawe!F159</f>
        <v>1</v>
      </c>
      <c r="J159" s="148">
        <f>Chiradzulu!D159+Chiradzulu!E159+Chiradzulu!F159</f>
        <v>0</v>
      </c>
      <c r="K159" s="148">
        <f>Thondwe!D159+Thondwe!E159+Thondwe!F159</f>
        <v>1</v>
      </c>
      <c r="L159" s="148">
        <f>Jali!D159+Jali!E159+Jali!F159</f>
        <v>0</v>
      </c>
      <c r="M159" s="148">
        <f>Lirangwe!D159+Lirangwe!E159+Lirangwe!F159</f>
        <v>0</v>
      </c>
      <c r="N159" s="71">
        <f t="shared" si="50"/>
        <v>32</v>
      </c>
    </row>
    <row r="160" spans="1:14" ht="15.75" x14ac:dyDescent="0.25">
      <c r="A160" s="629"/>
      <c r="B160" s="20" t="s">
        <v>50</v>
      </c>
      <c r="C160" s="12" t="s">
        <v>57</v>
      </c>
      <c r="D160" s="148">
        <f>Zomba!D160+Zomba!E160+Zomba!F160</f>
        <v>28</v>
      </c>
      <c r="E160" s="148">
        <f>Mwanza!D160+Mwanza!E160+Mwanza!F160</f>
        <v>8</v>
      </c>
      <c r="F160" s="148">
        <f>Domasi!D160+Domasi!E160+Domasi!F160</f>
        <v>2</v>
      </c>
      <c r="G160" s="148">
        <f>Namadzi!D160+Namadzi!E160+Namadzi!F160</f>
        <v>0</v>
      </c>
      <c r="H160" s="148">
        <f>Neno!D160+Neno!E160+Neno!F160</f>
        <v>0</v>
      </c>
      <c r="I160" s="148">
        <f>Kuchawe!D160+Kuchawe!E160+Kuchawe!F160</f>
        <v>3</v>
      </c>
      <c r="J160" s="148">
        <f>Chiradzulu!D160+Chiradzulu!E160+Chiradzulu!F160</f>
        <v>0</v>
      </c>
      <c r="K160" s="148">
        <f>Thondwe!D160+Thondwe!E160+Thondwe!F160</f>
        <v>0</v>
      </c>
      <c r="L160" s="148">
        <f>Jali!D160+Jali!E160+Jali!F160</f>
        <v>0</v>
      </c>
      <c r="M160" s="148">
        <f>Lirangwe!D160+Lirangwe!E160+Lirangwe!F160</f>
        <v>6</v>
      </c>
      <c r="N160" s="71">
        <f t="shared" si="50"/>
        <v>47</v>
      </c>
    </row>
    <row r="161" spans="1:14" ht="15.75" x14ac:dyDescent="0.25">
      <c r="A161" s="629"/>
      <c r="B161" s="20" t="s">
        <v>49</v>
      </c>
      <c r="C161" s="12" t="s">
        <v>57</v>
      </c>
      <c r="D161" s="148">
        <f>Zomba!D161+Zomba!E161+Zomba!F161</f>
        <v>17</v>
      </c>
      <c r="E161" s="148">
        <f>Mwanza!D161+Mwanza!E161+Mwanza!F161</f>
        <v>1</v>
      </c>
      <c r="F161" s="148">
        <f>Domasi!D161+Domasi!E161+Domasi!F161</f>
        <v>1</v>
      </c>
      <c r="G161" s="148">
        <f>Namadzi!D161+Namadzi!E161+Namadzi!F161</f>
        <v>0</v>
      </c>
      <c r="H161" s="148">
        <f>Neno!D161+Neno!E161+Neno!F161</f>
        <v>0</v>
      </c>
      <c r="I161" s="148">
        <f>Kuchawe!D161+Kuchawe!E161+Kuchawe!F161</f>
        <v>3</v>
      </c>
      <c r="J161" s="148">
        <f>Chiradzulu!D161+Chiradzulu!E161+Chiradzulu!F161</f>
        <v>0</v>
      </c>
      <c r="K161" s="148">
        <f>Thondwe!D161+Thondwe!E161+Thondwe!F161</f>
        <v>0</v>
      </c>
      <c r="L161" s="148">
        <f>Jali!D161+Jali!E161+Jali!F161</f>
        <v>0</v>
      </c>
      <c r="M161" s="148">
        <f>Lirangwe!D161+Lirangwe!E161+Lirangwe!F161</f>
        <v>0</v>
      </c>
      <c r="N161" s="71">
        <f t="shared" si="50"/>
        <v>22</v>
      </c>
    </row>
    <row r="162" spans="1:14" ht="15.75" x14ac:dyDescent="0.25">
      <c r="A162" s="629"/>
      <c r="B162" s="20" t="s">
        <v>77</v>
      </c>
      <c r="C162" s="12" t="s">
        <v>57</v>
      </c>
      <c r="D162" s="148">
        <f>Zomba!D162+Zomba!E162+Zomba!F162</f>
        <v>8</v>
      </c>
      <c r="E162" s="148">
        <f>Mwanza!D162+Mwanza!E162+Mwanza!F162</f>
        <v>0</v>
      </c>
      <c r="F162" s="148">
        <f>Domasi!D162+Domasi!E162+Domasi!F162</f>
        <v>0</v>
      </c>
      <c r="G162" s="148">
        <f>Namadzi!D162+Namadzi!E162+Namadzi!F162</f>
        <v>0</v>
      </c>
      <c r="H162" s="148">
        <f>Neno!D162+Neno!E162+Neno!F162</f>
        <v>0</v>
      </c>
      <c r="I162" s="148">
        <f>Kuchawe!D162+Kuchawe!E162+Kuchawe!F162</f>
        <v>0</v>
      </c>
      <c r="J162" s="148">
        <f>Chiradzulu!D162+Chiradzulu!E162+Chiradzulu!F162</f>
        <v>0</v>
      </c>
      <c r="K162" s="148">
        <f>Thondwe!D162+Thondwe!E162+Thondwe!F162</f>
        <v>0</v>
      </c>
      <c r="L162" s="148">
        <f>Jali!D162+Jali!E162+Jali!F162</f>
        <v>0</v>
      </c>
      <c r="M162" s="148">
        <f>Lirangwe!D162+Lirangwe!E162+Lirangwe!F162</f>
        <v>0</v>
      </c>
      <c r="N162" s="71">
        <f t="shared" si="50"/>
        <v>8</v>
      </c>
    </row>
    <row r="163" spans="1:14" ht="15.75" x14ac:dyDescent="0.25">
      <c r="A163" s="629"/>
      <c r="B163" s="20" t="s">
        <v>69</v>
      </c>
      <c r="C163" s="12" t="s">
        <v>57</v>
      </c>
      <c r="D163" s="148">
        <f>Zomba!D163+Zomba!E163+Zomba!F163</f>
        <v>3</v>
      </c>
      <c r="E163" s="148">
        <f>Mwanza!D163+Mwanza!E163+Mwanza!F163</f>
        <v>0</v>
      </c>
      <c r="F163" s="148">
        <f>Domasi!D163+Domasi!E163+Domasi!F163</f>
        <v>0</v>
      </c>
      <c r="G163" s="148">
        <f>Namadzi!D163+Namadzi!E163+Namadzi!F163</f>
        <v>0</v>
      </c>
      <c r="H163" s="148">
        <f>Neno!D163+Neno!E163+Neno!F163</f>
        <v>0</v>
      </c>
      <c r="I163" s="148">
        <f>Kuchawe!D163+Kuchawe!E163+Kuchawe!F163</f>
        <v>0</v>
      </c>
      <c r="J163" s="148">
        <f>Chiradzulu!D163+Chiradzulu!E163+Chiradzulu!F163</f>
        <v>0</v>
      </c>
      <c r="K163" s="148">
        <f>Thondwe!D163+Thondwe!E163+Thondwe!F163</f>
        <v>0</v>
      </c>
      <c r="L163" s="148">
        <f>Jali!D163+Jali!E163+Jali!F163</f>
        <v>0</v>
      </c>
      <c r="M163" s="148">
        <f>Lirangwe!D163+Lirangwe!E163+Lirangwe!F163</f>
        <v>0</v>
      </c>
      <c r="N163" s="71">
        <f t="shared" si="50"/>
        <v>3</v>
      </c>
    </row>
    <row r="164" spans="1:14" ht="15.75" x14ac:dyDescent="0.25">
      <c r="A164" s="629"/>
      <c r="B164" s="20" t="s">
        <v>68</v>
      </c>
      <c r="C164" s="12" t="s">
        <v>57</v>
      </c>
      <c r="D164" s="148">
        <f>Zomba!D164+Zomba!E164+Zomba!F164</f>
        <v>0</v>
      </c>
      <c r="E164" s="148">
        <f>Mwanza!D164+Mwanza!E164+Mwanza!F164</f>
        <v>0</v>
      </c>
      <c r="F164" s="148">
        <f>Domasi!D164+Domasi!E164+Domasi!F164</f>
        <v>0</v>
      </c>
      <c r="G164" s="148">
        <f>Namadzi!D164+Namadzi!E164+Namadzi!F164</f>
        <v>0</v>
      </c>
      <c r="H164" s="148">
        <f>Neno!D164+Neno!E164+Neno!F164</f>
        <v>0</v>
      </c>
      <c r="I164" s="148">
        <f>Kuchawe!D164+Kuchawe!E164+Kuchawe!F164</f>
        <v>0</v>
      </c>
      <c r="J164" s="148">
        <f>Chiradzulu!D164+Chiradzulu!E164+Chiradzulu!F164</f>
        <v>0</v>
      </c>
      <c r="K164" s="148">
        <f>Thondwe!D164+Thondwe!E164+Thondwe!F164</f>
        <v>0</v>
      </c>
      <c r="L164" s="148">
        <f>Jali!D164+Jali!E164+Jali!F164</f>
        <v>0</v>
      </c>
      <c r="M164" s="148">
        <f>Lirangwe!D164+Lirangwe!E164+Lirangwe!F164</f>
        <v>0</v>
      </c>
      <c r="N164" s="71">
        <f t="shared" si="50"/>
        <v>0</v>
      </c>
    </row>
    <row r="165" spans="1:14" ht="15.75" x14ac:dyDescent="0.25">
      <c r="A165" s="630"/>
      <c r="B165" s="20" t="s">
        <v>76</v>
      </c>
      <c r="C165" s="12" t="s">
        <v>57</v>
      </c>
      <c r="D165" s="148">
        <f>Zomba!D165+Zomba!E165+Zomba!F165</f>
        <v>0</v>
      </c>
      <c r="E165" s="148">
        <f>Mwanza!D165+Mwanza!E165+Mwanza!F165</f>
        <v>0</v>
      </c>
      <c r="F165" s="148">
        <f>Domasi!D165+Domasi!E165+Domasi!F165</f>
        <v>0</v>
      </c>
      <c r="G165" s="148">
        <f>Namadzi!D165+Namadzi!E165+Namadzi!F165</f>
        <v>0</v>
      </c>
      <c r="H165" s="148">
        <f>Neno!D165+Neno!E165+Neno!F165</f>
        <v>0</v>
      </c>
      <c r="I165" s="148">
        <f>Kuchawe!D165+Kuchawe!E165+Kuchawe!F165</f>
        <v>0</v>
      </c>
      <c r="J165" s="148">
        <f>Chiradzulu!D165+Chiradzulu!E165+Chiradzulu!F165</f>
        <v>0</v>
      </c>
      <c r="K165" s="148">
        <f>Thondwe!D165+Thondwe!E165+Thondwe!F165</f>
        <v>0</v>
      </c>
      <c r="L165" s="148">
        <f>Jali!D165+Jali!E165+Jali!F165</f>
        <v>0</v>
      </c>
      <c r="M165" s="148">
        <f>Lirangwe!D165+Lirangwe!E165+Lirangwe!F165</f>
        <v>0</v>
      </c>
      <c r="N165" s="71">
        <f t="shared" si="50"/>
        <v>0</v>
      </c>
    </row>
    <row r="166" spans="1:14" ht="15.75" x14ac:dyDescent="0.25">
      <c r="A166" s="628" t="s">
        <v>75</v>
      </c>
      <c r="B166" s="22" t="s">
        <v>63</v>
      </c>
      <c r="C166" s="12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71"/>
    </row>
    <row r="167" spans="1:14" ht="15.75" x14ac:dyDescent="0.25">
      <c r="A167" s="629"/>
      <c r="B167" s="20" t="s">
        <v>74</v>
      </c>
      <c r="C167" s="12" t="s">
        <v>57</v>
      </c>
      <c r="D167" s="148">
        <f>Zomba!D167+Zomba!E167+Zomba!F167</f>
        <v>74</v>
      </c>
      <c r="E167" s="148">
        <f>Mwanza!D167+Mwanza!E167+Mwanza!F167</f>
        <v>17</v>
      </c>
      <c r="F167" s="148">
        <f>Domasi!D167+Domasi!E167+Domasi!F167</f>
        <v>15</v>
      </c>
      <c r="G167" s="148">
        <f>Namadzi!D167+Namadzi!E167+Namadzi!F167</f>
        <v>0</v>
      </c>
      <c r="H167" s="148">
        <f>Neno!D167+Neno!E167+Neno!F167</f>
        <v>1</v>
      </c>
      <c r="I167" s="148">
        <f>Kuchawe!D167+Kuchawe!E167+Kuchawe!F167</f>
        <v>0</v>
      </c>
      <c r="J167" s="148">
        <f>Chiradzulu!D167+Chiradzulu!E167+Chiradzulu!F167</f>
        <v>0</v>
      </c>
      <c r="K167" s="148">
        <f>Thondwe!D167+Thondwe!E167+Thondwe!F167</f>
        <v>0</v>
      </c>
      <c r="L167" s="148">
        <f>Jali!D167+Jali!E167+Jali!F167</f>
        <v>0</v>
      </c>
      <c r="M167" s="148">
        <f>Lirangwe!D167+Lirangwe!E167+Lirangwe!F167</f>
        <v>13</v>
      </c>
      <c r="N167" s="71">
        <f t="shared" ref="N167:N175" si="51">SUM(D167:M167)</f>
        <v>120</v>
      </c>
    </row>
    <row r="168" spans="1:14" ht="15.75" x14ac:dyDescent="0.25">
      <c r="A168" s="629"/>
      <c r="B168" s="20" t="s">
        <v>73</v>
      </c>
      <c r="C168" s="12" t="s">
        <v>57</v>
      </c>
      <c r="D168" s="148">
        <f>Zomba!D168+Zomba!E168+Zomba!F168</f>
        <v>13</v>
      </c>
      <c r="E168" s="148">
        <f>Mwanza!D168+Mwanza!E168+Mwanza!F168</f>
        <v>0</v>
      </c>
      <c r="F168" s="148">
        <f>Domasi!D168+Domasi!E168+Domasi!F168</f>
        <v>8</v>
      </c>
      <c r="G168" s="148">
        <f>Namadzi!D168+Namadzi!E168+Namadzi!F168</f>
        <v>0</v>
      </c>
      <c r="H168" s="148">
        <f>Neno!D168+Neno!E168+Neno!F168</f>
        <v>0</v>
      </c>
      <c r="I168" s="148">
        <f>Kuchawe!D168+Kuchawe!E168+Kuchawe!F168</f>
        <v>0</v>
      </c>
      <c r="J168" s="148">
        <f>Chiradzulu!D168+Chiradzulu!E168+Chiradzulu!F168</f>
        <v>0</v>
      </c>
      <c r="K168" s="148">
        <f>Thondwe!D168+Thondwe!E168+Thondwe!F168</f>
        <v>0</v>
      </c>
      <c r="L168" s="148">
        <f>Jali!D168+Jali!E168+Jali!F168</f>
        <v>0</v>
      </c>
      <c r="M168" s="148">
        <f>Lirangwe!D168+Lirangwe!E168+Lirangwe!F168</f>
        <v>0</v>
      </c>
      <c r="N168" s="71">
        <f t="shared" si="51"/>
        <v>21</v>
      </c>
    </row>
    <row r="169" spans="1:14" ht="15.75" x14ac:dyDescent="0.25">
      <c r="A169" s="629"/>
      <c r="B169" s="20" t="s">
        <v>72</v>
      </c>
      <c r="C169" s="12" t="s">
        <v>57</v>
      </c>
      <c r="D169" s="148">
        <f>Zomba!D169+Zomba!E169+Zomba!F169</f>
        <v>4</v>
      </c>
      <c r="E169" s="148">
        <f>Mwanza!D169+Mwanza!E169+Mwanza!F169</f>
        <v>0</v>
      </c>
      <c r="F169" s="148">
        <f>Domasi!D169+Domasi!E169+Domasi!F169</f>
        <v>1</v>
      </c>
      <c r="G169" s="148">
        <f>Namadzi!D169+Namadzi!E169+Namadzi!F169</f>
        <v>0</v>
      </c>
      <c r="H169" s="148">
        <f>Neno!D169+Neno!E169+Neno!F169</f>
        <v>0</v>
      </c>
      <c r="I169" s="148">
        <f>Kuchawe!D169+Kuchawe!E169+Kuchawe!F169</f>
        <v>0</v>
      </c>
      <c r="J169" s="148">
        <f>Chiradzulu!D169+Chiradzulu!E169+Chiradzulu!F169</f>
        <v>0</v>
      </c>
      <c r="K169" s="148">
        <f>Thondwe!D169+Thondwe!E169+Thondwe!F169</f>
        <v>0</v>
      </c>
      <c r="L169" s="148">
        <f>Jali!D169+Jali!E169+Jali!F169</f>
        <v>0</v>
      </c>
      <c r="M169" s="148">
        <f>Lirangwe!D169+Lirangwe!E169+Lirangwe!F169</f>
        <v>0</v>
      </c>
      <c r="N169" s="71">
        <f t="shared" si="51"/>
        <v>5</v>
      </c>
    </row>
    <row r="170" spans="1:14" ht="15.75" x14ac:dyDescent="0.25">
      <c r="A170" s="629"/>
      <c r="B170" s="20" t="s">
        <v>71</v>
      </c>
      <c r="C170" s="12" t="s">
        <v>57</v>
      </c>
      <c r="D170" s="148">
        <f>Zomba!D170+Zomba!E170+Zomba!F170</f>
        <v>0</v>
      </c>
      <c r="E170" s="148">
        <f>Mwanza!D170+Mwanza!E170+Mwanza!F170</f>
        <v>0</v>
      </c>
      <c r="F170" s="148">
        <f>Domasi!D170+Domasi!E170+Domasi!F170</f>
        <v>0</v>
      </c>
      <c r="G170" s="148">
        <f>Namadzi!D170+Namadzi!E170+Namadzi!F170</f>
        <v>0</v>
      </c>
      <c r="H170" s="148">
        <f>Neno!D170+Neno!E170+Neno!F170</f>
        <v>0</v>
      </c>
      <c r="I170" s="148">
        <f>Kuchawe!D170+Kuchawe!E170+Kuchawe!F170</f>
        <v>0</v>
      </c>
      <c r="J170" s="148">
        <f>Chiradzulu!D170+Chiradzulu!E170+Chiradzulu!F170</f>
        <v>0</v>
      </c>
      <c r="K170" s="148">
        <f>Thondwe!D170+Thondwe!E170+Thondwe!F170</f>
        <v>0</v>
      </c>
      <c r="L170" s="148">
        <f>Jali!D170+Jali!E170+Jali!F170</f>
        <v>0</v>
      </c>
      <c r="M170" s="148">
        <f>Lirangwe!D170+Lirangwe!E170+Lirangwe!F170</f>
        <v>0</v>
      </c>
      <c r="N170" s="71">
        <f t="shared" si="51"/>
        <v>0</v>
      </c>
    </row>
    <row r="171" spans="1:14" ht="15.75" x14ac:dyDescent="0.25">
      <c r="A171" s="629"/>
      <c r="B171" s="20" t="s">
        <v>52</v>
      </c>
      <c r="C171" s="12" t="s">
        <v>57</v>
      </c>
      <c r="D171" s="148">
        <f>Zomba!D171+Zomba!E171+Zomba!F171</f>
        <v>1</v>
      </c>
      <c r="E171" s="148">
        <f>Mwanza!D171+Mwanza!E171+Mwanza!F171</f>
        <v>0</v>
      </c>
      <c r="F171" s="148">
        <f>Domasi!D171+Domasi!E171+Domasi!F171</f>
        <v>0</v>
      </c>
      <c r="G171" s="148">
        <f>Namadzi!D171+Namadzi!E171+Namadzi!F171</f>
        <v>0</v>
      </c>
      <c r="H171" s="148">
        <f>Neno!D171+Neno!E171+Neno!F171</f>
        <v>0</v>
      </c>
      <c r="I171" s="148">
        <f>Kuchawe!D171+Kuchawe!E171+Kuchawe!F171</f>
        <v>0</v>
      </c>
      <c r="J171" s="148">
        <f>Chiradzulu!D171+Chiradzulu!E171+Chiradzulu!F171</f>
        <v>0</v>
      </c>
      <c r="K171" s="148">
        <f>Thondwe!D171+Thondwe!E171+Thondwe!F171</f>
        <v>0</v>
      </c>
      <c r="L171" s="148">
        <f>Jali!D171+Jali!E171+Jali!F171</f>
        <v>0</v>
      </c>
      <c r="M171" s="148">
        <f>Lirangwe!D171+Lirangwe!E171+Lirangwe!F171</f>
        <v>0</v>
      </c>
      <c r="N171" s="71">
        <f t="shared" si="51"/>
        <v>1</v>
      </c>
    </row>
    <row r="172" spans="1:14" ht="15.75" x14ac:dyDescent="0.25">
      <c r="A172" s="629"/>
      <c r="B172" s="20" t="s">
        <v>62</v>
      </c>
      <c r="C172" s="12" t="s">
        <v>57</v>
      </c>
      <c r="D172" s="148">
        <f>Zomba!D172+Zomba!E172+Zomba!F172</f>
        <v>1</v>
      </c>
      <c r="E172" s="148">
        <f>Mwanza!D172+Mwanza!E172+Mwanza!F172</f>
        <v>2</v>
      </c>
      <c r="F172" s="148">
        <f>Domasi!D172+Domasi!E172+Domasi!F172</f>
        <v>0</v>
      </c>
      <c r="G172" s="148">
        <f>Namadzi!D172+Namadzi!E172+Namadzi!F172</f>
        <v>0</v>
      </c>
      <c r="H172" s="148">
        <f>Neno!D172+Neno!E172+Neno!F172</f>
        <v>0</v>
      </c>
      <c r="I172" s="148">
        <f>Kuchawe!D172+Kuchawe!E172+Kuchawe!F172</f>
        <v>0</v>
      </c>
      <c r="J172" s="148">
        <f>Chiradzulu!D172+Chiradzulu!E172+Chiradzulu!F172</f>
        <v>0</v>
      </c>
      <c r="K172" s="148">
        <f>Thondwe!D172+Thondwe!E172+Thondwe!F172</f>
        <v>0</v>
      </c>
      <c r="L172" s="148">
        <f>Jali!D172+Jali!E172+Jali!F172</f>
        <v>0</v>
      </c>
      <c r="M172" s="148">
        <f>Lirangwe!D172+Lirangwe!E172+Lirangwe!F172</f>
        <v>0</v>
      </c>
      <c r="N172" s="71">
        <f t="shared" si="51"/>
        <v>3</v>
      </c>
    </row>
    <row r="173" spans="1:14" ht="15.75" x14ac:dyDescent="0.25">
      <c r="A173" s="629"/>
      <c r="B173" s="20" t="s">
        <v>61</v>
      </c>
      <c r="C173" s="12" t="s">
        <v>57</v>
      </c>
      <c r="D173" s="148">
        <f>Zomba!D173+Zomba!E173+Zomba!F173</f>
        <v>1</v>
      </c>
      <c r="E173" s="148">
        <f>Mwanza!D173+Mwanza!E173+Mwanza!F173</f>
        <v>0</v>
      </c>
      <c r="F173" s="148">
        <f>Domasi!D173+Domasi!E173+Domasi!F173</f>
        <v>0</v>
      </c>
      <c r="G173" s="148">
        <f>Namadzi!D173+Namadzi!E173+Namadzi!F173</f>
        <v>0</v>
      </c>
      <c r="H173" s="148">
        <f>Neno!D173+Neno!E173+Neno!F173</f>
        <v>0</v>
      </c>
      <c r="I173" s="148">
        <f>Kuchawe!D173+Kuchawe!E173+Kuchawe!F173</f>
        <v>0</v>
      </c>
      <c r="J173" s="148">
        <f>Chiradzulu!D173+Chiradzulu!E173+Chiradzulu!F173</f>
        <v>0</v>
      </c>
      <c r="K173" s="148">
        <f>Thondwe!D173+Thondwe!E173+Thondwe!F173</f>
        <v>0</v>
      </c>
      <c r="L173" s="148">
        <f>Jali!D173+Jali!E173+Jali!F173</f>
        <v>0</v>
      </c>
      <c r="M173" s="148">
        <f>Lirangwe!D173+Lirangwe!E173+Lirangwe!F173</f>
        <v>0</v>
      </c>
      <c r="N173" s="71">
        <f t="shared" si="51"/>
        <v>1</v>
      </c>
    </row>
    <row r="174" spans="1:14" ht="15.75" x14ac:dyDescent="0.25">
      <c r="A174" s="629"/>
      <c r="B174" s="20" t="s">
        <v>60</v>
      </c>
      <c r="C174" s="12" t="s">
        <v>57</v>
      </c>
      <c r="D174" s="148">
        <f>Zomba!D174+Zomba!E174+Zomba!F174</f>
        <v>1</v>
      </c>
      <c r="E174" s="148">
        <f>Mwanza!D174+Mwanza!E174+Mwanza!F174</f>
        <v>0</v>
      </c>
      <c r="F174" s="148">
        <f>Domasi!D174+Domasi!E174+Domasi!F174</f>
        <v>0</v>
      </c>
      <c r="G174" s="148">
        <f>Namadzi!D174+Namadzi!E174+Namadzi!F174</f>
        <v>0</v>
      </c>
      <c r="H174" s="148">
        <f>Neno!D174+Neno!E174+Neno!F174</f>
        <v>0</v>
      </c>
      <c r="I174" s="148">
        <f>Kuchawe!D174+Kuchawe!E174+Kuchawe!F174</f>
        <v>0</v>
      </c>
      <c r="J174" s="148">
        <f>Chiradzulu!D174+Chiradzulu!E174+Chiradzulu!F174</f>
        <v>0</v>
      </c>
      <c r="K174" s="148">
        <f>Thondwe!D174+Thondwe!E174+Thondwe!F174</f>
        <v>0</v>
      </c>
      <c r="L174" s="148">
        <f>Jali!D174+Jali!E174+Jali!F174</f>
        <v>0</v>
      </c>
      <c r="M174" s="148">
        <f>Lirangwe!D174+Lirangwe!E174+Lirangwe!F174</f>
        <v>0</v>
      </c>
      <c r="N174" s="71">
        <f t="shared" si="51"/>
        <v>1</v>
      </c>
    </row>
    <row r="175" spans="1:14" ht="15.75" x14ac:dyDescent="0.25">
      <c r="A175" s="630"/>
      <c r="B175" s="20" t="s">
        <v>69</v>
      </c>
      <c r="C175" s="12" t="s">
        <v>57</v>
      </c>
      <c r="D175" s="148">
        <f>Zomba!D175+Zomba!E175+Zomba!F175</f>
        <v>0</v>
      </c>
      <c r="E175" s="148">
        <f>Mwanza!D175+Mwanza!E175+Mwanza!F175</f>
        <v>0</v>
      </c>
      <c r="F175" s="148">
        <f>Domasi!D175+Domasi!E175+Domasi!F175</f>
        <v>0</v>
      </c>
      <c r="G175" s="148">
        <f>Namadzi!D175+Namadzi!E175+Namadzi!F175</f>
        <v>0</v>
      </c>
      <c r="H175" s="148">
        <f>Neno!D175+Neno!E175+Neno!F175</f>
        <v>0</v>
      </c>
      <c r="I175" s="148">
        <f>Kuchawe!D175+Kuchawe!E175+Kuchawe!F175</f>
        <v>0</v>
      </c>
      <c r="J175" s="148">
        <f>Chiradzulu!D175+Chiradzulu!E175+Chiradzulu!F175</f>
        <v>0</v>
      </c>
      <c r="K175" s="148">
        <f>Thondwe!D175+Thondwe!E175+Thondwe!F175</f>
        <v>0</v>
      </c>
      <c r="L175" s="148">
        <f>Jali!D175+Jali!E175+Jali!F175</f>
        <v>0</v>
      </c>
      <c r="M175" s="148">
        <f>Lirangwe!D175+Lirangwe!E175+Lirangwe!F175</f>
        <v>0</v>
      </c>
      <c r="N175" s="71">
        <f t="shared" si="51"/>
        <v>0</v>
      </c>
    </row>
    <row r="176" spans="1:14" ht="15.75" x14ac:dyDescent="0.25">
      <c r="A176" s="628" t="s">
        <v>70</v>
      </c>
      <c r="B176" s="22" t="s">
        <v>63</v>
      </c>
      <c r="C176" s="12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71"/>
    </row>
    <row r="177" spans="1:14" ht="15.75" x14ac:dyDescent="0.25">
      <c r="A177" s="629"/>
      <c r="B177" s="20" t="s">
        <v>60</v>
      </c>
      <c r="C177" s="12" t="s">
        <v>57</v>
      </c>
      <c r="D177" s="148">
        <f>Zomba!D177+Zomba!E177+Zomba!F177</f>
        <v>0</v>
      </c>
      <c r="E177" s="148">
        <f>Mwanza!D177+Mwanza!E177+Mwanza!F177</f>
        <v>0</v>
      </c>
      <c r="F177" s="148">
        <f>Domasi!D177+Domasi!E177+Domasi!F177</f>
        <v>0</v>
      </c>
      <c r="G177" s="148">
        <f>Namadzi!D177+Namadzi!E177+Namadzi!F177</f>
        <v>0</v>
      </c>
      <c r="H177" s="148">
        <f>Neno!D177+Neno!E177+Neno!F177</f>
        <v>0</v>
      </c>
      <c r="I177" s="148">
        <f>Kuchawe!D177+Kuchawe!E177+Kuchawe!F177</f>
        <v>0</v>
      </c>
      <c r="J177" s="148">
        <f>Chiradzulu!D177+Chiradzulu!E177+Chiradzulu!F177</f>
        <v>0</v>
      </c>
      <c r="K177" s="148">
        <f>Thondwe!D177+Thondwe!E177+Thondwe!F177</f>
        <v>0</v>
      </c>
      <c r="L177" s="148">
        <f>Jali!D177+Jali!E177+Jali!F177</f>
        <v>0</v>
      </c>
      <c r="M177" s="148">
        <f>Lirangwe!D177+Lirangwe!E177+Lirangwe!F177</f>
        <v>0</v>
      </c>
      <c r="N177" s="71">
        <f t="shared" ref="N177:N182" si="52">SUM(D177:M177)</f>
        <v>0</v>
      </c>
    </row>
    <row r="178" spans="1:14" ht="15.75" x14ac:dyDescent="0.25">
      <c r="A178" s="629"/>
      <c r="B178" s="20" t="s">
        <v>69</v>
      </c>
      <c r="C178" s="12" t="s">
        <v>57</v>
      </c>
      <c r="D178" s="148">
        <f>Zomba!D178+Zomba!E178+Zomba!F178</f>
        <v>0</v>
      </c>
      <c r="E178" s="148">
        <f>Mwanza!D178+Mwanza!E178+Mwanza!F178</f>
        <v>0</v>
      </c>
      <c r="F178" s="148">
        <f>Domasi!D178+Domasi!E178+Domasi!F178</f>
        <v>0</v>
      </c>
      <c r="G178" s="148">
        <f>Namadzi!D178+Namadzi!E178+Namadzi!F178</f>
        <v>0</v>
      </c>
      <c r="H178" s="148">
        <f>Neno!D178+Neno!E178+Neno!F178</f>
        <v>0</v>
      </c>
      <c r="I178" s="148">
        <f>Kuchawe!D178+Kuchawe!E178+Kuchawe!F178</f>
        <v>0</v>
      </c>
      <c r="J178" s="148">
        <f>Chiradzulu!D178+Chiradzulu!E178+Chiradzulu!F178</f>
        <v>0</v>
      </c>
      <c r="K178" s="148">
        <f>Thondwe!D178+Thondwe!E178+Thondwe!F178</f>
        <v>0</v>
      </c>
      <c r="L178" s="148">
        <f>Jali!D178+Jali!E178+Jali!F178</f>
        <v>0</v>
      </c>
      <c r="M178" s="148">
        <f>Lirangwe!D178+Lirangwe!E178+Lirangwe!F178</f>
        <v>0</v>
      </c>
      <c r="N178" s="71">
        <f t="shared" si="52"/>
        <v>0</v>
      </c>
    </row>
    <row r="179" spans="1:14" ht="15.75" x14ac:dyDescent="0.25">
      <c r="A179" s="629"/>
      <c r="B179" s="20" t="s">
        <v>68</v>
      </c>
      <c r="C179" s="12" t="s">
        <v>57</v>
      </c>
      <c r="D179" s="148">
        <f>Zomba!D179+Zomba!E179+Zomba!F179</f>
        <v>0</v>
      </c>
      <c r="E179" s="148">
        <f>Mwanza!D179+Mwanza!E179+Mwanza!F179</f>
        <v>0</v>
      </c>
      <c r="F179" s="148">
        <f>Domasi!D179+Domasi!E179+Domasi!F179</f>
        <v>0</v>
      </c>
      <c r="G179" s="148">
        <f>Namadzi!D179+Namadzi!E179+Namadzi!F179</f>
        <v>0</v>
      </c>
      <c r="H179" s="148">
        <f>Neno!D179+Neno!E179+Neno!F179</f>
        <v>0</v>
      </c>
      <c r="I179" s="148">
        <f>Kuchawe!D179+Kuchawe!E179+Kuchawe!F179</f>
        <v>0</v>
      </c>
      <c r="J179" s="148">
        <f>Chiradzulu!D179+Chiradzulu!E179+Chiradzulu!F179</f>
        <v>0</v>
      </c>
      <c r="K179" s="148">
        <f>Thondwe!D179+Thondwe!E179+Thondwe!F179</f>
        <v>0</v>
      </c>
      <c r="L179" s="148">
        <f>Jali!D179+Jali!E179+Jali!F179</f>
        <v>0</v>
      </c>
      <c r="M179" s="148">
        <f>Lirangwe!D179+Lirangwe!E179+Lirangwe!F179</f>
        <v>0</v>
      </c>
      <c r="N179" s="71">
        <f t="shared" si="52"/>
        <v>0</v>
      </c>
    </row>
    <row r="180" spans="1:14" ht="15.75" x14ac:dyDescent="0.25">
      <c r="A180" s="629"/>
      <c r="B180" s="20" t="s">
        <v>67</v>
      </c>
      <c r="C180" s="12" t="s">
        <v>57</v>
      </c>
      <c r="D180" s="148">
        <f>Zomba!D180+Zomba!E180+Zomba!F180</f>
        <v>0</v>
      </c>
      <c r="E180" s="148">
        <f>Mwanza!D180+Mwanza!E180+Mwanza!F180</f>
        <v>0</v>
      </c>
      <c r="F180" s="148">
        <f>Domasi!D180+Domasi!E180+Domasi!F180</f>
        <v>0</v>
      </c>
      <c r="G180" s="148">
        <f>Namadzi!D180+Namadzi!E180+Namadzi!F180</f>
        <v>0</v>
      </c>
      <c r="H180" s="148">
        <f>Neno!D180+Neno!E180+Neno!F180</f>
        <v>0</v>
      </c>
      <c r="I180" s="148">
        <f>Kuchawe!D180+Kuchawe!E180+Kuchawe!F180</f>
        <v>0</v>
      </c>
      <c r="J180" s="148">
        <f>Chiradzulu!D180+Chiradzulu!E180+Chiradzulu!F180</f>
        <v>0</v>
      </c>
      <c r="K180" s="148">
        <f>Thondwe!D180+Thondwe!E180+Thondwe!F180</f>
        <v>0</v>
      </c>
      <c r="L180" s="148">
        <f>Jali!D180+Jali!E180+Jali!F180</f>
        <v>0</v>
      </c>
      <c r="M180" s="148">
        <f>Lirangwe!D180+Lirangwe!E180+Lirangwe!F180</f>
        <v>0</v>
      </c>
      <c r="N180" s="71">
        <f t="shared" si="52"/>
        <v>0</v>
      </c>
    </row>
    <row r="181" spans="1:14" ht="15.75" x14ac:dyDescent="0.25">
      <c r="A181" s="629"/>
      <c r="B181" s="20" t="s">
        <v>66</v>
      </c>
      <c r="C181" s="12" t="s">
        <v>57</v>
      </c>
      <c r="D181" s="148">
        <f>Zomba!D181+Zomba!E181+Zomba!F181</f>
        <v>0</v>
      </c>
      <c r="E181" s="148">
        <f>Mwanza!D181+Mwanza!E181+Mwanza!F181</f>
        <v>0</v>
      </c>
      <c r="F181" s="148">
        <f>Domasi!D181+Domasi!E181+Domasi!F181</f>
        <v>0</v>
      </c>
      <c r="G181" s="148">
        <f>Namadzi!D181+Namadzi!E181+Namadzi!F181</f>
        <v>0</v>
      </c>
      <c r="H181" s="148">
        <f>Neno!D181+Neno!E181+Neno!F181</f>
        <v>0</v>
      </c>
      <c r="I181" s="148">
        <f>Kuchawe!D181+Kuchawe!E181+Kuchawe!F181</f>
        <v>0</v>
      </c>
      <c r="J181" s="148">
        <f>Chiradzulu!D181+Chiradzulu!E181+Chiradzulu!F181</f>
        <v>0</v>
      </c>
      <c r="K181" s="148">
        <f>Thondwe!D181+Thondwe!E181+Thondwe!F181</f>
        <v>0</v>
      </c>
      <c r="L181" s="148">
        <f>Jali!D181+Jali!E181+Jali!F181</f>
        <v>0</v>
      </c>
      <c r="M181" s="148">
        <f>Lirangwe!D181+Lirangwe!E181+Lirangwe!F181</f>
        <v>0</v>
      </c>
      <c r="N181" s="71">
        <f t="shared" si="52"/>
        <v>0</v>
      </c>
    </row>
    <row r="182" spans="1:14" ht="15.75" x14ac:dyDescent="0.25">
      <c r="A182" s="630"/>
      <c r="B182" s="20" t="s">
        <v>65</v>
      </c>
      <c r="C182" s="12" t="s">
        <v>57</v>
      </c>
      <c r="D182" s="148">
        <f>Zomba!D182+Zomba!E182+Zomba!F182</f>
        <v>0</v>
      </c>
      <c r="E182" s="148">
        <f>Mwanza!D182+Mwanza!E182+Mwanza!F182</f>
        <v>0</v>
      </c>
      <c r="F182" s="148">
        <f>Domasi!D182+Domasi!E182+Domasi!F182</f>
        <v>0</v>
      </c>
      <c r="G182" s="148">
        <f>Namadzi!D182+Namadzi!E182+Namadzi!F182</f>
        <v>0</v>
      </c>
      <c r="H182" s="148">
        <f>Neno!D182+Neno!E182+Neno!F182</f>
        <v>0</v>
      </c>
      <c r="I182" s="148">
        <f>Kuchawe!D182+Kuchawe!E182+Kuchawe!F182</f>
        <v>0</v>
      </c>
      <c r="J182" s="148">
        <f>Chiradzulu!D182+Chiradzulu!E182+Chiradzulu!F182</f>
        <v>0</v>
      </c>
      <c r="K182" s="148">
        <f>Thondwe!D182+Thondwe!E182+Thondwe!F182</f>
        <v>0</v>
      </c>
      <c r="L182" s="148">
        <f>Jali!D182+Jali!E182+Jali!F182</f>
        <v>0</v>
      </c>
      <c r="M182" s="148">
        <f>Lirangwe!D182+Lirangwe!E182+Lirangwe!F182</f>
        <v>0</v>
      </c>
      <c r="N182" s="71">
        <f t="shared" si="52"/>
        <v>0</v>
      </c>
    </row>
    <row r="183" spans="1:14" ht="15.75" x14ac:dyDescent="0.25">
      <c r="A183" s="628" t="s">
        <v>211</v>
      </c>
      <c r="B183" s="22" t="s">
        <v>63</v>
      </c>
      <c r="C183" s="12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71"/>
    </row>
    <row r="184" spans="1:14" ht="15.75" x14ac:dyDescent="0.25">
      <c r="A184" s="629"/>
      <c r="B184" s="20" t="s">
        <v>73</v>
      </c>
      <c r="C184" s="12" t="s">
        <v>57</v>
      </c>
      <c r="D184" s="148">
        <f>Zomba!D184+Zomba!E184+Zomba!F184</f>
        <v>15</v>
      </c>
      <c r="E184" s="148">
        <f>Mwanza!D184+Mwanza!E184+Mwanza!F184</f>
        <v>0</v>
      </c>
      <c r="F184" s="148">
        <f>Domasi!D184+Domasi!E184+Domasi!F184</f>
        <v>0</v>
      </c>
      <c r="G184" s="148">
        <f>Namadzi!D184+Namadzi!E184+Namadzi!F184</f>
        <v>0</v>
      </c>
      <c r="H184" s="148">
        <f>Neno!D184+Neno!E184+Neno!F184</f>
        <v>0</v>
      </c>
      <c r="I184" s="148">
        <f>Kuchawe!D184+Kuchawe!E184+Kuchawe!F184</f>
        <v>0</v>
      </c>
      <c r="J184" s="148">
        <f>Chiradzulu!D184+Chiradzulu!E184+Chiradzulu!F184</f>
        <v>0</v>
      </c>
      <c r="K184" s="148">
        <f>Thondwe!D184+Thondwe!E184+Thondwe!F184</f>
        <v>0</v>
      </c>
      <c r="L184" s="148">
        <f>Jali!D184+Jali!E184+Jali!F184</f>
        <v>0</v>
      </c>
      <c r="M184" s="148">
        <f>Lirangwe!D184+Lirangwe!E184+Lirangwe!F184</f>
        <v>0</v>
      </c>
      <c r="N184" s="71">
        <f>SUM(D184:M184)</f>
        <v>15</v>
      </c>
    </row>
    <row r="185" spans="1:14" ht="15.75" x14ac:dyDescent="0.25">
      <c r="A185" s="629"/>
      <c r="B185" s="20" t="s">
        <v>72</v>
      </c>
      <c r="C185" s="12" t="s">
        <v>57</v>
      </c>
      <c r="D185" s="148">
        <f>Zomba!D185+Zomba!E185+Zomba!F185</f>
        <v>14</v>
      </c>
      <c r="E185" s="148">
        <f>Mwanza!D185+Mwanza!E185+Mwanza!F185</f>
        <v>0</v>
      </c>
      <c r="F185" s="148">
        <f>Domasi!D185+Domasi!E185+Domasi!F185</f>
        <v>0</v>
      </c>
      <c r="G185" s="148">
        <f>Namadzi!D185+Namadzi!E185+Namadzi!F185</f>
        <v>0</v>
      </c>
      <c r="H185" s="148">
        <f>Neno!D185+Neno!E185+Neno!F185</f>
        <v>0</v>
      </c>
      <c r="I185" s="148">
        <f>Kuchawe!D185+Kuchawe!E185+Kuchawe!F185</f>
        <v>0</v>
      </c>
      <c r="J185" s="148">
        <f>Chiradzulu!D185+Chiradzulu!E185+Chiradzulu!F185</f>
        <v>0</v>
      </c>
      <c r="K185" s="148">
        <f>Thondwe!D185+Thondwe!E185+Thondwe!F185</f>
        <v>0</v>
      </c>
      <c r="L185" s="148">
        <f>Jali!D185+Jali!E185+Jali!F185</f>
        <v>0</v>
      </c>
      <c r="M185" s="148">
        <f>Lirangwe!D185+Lirangwe!E185+Lirangwe!F185</f>
        <v>0</v>
      </c>
      <c r="N185" s="71">
        <f>SUM(D185:M185)</f>
        <v>14</v>
      </c>
    </row>
    <row r="186" spans="1:14" ht="15.75" x14ac:dyDescent="0.25">
      <c r="A186" s="629"/>
      <c r="B186" s="20" t="s">
        <v>53</v>
      </c>
      <c r="C186" s="12" t="s">
        <v>57</v>
      </c>
      <c r="D186" s="148">
        <f>Zomba!D186+Zomba!E186+Zomba!F186</f>
        <v>2</v>
      </c>
      <c r="E186" s="148">
        <f>Mwanza!D186+Mwanza!E186+Mwanza!F186</f>
        <v>0</v>
      </c>
      <c r="F186" s="148">
        <f>Domasi!D186+Domasi!E186+Domasi!F186</f>
        <v>0</v>
      </c>
      <c r="G186" s="148">
        <f>Namadzi!D186+Namadzi!E186+Namadzi!F186</f>
        <v>0</v>
      </c>
      <c r="H186" s="148">
        <f>Neno!D186+Neno!E186+Neno!F186</f>
        <v>0</v>
      </c>
      <c r="I186" s="148">
        <f>Kuchawe!D186+Kuchawe!E186+Kuchawe!F186</f>
        <v>0</v>
      </c>
      <c r="J186" s="148">
        <f>Chiradzulu!D186+Chiradzulu!E186+Chiradzulu!F186</f>
        <v>0</v>
      </c>
      <c r="K186" s="148">
        <f>Thondwe!D186+Thondwe!E186+Thondwe!F186</f>
        <v>0</v>
      </c>
      <c r="L186" s="148">
        <f>Jali!D186+Jali!E186+Jali!F186</f>
        <v>0</v>
      </c>
      <c r="M186" s="148">
        <f>Lirangwe!D186+Lirangwe!E186+Lirangwe!F186</f>
        <v>0</v>
      </c>
      <c r="N186" s="71">
        <f>SUM(D186:M186)</f>
        <v>2</v>
      </c>
    </row>
    <row r="187" spans="1:14" ht="15.75" x14ac:dyDescent="0.25">
      <c r="A187" s="630"/>
      <c r="B187" s="20" t="s">
        <v>52</v>
      </c>
      <c r="C187" s="12" t="s">
        <v>57</v>
      </c>
      <c r="D187" s="148">
        <f>Zomba!D187+Zomba!E187+Zomba!F187</f>
        <v>0</v>
      </c>
      <c r="E187" s="148">
        <f>Mwanza!D187+Mwanza!E187+Mwanza!F187</f>
        <v>0</v>
      </c>
      <c r="F187" s="148">
        <f>Domasi!D187+Domasi!E187+Domasi!F187</f>
        <v>0</v>
      </c>
      <c r="G187" s="148">
        <f>Namadzi!D187+Namadzi!E187+Namadzi!F187</f>
        <v>0</v>
      </c>
      <c r="H187" s="148">
        <f>Neno!D187+Neno!E187+Neno!F187</f>
        <v>0</v>
      </c>
      <c r="I187" s="148">
        <f>Kuchawe!D187+Kuchawe!E187+Kuchawe!F187</f>
        <v>0</v>
      </c>
      <c r="J187" s="148">
        <f>Chiradzulu!D187+Chiradzulu!E187+Chiradzulu!F187</f>
        <v>0</v>
      </c>
      <c r="K187" s="148">
        <f>Thondwe!D187+Thondwe!E187+Thondwe!F187</f>
        <v>0</v>
      </c>
      <c r="L187" s="148">
        <f>Jali!D187+Jali!E187+Jali!F187</f>
        <v>0</v>
      </c>
      <c r="M187" s="148">
        <f>Lirangwe!D187+Lirangwe!E187+Lirangwe!F187</f>
        <v>0</v>
      </c>
      <c r="N187" s="71">
        <f>SUM(D187:M187)</f>
        <v>0</v>
      </c>
    </row>
    <row r="188" spans="1:14" ht="15.75" x14ac:dyDescent="0.25">
      <c r="A188" s="628" t="s">
        <v>64</v>
      </c>
      <c r="B188" s="22" t="s">
        <v>63</v>
      </c>
      <c r="C188" s="12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71"/>
    </row>
    <row r="189" spans="1:14" ht="15.75" x14ac:dyDescent="0.25">
      <c r="A189" s="629"/>
      <c r="B189" s="21" t="s">
        <v>52</v>
      </c>
      <c r="C189" s="12" t="s">
        <v>57</v>
      </c>
      <c r="D189" s="148">
        <f>Zomba!D189+Zomba!E189+Zomba!F189</f>
        <v>0</v>
      </c>
      <c r="E189" s="148">
        <f>Mwanza!D189+Mwanza!E189+Mwanza!F189</f>
        <v>0</v>
      </c>
      <c r="F189" s="148">
        <f>Domasi!D189+Domasi!E189+Domasi!F189</f>
        <v>0</v>
      </c>
      <c r="G189" s="148">
        <f>Namadzi!D189+Namadzi!E189+Namadzi!F189</f>
        <v>0</v>
      </c>
      <c r="H189" s="148">
        <f>Neno!D189+Neno!E189+Neno!F189</f>
        <v>0</v>
      </c>
      <c r="I189" s="148">
        <f>Kuchawe!D189+Kuchawe!E189+Kuchawe!F189</f>
        <v>0</v>
      </c>
      <c r="J189" s="148">
        <f>Chiradzulu!D189+Chiradzulu!E189+Chiradzulu!F189</f>
        <v>0</v>
      </c>
      <c r="K189" s="148">
        <f>Thondwe!D189+Thondwe!E189+Thondwe!F189</f>
        <v>0</v>
      </c>
      <c r="L189" s="148">
        <f>Jali!D189+Jali!E189+Jali!F189</f>
        <v>0</v>
      </c>
      <c r="M189" s="148">
        <f>Lirangwe!D189+Lirangwe!E189+Lirangwe!F189</f>
        <v>0</v>
      </c>
      <c r="N189" s="71">
        <f>SUM(D189:M189)</f>
        <v>0</v>
      </c>
    </row>
    <row r="190" spans="1:14" ht="15.75" x14ac:dyDescent="0.25">
      <c r="A190" s="629"/>
      <c r="B190" s="20" t="s">
        <v>62</v>
      </c>
      <c r="C190" s="12" t="s">
        <v>57</v>
      </c>
      <c r="D190" s="148">
        <f>Zomba!D190+Zomba!E190+Zomba!F190</f>
        <v>0</v>
      </c>
      <c r="E190" s="148">
        <f>Mwanza!D190+Mwanza!E190+Mwanza!F190</f>
        <v>0</v>
      </c>
      <c r="F190" s="148">
        <f>Domasi!D190+Domasi!E190+Domasi!F190</f>
        <v>0</v>
      </c>
      <c r="G190" s="148">
        <f>Namadzi!D190+Namadzi!E190+Namadzi!F190</f>
        <v>0</v>
      </c>
      <c r="H190" s="148">
        <f>Neno!D190+Neno!E190+Neno!F190</f>
        <v>0</v>
      </c>
      <c r="I190" s="148">
        <f>Kuchawe!D190+Kuchawe!E190+Kuchawe!F190</f>
        <v>0</v>
      </c>
      <c r="J190" s="148">
        <f>Chiradzulu!D190+Chiradzulu!E190+Chiradzulu!F190</f>
        <v>0</v>
      </c>
      <c r="K190" s="148">
        <f>Thondwe!D190+Thondwe!E190+Thondwe!F190</f>
        <v>0</v>
      </c>
      <c r="L190" s="148">
        <f>Jali!D190+Jali!E190+Jali!F190</f>
        <v>0</v>
      </c>
      <c r="M190" s="148">
        <f>Lirangwe!D190+Lirangwe!E190+Lirangwe!F190</f>
        <v>0</v>
      </c>
      <c r="N190" s="71">
        <f>SUM(D190:M190)</f>
        <v>0</v>
      </c>
    </row>
    <row r="191" spans="1:14" ht="15.75" x14ac:dyDescent="0.25">
      <c r="A191" s="629"/>
      <c r="B191" s="20" t="s">
        <v>61</v>
      </c>
      <c r="C191" s="12" t="s">
        <v>57</v>
      </c>
      <c r="D191" s="148">
        <f>Zomba!D191+Zomba!E191+Zomba!F191</f>
        <v>0</v>
      </c>
      <c r="E191" s="148">
        <f>Mwanza!D191+Mwanza!E191+Mwanza!F191</f>
        <v>0</v>
      </c>
      <c r="F191" s="148">
        <f>Domasi!D191+Domasi!E191+Domasi!F191</f>
        <v>0</v>
      </c>
      <c r="G191" s="148">
        <f>Namadzi!D191+Namadzi!E191+Namadzi!F191</f>
        <v>0</v>
      </c>
      <c r="H191" s="148">
        <f>Neno!D191+Neno!E191+Neno!F191</f>
        <v>0</v>
      </c>
      <c r="I191" s="148">
        <f>Kuchawe!D191+Kuchawe!E191+Kuchawe!F191</f>
        <v>0</v>
      </c>
      <c r="J191" s="148">
        <f>Chiradzulu!D191+Chiradzulu!E191+Chiradzulu!F191</f>
        <v>0</v>
      </c>
      <c r="K191" s="148">
        <f>Thondwe!D191+Thondwe!E191+Thondwe!F191</f>
        <v>0</v>
      </c>
      <c r="L191" s="148">
        <f>Jali!D191+Jali!E191+Jali!F191</f>
        <v>0</v>
      </c>
      <c r="M191" s="148">
        <f>Lirangwe!D191+Lirangwe!E191+Lirangwe!F191</f>
        <v>0</v>
      </c>
      <c r="N191" s="71">
        <f>SUM(D191:M191)</f>
        <v>0</v>
      </c>
    </row>
    <row r="192" spans="1:14" ht="15.75" x14ac:dyDescent="0.25">
      <c r="A192" s="630"/>
      <c r="B192" s="20" t="s">
        <v>60</v>
      </c>
      <c r="C192" s="12" t="s">
        <v>57</v>
      </c>
      <c r="D192" s="148">
        <f>Zomba!D192+Zomba!E192+Zomba!F192</f>
        <v>0</v>
      </c>
      <c r="E192" s="148">
        <f>Mwanza!D192+Mwanza!E192+Mwanza!F192</f>
        <v>0</v>
      </c>
      <c r="F192" s="148">
        <f>Domasi!D192+Domasi!E192+Domasi!F192</f>
        <v>0</v>
      </c>
      <c r="G192" s="148">
        <f>Namadzi!D192+Namadzi!E192+Namadzi!F192</f>
        <v>0</v>
      </c>
      <c r="H192" s="148">
        <f>Neno!D192+Neno!E192+Neno!F192</f>
        <v>0</v>
      </c>
      <c r="I192" s="148">
        <f>Kuchawe!D192+Kuchawe!E192+Kuchawe!F192</f>
        <v>0</v>
      </c>
      <c r="J192" s="148">
        <f>Chiradzulu!D192+Chiradzulu!E192+Chiradzulu!F192</f>
        <v>0</v>
      </c>
      <c r="K192" s="148">
        <f>Thondwe!D192+Thondwe!E192+Thondwe!F192</f>
        <v>0</v>
      </c>
      <c r="L192" s="148">
        <f>Jali!D192+Jali!E192+Jali!F192</f>
        <v>0</v>
      </c>
      <c r="M192" s="148">
        <f>Lirangwe!D192+Lirangwe!E192+Lirangwe!F192</f>
        <v>0</v>
      </c>
      <c r="N192" s="71">
        <f>SUM(D192:M192)</f>
        <v>0</v>
      </c>
    </row>
    <row r="193" spans="1:14" ht="15.75" x14ac:dyDescent="0.25">
      <c r="A193" s="701" t="s">
        <v>59</v>
      </c>
      <c r="B193" s="702"/>
      <c r="C193" s="12"/>
      <c r="D193" s="147">
        <f>SUM(D153:D192)</f>
        <v>1576</v>
      </c>
      <c r="E193" s="147">
        <f t="shared" ref="E193:M193" si="53">SUM(E153:E192)</f>
        <v>273</v>
      </c>
      <c r="F193" s="147">
        <f t="shared" si="53"/>
        <v>91</v>
      </c>
      <c r="G193" s="147">
        <f t="shared" si="53"/>
        <v>82</v>
      </c>
      <c r="H193" s="147">
        <f t="shared" si="53"/>
        <v>24</v>
      </c>
      <c r="I193" s="147">
        <f t="shared" si="53"/>
        <v>73</v>
      </c>
      <c r="J193" s="147">
        <f t="shared" si="53"/>
        <v>65</v>
      </c>
      <c r="K193" s="147">
        <f t="shared" si="53"/>
        <v>14</v>
      </c>
      <c r="L193" s="147">
        <f t="shared" si="53"/>
        <v>41</v>
      </c>
      <c r="M193" s="147">
        <f t="shared" si="53"/>
        <v>109</v>
      </c>
      <c r="N193" s="54">
        <f>SUM(N153:N192)</f>
        <v>2348</v>
      </c>
    </row>
    <row r="194" spans="1:14" ht="15.75" x14ac:dyDescent="0.25">
      <c r="A194" s="600" t="s">
        <v>58</v>
      </c>
      <c r="B194" s="631"/>
      <c r="C194" s="12" t="s">
        <v>57</v>
      </c>
      <c r="D194" s="148">
        <f>Zomba!D194+Zomba!E194+Zomba!F194</f>
        <v>0</v>
      </c>
      <c r="E194" s="148">
        <f>Mwanza!D194+Mwanza!E194+Mwanza!F194</f>
        <v>0</v>
      </c>
      <c r="F194" s="148">
        <f>Domasi!D194+Domasi!E194+Domasi!F194</f>
        <v>0</v>
      </c>
      <c r="G194" s="148">
        <f>Namadzi!D194+Namadzi!E194+Namadzi!F194</f>
        <v>3</v>
      </c>
      <c r="H194" s="148">
        <f>Neno!D194+Neno!E194+Neno!F194</f>
        <v>7</v>
      </c>
      <c r="I194" s="148">
        <f>Kuchawe!D194+Kuchawe!E194+Kuchawe!F194</f>
        <v>0</v>
      </c>
      <c r="J194" s="148">
        <f>Chiradzulu!D194+Chiradzulu!E194+Chiradzulu!F194</f>
        <v>0</v>
      </c>
      <c r="K194" s="148">
        <f>Thondwe!D194+Thondwe!E194+Thondwe!F194</f>
        <v>0</v>
      </c>
      <c r="L194" s="148">
        <f>Jali!D194+Jali!E194+Jali!F194</f>
        <v>0</v>
      </c>
      <c r="M194" s="148">
        <f>Lirangwe!D194+Lirangwe!E194+Lirangwe!F194</f>
        <v>0</v>
      </c>
      <c r="N194" s="186">
        <f>SUM(D194:M194)</f>
        <v>10</v>
      </c>
    </row>
    <row r="195" spans="1:14" ht="15.75" x14ac:dyDescent="0.25">
      <c r="A195" s="602"/>
      <c r="B195" s="632"/>
      <c r="C195" s="17" t="s">
        <v>55</v>
      </c>
      <c r="D195" s="148">
        <f>Zomba!D195+Zomba!E195+Zomba!F195</f>
        <v>0</v>
      </c>
      <c r="E195" s="148">
        <f>Mwanza!D195+Mwanza!E195+Mwanza!F195</f>
        <v>0</v>
      </c>
      <c r="F195" s="148">
        <f>Domasi!D195+Domasi!E195+Domasi!F195</f>
        <v>0</v>
      </c>
      <c r="G195" s="148">
        <f>Namadzi!D195+Namadzi!E195+Namadzi!F195</f>
        <v>1104</v>
      </c>
      <c r="H195" s="148">
        <f>Neno!D195+Neno!E195+Neno!F195</f>
        <v>4769</v>
      </c>
      <c r="I195" s="148">
        <f>Kuchawe!D195+Kuchawe!E195+Kuchawe!F195</f>
        <v>0</v>
      </c>
      <c r="J195" s="148">
        <f>Chiradzulu!D195+Chiradzulu!E195+Chiradzulu!F195</f>
        <v>0</v>
      </c>
      <c r="K195" s="148">
        <f>Thondwe!D195+Thondwe!E195+Thondwe!F195</f>
        <v>0</v>
      </c>
      <c r="L195" s="148">
        <f>Jali!D195+Jali!E195+Jali!F195</f>
        <v>0</v>
      </c>
      <c r="M195" s="148">
        <f>Lirangwe!D195+Lirangwe!E195+Lirangwe!F195</f>
        <v>0</v>
      </c>
      <c r="N195" s="186">
        <f>SUM(D195:M195)</f>
        <v>5873</v>
      </c>
    </row>
    <row r="196" spans="1:14" ht="15.75" x14ac:dyDescent="0.25">
      <c r="A196" s="171" t="s">
        <v>204</v>
      </c>
      <c r="B196" s="175"/>
      <c r="C196" s="17" t="s">
        <v>55</v>
      </c>
      <c r="D196" s="148">
        <f>Zomba!D196+Zomba!E196+Zomba!F196</f>
        <v>61</v>
      </c>
      <c r="E196" s="148">
        <f>Mwanza!D196+Mwanza!E196+Mwanza!F196</f>
        <v>64</v>
      </c>
      <c r="F196" s="148">
        <f>Domasi!D196+Domasi!E196+Domasi!F196</f>
        <v>60</v>
      </c>
      <c r="G196" s="148">
        <f>Namadzi!D196+Namadzi!E196+Namadzi!F196</f>
        <v>64</v>
      </c>
      <c r="H196" s="148">
        <f>Neno!D196+Neno!E196+Neno!F196</f>
        <v>43</v>
      </c>
      <c r="I196" s="148">
        <f>Kuchawe!D196+Kuchawe!E196+Kuchawe!F196</f>
        <v>63</v>
      </c>
      <c r="J196" s="148">
        <f>Chiradzulu!D196+Chiradzulu!E196+Chiradzulu!F196</f>
        <v>42</v>
      </c>
      <c r="K196" s="148">
        <f>Thondwe!D196+Thondwe!E196+Thondwe!F196</f>
        <v>34</v>
      </c>
      <c r="L196" s="148">
        <f>Jali!D196+Jali!E196+Jali!F196</f>
        <v>68</v>
      </c>
      <c r="M196" s="148">
        <f>Lirangwe!D196+Lirangwe!E196+Lirangwe!F196</f>
        <v>52</v>
      </c>
      <c r="N196" s="186">
        <f>SUM(D196:M196)/10</f>
        <v>55.1</v>
      </c>
    </row>
    <row r="197" spans="1:14" ht="15.75" x14ac:dyDescent="0.25">
      <c r="A197" s="596" t="s">
        <v>56</v>
      </c>
      <c r="B197" s="597"/>
      <c r="C197" s="17" t="s">
        <v>55</v>
      </c>
      <c r="D197" s="187">
        <f>Zomba!D197+Zomba!E197+Zomba!F197</f>
        <v>238.68</v>
      </c>
      <c r="E197" s="187">
        <f>Mwanza!D197+Mwanza!E197+Mwanza!F197</f>
        <v>75.97</v>
      </c>
      <c r="F197" s="187">
        <f>Domasi!D197+Domasi!E197+Domasi!F197</f>
        <v>148</v>
      </c>
      <c r="G197" s="187">
        <f>Namadzi!D197+Namadzi!E197+Namadzi!F197</f>
        <v>103.89</v>
      </c>
      <c r="H197" s="187">
        <f>Neno!D197+Neno!E197+Neno!F197</f>
        <v>172.5</v>
      </c>
      <c r="I197" s="187">
        <f>Kuchawe!D197+Kuchawe!E197+Kuchawe!F197</f>
        <v>89.08</v>
      </c>
      <c r="J197" s="187">
        <f>Chiradzulu!D197+Chiradzulu!E197+Chiradzulu!F197</f>
        <v>10.8</v>
      </c>
      <c r="K197" s="187">
        <f>Thondwe!D197+Thondwe!E197+Thondwe!F197</f>
        <v>0</v>
      </c>
      <c r="L197" s="187">
        <f>Jali!D197+Jali!E197+Jali!F197</f>
        <v>0</v>
      </c>
      <c r="M197" s="187">
        <f>Lirangwe!D197+Lirangwe!E197+Lirangwe!F197</f>
        <v>13.5</v>
      </c>
      <c r="N197" s="186">
        <f>SUM(D197:M197)</f>
        <v>852.42</v>
      </c>
    </row>
    <row r="198" spans="1:14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5"/>
    </row>
    <row r="199" spans="1:14" ht="15.75" x14ac:dyDescent="0.25">
      <c r="A199" s="600" t="s">
        <v>54</v>
      </c>
      <c r="B199" s="168" t="s">
        <v>53</v>
      </c>
      <c r="C199" s="12" t="s">
        <v>47</v>
      </c>
      <c r="D199" s="148">
        <f>Zomba!D199+Zomba!E199+Zomba!F199</f>
        <v>0</v>
      </c>
      <c r="E199" s="148">
        <f>Mwanza!D199+Mwanza!E199+Mwanza!F199</f>
        <v>0</v>
      </c>
      <c r="F199" s="148">
        <f>Domasi!D199+Domasi!E199+Domasi!F199</f>
        <v>0</v>
      </c>
      <c r="G199" s="148">
        <f>Namadzi!D199+Namadzi!E199+Namadzi!F199</f>
        <v>0</v>
      </c>
      <c r="H199" s="148">
        <f>Neno!D199+Neno!E199+Neno!F199</f>
        <v>78</v>
      </c>
      <c r="I199" s="148">
        <f>Kuchawe!D199+Kuchawe!E199+Kuchawe!F199</f>
        <v>0</v>
      </c>
      <c r="J199" s="148">
        <f>Chiradzulu!D199+Chiradzulu!E199+Chiradzulu!F199</f>
        <v>0</v>
      </c>
      <c r="K199" s="148">
        <f>Thondwe!D199+Thondwe!E199+Thondwe!F199</f>
        <v>0</v>
      </c>
      <c r="L199" s="148">
        <f>Jali!D199+Jali!E199+Jali!F199</f>
        <v>0</v>
      </c>
      <c r="M199" s="148">
        <f>Lirangwe!D199+Lirangwe!E199+Lirangwe!F199</f>
        <v>246</v>
      </c>
      <c r="N199" s="10">
        <f t="shared" ref="N199:N204" si="54">SUM(D199:M199)</f>
        <v>324</v>
      </c>
    </row>
    <row r="200" spans="1:14" ht="15.75" x14ac:dyDescent="0.25">
      <c r="A200" s="601"/>
      <c r="B200" s="168" t="s">
        <v>52</v>
      </c>
      <c r="C200" s="12" t="s">
        <v>47</v>
      </c>
      <c r="D200" s="148">
        <f>Zomba!D200+Zomba!E200+Zomba!F200</f>
        <v>0</v>
      </c>
      <c r="E200" s="148">
        <f>Mwanza!D200+Mwanza!E200+Mwanza!F200</f>
        <v>0</v>
      </c>
      <c r="F200" s="148">
        <f>Domasi!D200+Domasi!E200+Domasi!F200</f>
        <v>0</v>
      </c>
      <c r="G200" s="148">
        <f>Namadzi!D200+Namadzi!E200+Namadzi!F200</f>
        <v>0</v>
      </c>
      <c r="H200" s="148">
        <f>Neno!D200+Neno!E200+Neno!F200</f>
        <v>48</v>
      </c>
      <c r="I200" s="148">
        <f>Kuchawe!D200+Kuchawe!E200+Kuchawe!F200</f>
        <v>0</v>
      </c>
      <c r="J200" s="148">
        <f>Chiradzulu!D200+Chiradzulu!E200+Chiradzulu!F200</f>
        <v>0</v>
      </c>
      <c r="K200" s="148">
        <f>Thondwe!D200+Thondwe!E200+Thondwe!F200</f>
        <v>0</v>
      </c>
      <c r="L200" s="148">
        <f>Jali!D200+Jali!E200+Jali!F200</f>
        <v>0</v>
      </c>
      <c r="M200" s="148">
        <f>Lirangwe!D200+Lirangwe!E200+Lirangwe!F200</f>
        <v>864</v>
      </c>
      <c r="N200" s="10">
        <f t="shared" si="54"/>
        <v>912</v>
      </c>
    </row>
    <row r="201" spans="1:14" ht="15.75" x14ac:dyDescent="0.25">
      <c r="A201" s="601"/>
      <c r="B201" s="168" t="s">
        <v>51</v>
      </c>
      <c r="C201" s="12" t="s">
        <v>47</v>
      </c>
      <c r="D201" s="148">
        <f>Zomba!D201+Zomba!E201+Zomba!F201</f>
        <v>0</v>
      </c>
      <c r="E201" s="148">
        <f>Mwanza!D201+Mwanza!E201+Mwanza!F201</f>
        <v>600</v>
      </c>
      <c r="F201" s="148">
        <f>Domasi!D201+Domasi!E201+Domasi!F201</f>
        <v>0</v>
      </c>
      <c r="G201" s="148">
        <f>Namadzi!D201+Namadzi!E201+Namadzi!F201</f>
        <v>0</v>
      </c>
      <c r="H201" s="148">
        <f>Neno!D201+Neno!E201+Neno!F201</f>
        <v>270</v>
      </c>
      <c r="I201" s="148">
        <f>Kuchawe!D201+Kuchawe!E201+Kuchawe!F201</f>
        <v>0</v>
      </c>
      <c r="J201" s="148">
        <f>Chiradzulu!D201+Chiradzulu!E201+Chiradzulu!F201</f>
        <v>0</v>
      </c>
      <c r="K201" s="148">
        <f>Thondwe!D201+Thondwe!E201+Thondwe!F201</f>
        <v>0</v>
      </c>
      <c r="L201" s="148">
        <f>Jali!D201+Jali!E201+Jali!F201</f>
        <v>220</v>
      </c>
      <c r="M201" s="148">
        <f>Lirangwe!D201+Lirangwe!E201+Lirangwe!F201</f>
        <v>0</v>
      </c>
      <c r="N201" s="10">
        <f t="shared" si="54"/>
        <v>1090</v>
      </c>
    </row>
    <row r="202" spans="1:14" ht="15.75" x14ac:dyDescent="0.25">
      <c r="A202" s="601"/>
      <c r="B202" s="168" t="s">
        <v>50</v>
      </c>
      <c r="C202" s="12" t="s">
        <v>47</v>
      </c>
      <c r="D202" s="148">
        <f>Zomba!D202+Zomba!E202+Zomba!F202</f>
        <v>0</v>
      </c>
      <c r="E202" s="148">
        <f>Mwanza!D202+Mwanza!E202+Mwanza!F202</f>
        <v>150</v>
      </c>
      <c r="F202" s="148">
        <f>Domasi!D202+Domasi!E202+Domasi!F202</f>
        <v>0</v>
      </c>
      <c r="G202" s="148">
        <f>Namadzi!D202+Namadzi!E202+Namadzi!F202</f>
        <v>0</v>
      </c>
      <c r="H202" s="148">
        <f>Neno!D202+Neno!E202+Neno!F202</f>
        <v>0</v>
      </c>
      <c r="I202" s="148">
        <f>Kuchawe!D202+Kuchawe!E202+Kuchawe!F202</f>
        <v>0</v>
      </c>
      <c r="J202" s="148">
        <f>Chiradzulu!D202+Chiradzulu!E202+Chiradzulu!F202</f>
        <v>0</v>
      </c>
      <c r="K202" s="148">
        <f>Thondwe!D202+Thondwe!E202+Thondwe!F202</f>
        <v>0</v>
      </c>
      <c r="L202" s="148">
        <f>Jali!D202+Jali!E202+Jali!F202</f>
        <v>0</v>
      </c>
      <c r="M202" s="148">
        <f>Lirangwe!D202+Lirangwe!E202+Lirangwe!F202</f>
        <v>0</v>
      </c>
      <c r="N202" s="10">
        <f t="shared" si="54"/>
        <v>150</v>
      </c>
    </row>
    <row r="203" spans="1:14" ht="15.75" x14ac:dyDescent="0.25">
      <c r="A203" s="602"/>
      <c r="B203" s="168" t="s">
        <v>49</v>
      </c>
      <c r="C203" s="12" t="s">
        <v>47</v>
      </c>
      <c r="D203" s="148">
        <f>Zomba!D203+Zomba!E203+Zomba!F203</f>
        <v>0</v>
      </c>
      <c r="E203" s="148">
        <f>Mwanza!D203+Mwanza!E203+Mwanza!F203</f>
        <v>0</v>
      </c>
      <c r="F203" s="148">
        <f>Domasi!D203+Domasi!E203+Domasi!F203</f>
        <v>0</v>
      </c>
      <c r="G203" s="148">
        <f>Namadzi!D203+Namadzi!E203+Namadzi!F203</f>
        <v>0</v>
      </c>
      <c r="H203" s="148">
        <f>Neno!D203+Neno!E203+Neno!F203</f>
        <v>0</v>
      </c>
      <c r="I203" s="148">
        <f>Kuchawe!D203+Kuchawe!E203+Kuchawe!F203</f>
        <v>0</v>
      </c>
      <c r="J203" s="148">
        <f>Chiradzulu!D203+Chiradzulu!E203+Chiradzulu!F203</f>
        <v>0</v>
      </c>
      <c r="K203" s="148">
        <f>Thondwe!D203+Thondwe!E203+Thondwe!F203</f>
        <v>0</v>
      </c>
      <c r="L203" s="148">
        <f>Jali!D203+Jali!E203+Jali!F203</f>
        <v>0</v>
      </c>
      <c r="M203" s="148">
        <f>Lirangwe!D203+Lirangwe!E203+Lirangwe!F203</f>
        <v>0</v>
      </c>
      <c r="N203" s="10">
        <f t="shared" si="54"/>
        <v>0</v>
      </c>
    </row>
    <row r="204" spans="1:14" ht="15.75" x14ac:dyDescent="0.25">
      <c r="A204" s="80" t="s">
        <v>48</v>
      </c>
      <c r="B204" s="168"/>
      <c r="C204" s="12" t="s">
        <v>47</v>
      </c>
      <c r="D204" s="16">
        <f>SUM(D199:D203)</f>
        <v>0</v>
      </c>
      <c r="E204" s="16">
        <f t="shared" ref="E204:M204" si="55">SUM(E199:E203)</f>
        <v>750</v>
      </c>
      <c r="F204" s="16">
        <f t="shared" si="55"/>
        <v>0</v>
      </c>
      <c r="G204" s="16">
        <f t="shared" si="55"/>
        <v>0</v>
      </c>
      <c r="H204" s="16">
        <f t="shared" si="55"/>
        <v>396</v>
      </c>
      <c r="I204" s="16">
        <f t="shared" si="55"/>
        <v>0</v>
      </c>
      <c r="J204" s="16">
        <f t="shared" si="55"/>
        <v>0</v>
      </c>
      <c r="K204" s="16">
        <f t="shared" si="55"/>
        <v>0</v>
      </c>
      <c r="L204" s="16">
        <f t="shared" si="55"/>
        <v>220</v>
      </c>
      <c r="M204" s="16">
        <f t="shared" si="55"/>
        <v>1110</v>
      </c>
      <c r="N204" s="98">
        <f t="shared" si="54"/>
        <v>2476</v>
      </c>
    </row>
    <row r="205" spans="1:14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5"/>
    </row>
    <row r="206" spans="1:14" ht="15.75" x14ac:dyDescent="0.25">
      <c r="A206" s="596" t="s">
        <v>43</v>
      </c>
      <c r="B206" s="597"/>
      <c r="C206" s="12" t="s">
        <v>31</v>
      </c>
      <c r="D206" s="16">
        <f>Zomba!D206+Zomba!E206+Zomba!F206</f>
        <v>591349855.97000146</v>
      </c>
      <c r="E206" s="16">
        <f>Mwanza!D206+Mwanza!E206+Mwanza!F206</f>
        <v>57884313.389999993</v>
      </c>
      <c r="F206" s="16">
        <f>Domasi!D206+Domasi!E206+Domasi!F206</f>
        <v>23544788.259999998</v>
      </c>
      <c r="G206" s="16">
        <f>Namadzi!D206+Namadzi!E206+Namadzi!F206</f>
        <v>6282396.1500000004</v>
      </c>
      <c r="H206" s="16">
        <f>Neno!D206+Neno!E206+Neno!F206</f>
        <v>13628502.890000001</v>
      </c>
      <c r="I206" s="16">
        <f>Kuchawe!D206+Kuchawe!E206+Kuchawe!F206</f>
        <v>2130400</v>
      </c>
      <c r="J206" s="16">
        <f>Chiradzulu!D206+Chiradzulu!E206+Chiradzulu!F206</f>
        <v>3482676</v>
      </c>
      <c r="K206" s="16">
        <f>Thondwe!D206+Thondwe!E206+Thondwe!F206</f>
        <v>6231877.1600000001</v>
      </c>
      <c r="L206" s="16">
        <f>Jali!D206+Jali!E206+Jali!F206</f>
        <v>6270709.6799999997</v>
      </c>
      <c r="M206" s="16">
        <f>Lirangwe!D206+Lirangwe!E206+Lirangwe!F206</f>
        <v>1014849.36</v>
      </c>
      <c r="N206" s="39">
        <f>SUM(D206:M206)</f>
        <v>711820368.86000133</v>
      </c>
    </row>
    <row r="207" spans="1:14" ht="15.75" x14ac:dyDescent="0.25">
      <c r="A207" s="596" t="s">
        <v>42</v>
      </c>
      <c r="B207" s="597"/>
      <c r="C207" s="12" t="s">
        <v>31</v>
      </c>
      <c r="D207" s="16">
        <f>Zomba!D207+Zomba!E207+Zomba!F207</f>
        <v>7452878.7899999991</v>
      </c>
      <c r="E207" s="16">
        <f>Mwanza!D207+Mwanza!E207+Mwanza!F207</f>
        <v>573250</v>
      </c>
      <c r="F207" s="16">
        <f>Domasi!D207+Domasi!E207+Domasi!F207</f>
        <v>44000</v>
      </c>
      <c r="G207" s="16">
        <f>Namadzi!D207+Namadzi!E207+Namadzi!F207</f>
        <v>25500</v>
      </c>
      <c r="H207" s="16">
        <f>Neno!D207+Neno!E207+Neno!F207</f>
        <v>27160</v>
      </c>
      <c r="I207" s="16">
        <f>Kuchawe!D207+Kuchawe!E207+Kuchawe!F207</f>
        <v>5500</v>
      </c>
      <c r="J207" s="16">
        <f>Chiradzulu!D207+Chiradzulu!E207+Chiradzulu!F207</f>
        <v>0</v>
      </c>
      <c r="K207" s="16">
        <f>Thondwe!D207+Thondwe!E207+Thondwe!F207</f>
        <v>0</v>
      </c>
      <c r="L207" s="16">
        <f>Jali!D207+Jali!E207+Jali!F207</f>
        <v>0</v>
      </c>
      <c r="M207" s="16">
        <f>Lirangwe!D207+Lirangwe!E207+Lirangwe!F207</f>
        <v>0</v>
      </c>
      <c r="N207" s="39">
        <f>SUM(D207:M207)</f>
        <v>8128288.7899999991</v>
      </c>
    </row>
    <row r="208" spans="1:14" ht="15.75" x14ac:dyDescent="0.25">
      <c r="A208" s="603" t="s">
        <v>41</v>
      </c>
      <c r="B208" s="604"/>
      <c r="C208" s="12" t="s">
        <v>31</v>
      </c>
      <c r="D208" s="16">
        <f>Zomba!D208+Zomba!E208+Zomba!F208</f>
        <v>20208554</v>
      </c>
      <c r="E208" s="16">
        <f>Mwanza!D208+Mwanza!E208+Mwanza!F208</f>
        <v>6169879.7300000004</v>
      </c>
      <c r="F208" s="16">
        <f>Domasi!D208+Domasi!E208+Domasi!F208</f>
        <v>808400</v>
      </c>
      <c r="G208" s="16">
        <f>Namadzi!D208+Namadzi!E208+Namadzi!F208</f>
        <v>125000</v>
      </c>
      <c r="H208" s="16">
        <f>Neno!D208+Neno!E208+Neno!F208</f>
        <v>2065785.9100000001</v>
      </c>
      <c r="I208" s="16">
        <f>Kuchawe!D208+Kuchawe!E208+Kuchawe!F208</f>
        <v>76000</v>
      </c>
      <c r="J208" s="16">
        <f>Chiradzulu!D208+Chiradzulu!E208+Chiradzulu!F208</f>
        <v>1463333.98</v>
      </c>
      <c r="K208" s="16">
        <f>Thondwe!D208+Thondwe!E208+Thondwe!F208</f>
        <v>39872.35</v>
      </c>
      <c r="L208" s="16">
        <f>Jali!D208+Jali!E208+Jali!F208</f>
        <v>519100</v>
      </c>
      <c r="M208" s="16">
        <f>Lirangwe!D208+Lirangwe!E208+Lirangwe!F208</f>
        <v>91000</v>
      </c>
      <c r="N208" s="39">
        <f>SUM(D208:M208)</f>
        <v>31566925.970000003</v>
      </c>
    </row>
    <row r="209" spans="1:14" ht="15.75" x14ac:dyDescent="0.25">
      <c r="A209" s="596" t="s">
        <v>40</v>
      </c>
      <c r="B209" s="597"/>
      <c r="C209" s="12" t="s">
        <v>31</v>
      </c>
      <c r="D209" s="16">
        <f>Zomba!D209+Zomba!E209+Zomba!F209</f>
        <v>168746062.79000005</v>
      </c>
      <c r="E209" s="16">
        <f>Mwanza!D209+Mwanza!E209+Mwanza!F209</f>
        <v>1126423.6499999999</v>
      </c>
      <c r="F209" s="16">
        <f>Domasi!D209+Domasi!E209+Domasi!F209</f>
        <v>339000</v>
      </c>
      <c r="G209" s="16">
        <f>Namadzi!D209+Namadzi!E209+Namadzi!F209</f>
        <v>509710.85</v>
      </c>
      <c r="H209" s="16">
        <f>Neno!D209+Neno!E209+Neno!F209</f>
        <v>227483.65</v>
      </c>
      <c r="I209" s="16">
        <f>Kuchawe!D209+Kuchawe!E209+Kuchawe!F209</f>
        <v>212242.93</v>
      </c>
      <c r="J209" s="16">
        <f>Chiradzulu!D209+Chiradzulu!E209+Chiradzulu!F209</f>
        <v>186865.03</v>
      </c>
      <c r="K209" s="16">
        <f>Thondwe!D209+Thondwe!E209+Thondwe!F209</f>
        <v>2693055.89</v>
      </c>
      <c r="L209" s="16">
        <f>Jali!D209+Jali!E209+Jali!F209</f>
        <v>267225.13</v>
      </c>
      <c r="M209" s="16">
        <f>Lirangwe!D209+Lirangwe!E209+Lirangwe!F209</f>
        <v>0</v>
      </c>
      <c r="N209" s="39">
        <f>SUM(D209:M209)</f>
        <v>174308069.92000005</v>
      </c>
    </row>
    <row r="210" spans="1:14" ht="15.75" x14ac:dyDescent="0.25">
      <c r="A210" s="598" t="s">
        <v>45</v>
      </c>
      <c r="B210" s="599"/>
      <c r="C210" s="12" t="s">
        <v>31</v>
      </c>
      <c r="D210" s="11">
        <f>SUM(D206:D209)</f>
        <v>787757351.5500015</v>
      </c>
      <c r="E210" s="11">
        <f t="shared" ref="E210:M210" si="56">SUM(E206:E209)</f>
        <v>65753866.769999988</v>
      </c>
      <c r="F210" s="11">
        <f t="shared" si="56"/>
        <v>24736188.259999998</v>
      </c>
      <c r="G210" s="11">
        <f t="shared" si="56"/>
        <v>6942607</v>
      </c>
      <c r="H210" s="11">
        <f t="shared" si="56"/>
        <v>15948932.450000001</v>
      </c>
      <c r="I210" s="11">
        <f t="shared" si="56"/>
        <v>2424142.9300000002</v>
      </c>
      <c r="J210" s="11">
        <f t="shared" si="56"/>
        <v>5132875.0100000007</v>
      </c>
      <c r="K210" s="11">
        <f t="shared" si="56"/>
        <v>8964805.4000000004</v>
      </c>
      <c r="L210" s="11">
        <f t="shared" si="56"/>
        <v>7057034.8099999996</v>
      </c>
      <c r="M210" s="11">
        <f t="shared" si="56"/>
        <v>1105849.3599999999</v>
      </c>
      <c r="N210" s="39">
        <f>SUM(D210:M210)</f>
        <v>925823653.54000139</v>
      </c>
    </row>
    <row r="211" spans="1:14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5"/>
    </row>
    <row r="212" spans="1:14" ht="15.75" x14ac:dyDescent="0.25">
      <c r="A212" s="596" t="s">
        <v>43</v>
      </c>
      <c r="B212" s="597"/>
      <c r="C212" s="12" t="s">
        <v>31</v>
      </c>
      <c r="D212" s="16">
        <f>Zomba!D212+Zomba!E212+Zomba!F212</f>
        <v>254582456.04000002</v>
      </c>
      <c r="E212" s="16">
        <f>Mwanza!D212+Mwanza!E212+Mwanza!F212</f>
        <v>8434738.5300000012</v>
      </c>
      <c r="F212" s="16">
        <f>Domasi!D212+Domasi!E212+Domasi!F212</f>
        <v>11794452.949999999</v>
      </c>
      <c r="G212" s="16">
        <f>Namadzi!D212+Namadzi!E212+Namadzi!F212</f>
        <v>5880266.8700000001</v>
      </c>
      <c r="H212" s="16">
        <f>Neno!D212+Neno!E212+Neno!F212</f>
        <v>2676648.66</v>
      </c>
      <c r="I212" s="16">
        <f>Kuchawe!D212+Kuchawe!E212+Kuchawe!F212</f>
        <v>888959</v>
      </c>
      <c r="J212" s="16">
        <f>Chiradzulu!D212+Chiradzulu!E212+Chiradzulu!F212</f>
        <v>6190850</v>
      </c>
      <c r="K212" s="16">
        <f>Thondwe!D212+Thondwe!E212+Thondwe!F212</f>
        <v>315846.16000000003</v>
      </c>
      <c r="L212" s="16">
        <f>Jali!D212+Jali!E212+Jali!F212</f>
        <v>3727972.5300000003</v>
      </c>
      <c r="M212" s="16">
        <f>Lirangwe!D212+Lirangwe!E212+Lirangwe!F212</f>
        <v>12942651.859999999</v>
      </c>
      <c r="N212" s="40">
        <f>SUM(D212:M212)</f>
        <v>307434842.60000008</v>
      </c>
    </row>
    <row r="213" spans="1:14" ht="15.75" x14ac:dyDescent="0.25">
      <c r="A213" s="596" t="s">
        <v>42</v>
      </c>
      <c r="B213" s="597"/>
      <c r="C213" s="12" t="s">
        <v>31</v>
      </c>
      <c r="D213" s="16">
        <f>Zomba!D213+Zomba!E213+Zomba!F213</f>
        <v>4619134.57</v>
      </c>
      <c r="E213" s="16">
        <f>Mwanza!D213+Mwanza!E213+Mwanza!F213</f>
        <v>126400</v>
      </c>
      <c r="F213" s="16">
        <f>Domasi!D213+Domasi!E213+Domasi!F213</f>
        <v>46789.71</v>
      </c>
      <c r="G213" s="16">
        <f>Namadzi!D213+Namadzi!E213+Namadzi!F213</f>
        <v>0</v>
      </c>
      <c r="H213" s="16">
        <f>Neno!D213+Neno!E213+Neno!F213</f>
        <v>0</v>
      </c>
      <c r="I213" s="16">
        <f>Kuchawe!D213+Kuchawe!E213+Kuchawe!F213</f>
        <v>217100</v>
      </c>
      <c r="J213" s="16">
        <f>Chiradzulu!D213+Chiradzulu!E213+Chiradzulu!F213</f>
        <v>0</v>
      </c>
      <c r="K213" s="16">
        <f>Thondwe!D213+Thondwe!E213+Thondwe!F213</f>
        <v>3400</v>
      </c>
      <c r="L213" s="16">
        <f>Jali!D213+Jali!E213+Jali!F213</f>
        <v>302481.42</v>
      </c>
      <c r="M213" s="16">
        <f>Lirangwe!D213+Lirangwe!E213+Lirangwe!F213</f>
        <v>89700</v>
      </c>
      <c r="N213" s="40">
        <f>SUM(D213:M213)</f>
        <v>5405005.7000000002</v>
      </c>
    </row>
    <row r="214" spans="1:14" ht="15.75" x14ac:dyDescent="0.25">
      <c r="A214" s="603" t="s">
        <v>41</v>
      </c>
      <c r="B214" s="604"/>
      <c r="C214" s="12" t="s">
        <v>31</v>
      </c>
      <c r="D214" s="16">
        <f>Zomba!D214+Zomba!E214+Zomba!F214</f>
        <v>48829330.600000001</v>
      </c>
      <c r="E214" s="16">
        <f>Mwanza!D214+Mwanza!E214+Mwanza!F214</f>
        <v>3019800</v>
      </c>
      <c r="F214" s="16">
        <f>Domasi!D214+Domasi!E214+Domasi!F214</f>
        <v>1524499.1400000001</v>
      </c>
      <c r="G214" s="16">
        <f>Namadzi!D214+Namadzi!E214+Namadzi!F214</f>
        <v>460500</v>
      </c>
      <c r="H214" s="16">
        <f>Neno!D214+Neno!E214+Neno!F214</f>
        <v>942400</v>
      </c>
      <c r="I214" s="16">
        <f>Kuchawe!D214+Kuchawe!E214+Kuchawe!F214</f>
        <v>12127700</v>
      </c>
      <c r="J214" s="16">
        <f>Chiradzulu!D214+Chiradzulu!E214+Chiradzulu!F214</f>
        <v>110000</v>
      </c>
      <c r="K214" s="16">
        <f>Thondwe!D214+Thondwe!E214+Thondwe!F214</f>
        <v>176898.27000000002</v>
      </c>
      <c r="L214" s="16">
        <f>Jali!D214+Jali!E214+Jali!F214</f>
        <v>33000</v>
      </c>
      <c r="M214" s="16">
        <f>Lirangwe!D214+Lirangwe!E214+Lirangwe!F214</f>
        <v>426400</v>
      </c>
      <c r="N214" s="40">
        <f>SUM(D214:M214)</f>
        <v>67650528.010000005</v>
      </c>
    </row>
    <row r="215" spans="1:14" ht="15.75" x14ac:dyDescent="0.25">
      <c r="A215" s="596" t="s">
        <v>40</v>
      </c>
      <c r="B215" s="597"/>
      <c r="C215" s="12" t="s">
        <v>31</v>
      </c>
      <c r="D215" s="16">
        <f>Zomba!D215+Zomba!E215+Zomba!F215</f>
        <v>360085284.29999995</v>
      </c>
      <c r="E215" s="16">
        <f>Mwanza!D215+Mwanza!E215+Mwanza!F215</f>
        <v>12155990.75</v>
      </c>
      <c r="F215" s="16">
        <f>Domasi!D215+Domasi!E215+Domasi!F215</f>
        <v>36811881.549999997</v>
      </c>
      <c r="G215" s="16">
        <f>Namadzi!D215+Namadzi!E215+Namadzi!F215</f>
        <v>18825450</v>
      </c>
      <c r="H215" s="16">
        <f>Neno!D215+Neno!E215+Neno!F215</f>
        <v>3728663.1</v>
      </c>
      <c r="I215" s="16">
        <f>Kuchawe!D215+Kuchawe!E215+Kuchawe!F215</f>
        <v>167900</v>
      </c>
      <c r="J215" s="16">
        <f>Chiradzulu!D215+Chiradzulu!E215+Chiradzulu!F215</f>
        <v>2812100</v>
      </c>
      <c r="K215" s="16">
        <f>Thondwe!D215+Thondwe!E215+Thondwe!F215</f>
        <v>66663.09</v>
      </c>
      <c r="L215" s="16">
        <f>Jali!D215+Jali!E215+Jali!F215</f>
        <v>1751500</v>
      </c>
      <c r="M215" s="16">
        <f>Lirangwe!D215+Lirangwe!E215+Lirangwe!F215</f>
        <v>2842000</v>
      </c>
      <c r="N215" s="40">
        <f>SUM(D215:M215)</f>
        <v>439247432.78999996</v>
      </c>
    </row>
    <row r="216" spans="1:14" ht="15.75" x14ac:dyDescent="0.25">
      <c r="A216" s="598" t="s">
        <v>39</v>
      </c>
      <c r="B216" s="599"/>
      <c r="C216" s="12" t="s">
        <v>31</v>
      </c>
      <c r="D216" s="11">
        <f>SUM(D212:D215)</f>
        <v>668116205.50999999</v>
      </c>
      <c r="E216" s="11">
        <f t="shared" ref="E216:M216" si="57">SUM(E212:E215)</f>
        <v>23736929.280000001</v>
      </c>
      <c r="F216" s="11">
        <f t="shared" si="57"/>
        <v>50177623.349999994</v>
      </c>
      <c r="G216" s="11">
        <f t="shared" si="57"/>
        <v>25166216.870000001</v>
      </c>
      <c r="H216" s="11">
        <f>SUM(H212:H215)</f>
        <v>7347711.7599999998</v>
      </c>
      <c r="I216" s="11">
        <f t="shared" si="57"/>
        <v>13401659</v>
      </c>
      <c r="J216" s="11">
        <f t="shared" si="57"/>
        <v>9112950</v>
      </c>
      <c r="K216" s="11">
        <f t="shared" si="57"/>
        <v>562807.52</v>
      </c>
      <c r="L216" s="11">
        <f t="shared" si="57"/>
        <v>5814953.9500000002</v>
      </c>
      <c r="M216" s="11">
        <f t="shared" si="57"/>
        <v>16300751.859999999</v>
      </c>
      <c r="N216" s="40">
        <f>SUM(D216:M216)</f>
        <v>819737809.10000002</v>
      </c>
    </row>
    <row r="217" spans="1:14" s="3" customFormat="1" ht="15.75" x14ac:dyDescent="0.25">
      <c r="A217" s="169" t="s">
        <v>38</v>
      </c>
      <c r="B217" s="170"/>
      <c r="C217" s="12" t="s">
        <v>31</v>
      </c>
      <c r="D217" s="11">
        <f>D210+D216</f>
        <v>1455873557.0600014</v>
      </c>
      <c r="E217" s="11">
        <f t="shared" ref="E217:N217" si="58">E210+E216</f>
        <v>89490796.049999982</v>
      </c>
      <c r="F217" s="11">
        <f t="shared" si="58"/>
        <v>74913811.609999985</v>
      </c>
      <c r="G217" s="11">
        <f t="shared" si="58"/>
        <v>32108823.870000001</v>
      </c>
      <c r="H217" s="11">
        <f t="shared" si="58"/>
        <v>23296644.210000001</v>
      </c>
      <c r="I217" s="11">
        <f t="shared" si="58"/>
        <v>15825801.93</v>
      </c>
      <c r="J217" s="11">
        <f t="shared" si="58"/>
        <v>14245825.010000002</v>
      </c>
      <c r="K217" s="11">
        <f t="shared" si="58"/>
        <v>9527612.9199999999</v>
      </c>
      <c r="L217" s="11">
        <f t="shared" si="58"/>
        <v>12871988.76</v>
      </c>
      <c r="M217" s="11">
        <f t="shared" si="58"/>
        <v>17406601.219999999</v>
      </c>
      <c r="N217" s="40">
        <f t="shared" si="58"/>
        <v>1745561462.6400013</v>
      </c>
    </row>
    <row r="218" spans="1:14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5"/>
    </row>
    <row r="219" spans="1:14" ht="15.75" x14ac:dyDescent="0.25">
      <c r="A219" s="596" t="s">
        <v>35</v>
      </c>
      <c r="B219" s="597"/>
      <c r="C219" s="12" t="s">
        <v>31</v>
      </c>
      <c r="D219" s="16">
        <f>Zomba!D219+Zomba!E219+Zomba!F219</f>
        <v>389811491.38999999</v>
      </c>
      <c r="E219" s="16">
        <f>Mwanza!D219+Mwanza!E219+Mwanza!F219</f>
        <v>48805034.289999999</v>
      </c>
      <c r="F219" s="16">
        <f>Domasi!D219+Domasi!E219+Domasi!F219</f>
        <v>18037926.73</v>
      </c>
      <c r="G219" s="16">
        <f>Namadzi!D219+Namadzi!E219+Namadzi!F219</f>
        <v>5189565.24</v>
      </c>
      <c r="H219" s="16">
        <f>Neno!D219+Neno!E219+Neno!F219</f>
        <v>10191530.01</v>
      </c>
      <c r="I219" s="16">
        <f>Kuchawe!D219+Kuchawe!E219+Kuchawe!F219</f>
        <v>1493305.16</v>
      </c>
      <c r="J219" s="16">
        <f>Chiradzulu!D219+Chiradzulu!E219+Chiradzulu!F219</f>
        <v>3055436.17</v>
      </c>
      <c r="K219" s="16">
        <f>Thondwe!D219+Thondwe!E219+Thondwe!F219</f>
        <v>4586520.0599999996</v>
      </c>
      <c r="L219" s="16">
        <f>Jali!D219+Jali!E219+Jali!F219</f>
        <v>4755918.9400000004</v>
      </c>
      <c r="M219" s="16">
        <f>Lirangwe!D219+Lirangwe!E219+Lirangwe!F219</f>
        <v>1418561.87</v>
      </c>
      <c r="N219" s="40">
        <f>SUM(D219:M219)</f>
        <v>487345289.86000007</v>
      </c>
    </row>
    <row r="220" spans="1:14" ht="15.75" x14ac:dyDescent="0.25">
      <c r="A220" s="596" t="s">
        <v>34</v>
      </c>
      <c r="B220" s="597"/>
      <c r="C220" s="12" t="s">
        <v>31</v>
      </c>
      <c r="D220" s="16">
        <f>Zomba!D220+Zomba!E220+Zomba!F220</f>
        <v>5869483.0600000005</v>
      </c>
      <c r="E220" s="16">
        <f>Mwanza!D220+Mwanza!E220+Mwanza!F220</f>
        <v>530712.28</v>
      </c>
      <c r="F220" s="16">
        <f>Domasi!D220+Domasi!E220+Domasi!F220</f>
        <v>20692.91</v>
      </c>
      <c r="G220" s="16">
        <f>Namadzi!D220+Namadzi!E220+Namadzi!F220</f>
        <v>28344.07</v>
      </c>
      <c r="H220" s="16">
        <f>Neno!D220+Neno!E220+Neno!F220</f>
        <v>25909.61</v>
      </c>
      <c r="I220" s="16">
        <f>Kuchawe!D220+Kuchawe!E220+Kuchawe!F220</f>
        <v>10781.18</v>
      </c>
      <c r="J220" s="16">
        <f>Chiradzulu!D220+Chiradzulu!E220+Chiradzulu!F220</f>
        <v>0</v>
      </c>
      <c r="K220" s="16">
        <f>Thondwe!D220+Thondwe!E220+Thondwe!F220</f>
        <v>0</v>
      </c>
      <c r="L220" s="16">
        <f>Jali!D220+Jali!E220+Jali!F220</f>
        <v>0</v>
      </c>
      <c r="M220" s="16">
        <f>Lirangwe!D220+Lirangwe!E220+Lirangwe!F220</f>
        <v>0</v>
      </c>
      <c r="N220" s="40">
        <f>SUM(D220:M220)</f>
        <v>6485923.1100000013</v>
      </c>
    </row>
    <row r="221" spans="1:14" ht="15.75" x14ac:dyDescent="0.25">
      <c r="A221" s="596" t="s">
        <v>33</v>
      </c>
      <c r="B221" s="597"/>
      <c r="C221" s="12" t="s">
        <v>31</v>
      </c>
      <c r="D221" s="16">
        <f>Zomba!D221+Zomba!E221+Zomba!F221</f>
        <v>393709277.24000001</v>
      </c>
      <c r="E221" s="16">
        <f>Mwanza!D221+Mwanza!E221+Mwanza!F221</f>
        <v>2020839.93</v>
      </c>
      <c r="F221" s="16">
        <f>Domasi!D221+Domasi!E221+Domasi!F221</f>
        <v>627459.62</v>
      </c>
      <c r="G221" s="16">
        <f>Namadzi!D221+Namadzi!E221+Namadzi!F221</f>
        <v>431910.97</v>
      </c>
      <c r="H221" s="16">
        <f>Neno!D221+Neno!E221+Neno!F221</f>
        <v>538822.98</v>
      </c>
      <c r="I221" s="16">
        <f>Kuchawe!D221+Kuchawe!E221+Kuchawe!F221</f>
        <v>4751163.6900000004</v>
      </c>
      <c r="J221" s="16">
        <f>Chiradzulu!D221+Chiradzulu!E221+Chiradzulu!F221</f>
        <v>86144.2</v>
      </c>
      <c r="K221" s="16">
        <f>Thondwe!D221+Thondwe!E221+Thondwe!F221</f>
        <v>55558.76</v>
      </c>
      <c r="L221" s="16">
        <f>Jali!D221+Jali!E221+Jali!F221</f>
        <v>418955.45999999996</v>
      </c>
      <c r="M221" s="16">
        <f>Lirangwe!D221+Lirangwe!E221+Lirangwe!F221</f>
        <v>115432.16</v>
      </c>
      <c r="N221" s="40">
        <f>SUM(D221:M221)</f>
        <v>402755565.01000005</v>
      </c>
    </row>
    <row r="222" spans="1:14" ht="15.75" x14ac:dyDescent="0.25">
      <c r="A222" s="596" t="s">
        <v>32</v>
      </c>
      <c r="B222" s="597"/>
      <c r="C222" s="12" t="s">
        <v>31</v>
      </c>
      <c r="D222" s="16">
        <f>Zomba!D222+Zomba!E222+Zomba!F222</f>
        <v>29835588.690000001</v>
      </c>
      <c r="E222" s="16">
        <f>Mwanza!D222+Mwanza!E222+Mwanza!F222</f>
        <v>12195034.02</v>
      </c>
      <c r="F222" s="16">
        <f>Domasi!D222+Domasi!E222+Domasi!F222</f>
        <v>996289.36999999988</v>
      </c>
      <c r="G222" s="16">
        <f>Namadzi!D222+Namadzi!E222+Namadzi!F222</f>
        <v>58189.56</v>
      </c>
      <c r="H222" s="16">
        <f>Neno!D222+Neno!E222+Neno!F222</f>
        <v>1413929.88</v>
      </c>
      <c r="I222" s="16">
        <f>Kuchawe!D222+Kuchawe!E222+Kuchawe!F222</f>
        <v>702887.07000000007</v>
      </c>
      <c r="J222" s="16">
        <f>Chiradzulu!D222+Chiradzulu!E222+Chiradzulu!F222</f>
        <v>283466.43</v>
      </c>
      <c r="K222" s="16">
        <f>Thondwe!D222+Thondwe!E222+Thondwe!F222</f>
        <v>45878.159999999996</v>
      </c>
      <c r="L222" s="16">
        <f>Jali!D222+Jali!E222+Jali!F222</f>
        <v>309573</v>
      </c>
      <c r="M222" s="16">
        <f>Lirangwe!D222+Lirangwe!E222+Lirangwe!F222</f>
        <v>50639.729999999996</v>
      </c>
      <c r="N222" s="40">
        <f>SUM(D222:M222)</f>
        <v>45891475.909999996</v>
      </c>
    </row>
    <row r="223" spans="1:14" ht="15.75" x14ac:dyDescent="0.25">
      <c r="A223" s="598" t="s">
        <v>36</v>
      </c>
      <c r="B223" s="599"/>
      <c r="C223" s="12" t="s">
        <v>31</v>
      </c>
      <c r="D223" s="13">
        <f t="shared" ref="D223:M223" si="59">SUM(D219:D222)</f>
        <v>819225840.38000011</v>
      </c>
      <c r="E223" s="11">
        <f t="shared" si="59"/>
        <v>63551620.519999996</v>
      </c>
      <c r="F223" s="11">
        <f t="shared" si="59"/>
        <v>19682368.630000003</v>
      </c>
      <c r="G223" s="11">
        <f t="shared" si="59"/>
        <v>5708009.8399999999</v>
      </c>
      <c r="H223" s="11">
        <f t="shared" si="59"/>
        <v>12170192.48</v>
      </c>
      <c r="I223" s="11">
        <f t="shared" si="59"/>
        <v>6958137.1000000006</v>
      </c>
      <c r="J223" s="15">
        <f t="shared" si="59"/>
        <v>3425046.8000000003</v>
      </c>
      <c r="K223" s="15">
        <f t="shared" si="59"/>
        <v>4687956.9799999995</v>
      </c>
      <c r="L223" s="15">
        <f t="shared" si="59"/>
        <v>5484447.4000000004</v>
      </c>
      <c r="M223" s="15">
        <f t="shared" si="59"/>
        <v>1584633.76</v>
      </c>
      <c r="N223" s="40">
        <f>SUM(D223:M223)</f>
        <v>942478253.8900001</v>
      </c>
    </row>
    <row r="224" spans="1:14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5"/>
    </row>
    <row r="225" spans="1:14" ht="15.75" x14ac:dyDescent="0.25">
      <c r="A225" s="596" t="s">
        <v>35</v>
      </c>
      <c r="B225" s="597"/>
      <c r="C225" s="12" t="s">
        <v>31</v>
      </c>
      <c r="D225" s="16">
        <f>Zomba!D225+Zomba!E225+Zomba!F225</f>
        <v>251459871.66999999</v>
      </c>
      <c r="E225" s="16">
        <f>Mwanza!D225+Mwanza!E225+Mwanza!F225</f>
        <v>8402193.9199999999</v>
      </c>
      <c r="F225" s="16">
        <f>Domasi!D225+Domasi!E225+Domasi!F225</f>
        <v>11704153.68</v>
      </c>
      <c r="G225" s="16">
        <f>Namadzi!D225+Namadzi!E225+Namadzi!F225</f>
        <v>5786221.21</v>
      </c>
      <c r="H225" s="16">
        <f>Neno!D225+Neno!E225+Neno!F225</f>
        <v>2633656.15</v>
      </c>
      <c r="I225" s="16">
        <f>Kuchawe!D225+Kuchawe!E225+Kuchawe!F225</f>
        <v>864958.3600000001</v>
      </c>
      <c r="J225" s="16">
        <f>Chiradzulu!D225+Chiradzulu!E225+Chiradzulu!F225</f>
        <v>6179796.4900000002</v>
      </c>
      <c r="K225" s="16">
        <f>Thondwe!D225+Thondwe!E225+Thondwe!F225</f>
        <v>294966.16000000003</v>
      </c>
      <c r="L225" s="16">
        <f>Jali!D225+Jali!E225+Jali!F225</f>
        <v>3700237.21</v>
      </c>
      <c r="M225" s="16">
        <f>Lirangwe!D225+Lirangwe!E225+Lirangwe!F225</f>
        <v>12915502.18</v>
      </c>
      <c r="N225" s="39">
        <f t="shared" ref="N225:N230" si="60">SUM(D225:M225)</f>
        <v>303941557.02999997</v>
      </c>
    </row>
    <row r="226" spans="1:14" ht="15.75" x14ac:dyDescent="0.25">
      <c r="A226" s="596" t="s">
        <v>34</v>
      </c>
      <c r="B226" s="597"/>
      <c r="C226" s="12" t="s">
        <v>31</v>
      </c>
      <c r="D226" s="16">
        <f>Zomba!D226+Zomba!E226+Zomba!F226</f>
        <v>4339587.2300000004</v>
      </c>
      <c r="E226" s="16">
        <f>Mwanza!D226+Mwanza!E226+Mwanza!F226</f>
        <v>126400</v>
      </c>
      <c r="F226" s="16">
        <f>Domasi!D226+Domasi!E226+Domasi!F226</f>
        <v>46789.71</v>
      </c>
      <c r="G226" s="16">
        <f>Namadzi!D226+Namadzi!E226+Namadzi!F226</f>
        <v>0</v>
      </c>
      <c r="H226" s="16">
        <f>Neno!D226+Neno!E226+Neno!F226</f>
        <v>0</v>
      </c>
      <c r="I226" s="16">
        <f>Kuchawe!D226+Kuchawe!E226+Kuchawe!F226</f>
        <v>162704.08000000002</v>
      </c>
      <c r="J226" s="16">
        <f>Chiradzulu!D226+Chiradzulu!E226+Chiradzulu!F226</f>
        <v>0</v>
      </c>
      <c r="K226" s="16">
        <f>Thondwe!D226+Thondwe!E226+Thondwe!F226</f>
        <v>3400</v>
      </c>
      <c r="L226" s="16">
        <f>Jali!D226+Jali!E226+Jali!F226</f>
        <v>301273.76</v>
      </c>
      <c r="M226" s="16">
        <f>Lirangwe!D226+Lirangwe!E226+Lirangwe!F226</f>
        <v>88980</v>
      </c>
      <c r="N226" s="39">
        <f t="shared" si="60"/>
        <v>5069134.78</v>
      </c>
    </row>
    <row r="227" spans="1:14" ht="15.75" x14ac:dyDescent="0.25">
      <c r="A227" s="596" t="s">
        <v>33</v>
      </c>
      <c r="B227" s="597"/>
      <c r="C227" s="12" t="s">
        <v>31</v>
      </c>
      <c r="D227" s="16">
        <f>Zomba!D227+Zomba!E227+Zomba!F227</f>
        <v>359152733.84999996</v>
      </c>
      <c r="E227" s="16">
        <f>Mwanza!D227+Mwanza!E227+Mwanza!F227</f>
        <v>11814696.91</v>
      </c>
      <c r="F227" s="16">
        <f>Domasi!D227+Domasi!E227+Domasi!F227</f>
        <v>36808071.899999999</v>
      </c>
      <c r="G227" s="16">
        <f>Namadzi!D227+Namadzi!E227+Namadzi!F227</f>
        <v>18825450</v>
      </c>
      <c r="H227" s="16">
        <f>Neno!D227+Neno!E227+Neno!F227</f>
        <v>3723023.1</v>
      </c>
      <c r="I227" s="16">
        <f>Kuchawe!D227+Kuchawe!E227+Kuchawe!F227</f>
        <v>163460</v>
      </c>
      <c r="J227" s="16">
        <f>Chiradzulu!D227+Chiradzulu!E227+Chiradzulu!F227</f>
        <v>2812100</v>
      </c>
      <c r="K227" s="16">
        <f>Thondwe!D227+Thondwe!E227+Thondwe!F227</f>
        <v>66663.09</v>
      </c>
      <c r="L227" s="16">
        <f>Jali!D227+Jali!E227+Jali!F227</f>
        <v>1751500</v>
      </c>
      <c r="M227" s="16">
        <f>Lirangwe!D227+Lirangwe!E227+Lirangwe!F227</f>
        <v>2836000</v>
      </c>
      <c r="N227" s="39">
        <f t="shared" si="60"/>
        <v>437953698.84999996</v>
      </c>
    </row>
    <row r="228" spans="1:14" ht="15.75" x14ac:dyDescent="0.25">
      <c r="A228" s="596" t="s">
        <v>32</v>
      </c>
      <c r="B228" s="597"/>
      <c r="C228" s="12" t="s">
        <v>31</v>
      </c>
      <c r="D228" s="16">
        <f>Zomba!D228+Zomba!E228+Zomba!F228</f>
        <v>48065942.359999999</v>
      </c>
      <c r="E228" s="16">
        <f>Mwanza!D228+Mwanza!E228+Mwanza!F228</f>
        <v>2959800</v>
      </c>
      <c r="F228" s="16">
        <f>Domasi!D228+Domasi!E228+Domasi!F228</f>
        <v>1488499.1400000001</v>
      </c>
      <c r="G228" s="16">
        <f>Namadzi!D228+Namadzi!E228+Namadzi!F228</f>
        <v>460500</v>
      </c>
      <c r="H228" s="16">
        <f>Neno!D228+Neno!E228+Neno!F228</f>
        <v>930400</v>
      </c>
      <c r="I228" s="16">
        <f>Kuchawe!D228+Kuchawe!E228+Kuchawe!F228</f>
        <v>12127700</v>
      </c>
      <c r="J228" s="16">
        <f>Chiradzulu!D228+Chiradzulu!E228+Chiradzulu!F228</f>
        <v>110000</v>
      </c>
      <c r="K228" s="16">
        <f>Thondwe!D228+Thondwe!E228+Thondwe!F228</f>
        <v>164358.27000000002</v>
      </c>
      <c r="L228" s="16">
        <f>Jali!D228+Jali!E228+Jali!F228</f>
        <v>33000</v>
      </c>
      <c r="M228" s="16">
        <f>Lirangwe!D228+Lirangwe!E228+Lirangwe!F228</f>
        <v>426400</v>
      </c>
      <c r="N228" s="39">
        <f t="shared" si="60"/>
        <v>66766599.770000003</v>
      </c>
    </row>
    <row r="229" spans="1:14" ht="15.75" x14ac:dyDescent="0.25">
      <c r="A229" s="598" t="s">
        <v>216</v>
      </c>
      <c r="B229" s="599"/>
      <c r="C229" s="12" t="s">
        <v>31</v>
      </c>
      <c r="D229" s="13">
        <f t="shared" ref="D229:M229" si="61">SUM(D225:D228)</f>
        <v>663018135.11000001</v>
      </c>
      <c r="E229" s="11">
        <f t="shared" si="61"/>
        <v>23303090.829999998</v>
      </c>
      <c r="F229" s="11">
        <f t="shared" si="61"/>
        <v>50047514.43</v>
      </c>
      <c r="G229" s="11">
        <f t="shared" si="61"/>
        <v>25072171.210000001</v>
      </c>
      <c r="H229" s="11">
        <f t="shared" si="61"/>
        <v>7287079.25</v>
      </c>
      <c r="I229" s="11">
        <f t="shared" si="61"/>
        <v>13318822.439999999</v>
      </c>
      <c r="J229" s="15">
        <f t="shared" si="61"/>
        <v>9101896.4900000002</v>
      </c>
      <c r="K229" s="15">
        <f t="shared" si="61"/>
        <v>529387.52000000002</v>
      </c>
      <c r="L229" s="15">
        <f t="shared" si="61"/>
        <v>5786010.9699999997</v>
      </c>
      <c r="M229" s="15">
        <f t="shared" si="61"/>
        <v>16266882.18</v>
      </c>
      <c r="N229" s="39">
        <f t="shared" si="60"/>
        <v>813730990.43000007</v>
      </c>
    </row>
    <row r="230" spans="1:14" ht="15.75" x14ac:dyDescent="0.25">
      <c r="A230" s="169" t="s">
        <v>217</v>
      </c>
      <c r="B230" s="103"/>
      <c r="C230" s="12" t="s">
        <v>31</v>
      </c>
      <c r="D230" s="13">
        <f>D223+D229</f>
        <v>1482243975.4900002</v>
      </c>
      <c r="E230" s="13">
        <f t="shared" ref="E230:M230" si="62">E223+E229</f>
        <v>86854711.349999994</v>
      </c>
      <c r="F230" s="13">
        <f t="shared" si="62"/>
        <v>69729883.060000002</v>
      </c>
      <c r="G230" s="13">
        <f t="shared" si="62"/>
        <v>30780181.050000001</v>
      </c>
      <c r="H230" s="13">
        <f t="shared" si="62"/>
        <v>19457271.73</v>
      </c>
      <c r="I230" s="13">
        <f t="shared" si="62"/>
        <v>20276959.539999999</v>
      </c>
      <c r="J230" s="13">
        <f t="shared" si="62"/>
        <v>12526943.290000001</v>
      </c>
      <c r="K230" s="13">
        <f t="shared" si="62"/>
        <v>5217344.5</v>
      </c>
      <c r="L230" s="13">
        <f t="shared" si="62"/>
        <v>11270458.370000001</v>
      </c>
      <c r="M230" s="13">
        <f t="shared" si="62"/>
        <v>17851515.940000001</v>
      </c>
      <c r="N230" s="39">
        <f t="shared" si="60"/>
        <v>1756209244.3199999</v>
      </c>
    </row>
    <row r="231" spans="1:14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5"/>
    </row>
    <row r="232" spans="1:14" ht="15.75" x14ac:dyDescent="0.25">
      <c r="A232" s="596" t="s">
        <v>29</v>
      </c>
      <c r="B232" s="597"/>
      <c r="C232" s="12" t="s">
        <v>18</v>
      </c>
      <c r="D232" s="16">
        <f>Zomba!D232+Zomba!E232+Zomba!F232</f>
        <v>19079815.140000001</v>
      </c>
      <c r="E232" s="16">
        <f>Mwanza!D232+Mwanza!E232+Mwanza!F232</f>
        <v>3394992.5700000003</v>
      </c>
      <c r="F232" s="16">
        <f>Domasi!D232+Domasi!E232+Domasi!F232</f>
        <v>1162316.3700000001</v>
      </c>
      <c r="G232" s="16">
        <f>Namadzi!D232+Namadzi!E232+Namadzi!F232</f>
        <v>394522.29000000004</v>
      </c>
      <c r="H232" s="16">
        <f>Neno!D232+Neno!E232+Neno!F232</f>
        <v>901256.90999999992</v>
      </c>
      <c r="I232" s="16">
        <f>Kuchawe!D232+Kuchawe!E232+Kuchawe!F232</f>
        <v>130284.48000000001</v>
      </c>
      <c r="J232" s="16">
        <f>Chiradzulu!D232+Chiradzulu!E232+Chiradzulu!F232</f>
        <v>275621.73</v>
      </c>
      <c r="K232" s="16">
        <f>Thondwe!D232+Thondwe!E232+Thondwe!F232</f>
        <v>529076.52</v>
      </c>
      <c r="L232" s="16">
        <f>Jali!D232+Jali!E232+Jali!F232</f>
        <v>321702.27</v>
      </c>
      <c r="M232" s="16">
        <f>Lirangwe!D232+Lirangwe!E232+Lirangwe!F232</f>
        <v>144158.49</v>
      </c>
      <c r="N232" s="40">
        <f>SUM(D232:M232)</f>
        <v>26333746.77</v>
      </c>
    </row>
    <row r="233" spans="1:14" ht="15.75" x14ac:dyDescent="0.25">
      <c r="A233" s="596" t="s">
        <v>28</v>
      </c>
      <c r="B233" s="597"/>
      <c r="C233" s="12" t="s">
        <v>18</v>
      </c>
      <c r="D233" s="16">
        <f>Zomba!D233+Zomba!E233+Zomba!F233</f>
        <v>65556.53</v>
      </c>
      <c r="E233" s="16">
        <f>Mwanza!D233+Mwanza!E233+Mwanza!F233</f>
        <v>7825.0499999999993</v>
      </c>
      <c r="F233" s="16">
        <f>Domasi!D233+Domasi!E233+Domasi!F233</f>
        <v>521.66999999999996</v>
      </c>
      <c r="G233" s="16">
        <f>Namadzi!D233+Namadzi!E233+Namadzi!F233</f>
        <v>1043.3399999999999</v>
      </c>
      <c r="H233" s="16">
        <f>Neno!D233+Neno!E233+Neno!F233</f>
        <v>1043.3399999999999</v>
      </c>
      <c r="I233" s="16">
        <f>Kuchawe!D233+Kuchawe!E233+Kuchawe!F233</f>
        <v>521.66999999999996</v>
      </c>
      <c r="J233" s="16">
        <f>Chiradzulu!D233+Chiradzulu!E233+Chiradzulu!F233</f>
        <v>0</v>
      </c>
      <c r="K233" s="16">
        <f>Thondwe!D233+Thondwe!E233+Thondwe!F233</f>
        <v>0</v>
      </c>
      <c r="L233" s="16">
        <f>Jali!D233+Jali!E233+Jali!F233</f>
        <v>0</v>
      </c>
      <c r="M233" s="16">
        <f>Lirangwe!D233+Lirangwe!E233+Lirangwe!F233</f>
        <v>0</v>
      </c>
      <c r="N233" s="40">
        <f>SUM(D233:M233)</f>
        <v>76511.599999999991</v>
      </c>
    </row>
    <row r="234" spans="1:14" ht="15.75" x14ac:dyDescent="0.25">
      <c r="A234" s="596" t="s">
        <v>27</v>
      </c>
      <c r="B234" s="597"/>
      <c r="C234" s="12" t="s">
        <v>18</v>
      </c>
      <c r="D234" s="16">
        <f>Zomba!D234+Zomba!E234+Zomba!F234</f>
        <v>1604267.6</v>
      </c>
      <c r="E234" s="16">
        <f>Mwanza!D234+Mwanza!E234+Mwanza!F234</f>
        <v>154256.5</v>
      </c>
      <c r="F234" s="16">
        <f>Domasi!D234+Domasi!E234+Domasi!F234</f>
        <v>83298.509999999995</v>
      </c>
      <c r="G234" s="16">
        <f>Namadzi!D234+Namadzi!E234+Namadzi!F234</f>
        <v>64787.729999999996</v>
      </c>
      <c r="H234" s="16">
        <f>Neno!D234+Neno!E234+Neno!F234</f>
        <v>74043.12</v>
      </c>
      <c r="I234" s="16">
        <f>Kuchawe!D234+Kuchawe!E234+Kuchawe!F234</f>
        <v>40106.69</v>
      </c>
      <c r="J234" s="16">
        <f>Chiradzulu!D234+Chiradzulu!E234+Chiradzulu!F234</f>
        <v>30851.3</v>
      </c>
      <c r="K234" s="16">
        <f>Thondwe!D234+Thondwe!E234+Thondwe!F234</f>
        <v>18510.78</v>
      </c>
      <c r="L234" s="16">
        <f>Jali!D234+Jali!E234+Jali!F234</f>
        <v>43191.82</v>
      </c>
      <c r="M234" s="16">
        <f>Lirangwe!D234+Lirangwe!E234+Lirangwe!F234</f>
        <v>15425.65</v>
      </c>
      <c r="N234" s="40">
        <f>SUM(D234:M234)</f>
        <v>2128739.6999999997</v>
      </c>
    </row>
    <row r="235" spans="1:14" ht="15.75" x14ac:dyDescent="0.25">
      <c r="A235" s="596" t="s">
        <v>26</v>
      </c>
      <c r="B235" s="597"/>
      <c r="C235" s="12" t="s">
        <v>18</v>
      </c>
      <c r="D235" s="16">
        <f>Zomba!D235+Zomba!E235+Zomba!F235</f>
        <v>2074158.84</v>
      </c>
      <c r="E235" s="16">
        <f>Mwanza!D235+Mwanza!E235+Mwanza!F235</f>
        <v>758838.60000000009</v>
      </c>
      <c r="F235" s="16">
        <f>Domasi!D235+Domasi!E235+Domasi!F235</f>
        <v>80099.62999999999</v>
      </c>
      <c r="G235" s="16">
        <f>Namadzi!D235+Namadzi!E235+Namadzi!F235</f>
        <v>25294.620000000003</v>
      </c>
      <c r="H235" s="16">
        <f>Neno!D235+Neno!E235+Neno!F235</f>
        <v>202356.96000000002</v>
      </c>
      <c r="I235" s="16">
        <f>Kuchawe!D235+Kuchawe!E235+Kuchawe!F235</f>
        <v>25294.620000000003</v>
      </c>
      <c r="J235" s="16">
        <f>Chiradzulu!D235+Chiradzulu!E235+Chiradzulu!F235</f>
        <v>12647.310000000001</v>
      </c>
      <c r="K235" s="16">
        <f>Thondwe!D235+Thondwe!E235+Thondwe!F235</f>
        <v>25294.620000000003</v>
      </c>
      <c r="L235" s="16">
        <f>Jali!D235+Jali!E235+Jali!F235</f>
        <v>88531.17</v>
      </c>
      <c r="M235" s="16">
        <f>Lirangwe!D235+Lirangwe!E235+Lirangwe!F235</f>
        <v>12647.310000000001</v>
      </c>
      <c r="N235" s="40">
        <f>SUM(D235:M235)</f>
        <v>3305163.6800000006</v>
      </c>
    </row>
    <row r="236" spans="1:14" ht="15.75" x14ac:dyDescent="0.25">
      <c r="A236" s="598" t="s">
        <v>25</v>
      </c>
      <c r="B236" s="599"/>
      <c r="C236" s="12" t="s">
        <v>18</v>
      </c>
      <c r="D236" s="13">
        <f t="shared" ref="D236:M236" si="63">SUM(D232:D235)</f>
        <v>22823798.110000003</v>
      </c>
      <c r="E236" s="13">
        <f t="shared" si="63"/>
        <v>4315912.7200000007</v>
      </c>
      <c r="F236" s="13">
        <f t="shared" si="63"/>
        <v>1326236.18</v>
      </c>
      <c r="G236" s="13">
        <f t="shared" si="63"/>
        <v>485647.98000000004</v>
      </c>
      <c r="H236" s="13">
        <f t="shared" si="63"/>
        <v>1178700.3299999998</v>
      </c>
      <c r="I236" s="13">
        <f t="shared" si="63"/>
        <v>196207.46000000002</v>
      </c>
      <c r="J236" s="13">
        <f t="shared" si="63"/>
        <v>319120.33999999997</v>
      </c>
      <c r="K236" s="13">
        <f t="shared" si="63"/>
        <v>572881.92000000004</v>
      </c>
      <c r="L236" s="13">
        <f t="shared" si="63"/>
        <v>453425.26</v>
      </c>
      <c r="M236" s="13">
        <f t="shared" si="63"/>
        <v>172231.44999999998</v>
      </c>
      <c r="N236" s="40">
        <f>SUM(N232:N235)</f>
        <v>31844161.75</v>
      </c>
    </row>
    <row r="237" spans="1:14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5"/>
    </row>
    <row r="238" spans="1:14" ht="15.75" x14ac:dyDescent="0.25">
      <c r="A238" s="596" t="s">
        <v>23</v>
      </c>
      <c r="B238" s="597"/>
      <c r="C238" s="12" t="s">
        <v>18</v>
      </c>
      <c r="D238" s="16">
        <f>Zomba!D238+Zomba!E238+Zomba!F238</f>
        <v>34900226</v>
      </c>
      <c r="E238" s="16">
        <f>Mwanza!D238+Mwanza!E238+Mwanza!F238</f>
        <v>6295650</v>
      </c>
      <c r="F238" s="16">
        <f>Domasi!D238+Domasi!E238+Domasi!F238</f>
        <v>2098550</v>
      </c>
      <c r="G238" s="16">
        <f>Namadzi!D238+Namadzi!E238+Namadzi!F238</f>
        <v>720651</v>
      </c>
      <c r="H238" s="16">
        <f>Neno!D238+Neno!E238+Neno!F238</f>
        <v>1619902</v>
      </c>
      <c r="I238" s="16">
        <f>Kuchawe!D238+Kuchawe!E238+Kuchawe!F238</f>
        <v>234859</v>
      </c>
      <c r="J238" s="16">
        <f>Chiradzulu!D238+Chiradzulu!E238+Chiradzulu!F238</f>
        <v>500080</v>
      </c>
      <c r="K238" s="16">
        <f>Thondwe!D238+Thondwe!E238+Thondwe!F238</f>
        <v>953724</v>
      </c>
      <c r="L238" s="16">
        <f>Jali!D238+Jali!E238+Jali!F238</f>
        <v>583129</v>
      </c>
      <c r="M238" s="16">
        <f>Lirangwe!D238+Lirangwe!E238+Lirangwe!F238</f>
        <v>259863</v>
      </c>
      <c r="N238" s="40">
        <f>SUM(D238:M238)</f>
        <v>48166634</v>
      </c>
    </row>
    <row r="239" spans="1:14" ht="15.75" x14ac:dyDescent="0.25">
      <c r="A239" s="596" t="s">
        <v>22</v>
      </c>
      <c r="B239" s="597"/>
      <c r="C239" s="12" t="s">
        <v>18</v>
      </c>
      <c r="D239" s="16">
        <f>Zomba!D239+Zomba!E239+Zomba!F239</f>
        <v>336661</v>
      </c>
      <c r="E239" s="16">
        <f>Mwanza!D239+Mwanza!E239+Mwanza!F239</f>
        <v>40185</v>
      </c>
      <c r="F239" s="16">
        <f>Domasi!D239+Domasi!E239+Domasi!F239</f>
        <v>2679</v>
      </c>
      <c r="G239" s="16">
        <f>Namadzi!D239+Namadzi!E239+Namadzi!F239</f>
        <v>5358</v>
      </c>
      <c r="H239" s="16">
        <f>Neno!D239+Neno!E239+Neno!F239</f>
        <v>5358</v>
      </c>
      <c r="I239" s="16">
        <f>Kuchawe!D239+Kuchawe!E239+Kuchawe!F239</f>
        <v>2679</v>
      </c>
      <c r="J239" s="16">
        <f>Chiradzulu!D239+Chiradzulu!E239+Chiradzulu!F239</f>
        <v>0</v>
      </c>
      <c r="K239" s="16">
        <f>Thondwe!D239+Thondwe!E239+Thondwe!F239</f>
        <v>0</v>
      </c>
      <c r="L239" s="16">
        <f>Jali!D239+Jali!E239+Jali!F239</f>
        <v>0</v>
      </c>
      <c r="M239" s="16">
        <f>Lirangwe!D239+Lirangwe!E239+Lirangwe!F239</f>
        <v>0</v>
      </c>
      <c r="N239" s="40">
        <f>SUM(D239:M239)</f>
        <v>392920</v>
      </c>
    </row>
    <row r="240" spans="1:14" ht="15.75" x14ac:dyDescent="0.25">
      <c r="A240" s="596" t="s">
        <v>21</v>
      </c>
      <c r="B240" s="597"/>
      <c r="C240" s="12" t="s">
        <v>18</v>
      </c>
      <c r="D240" s="16">
        <f>Zomba!D240+Zomba!E240+Zomba!F240</f>
        <v>464360</v>
      </c>
      <c r="E240" s="16">
        <f>Mwanza!D240+Mwanza!E240+Mwanza!F240</f>
        <v>44650</v>
      </c>
      <c r="F240" s="16">
        <f>Domasi!D240+Domasi!E240+Domasi!F240</f>
        <v>24111</v>
      </c>
      <c r="G240" s="16">
        <f>Namadzi!D240+Namadzi!E240+Namadzi!F240</f>
        <v>18753</v>
      </c>
      <c r="H240" s="16">
        <f>Neno!D240+Neno!E240+Neno!F240</f>
        <v>21432</v>
      </c>
      <c r="I240" s="16">
        <f>Kuchawe!D240+Kuchawe!E240+Kuchawe!F240</f>
        <v>11609</v>
      </c>
      <c r="J240" s="16">
        <f>Chiradzulu!D240+Chiradzulu!E240+Chiradzulu!F240</f>
        <v>8930</v>
      </c>
      <c r="K240" s="16">
        <f>Thondwe!D240+Thondwe!E240+Thondwe!F240</f>
        <v>5358</v>
      </c>
      <c r="L240" s="16">
        <f>Jali!D240+Jali!E240+Jali!F240</f>
        <v>12502</v>
      </c>
      <c r="M240" s="16">
        <f>Lirangwe!D240+Lirangwe!E240+Lirangwe!F240</f>
        <v>4465</v>
      </c>
      <c r="N240" s="40">
        <f>SUM(D240:M240)</f>
        <v>616170</v>
      </c>
    </row>
    <row r="241" spans="1:14" ht="15.75" x14ac:dyDescent="0.25">
      <c r="A241" s="596" t="s">
        <v>20</v>
      </c>
      <c r="B241" s="597"/>
      <c r="C241" s="12" t="s">
        <v>18</v>
      </c>
      <c r="D241" s="16">
        <f>Zomba!D241+Zomba!E241+Zomba!F241</f>
        <v>439356</v>
      </c>
      <c r="E241" s="16">
        <f>Mwanza!D241+Mwanza!E241+Mwanza!F241</f>
        <v>160740</v>
      </c>
      <c r="F241" s="16">
        <f>Domasi!D241+Domasi!E241+Domasi!F241</f>
        <v>16967</v>
      </c>
      <c r="G241" s="16">
        <f>Namadzi!D241+Namadzi!E241+Namadzi!F241</f>
        <v>5358</v>
      </c>
      <c r="H241" s="16">
        <f>Neno!D241+Neno!E241+Neno!F241</f>
        <v>42864</v>
      </c>
      <c r="I241" s="16">
        <f>Kuchawe!D241+Kuchawe!E241+Kuchawe!F241</f>
        <v>5358</v>
      </c>
      <c r="J241" s="16">
        <f>Chiradzulu!D241+Chiradzulu!E241+Chiradzulu!F241</f>
        <v>2679</v>
      </c>
      <c r="K241" s="16">
        <f>Thondwe!D241+Thondwe!E241+Thondwe!F241</f>
        <v>5358</v>
      </c>
      <c r="L241" s="16">
        <f>Jali!D241+Jali!E241+Jali!F241</f>
        <v>18753</v>
      </c>
      <c r="M241" s="16">
        <f>Lirangwe!D241+Lirangwe!E241+Lirangwe!F241</f>
        <v>2679</v>
      </c>
      <c r="N241" s="40">
        <f>SUM(D241:M241)</f>
        <v>700112</v>
      </c>
    </row>
    <row r="242" spans="1:14" ht="15.75" x14ac:dyDescent="0.25">
      <c r="A242" s="598" t="s">
        <v>19</v>
      </c>
      <c r="B242" s="599"/>
      <c r="C242" s="12" t="s">
        <v>18</v>
      </c>
      <c r="D242" s="13">
        <f t="shared" ref="D242:N242" si="64">SUM(D238:D241)</f>
        <v>36140603</v>
      </c>
      <c r="E242" s="13">
        <f t="shared" si="64"/>
        <v>6541225</v>
      </c>
      <c r="F242" s="13">
        <f t="shared" si="64"/>
        <v>2142307</v>
      </c>
      <c r="G242" s="13">
        <f t="shared" si="64"/>
        <v>750120</v>
      </c>
      <c r="H242" s="13">
        <f t="shared" si="64"/>
        <v>1689556</v>
      </c>
      <c r="I242" s="13">
        <f t="shared" si="64"/>
        <v>254505</v>
      </c>
      <c r="J242" s="13">
        <f t="shared" si="64"/>
        <v>511689</v>
      </c>
      <c r="K242" s="13">
        <f t="shared" si="64"/>
        <v>964440</v>
      </c>
      <c r="L242" s="13">
        <f t="shared" si="64"/>
        <v>614384</v>
      </c>
      <c r="M242" s="13">
        <f t="shared" si="64"/>
        <v>267007</v>
      </c>
      <c r="N242" s="40">
        <f t="shared" si="64"/>
        <v>49875836</v>
      </c>
    </row>
    <row r="243" spans="1:14" ht="15.75" x14ac:dyDescent="0.25">
      <c r="A243" s="598" t="s">
        <v>218</v>
      </c>
      <c r="B243" s="599"/>
      <c r="C243" s="12" t="s">
        <v>18</v>
      </c>
      <c r="D243" s="11">
        <f>D230+D236+D242</f>
        <v>1541208376.6000001</v>
      </c>
      <c r="E243" s="11">
        <f t="shared" ref="E243:M243" si="65">E230+E236+E242</f>
        <v>97711849.069999993</v>
      </c>
      <c r="F243" s="11">
        <f t="shared" si="65"/>
        <v>73198426.24000001</v>
      </c>
      <c r="G243" s="11">
        <f t="shared" si="65"/>
        <v>32015949.030000001</v>
      </c>
      <c r="H243" s="11">
        <f t="shared" si="65"/>
        <v>22325528.059999999</v>
      </c>
      <c r="I243" s="11">
        <f t="shared" si="65"/>
        <v>20727672</v>
      </c>
      <c r="J243" s="11">
        <f t="shared" si="65"/>
        <v>13357752.630000001</v>
      </c>
      <c r="K243" s="11">
        <f>K230+K236+K242</f>
        <v>6754666.4199999999</v>
      </c>
      <c r="L243" s="11">
        <f t="shared" si="65"/>
        <v>12338267.630000001</v>
      </c>
      <c r="M243" s="11">
        <f t="shared" si="65"/>
        <v>18290754.390000001</v>
      </c>
      <c r="N243" s="40">
        <f t="shared" ref="N243" si="66">N216+N223+N236+N242</f>
        <v>1843936060.7400002</v>
      </c>
    </row>
    <row r="244" spans="1:14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5"/>
    </row>
    <row r="245" spans="1:14" ht="15.75" x14ac:dyDescent="0.25">
      <c r="A245" s="621" t="s">
        <v>207</v>
      </c>
      <c r="B245" s="622"/>
      <c r="C245" s="12" t="s">
        <v>18</v>
      </c>
      <c r="D245" s="161">
        <f>Zomba!F245</f>
        <v>1855105632.9499235</v>
      </c>
      <c r="E245" s="161">
        <f>Mwanza!F245</f>
        <v>166235240.1799998</v>
      </c>
      <c r="F245" s="161">
        <f>Domasi!F245</f>
        <v>165370332.71999931</v>
      </c>
      <c r="G245" s="161">
        <f>Namadzi!F245</f>
        <v>26483665.030000027</v>
      </c>
      <c r="H245" s="161">
        <f>Neno!F245</f>
        <v>44472788.57000006</v>
      </c>
      <c r="I245" s="161">
        <f>Kuchawe!F245</f>
        <v>12936376.110000003</v>
      </c>
      <c r="J245" s="161">
        <f>Chiradzulu!F245</f>
        <v>21517247.170000017</v>
      </c>
      <c r="K245" s="161">
        <f>Thondwe!F245</f>
        <v>16515599.279999994</v>
      </c>
      <c r="L245" s="161">
        <f>Jali!F245</f>
        <v>9278665.709999999</v>
      </c>
      <c r="M245" s="161">
        <f>Lirangwe!F245</f>
        <v>16515599.279999994</v>
      </c>
      <c r="N245" s="40">
        <f>SUM(D245:M245)</f>
        <v>2334431146.9999237</v>
      </c>
    </row>
    <row r="246" spans="1:14" ht="15.75" x14ac:dyDescent="0.25">
      <c r="A246" s="621" t="s">
        <v>208</v>
      </c>
      <c r="B246" s="622"/>
      <c r="C246" s="12" t="s">
        <v>18</v>
      </c>
      <c r="D246" s="161">
        <f>Zomba!F246</f>
        <v>1334990954.7800007</v>
      </c>
      <c r="E246" s="161">
        <f>Mwanza!F246</f>
        <v>-3562623.0999999996</v>
      </c>
      <c r="F246" s="161">
        <f>Domasi!F246</f>
        <v>12501.01</v>
      </c>
      <c r="G246" s="161">
        <f>Namadzi!F246</f>
        <v>-201510.06000000003</v>
      </c>
      <c r="H246" s="161">
        <f>Neno!F246</f>
        <v>0</v>
      </c>
      <c r="I246" s="161">
        <f>Kuchawe!F246</f>
        <v>-29150.51</v>
      </c>
      <c r="J246" s="161">
        <f>Chiradzulu!F246</f>
        <v>38046.729999999981</v>
      </c>
      <c r="K246" s="161">
        <f>Thondwe!F246</f>
        <v>-88485.88</v>
      </c>
      <c r="L246" s="161">
        <f>Jali!F246</f>
        <v>-136544.64999999997</v>
      </c>
      <c r="M246" s="161">
        <f>Lirangwe!F246</f>
        <v>-88485.88</v>
      </c>
      <c r="N246" s="40">
        <f>SUM(D246:M246)</f>
        <v>1330934702.4400005</v>
      </c>
    </row>
    <row r="247" spans="1:14" ht="15.75" x14ac:dyDescent="0.25">
      <c r="A247" s="619" t="s">
        <v>209</v>
      </c>
      <c r="B247" s="620"/>
      <c r="C247" s="12" t="s">
        <v>18</v>
      </c>
      <c r="D247" s="149">
        <f>D245+D246</f>
        <v>3190096587.7299242</v>
      </c>
      <c r="E247" s="149">
        <f t="shared" ref="E247:N247" si="67">E245+E246</f>
        <v>162672617.0799998</v>
      </c>
      <c r="F247" s="149">
        <f t="shared" si="67"/>
        <v>165382833.7299993</v>
      </c>
      <c r="G247" s="149">
        <f t="shared" si="67"/>
        <v>26282154.970000029</v>
      </c>
      <c r="H247" s="149">
        <f t="shared" si="67"/>
        <v>44472788.57000006</v>
      </c>
      <c r="I247" s="149">
        <f t="shared" si="67"/>
        <v>12907225.600000003</v>
      </c>
      <c r="J247" s="149">
        <f t="shared" si="67"/>
        <v>21555293.900000017</v>
      </c>
      <c r="K247" s="149">
        <f t="shared" si="67"/>
        <v>16427113.399999993</v>
      </c>
      <c r="L247" s="149">
        <f t="shared" si="67"/>
        <v>9142121.0599999987</v>
      </c>
      <c r="M247" s="163">
        <f t="shared" si="67"/>
        <v>16427113.399999993</v>
      </c>
      <c r="N247" s="184">
        <f t="shared" si="67"/>
        <v>3665365849.4399242</v>
      </c>
    </row>
    <row r="248" spans="1:14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5"/>
    </row>
    <row r="249" spans="1:14" ht="15.75" x14ac:dyDescent="0.25">
      <c r="A249" s="610" t="s">
        <v>16</v>
      </c>
      <c r="B249" s="611"/>
      <c r="C249" s="6" t="s">
        <v>6</v>
      </c>
      <c r="D249" s="9">
        <f>IFERROR(D58/D243%,0)</f>
        <v>4.6128657108383644</v>
      </c>
      <c r="E249" s="9">
        <f t="shared" ref="E249:M249" si="68">IFERROR(E58/E243%,0)</f>
        <v>13.306800668243664</v>
      </c>
      <c r="F249" s="9">
        <f t="shared" si="68"/>
        <v>1.7035103897918173</v>
      </c>
      <c r="G249" s="9">
        <f t="shared" si="68"/>
        <v>8.060163633504823</v>
      </c>
      <c r="H249" s="9">
        <f t="shared" si="68"/>
        <v>18.75753086845463</v>
      </c>
      <c r="I249" s="9">
        <f t="shared" si="68"/>
        <v>7.5373424473332076</v>
      </c>
      <c r="J249" s="9">
        <f t="shared" si="68"/>
        <v>2.2568396417444361</v>
      </c>
      <c r="K249" s="9">
        <f t="shared" si="68"/>
        <v>5.4558113193249298</v>
      </c>
      <c r="L249" s="9">
        <f t="shared" si="68"/>
        <v>6.1395923345277597</v>
      </c>
      <c r="M249" s="9">
        <f t="shared" si="68"/>
        <v>1.2156308332561889</v>
      </c>
      <c r="N249" s="307">
        <f>IFERROR(N58/N243%,0)</f>
        <v>5.1695697134446821</v>
      </c>
    </row>
    <row r="250" spans="1:14" ht="15.75" x14ac:dyDescent="0.25">
      <c r="A250" s="610" t="s">
        <v>210</v>
      </c>
      <c r="B250" s="611"/>
      <c r="C250" s="6" t="s">
        <v>6</v>
      </c>
      <c r="D250" s="29">
        <f>IFERROR(D210/(D223+D245)%,0)</f>
        <v>29.456234554542014</v>
      </c>
      <c r="E250" s="316">
        <f t="shared" ref="E250:M250" si="69">IFERROR(E210/(E223+E245)%,0)</f>
        <v>28.615155178887932</v>
      </c>
      <c r="F250" s="316">
        <f t="shared" si="69"/>
        <v>13.367104656967543</v>
      </c>
      <c r="G250" s="316">
        <f t="shared" si="69"/>
        <v>21.566467193882893</v>
      </c>
      <c r="H250" s="316">
        <f t="shared" si="69"/>
        <v>28.156943992621983</v>
      </c>
      <c r="I250" s="316">
        <f t="shared" si="69"/>
        <v>12.184982383894175</v>
      </c>
      <c r="J250" s="316">
        <f t="shared" si="69"/>
        <v>20.579001338744934</v>
      </c>
      <c r="K250" s="316">
        <f t="shared" si="69"/>
        <v>42.279725580335281</v>
      </c>
      <c r="L250" s="316">
        <f t="shared" si="69"/>
        <v>47.801806823655774</v>
      </c>
      <c r="M250" s="316">
        <f t="shared" si="69"/>
        <v>6.1095863106080772</v>
      </c>
      <c r="N250" s="298">
        <f>IFERROR(N210/(N223+N245)%,0)</f>
        <v>28.252952409626324</v>
      </c>
    </row>
    <row r="251" spans="1:14" ht="16.5" thickBot="1" x14ac:dyDescent="0.3">
      <c r="A251" s="623" t="s">
        <v>15</v>
      </c>
      <c r="B251" s="624"/>
      <c r="C251" s="6" t="s">
        <v>6</v>
      </c>
      <c r="D251" s="8">
        <f>IFERROR(D210/D223%,0)</f>
        <v>96.158752900738349</v>
      </c>
      <c r="E251" s="8">
        <f t="shared" ref="E251:M251" si="70">IFERROR(E210/E223%,0)</f>
        <v>103.46528732388018</v>
      </c>
      <c r="F251" s="8">
        <f t="shared" si="70"/>
        <v>125.67688739604708</v>
      </c>
      <c r="G251" s="8">
        <f t="shared" si="70"/>
        <v>121.62920518020692</v>
      </c>
      <c r="H251" s="8">
        <f t="shared" si="70"/>
        <v>131.04913892043882</v>
      </c>
      <c r="I251" s="8">
        <f t="shared" si="70"/>
        <v>34.838964728073556</v>
      </c>
      <c r="J251" s="8">
        <f t="shared" si="70"/>
        <v>149.8629160337313</v>
      </c>
      <c r="K251" s="8">
        <f t="shared" si="70"/>
        <v>191.23053897990337</v>
      </c>
      <c r="L251" s="8">
        <f t="shared" si="70"/>
        <v>128.67357994900269</v>
      </c>
      <c r="M251" s="8">
        <f t="shared" si="70"/>
        <v>69.785800852810297</v>
      </c>
      <c r="N251" s="308">
        <f>IFERROR(N210/N223%,0)</f>
        <v>98.232892877765806</v>
      </c>
    </row>
    <row r="252" spans="1:14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7"/>
    </row>
    <row r="253" spans="1:14" s="3" customFormat="1" ht="15" customHeight="1" x14ac:dyDescent="0.25">
      <c r="A253" s="610" t="s">
        <v>13</v>
      </c>
      <c r="B253" s="611"/>
      <c r="C253" s="6" t="s">
        <v>3</v>
      </c>
      <c r="D253" s="148">
        <f>Zomba!D253+Zomba!E253+Zomba!F253</f>
        <v>358</v>
      </c>
      <c r="E253" s="148">
        <f>Mwanza!D253+Mwanza!E253+Mwanza!F253</f>
        <v>52</v>
      </c>
      <c r="F253" s="148">
        <f>Domasi!D253+Domasi!E253+Domasi!F253</f>
        <v>90</v>
      </c>
      <c r="G253" s="148">
        <f>Namadzi!D253+Namadzi!E253+Namadzi!F253</f>
        <v>8</v>
      </c>
      <c r="H253" s="148">
        <f>Neno!D253+Neno!E253+Neno!F253</f>
        <v>26</v>
      </c>
      <c r="I253" s="148">
        <f>Kuchawe!D253+Kuchawe!E253+Kuchawe!F253</f>
        <v>7</v>
      </c>
      <c r="J253" s="148">
        <f>Chiradzulu!D253+Chiradzulu!E253+Chiradzulu!F253</f>
        <v>11</v>
      </c>
      <c r="K253" s="148">
        <f>Thondwe!D253+Thondwe!E253+Thondwe!F253</f>
        <v>11</v>
      </c>
      <c r="L253" s="148">
        <f>Jali!D253+Jali!E253+Jali!F253</f>
        <v>16</v>
      </c>
      <c r="M253" s="148">
        <f>Lirangwe!D253+Lirangwe!E253+Lirangwe!F253</f>
        <v>38</v>
      </c>
      <c r="N253" s="302">
        <f>SUM(D253:M253)</f>
        <v>617</v>
      </c>
    </row>
    <row r="254" spans="1:14" s="3" customFormat="1" ht="15.75" x14ac:dyDescent="0.25">
      <c r="A254" s="610" t="s">
        <v>12</v>
      </c>
      <c r="B254" s="611"/>
      <c r="C254" s="6" t="s">
        <v>3</v>
      </c>
      <c r="D254" s="148">
        <f>Zomba!D254+Zomba!E254+Zomba!F254</f>
        <v>15</v>
      </c>
      <c r="E254" s="148">
        <f>Mwanza!D254+Mwanza!E254+Mwanza!F254</f>
        <v>6</v>
      </c>
      <c r="F254" s="148">
        <f>Domasi!D254+Domasi!E254+Domasi!F254</f>
        <v>6</v>
      </c>
      <c r="G254" s="148">
        <f>Namadzi!D254+Namadzi!E254+Namadzi!F254</f>
        <v>2</v>
      </c>
      <c r="H254" s="148">
        <f>Neno!D254+Neno!E254+Neno!F254</f>
        <v>25</v>
      </c>
      <c r="I254" s="148">
        <f>Kuchawe!D254+Kuchawe!E254+Kuchawe!F254</f>
        <v>4</v>
      </c>
      <c r="J254" s="148">
        <f>Chiradzulu!D254+Chiradzulu!E254+Chiradzulu!F254</f>
        <v>4</v>
      </c>
      <c r="K254" s="148">
        <f>Thondwe!D254+Thondwe!E254+Thondwe!F254</f>
        <v>11</v>
      </c>
      <c r="L254" s="148">
        <f>Jali!D254+Jali!E254+Jali!F254</f>
        <v>10</v>
      </c>
      <c r="M254" s="148">
        <f>Lirangwe!D254+Lirangwe!E254+Lirangwe!F254</f>
        <v>3</v>
      </c>
      <c r="N254" s="302">
        <f>SUM(D254:M254)</f>
        <v>86</v>
      </c>
    </row>
    <row r="255" spans="1:14" ht="15.75" customHeight="1" x14ac:dyDescent="0.25">
      <c r="A255" s="610" t="s">
        <v>11</v>
      </c>
      <c r="B255" s="611"/>
      <c r="C255" s="6" t="s">
        <v>3</v>
      </c>
      <c r="D255" s="5">
        <f>D95</f>
        <v>26</v>
      </c>
      <c r="E255" s="5">
        <f t="shared" ref="E255:M255" si="71">E95</f>
        <v>47</v>
      </c>
      <c r="F255" s="5">
        <f t="shared" si="71"/>
        <v>49</v>
      </c>
      <c r="G255" s="5">
        <f t="shared" si="71"/>
        <v>68</v>
      </c>
      <c r="H255" s="5">
        <f t="shared" si="71"/>
        <v>0</v>
      </c>
      <c r="I255" s="5">
        <f t="shared" si="71"/>
        <v>3</v>
      </c>
      <c r="J255" s="5">
        <f t="shared" si="71"/>
        <v>6</v>
      </c>
      <c r="K255" s="5">
        <f t="shared" si="71"/>
        <v>0</v>
      </c>
      <c r="L255" s="5">
        <f t="shared" si="71"/>
        <v>5</v>
      </c>
      <c r="M255" s="5">
        <f t="shared" si="71"/>
        <v>26</v>
      </c>
      <c r="N255" s="302">
        <f>SUM(D255:M255)</f>
        <v>230</v>
      </c>
    </row>
    <row r="256" spans="1:14" ht="15.75" x14ac:dyDescent="0.25">
      <c r="A256" s="610" t="s">
        <v>10</v>
      </c>
      <c r="B256" s="611"/>
      <c r="C256" s="6" t="s">
        <v>3</v>
      </c>
      <c r="D256" s="5">
        <f>D91</f>
        <v>310</v>
      </c>
      <c r="E256" s="5">
        <f t="shared" ref="E256:M256" si="72">E91</f>
        <v>54</v>
      </c>
      <c r="F256" s="5">
        <f t="shared" si="72"/>
        <v>49</v>
      </c>
      <c r="G256" s="5">
        <f t="shared" si="72"/>
        <v>0</v>
      </c>
      <c r="H256" s="5">
        <f t="shared" si="72"/>
        <v>24</v>
      </c>
      <c r="I256" s="5">
        <f t="shared" si="72"/>
        <v>5</v>
      </c>
      <c r="J256" s="5">
        <f t="shared" si="72"/>
        <v>10</v>
      </c>
      <c r="K256" s="5">
        <f t="shared" si="72"/>
        <v>11</v>
      </c>
      <c r="L256" s="5">
        <f t="shared" si="72"/>
        <v>18</v>
      </c>
      <c r="M256" s="5">
        <f t="shared" si="72"/>
        <v>27</v>
      </c>
      <c r="N256" s="302">
        <f>SUM(D256:M256)</f>
        <v>508</v>
      </c>
    </row>
    <row r="257" spans="1:14" ht="15.6" customHeight="1" x14ac:dyDescent="0.25">
      <c r="A257" s="610" t="s">
        <v>9</v>
      </c>
      <c r="B257" s="611"/>
      <c r="C257" s="6" t="s">
        <v>3</v>
      </c>
      <c r="D257" s="148">
        <f>Zomba!D257+Zomba!E257+Zomba!F257</f>
        <v>276</v>
      </c>
      <c r="E257" s="148">
        <f>Mwanza!D257+Mwanza!E257+Mwanza!F257</f>
        <v>44</v>
      </c>
      <c r="F257" s="148">
        <f>Domasi!D257+Domasi!E257+Domasi!F257</f>
        <v>41</v>
      </c>
      <c r="G257" s="148">
        <f>Namadzi!D257+Namadzi!E257+Namadzi!F257</f>
        <v>7</v>
      </c>
      <c r="H257" s="148">
        <f>Neno!D257+Neno!E257+Neno!F257</f>
        <v>89</v>
      </c>
      <c r="I257" s="148">
        <f>Kuchawe!D257+Kuchawe!E257+Kuchawe!F257</f>
        <v>2</v>
      </c>
      <c r="J257" s="148">
        <f>Chiradzulu!D257+Chiradzulu!E257+Chiradzulu!F257</f>
        <v>10</v>
      </c>
      <c r="K257" s="148">
        <f>Thondwe!D257+Thondwe!E257+Thondwe!F257</f>
        <v>28</v>
      </c>
      <c r="L257" s="148">
        <f>Jali!D257+Jali!E257+Jali!F257</f>
        <v>55</v>
      </c>
      <c r="M257" s="148">
        <f>Lirangwe!D257+Lirangwe!E257+Lirangwe!F257</f>
        <v>90</v>
      </c>
      <c r="N257" s="302">
        <f>SUM(D257:M257)</f>
        <v>642</v>
      </c>
    </row>
    <row r="258" spans="1:14" ht="15.75" x14ac:dyDescent="0.25">
      <c r="A258" s="598" t="s">
        <v>8</v>
      </c>
      <c r="B258" s="599"/>
      <c r="C258" s="6" t="s">
        <v>3</v>
      </c>
      <c r="D258" s="2">
        <f>IFERROR(D257/D256,0)</f>
        <v>0.89032258064516134</v>
      </c>
      <c r="E258" s="2">
        <f t="shared" ref="E258:N258" si="73">IFERROR(E257/E256,0)</f>
        <v>0.81481481481481477</v>
      </c>
      <c r="F258" s="2">
        <f t="shared" si="73"/>
        <v>0.83673469387755106</v>
      </c>
      <c r="G258" s="2">
        <f t="shared" si="73"/>
        <v>0</v>
      </c>
      <c r="H258" s="2">
        <f t="shared" si="73"/>
        <v>3.7083333333333335</v>
      </c>
      <c r="I258" s="2">
        <f t="shared" si="73"/>
        <v>0.4</v>
      </c>
      <c r="J258" s="2">
        <f t="shared" si="73"/>
        <v>1</v>
      </c>
      <c r="K258" s="2">
        <f t="shared" si="73"/>
        <v>2.5454545454545454</v>
      </c>
      <c r="L258" s="2">
        <f t="shared" si="73"/>
        <v>3.0555555555555554</v>
      </c>
      <c r="M258" s="2">
        <f t="shared" si="73"/>
        <v>3.3333333333333335</v>
      </c>
      <c r="N258" s="282">
        <f t="shared" si="73"/>
        <v>1.2637795275590551</v>
      </c>
    </row>
    <row r="259" spans="1:14" ht="15.75" x14ac:dyDescent="0.25">
      <c r="A259" s="598" t="s">
        <v>7</v>
      </c>
      <c r="B259" s="599"/>
      <c r="C259" s="6" t="s">
        <v>6</v>
      </c>
      <c r="D259" s="281">
        <f>IFERROR(D92/D255*100,0)</f>
        <v>1273.0769230769231</v>
      </c>
      <c r="E259" s="281">
        <f t="shared" ref="E259:M259" si="74">IFERROR(E92/E255*100,0)</f>
        <v>144.68085106382981</v>
      </c>
      <c r="F259" s="281">
        <f t="shared" si="74"/>
        <v>102.04081632653062</v>
      </c>
      <c r="G259" s="281">
        <f t="shared" si="74"/>
        <v>5.8823529411764701</v>
      </c>
      <c r="H259" s="281">
        <f t="shared" si="74"/>
        <v>0</v>
      </c>
      <c r="I259" s="281">
        <f t="shared" si="74"/>
        <v>100</v>
      </c>
      <c r="J259" s="281">
        <f t="shared" si="74"/>
        <v>83.333333333333343</v>
      </c>
      <c r="K259" s="281">
        <f t="shared" si="74"/>
        <v>0</v>
      </c>
      <c r="L259" s="281">
        <f t="shared" si="74"/>
        <v>300</v>
      </c>
      <c r="M259" s="281">
        <f t="shared" si="74"/>
        <v>115.38461538461537</v>
      </c>
      <c r="N259" s="513">
        <f t="shared" ref="N259" si="75">IFERROR(N92/N255*100,0)</f>
        <v>235.21739130434781</v>
      </c>
    </row>
    <row r="260" spans="1:14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5"/>
    </row>
    <row r="261" spans="1:14" s="3" customFormat="1" ht="15" customHeight="1" x14ac:dyDescent="0.25">
      <c r="A261" s="610" t="s">
        <v>4</v>
      </c>
      <c r="B261" s="611"/>
      <c r="C261" s="6" t="s">
        <v>3</v>
      </c>
      <c r="D261" s="148">
        <f>Zomba!D261+Zomba!E261+Zomba!F261</f>
        <v>149</v>
      </c>
      <c r="E261" s="148">
        <f>Mwanza!D261+Mwanza!E261+Mwanza!F261</f>
        <v>36</v>
      </c>
      <c r="F261" s="148">
        <f>Domasi!D261+Domasi!E261+Domasi!F261</f>
        <v>18</v>
      </c>
      <c r="G261" s="148">
        <f>Namadzi!D261+Namadzi!E261+Namadzi!F261</f>
        <v>0</v>
      </c>
      <c r="H261" s="148">
        <f>Neno!D261+Neno!E261+Neno!F261</f>
        <v>99</v>
      </c>
      <c r="I261" s="148">
        <f>Kuchawe!D261+Kuchawe!E261+Kuchawe!F261</f>
        <v>8</v>
      </c>
      <c r="J261" s="148">
        <f>Chiradzulu!D261+Chiradzulu!E261+Chiradzulu!F261</f>
        <v>0</v>
      </c>
      <c r="K261" s="148">
        <f>Thondwe!D261+Thondwe!E261+Thondwe!F261</f>
        <v>326</v>
      </c>
      <c r="L261" s="148">
        <f>Jali!D261+Jali!E261+Jali!F261</f>
        <v>6</v>
      </c>
      <c r="M261" s="148">
        <f>Lirangwe!D261+Lirangwe!E261+Lirangwe!F261</f>
        <v>0</v>
      </c>
      <c r="N261" s="302">
        <f t="shared" ref="N261:N262" si="76">SUM(D261:M261)</f>
        <v>642</v>
      </c>
    </row>
    <row r="262" spans="1:14" s="3" customFormat="1" ht="15.75" customHeight="1" x14ac:dyDescent="0.25">
      <c r="A262" s="610" t="s">
        <v>2</v>
      </c>
      <c r="B262" s="611"/>
      <c r="C262" s="6" t="s">
        <v>0</v>
      </c>
      <c r="D262" s="148">
        <f>Zomba!D262+Zomba!E262+Zomba!F262</f>
        <v>91</v>
      </c>
      <c r="E262" s="148">
        <f>Mwanza!D262+Mwanza!E262+Mwanza!F262</f>
        <v>18</v>
      </c>
      <c r="F262" s="148">
        <f>Domasi!D262+Domasi!E262+Domasi!F262</f>
        <v>12</v>
      </c>
      <c r="G262" s="148">
        <f>Namadzi!D262+Namadzi!E262+Namadzi!F262</f>
        <v>0</v>
      </c>
      <c r="H262" s="148">
        <f>Neno!D262+Neno!E262+Neno!F262</f>
        <v>90</v>
      </c>
      <c r="I262" s="148">
        <f>Kuchawe!D262+Kuchawe!E262+Kuchawe!F262</f>
        <v>7</v>
      </c>
      <c r="J262" s="148">
        <f>Chiradzulu!D262+Chiradzulu!E262+Chiradzulu!F262</f>
        <v>0</v>
      </c>
      <c r="K262" s="148">
        <f>Thondwe!D262+Thondwe!E262+Thondwe!F262</f>
        <v>30</v>
      </c>
      <c r="L262" s="148">
        <f>Jali!D262+Jali!E262+Jali!F262</f>
        <v>30</v>
      </c>
      <c r="M262" s="148">
        <f>Lirangwe!D262+Lirangwe!E262+Lirangwe!F262</f>
        <v>0</v>
      </c>
      <c r="N262" s="302">
        <f t="shared" si="76"/>
        <v>278</v>
      </c>
    </row>
    <row r="263" spans="1:14" ht="16.5" thickBot="1" x14ac:dyDescent="0.3">
      <c r="A263" s="608" t="s">
        <v>1</v>
      </c>
      <c r="B263" s="609"/>
      <c r="C263" s="99" t="s">
        <v>0</v>
      </c>
      <c r="D263" s="158">
        <f>IFERROR(D261/D262,0)</f>
        <v>1.6373626373626373</v>
      </c>
      <c r="E263" s="158">
        <f t="shared" ref="E263:N263" si="77">IFERROR(E261/E262,0)</f>
        <v>2</v>
      </c>
      <c r="F263" s="158">
        <f t="shared" si="77"/>
        <v>1.5</v>
      </c>
      <c r="G263" s="158">
        <f t="shared" si="77"/>
        <v>0</v>
      </c>
      <c r="H263" s="158">
        <f t="shared" si="77"/>
        <v>1.1000000000000001</v>
      </c>
      <c r="I263" s="158">
        <f t="shared" si="77"/>
        <v>1.1428571428571428</v>
      </c>
      <c r="J263" s="158">
        <f t="shared" si="77"/>
        <v>0</v>
      </c>
      <c r="K263" s="158">
        <f t="shared" si="77"/>
        <v>10.866666666666667</v>
      </c>
      <c r="L263" s="158">
        <f t="shared" si="77"/>
        <v>0.2</v>
      </c>
      <c r="M263" s="158">
        <f t="shared" si="77"/>
        <v>0</v>
      </c>
      <c r="N263" s="158">
        <f t="shared" si="77"/>
        <v>2.3093525179856114</v>
      </c>
    </row>
    <row r="264" spans="1:14" x14ac:dyDescent="0.25"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311"/>
    </row>
    <row r="265" spans="1:14" x14ac:dyDescent="0.25"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N265" s="305"/>
    </row>
    <row r="267" spans="1:14" x14ac:dyDescent="0.25">
      <c r="D267">
        <v>41</v>
      </c>
      <c r="E267">
        <v>44</v>
      </c>
      <c r="F267">
        <v>39</v>
      </c>
      <c r="G267">
        <v>44</v>
      </c>
      <c r="H267">
        <v>31</v>
      </c>
      <c r="I267">
        <v>43</v>
      </c>
      <c r="J267">
        <v>29</v>
      </c>
      <c r="K267">
        <v>24</v>
      </c>
      <c r="L267">
        <v>46</v>
      </c>
      <c r="M267">
        <v>36</v>
      </c>
    </row>
  </sheetData>
  <mergeCells count="160">
    <mergeCell ref="A20:B20"/>
    <mergeCell ref="A21:B21"/>
    <mergeCell ref="A24:A25"/>
    <mergeCell ref="A7:B7"/>
    <mergeCell ref="A14:B14"/>
    <mergeCell ref="A15:B15"/>
    <mergeCell ref="A17:B17"/>
    <mergeCell ref="A18:B18"/>
    <mergeCell ref="A19:B19"/>
    <mergeCell ref="A9:B9"/>
    <mergeCell ref="A11:B11"/>
    <mergeCell ref="A12:B12"/>
    <mergeCell ref="A13:B13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53:N53"/>
    <mergeCell ref="A57:N57"/>
    <mergeCell ref="A47:B47"/>
    <mergeCell ref="A49:B49"/>
    <mergeCell ref="A50:B50"/>
    <mergeCell ref="A51:B51"/>
    <mergeCell ref="A52:B52"/>
    <mergeCell ref="A41:B41"/>
    <mergeCell ref="A42:B42"/>
    <mergeCell ref="A44:B44"/>
    <mergeCell ref="A45:B45"/>
    <mergeCell ref="A46:B46"/>
    <mergeCell ref="A60:B60"/>
    <mergeCell ref="A61:B61"/>
    <mergeCell ref="A62:B62"/>
    <mergeCell ref="A63:B63"/>
    <mergeCell ref="A65:N65"/>
    <mergeCell ref="A64:N64"/>
    <mergeCell ref="A54:B54"/>
    <mergeCell ref="A56:B56"/>
    <mergeCell ref="A58:B58"/>
    <mergeCell ref="A59:B59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N97"/>
    <mergeCell ref="A96:N96"/>
    <mergeCell ref="A100:N100"/>
    <mergeCell ref="A113:B113"/>
    <mergeCell ref="A114:B114"/>
    <mergeCell ref="A115:B115"/>
    <mergeCell ref="A116:B116"/>
    <mergeCell ref="A117:B117"/>
    <mergeCell ref="A112:N112"/>
    <mergeCell ref="A107:B107"/>
    <mergeCell ref="A108:B108"/>
    <mergeCell ref="A109:B109"/>
    <mergeCell ref="A110:B110"/>
    <mergeCell ref="A111:B111"/>
    <mergeCell ref="A125:A129"/>
    <mergeCell ref="A130:A134"/>
    <mergeCell ref="A135:A139"/>
    <mergeCell ref="A140:A144"/>
    <mergeCell ref="A145:A149"/>
    <mergeCell ref="A150:N150"/>
    <mergeCell ref="A119:B119"/>
    <mergeCell ref="A121:B121"/>
    <mergeCell ref="A122:B122"/>
    <mergeCell ref="A123:B123"/>
    <mergeCell ref="A120:N120"/>
    <mergeCell ref="A194:B195"/>
    <mergeCell ref="A197:B197"/>
    <mergeCell ref="A199:A203"/>
    <mergeCell ref="A206:B206"/>
    <mergeCell ref="A152:A165"/>
    <mergeCell ref="A166:A175"/>
    <mergeCell ref="A176:A182"/>
    <mergeCell ref="A183:A187"/>
    <mergeCell ref="A188:A192"/>
    <mergeCell ref="A213:B213"/>
    <mergeCell ref="A214:B214"/>
    <mergeCell ref="A215:B215"/>
    <mergeCell ref="A216:B216"/>
    <mergeCell ref="A219:B219"/>
    <mergeCell ref="A218:N218"/>
    <mergeCell ref="A207:B207"/>
    <mergeCell ref="A208:B208"/>
    <mergeCell ref="A209:B209"/>
    <mergeCell ref="A210:B210"/>
    <mergeCell ref="A212:B212"/>
    <mergeCell ref="A228:B228"/>
    <mergeCell ref="A229:B229"/>
    <mergeCell ref="A232:B232"/>
    <mergeCell ref="A231:N231"/>
    <mergeCell ref="A220:B220"/>
    <mergeCell ref="A221:B221"/>
    <mergeCell ref="A222:B222"/>
    <mergeCell ref="A223:B223"/>
    <mergeCell ref="A225:B225"/>
    <mergeCell ref="A224:N224"/>
    <mergeCell ref="A106:N106"/>
    <mergeCell ref="A262:B262"/>
    <mergeCell ref="A263:B263"/>
    <mergeCell ref="A8:N8"/>
    <mergeCell ref="A10:N10"/>
    <mergeCell ref="A16:N16"/>
    <mergeCell ref="A23:N23"/>
    <mergeCell ref="A26:N26"/>
    <mergeCell ref="A27:N27"/>
    <mergeCell ref="A43:N43"/>
    <mergeCell ref="A48:N48"/>
    <mergeCell ref="A256:B256"/>
    <mergeCell ref="A257:B257"/>
    <mergeCell ref="A258:B258"/>
    <mergeCell ref="A259:B259"/>
    <mergeCell ref="A261:B261"/>
    <mergeCell ref="A251:B251"/>
    <mergeCell ref="A253:B253"/>
    <mergeCell ref="A244:N244"/>
    <mergeCell ref="A248:N248"/>
    <mergeCell ref="A235:B235"/>
    <mergeCell ref="A252:N252"/>
    <mergeCell ref="A260:N260"/>
    <mergeCell ref="A124:N124"/>
    <mergeCell ref="A151:N151"/>
    <mergeCell ref="A193:B193"/>
    <mergeCell ref="A198:N198"/>
    <mergeCell ref="A205:N205"/>
    <mergeCell ref="A211:N211"/>
    <mergeCell ref="A254:B254"/>
    <mergeCell ref="A255:B255"/>
    <mergeCell ref="A245:B245"/>
    <mergeCell ref="A246:B246"/>
    <mergeCell ref="A247:B247"/>
    <mergeCell ref="A249:B249"/>
    <mergeCell ref="A250:B250"/>
    <mergeCell ref="A239:B239"/>
    <mergeCell ref="A240:B240"/>
    <mergeCell ref="A241:B241"/>
    <mergeCell ref="A242:B242"/>
    <mergeCell ref="A243:B243"/>
    <mergeCell ref="A233:B233"/>
    <mergeCell ref="A234:B234"/>
    <mergeCell ref="A236:B236"/>
    <mergeCell ref="A238:B238"/>
    <mergeCell ref="A237:N237"/>
    <mergeCell ref="A226:B226"/>
    <mergeCell ref="A227:B22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N265"/>
  <sheetViews>
    <sheetView workbookViewId="0">
      <pane xSplit="2" ySplit="7" topLeftCell="I8" activePane="bottomRight" state="frozen"/>
      <selection pane="topRight" activeCell="C1" sqref="C1"/>
      <selection pane="bottomLeft" activeCell="A8" sqref="A8"/>
      <selection pane="bottomRight" activeCell="A26" sqref="A26:N2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1.85546875" bestFit="1" customWidth="1"/>
    <col min="5" max="6" width="18.85546875" bestFit="1" customWidth="1"/>
    <col min="7" max="7" width="17.5703125" bestFit="1" customWidth="1"/>
    <col min="8" max="8" width="18.85546875" bestFit="1" customWidth="1"/>
    <col min="9" max="13" width="17.5703125" bestFit="1" customWidth="1"/>
    <col min="14" max="14" width="20.140625" style="62" bestFit="1" customWidth="1"/>
  </cols>
  <sheetData>
    <row r="1" spans="1:14" ht="18.75" thickBot="1" x14ac:dyDescent="0.3">
      <c r="A1" s="101" t="s">
        <v>177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4"/>
    </row>
    <row r="2" spans="1:14" ht="18.75" thickBot="1" x14ac:dyDescent="0.3">
      <c r="A2" s="89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6"/>
    </row>
    <row r="3" spans="1:14" ht="18.75" thickBot="1" x14ac:dyDescent="0.3">
      <c r="A3" s="86" t="s">
        <v>270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294"/>
    </row>
    <row r="4" spans="1:14" ht="18.75" thickBot="1" x14ac:dyDescent="0.3">
      <c r="A4" s="90" t="s">
        <v>212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8"/>
    </row>
    <row r="5" spans="1:14" ht="14.45" customHeight="1" x14ac:dyDescent="0.25">
      <c r="A5" s="91" t="s">
        <v>212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295"/>
    </row>
    <row r="6" spans="1:14" ht="15" customHeight="1" thickBot="1" x14ac:dyDescent="0.3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296"/>
    </row>
    <row r="7" spans="1:14" ht="16.5" thickBot="1" x14ac:dyDescent="0.3">
      <c r="A7" s="690" t="s">
        <v>176</v>
      </c>
      <c r="B7" s="691"/>
      <c r="C7" s="60" t="s">
        <v>175</v>
      </c>
      <c r="D7" s="59" t="s">
        <v>228</v>
      </c>
      <c r="E7" s="59" t="s">
        <v>229</v>
      </c>
      <c r="F7" s="59" t="s">
        <v>230</v>
      </c>
      <c r="G7" s="59" t="s">
        <v>231</v>
      </c>
      <c r="H7" s="59" t="s">
        <v>232</v>
      </c>
      <c r="I7" s="59" t="s">
        <v>233</v>
      </c>
      <c r="J7" s="59" t="s">
        <v>234</v>
      </c>
      <c r="K7" s="59" t="s">
        <v>235</v>
      </c>
      <c r="L7" s="59" t="s">
        <v>236</v>
      </c>
      <c r="M7" s="59" t="s">
        <v>237</v>
      </c>
      <c r="N7" s="58" t="s">
        <v>162</v>
      </c>
    </row>
    <row r="8" spans="1:14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4"/>
    </row>
    <row r="9" spans="1:14" ht="15.75" x14ac:dyDescent="0.25">
      <c r="A9" s="695" t="s">
        <v>178</v>
      </c>
      <c r="B9" s="696"/>
      <c r="C9" s="57" t="s">
        <v>154</v>
      </c>
      <c r="D9" s="56">
        <f>Zomba!G9+Zomba!H9+Zomba!I9</f>
        <v>1513847</v>
      </c>
      <c r="E9" s="56">
        <f>Mwanza!G9+Mwanza!H9+Mwanza!I9</f>
        <v>119144</v>
      </c>
      <c r="F9" s="56">
        <f>Domasi!G9+Domasi!H9+Domasi!I9</f>
        <v>84344</v>
      </c>
      <c r="G9" s="56">
        <f>Namadzi!G9+Namadzi!H9+Namadzi!I9</f>
        <v>21414</v>
      </c>
      <c r="H9" s="56">
        <f>Neno!G9+Neno!H9+Neno!I9</f>
        <v>19953</v>
      </c>
      <c r="I9" s="56">
        <f>Kuchawe!G9+Kuchawe!H9+Kuchawe!I9</f>
        <v>14788</v>
      </c>
      <c r="J9" s="56">
        <f>Chiradzulu!G9+Chiradzulu!H9+Chiradzulu!I9</f>
        <v>5160</v>
      </c>
      <c r="K9" s="56">
        <f>Thondwe!G9+Thondwe!H9+Thondwe!I9</f>
        <v>8140</v>
      </c>
      <c r="L9" s="56">
        <f>Jali!G9+Jali!H9+Jali!I9</f>
        <v>17168</v>
      </c>
      <c r="M9" s="56">
        <f>Lirangwe!G9+Lirangwe!H9+Lirangwe!I9</f>
        <v>24590</v>
      </c>
      <c r="N9" s="159">
        <f>SUM(D9:M9)</f>
        <v>1828548</v>
      </c>
    </row>
    <row r="10" spans="1:14" x14ac:dyDescent="0.25">
      <c r="A10" s="593" t="s">
        <v>179</v>
      </c>
      <c r="B10" s="594"/>
      <c r="C10" s="594"/>
      <c r="D10" s="703"/>
      <c r="E10" s="703"/>
      <c r="F10" s="703"/>
      <c r="G10" s="703"/>
      <c r="H10" s="703"/>
      <c r="I10" s="703"/>
      <c r="J10" s="703"/>
      <c r="K10" s="703"/>
      <c r="L10" s="703"/>
      <c r="M10" s="703"/>
      <c r="N10" s="595"/>
    </row>
    <row r="11" spans="1:14" ht="15.75" x14ac:dyDescent="0.25">
      <c r="A11" s="603" t="s">
        <v>159</v>
      </c>
      <c r="B11" s="604"/>
      <c r="C11" s="12" t="s">
        <v>154</v>
      </c>
      <c r="D11" s="26">
        <f>Zomba!G11+Zomba!H11+Zomba!I11</f>
        <v>488678</v>
      </c>
      <c r="E11" s="26">
        <f>Mwanza!G11+Mwanza!H11+Mwanza!I11</f>
        <v>62204</v>
      </c>
      <c r="F11" s="26">
        <f>Domasi!G11+Domasi!H11+Domasi!I11</f>
        <v>26950</v>
      </c>
      <c r="G11" s="26">
        <f>Namadzi!G11+Namadzi!H11+Namadzi!I11</f>
        <v>7917</v>
      </c>
      <c r="H11" s="26">
        <f>Neno!G11+Neno!H11+Neno!I11</f>
        <v>12642</v>
      </c>
      <c r="I11" s="26">
        <f>Kuchawe!G11+Kuchawe!H11+Kuchawe!I11</f>
        <v>2124</v>
      </c>
      <c r="J11" s="26">
        <f>Chiradzulu!G11+Chiradzulu!H11+Chiradzulu!I11</f>
        <v>2736</v>
      </c>
      <c r="K11" s="26">
        <f>Thondwe!G11+Thondwe!H11+Thondwe!I11</f>
        <v>5447</v>
      </c>
      <c r="L11" s="26">
        <f>Jali!G11+Jali!H11+Jali!I11</f>
        <v>7506</v>
      </c>
      <c r="M11" s="26">
        <f>Lirangwe!G11+Lirangwe!H11+Lirangwe!I11</f>
        <v>2945</v>
      </c>
      <c r="N11" s="54">
        <f>SUM(D11:M11)</f>
        <v>619149</v>
      </c>
    </row>
    <row r="12" spans="1:14" ht="15.75" x14ac:dyDescent="0.25">
      <c r="A12" s="603" t="s">
        <v>158</v>
      </c>
      <c r="B12" s="604"/>
      <c r="C12" s="12" t="s">
        <v>154</v>
      </c>
      <c r="D12" s="26">
        <f>Zomba!G12+Zomba!H12+Zomba!I12</f>
        <v>40674</v>
      </c>
      <c r="E12" s="26">
        <f>Mwanza!G12+Mwanza!H12+Mwanza!I12</f>
        <v>2658</v>
      </c>
      <c r="F12" s="26">
        <f>Domasi!G12+Domasi!H12+Domasi!I12</f>
        <v>0</v>
      </c>
      <c r="G12" s="26">
        <f>Namadzi!G12+Namadzi!H12+Namadzi!I12</f>
        <v>232</v>
      </c>
      <c r="H12" s="26">
        <f>Neno!G12+Neno!H12+Neno!I12</f>
        <v>97</v>
      </c>
      <c r="I12" s="26">
        <f>Kuchawe!G12+Kuchawe!H12+Kuchawe!I12</f>
        <v>32</v>
      </c>
      <c r="J12" s="26">
        <f>Chiradzulu!G12+Chiradzulu!H12+Chiradzulu!I12</f>
        <v>0</v>
      </c>
      <c r="K12" s="26">
        <f>Thondwe!G12+Thondwe!H12+Thondwe!I12</f>
        <v>0</v>
      </c>
      <c r="L12" s="26">
        <f>Jali!G12+Jali!H12+Jali!I12</f>
        <v>0</v>
      </c>
      <c r="M12" s="26">
        <f>Lirangwe!G12+Lirangwe!H12+Lirangwe!I12</f>
        <v>0</v>
      </c>
      <c r="N12" s="54">
        <f>SUM(D12:M12)</f>
        <v>43693</v>
      </c>
    </row>
    <row r="13" spans="1:14" ht="15.75" x14ac:dyDescent="0.25">
      <c r="A13" s="603" t="s">
        <v>157</v>
      </c>
      <c r="B13" s="604"/>
      <c r="C13" s="12" t="s">
        <v>154</v>
      </c>
      <c r="D13" s="26">
        <f>Zomba!G13+Zomba!H13+Zomba!I13</f>
        <v>107564</v>
      </c>
      <c r="E13" s="26">
        <f>Mwanza!G13+Mwanza!H13+Mwanza!I13</f>
        <v>1320</v>
      </c>
      <c r="F13" s="26">
        <f>Domasi!G13+Domasi!H13+Domasi!I13</f>
        <v>216</v>
      </c>
      <c r="G13" s="26">
        <f>Namadzi!G13+Namadzi!H13+Namadzi!I13</f>
        <v>1473</v>
      </c>
      <c r="H13" s="26">
        <f>Neno!G13+Neno!H13+Neno!I13</f>
        <v>255</v>
      </c>
      <c r="I13" s="26">
        <f>Kuchawe!G13+Kuchawe!H13+Kuchawe!I13</f>
        <v>1200</v>
      </c>
      <c r="J13" s="26">
        <f>Chiradzulu!G13+Chiradzulu!H13+Chiradzulu!I13</f>
        <v>90</v>
      </c>
      <c r="K13" s="26">
        <f>Thondwe!G13+Thondwe!H13+Thondwe!I13</f>
        <v>38</v>
      </c>
      <c r="L13" s="26">
        <f>Jali!G13+Jali!H13+Jali!I13</f>
        <v>227</v>
      </c>
      <c r="M13" s="26">
        <f>Lirangwe!G13+Lirangwe!H13+Lirangwe!I13</f>
        <v>540</v>
      </c>
      <c r="N13" s="54">
        <f>SUM(D13:M13)</f>
        <v>112923</v>
      </c>
    </row>
    <row r="14" spans="1:14" ht="15.75" x14ac:dyDescent="0.25">
      <c r="A14" s="596" t="s">
        <v>156</v>
      </c>
      <c r="B14" s="597"/>
      <c r="C14" s="12" t="s">
        <v>154</v>
      </c>
      <c r="D14" s="26">
        <f>Zomba!G14+Zomba!H14+Zomba!I14</f>
        <v>7710</v>
      </c>
      <c r="E14" s="26">
        <f>Mwanza!G14+Mwanza!H14+Mwanza!I14</f>
        <v>2557</v>
      </c>
      <c r="F14" s="26">
        <f>Domasi!G14+Domasi!H14+Domasi!I14</f>
        <v>460</v>
      </c>
      <c r="G14" s="26">
        <f>Namadzi!G14+Namadzi!H14+Namadzi!I14</f>
        <v>30</v>
      </c>
      <c r="H14" s="26">
        <f>Neno!G14+Neno!H14+Neno!I14</f>
        <v>267</v>
      </c>
      <c r="I14" s="26">
        <f>Kuchawe!G14+Kuchawe!H14+Kuchawe!I14</f>
        <v>189</v>
      </c>
      <c r="J14" s="26">
        <f>Chiradzulu!G14+Chiradzulu!H14+Chiradzulu!I14</f>
        <v>125</v>
      </c>
      <c r="K14" s="26">
        <f>Thondwe!G14+Thondwe!H14+Thondwe!I14</f>
        <v>12</v>
      </c>
      <c r="L14" s="26">
        <f>Jali!G14+Jali!H14+Jali!I14</f>
        <v>100</v>
      </c>
      <c r="M14" s="26">
        <f>Lirangwe!G14+Lirangwe!H14+Lirangwe!I14</f>
        <v>22</v>
      </c>
      <c r="N14" s="54">
        <f>SUM(D14:M14)</f>
        <v>11472</v>
      </c>
    </row>
    <row r="15" spans="1:14" s="62" customFormat="1" ht="15.75" x14ac:dyDescent="0.25">
      <c r="A15" s="617" t="s">
        <v>160</v>
      </c>
      <c r="B15" s="618"/>
      <c r="C15" s="61" t="s">
        <v>154</v>
      </c>
      <c r="D15" s="34">
        <f t="shared" ref="D15:N15" si="0">SUM(D11:D14)</f>
        <v>644626</v>
      </c>
      <c r="E15" s="34">
        <f t="shared" si="0"/>
        <v>68739</v>
      </c>
      <c r="F15" s="34">
        <f t="shared" si="0"/>
        <v>27626</v>
      </c>
      <c r="G15" s="34">
        <f t="shared" si="0"/>
        <v>9652</v>
      </c>
      <c r="H15" s="34">
        <f t="shared" si="0"/>
        <v>13261</v>
      </c>
      <c r="I15" s="34">
        <f t="shared" si="0"/>
        <v>3545</v>
      </c>
      <c r="J15" s="34">
        <f t="shared" si="0"/>
        <v>2951</v>
      </c>
      <c r="K15" s="34">
        <f t="shared" si="0"/>
        <v>5497</v>
      </c>
      <c r="L15" s="34">
        <f t="shared" si="0"/>
        <v>7833</v>
      </c>
      <c r="M15" s="34">
        <f t="shared" si="0"/>
        <v>3507</v>
      </c>
      <c r="N15" s="54">
        <f t="shared" si="0"/>
        <v>787237</v>
      </c>
    </row>
    <row r="16" spans="1:14" s="3" customFormat="1" x14ac:dyDescent="0.25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5"/>
    </row>
    <row r="17" spans="1:14" s="3" customFormat="1" ht="15.75" x14ac:dyDescent="0.25">
      <c r="A17" s="603" t="s">
        <v>182</v>
      </c>
      <c r="B17" s="604"/>
      <c r="C17" s="12" t="s">
        <v>154</v>
      </c>
      <c r="D17" s="26">
        <f>Zomba!G17+Zomba!H17+Zomba!I17</f>
        <v>155481.90000000171</v>
      </c>
      <c r="E17" s="26">
        <f>Mwanza!G17+Mwanza!H17+Mwanza!I17</f>
        <v>5757.6999999999935</v>
      </c>
      <c r="F17" s="26">
        <f>Domasi!G17+Domasi!H17+Domasi!I17</f>
        <v>13437.200000000044</v>
      </c>
      <c r="G17" s="26">
        <f>Namadzi!G17+Namadzi!H17+Namadzi!I17</f>
        <v>2174.7999999999988</v>
      </c>
      <c r="H17" s="26">
        <f>Neno!G17+Neno!H17+Neno!I17</f>
        <v>3178.2000000000021</v>
      </c>
      <c r="I17" s="26">
        <f>Kuchawe!G17+Kuchawe!H17+Kuchawe!I17</f>
        <v>1229.8999999999999</v>
      </c>
      <c r="J17" s="26">
        <f>Chiradzulu!G17+Chiradzulu!H17+Chiradzulu!I17</f>
        <v>1137.7000000000003</v>
      </c>
      <c r="K17" s="26">
        <f>Thondwe!G17+Thondwe!H17+Thondwe!I17</f>
        <v>321.19999999999993</v>
      </c>
      <c r="L17" s="26">
        <f>Jali!G17+Jali!H17+Jali!I17</f>
        <v>2342.1999999999994</v>
      </c>
      <c r="M17" s="26">
        <f>Lirangwe!G17+Lirangwe!H17+Lirangwe!I17</f>
        <v>13880.200000000041</v>
      </c>
      <c r="N17" s="54">
        <f>SUM(D17:M17)</f>
        <v>198941.0000000018</v>
      </c>
    </row>
    <row r="18" spans="1:14" s="3" customFormat="1" ht="15.75" x14ac:dyDescent="0.25">
      <c r="A18" s="603" t="s">
        <v>183</v>
      </c>
      <c r="B18" s="604"/>
      <c r="C18" s="12" t="s">
        <v>154</v>
      </c>
      <c r="D18" s="26">
        <f>Zomba!G18+Zomba!H18+Zomba!I18</f>
        <v>24948.799999999999</v>
      </c>
      <c r="E18" s="26">
        <f>Mwanza!G18+Mwanza!H18+Mwanza!I18</f>
        <v>750</v>
      </c>
      <c r="F18" s="26">
        <f>Domasi!G18+Domasi!H18+Domasi!I18</f>
        <v>532.60000000000014</v>
      </c>
      <c r="G18" s="26">
        <f>Namadzi!G18+Namadzi!H18+Namadzi!I18</f>
        <v>0</v>
      </c>
      <c r="H18" s="26">
        <f>Neno!G18+Neno!H18+Neno!I18</f>
        <v>0</v>
      </c>
      <c r="I18" s="26">
        <f>Kuchawe!G18+Kuchawe!H18+Kuchawe!I18</f>
        <v>1039.8999999999999</v>
      </c>
      <c r="J18" s="26">
        <f>Chiradzulu!G18+Chiradzulu!H18+Chiradzulu!I18</f>
        <v>0</v>
      </c>
      <c r="K18" s="26">
        <f>Thondwe!G18+Thondwe!H18+Thondwe!I18</f>
        <v>20.5</v>
      </c>
      <c r="L18" s="26">
        <f>Jali!G18+Jali!H18+Jali!I18</f>
        <v>1710.5</v>
      </c>
      <c r="M18" s="26">
        <f>Lirangwe!G18+Lirangwe!H18+Lirangwe!I18</f>
        <v>710.49999999999977</v>
      </c>
      <c r="N18" s="54">
        <f>SUM(D18:M18)</f>
        <v>29712.799999999999</v>
      </c>
    </row>
    <row r="19" spans="1:14" s="3" customFormat="1" ht="15.75" x14ac:dyDescent="0.25">
      <c r="A19" s="603" t="s">
        <v>184</v>
      </c>
      <c r="B19" s="604"/>
      <c r="C19" s="12" t="s">
        <v>154</v>
      </c>
      <c r="D19" s="26">
        <f>Zomba!G19+Zomba!H19+Zomba!I19</f>
        <v>106401.7999999999</v>
      </c>
      <c r="E19" s="26">
        <f>Mwanza!G19+Mwanza!H19+Mwanza!I19</f>
        <v>8518.2999999999956</v>
      </c>
      <c r="F19" s="26">
        <f>Domasi!G19+Domasi!H19+Domasi!I19</f>
        <v>18614.899999999998</v>
      </c>
      <c r="G19" s="26">
        <f>Namadzi!G19+Namadzi!H19+Namadzi!I19</f>
        <v>7227.4</v>
      </c>
      <c r="H19" s="26">
        <f>Neno!G19+Neno!H19+Neno!I19</f>
        <v>1353.6</v>
      </c>
      <c r="I19" s="26">
        <f>Kuchawe!G19+Kuchawe!H19+Kuchawe!I19</f>
        <v>1171.8000000000002</v>
      </c>
      <c r="J19" s="26">
        <f>Chiradzulu!G19+Chiradzulu!H19+Chiradzulu!I19</f>
        <v>516.1</v>
      </c>
      <c r="K19" s="26">
        <f>Thondwe!G19+Thondwe!H19+Thondwe!I19</f>
        <v>26.3</v>
      </c>
      <c r="L19" s="26">
        <f>Jali!G19+Jali!H19+Jali!I19</f>
        <v>70</v>
      </c>
      <c r="M19" s="26">
        <f>Lirangwe!G19+Lirangwe!H19+Lirangwe!I19</f>
        <v>886.7</v>
      </c>
      <c r="N19" s="54">
        <f>SUM(D19:M19)</f>
        <v>144786.89999999988</v>
      </c>
    </row>
    <row r="20" spans="1:14" s="3" customFormat="1" ht="15.75" x14ac:dyDescent="0.25">
      <c r="A20" s="596" t="s">
        <v>185</v>
      </c>
      <c r="B20" s="597"/>
      <c r="C20" s="12" t="s">
        <v>154</v>
      </c>
      <c r="D20" s="26">
        <f>Zomba!G20+Zomba!H20+Zomba!I20</f>
        <v>14113.299999999996</v>
      </c>
      <c r="E20" s="26">
        <f>Mwanza!G20+Mwanza!H20+Mwanza!I20</f>
        <v>761.8</v>
      </c>
      <c r="F20" s="26">
        <f>Domasi!G20+Domasi!H20+Domasi!I20</f>
        <v>1622.5</v>
      </c>
      <c r="G20" s="26">
        <f>Namadzi!G20+Namadzi!H20+Namadzi!I20</f>
        <v>70.3</v>
      </c>
      <c r="H20" s="26">
        <f>Neno!G20+Neno!H20+Neno!I20</f>
        <v>374.79999999999995</v>
      </c>
      <c r="I20" s="26">
        <f>Kuchawe!G20+Kuchawe!H20+Kuchawe!I20</f>
        <v>5471.6</v>
      </c>
      <c r="J20" s="26">
        <f>Chiradzulu!G20+Chiradzulu!H20+Chiradzulu!I20</f>
        <v>11.6</v>
      </c>
      <c r="K20" s="26">
        <f>Thondwe!G20+Thondwe!H20+Thondwe!I20</f>
        <v>40.200000000000003</v>
      </c>
      <c r="L20" s="26">
        <f>Jali!G20+Jali!H20+Jali!I20</f>
        <v>42.800000000000004</v>
      </c>
      <c r="M20" s="26">
        <f>Lirangwe!G20+Lirangwe!H20+Lirangwe!I20</f>
        <v>183.10000000000002</v>
      </c>
      <c r="N20" s="54">
        <f>SUM(D20:M20)</f>
        <v>22691.999999999993</v>
      </c>
    </row>
    <row r="21" spans="1:14" s="70" customFormat="1" ht="15.75" x14ac:dyDescent="0.25">
      <c r="A21" s="617" t="s">
        <v>186</v>
      </c>
      <c r="B21" s="618"/>
      <c r="C21" s="61" t="s">
        <v>154</v>
      </c>
      <c r="D21" s="34">
        <f>SUM(D17:D20)</f>
        <v>300945.80000000162</v>
      </c>
      <c r="E21" s="34">
        <f t="shared" ref="E21:N21" si="1">SUM(E17:E20)</f>
        <v>15787.799999999988</v>
      </c>
      <c r="F21" s="34">
        <f t="shared" si="1"/>
        <v>34207.200000000041</v>
      </c>
      <c r="G21" s="34">
        <f t="shared" si="1"/>
        <v>9472.4999999999982</v>
      </c>
      <c r="H21" s="34">
        <f t="shared" si="1"/>
        <v>4906.6000000000022</v>
      </c>
      <c r="I21" s="34">
        <f t="shared" si="1"/>
        <v>8913.2000000000007</v>
      </c>
      <c r="J21" s="34">
        <f t="shared" si="1"/>
        <v>1665.4</v>
      </c>
      <c r="K21" s="34">
        <f t="shared" si="1"/>
        <v>408.19999999999993</v>
      </c>
      <c r="L21" s="34">
        <f t="shared" si="1"/>
        <v>4165.4999999999991</v>
      </c>
      <c r="M21" s="34">
        <f t="shared" si="1"/>
        <v>15660.500000000042</v>
      </c>
      <c r="N21" s="54">
        <f t="shared" si="1"/>
        <v>396132.7000000017</v>
      </c>
    </row>
    <row r="22" spans="1:14" s="3" customFormat="1" ht="15.75" x14ac:dyDescent="0.25">
      <c r="A22" s="72" t="s">
        <v>187</v>
      </c>
      <c r="B22" s="76"/>
      <c r="C22" s="12" t="s">
        <v>154</v>
      </c>
      <c r="D22" s="34">
        <f>D21+D15</f>
        <v>945571.80000000168</v>
      </c>
      <c r="E22" s="34">
        <f t="shared" ref="E22:N22" si="2">E21+E15</f>
        <v>84526.799999999988</v>
      </c>
      <c r="F22" s="34">
        <f t="shared" si="2"/>
        <v>61833.200000000041</v>
      </c>
      <c r="G22" s="34">
        <f t="shared" si="2"/>
        <v>19124.5</v>
      </c>
      <c r="H22" s="34">
        <f t="shared" si="2"/>
        <v>18167.600000000002</v>
      </c>
      <c r="I22" s="34">
        <f t="shared" si="2"/>
        <v>12458.2</v>
      </c>
      <c r="J22" s="34">
        <f t="shared" si="2"/>
        <v>4616.3999999999996</v>
      </c>
      <c r="K22" s="34">
        <f t="shared" si="2"/>
        <v>5905.2</v>
      </c>
      <c r="L22" s="34">
        <f t="shared" si="2"/>
        <v>11998.5</v>
      </c>
      <c r="M22" s="34">
        <f t="shared" si="2"/>
        <v>19167.500000000044</v>
      </c>
      <c r="N22" s="54">
        <f t="shared" si="2"/>
        <v>1183369.7000000016</v>
      </c>
    </row>
    <row r="23" spans="1:14" x14ac:dyDescent="0.25">
      <c r="A23" s="593" t="s">
        <v>238</v>
      </c>
      <c r="B23" s="594"/>
      <c r="C23" s="594"/>
      <c r="D23" s="594"/>
      <c r="E23" s="594"/>
      <c r="F23" s="594"/>
      <c r="G23" s="594"/>
      <c r="H23" s="594"/>
      <c r="I23" s="594"/>
      <c r="J23" s="594"/>
      <c r="K23" s="594"/>
      <c r="L23" s="594"/>
      <c r="M23" s="594"/>
      <c r="N23" s="595"/>
    </row>
    <row r="24" spans="1:14" ht="15.75" x14ac:dyDescent="0.25">
      <c r="A24" s="665" t="s">
        <v>181</v>
      </c>
      <c r="B24" s="37" t="s">
        <v>155</v>
      </c>
      <c r="C24" s="6" t="s">
        <v>154</v>
      </c>
      <c r="D24" s="53">
        <f>IFERROR(D9-D22,0)</f>
        <v>568275.19999999832</v>
      </c>
      <c r="E24" s="53">
        <f t="shared" ref="E24:M24" si="3">IFERROR(E9-E22,0)</f>
        <v>34617.200000000012</v>
      </c>
      <c r="F24" s="53">
        <f t="shared" si="3"/>
        <v>22510.799999999959</v>
      </c>
      <c r="G24" s="53">
        <f t="shared" si="3"/>
        <v>2289.5</v>
      </c>
      <c r="H24" s="53">
        <f t="shared" si="3"/>
        <v>1785.3999999999978</v>
      </c>
      <c r="I24" s="53">
        <f t="shared" si="3"/>
        <v>2329.7999999999993</v>
      </c>
      <c r="J24" s="53">
        <f t="shared" si="3"/>
        <v>543.60000000000036</v>
      </c>
      <c r="K24" s="53">
        <f t="shared" si="3"/>
        <v>2234.8000000000002</v>
      </c>
      <c r="L24" s="53">
        <f t="shared" si="3"/>
        <v>5169.5</v>
      </c>
      <c r="M24" s="53">
        <f t="shared" si="3"/>
        <v>5422.4999999999563</v>
      </c>
      <c r="N24" s="183">
        <f t="shared" ref="N24" si="4">N9-N22</f>
        <v>645178.29999999842</v>
      </c>
    </row>
    <row r="25" spans="1:14" ht="15.75" x14ac:dyDescent="0.25">
      <c r="A25" s="697"/>
      <c r="B25" s="52" t="s">
        <v>153</v>
      </c>
      <c r="C25" s="51" t="s">
        <v>6</v>
      </c>
      <c r="D25" s="50">
        <f>IFERROR(D24/D9,0)</f>
        <v>0.37538483083164831</v>
      </c>
      <c r="E25" s="50">
        <f t="shared" ref="E25:N25" si="5">IFERROR(E24/E9,0)</f>
        <v>0.29054925132612647</v>
      </c>
      <c r="F25" s="50">
        <f t="shared" si="5"/>
        <v>0.26689272503082567</v>
      </c>
      <c r="G25" s="50">
        <f t="shared" si="5"/>
        <v>0.10691603623797516</v>
      </c>
      <c r="H25" s="50">
        <f t="shared" si="5"/>
        <v>8.9480278654838763E-2</v>
      </c>
      <c r="I25" s="50">
        <f t="shared" si="5"/>
        <v>0.15754665945361099</v>
      </c>
      <c r="J25" s="50">
        <f t="shared" si="5"/>
        <v>0.1053488372093024</v>
      </c>
      <c r="K25" s="50">
        <f t="shared" si="5"/>
        <v>0.27454545454545459</v>
      </c>
      <c r="L25" s="50">
        <f t="shared" si="5"/>
        <v>0.30111253494874185</v>
      </c>
      <c r="M25" s="50">
        <f t="shared" si="5"/>
        <v>0.22051647010979897</v>
      </c>
      <c r="N25" s="50">
        <f t="shared" si="5"/>
        <v>0.35283640352891937</v>
      </c>
    </row>
    <row r="26" spans="1:14" x14ac:dyDescent="0.25">
      <c r="A26" s="593" t="s">
        <v>152</v>
      </c>
      <c r="B26" s="594"/>
      <c r="C26" s="594"/>
      <c r="D26" s="594"/>
      <c r="E26" s="594"/>
      <c r="F26" s="594"/>
      <c r="G26" s="594"/>
      <c r="H26" s="594"/>
      <c r="I26" s="594"/>
      <c r="J26" s="594"/>
      <c r="K26" s="594"/>
      <c r="L26" s="594"/>
      <c r="M26" s="594"/>
      <c r="N26" s="595"/>
    </row>
    <row r="27" spans="1:14" x14ac:dyDescent="0.25">
      <c r="A27" s="704" t="s">
        <v>151</v>
      </c>
      <c r="B27" s="705"/>
      <c r="C27" s="705"/>
      <c r="D27" s="705"/>
      <c r="E27" s="705"/>
      <c r="F27" s="705"/>
      <c r="G27" s="705"/>
      <c r="H27" s="705"/>
      <c r="I27" s="705"/>
      <c r="J27" s="705"/>
      <c r="K27" s="705"/>
      <c r="L27" s="705"/>
      <c r="M27" s="705"/>
      <c r="N27" s="706"/>
    </row>
    <row r="28" spans="1:14" ht="15.75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7"/>
      <c r="K28" s="47"/>
      <c r="L28" s="47"/>
      <c r="M28" s="46"/>
      <c r="N28" s="45"/>
    </row>
    <row r="29" spans="1:14" ht="15.75" x14ac:dyDescent="0.25">
      <c r="A29" s="673" t="s">
        <v>148</v>
      </c>
      <c r="B29" s="612">
        <v>7400</v>
      </c>
      <c r="C29" s="6" t="s">
        <v>142</v>
      </c>
      <c r="D29" s="26">
        <f>Zomba!G29+Zomba!H29+Zomba!I29</f>
        <v>3713.4</v>
      </c>
      <c r="E29" s="26">
        <f>Mwanza!G29+Mwanza!H29+Mwanza!I29</f>
        <v>71</v>
      </c>
      <c r="F29" s="26">
        <f>Domasi!G29+Domasi!H29+Domasi!I29</f>
        <v>212.5</v>
      </c>
      <c r="G29" s="26">
        <f>Namadzi!G29+Namadzi!H29+Namadzi!I29</f>
        <v>11</v>
      </c>
      <c r="H29" s="26">
        <f>Neno!G29+Neno!H29+Neno!I29</f>
        <v>42</v>
      </c>
      <c r="I29" s="26">
        <f>Kuchawe!G29+Kuchawe!H29+Kuchawe!I29</f>
        <v>50</v>
      </c>
      <c r="J29" s="26">
        <f>Chiradzulu!G29+Chiradzulu!H29+Chiradzulu!I29</f>
        <v>19.75</v>
      </c>
      <c r="K29" s="26">
        <f>Thondwe!G29+Thondwe!H29+Thondwe!I29</f>
        <v>22.6</v>
      </c>
      <c r="L29" s="26">
        <f>Jali!G29+Jali!H29+Jali!I29</f>
        <v>44</v>
      </c>
      <c r="M29" s="26">
        <f>Lirangwe!G29+Lirangwe!H29+Lirangwe!I29</f>
        <v>16.5</v>
      </c>
      <c r="N29" s="44">
        <f>SUM(D29:M29)</f>
        <v>4202.75</v>
      </c>
    </row>
    <row r="30" spans="1:14" ht="15.75" x14ac:dyDescent="0.25">
      <c r="A30" s="674"/>
      <c r="B30" s="613"/>
      <c r="C30" s="42" t="s">
        <v>141</v>
      </c>
      <c r="D30" s="16">
        <f>IFERROR(D29/(D9/1000),0)</f>
        <v>2.452955946010396</v>
      </c>
      <c r="E30" s="16">
        <f t="shared" ref="E30:N30" si="6">IFERROR(E29/(E9/1000),0)</f>
        <v>0.59591754515544215</v>
      </c>
      <c r="F30" s="16">
        <f t="shared" si="6"/>
        <v>2.5194441809731578</v>
      </c>
      <c r="G30" s="16">
        <f t="shared" si="6"/>
        <v>0.5136826375268515</v>
      </c>
      <c r="H30" s="16">
        <f t="shared" si="6"/>
        <v>2.1049466245677344</v>
      </c>
      <c r="I30" s="16">
        <f t="shared" si="6"/>
        <v>3.3811198268866649</v>
      </c>
      <c r="J30" s="16">
        <f t="shared" si="6"/>
        <v>3.8275193798449609</v>
      </c>
      <c r="K30" s="16">
        <f t="shared" si="6"/>
        <v>2.7764127764127764</v>
      </c>
      <c r="L30" s="16">
        <f t="shared" si="6"/>
        <v>2.5629077353215286</v>
      </c>
      <c r="M30" s="16">
        <f t="shared" si="6"/>
        <v>0.67100447336315572</v>
      </c>
      <c r="N30" s="315">
        <f t="shared" si="6"/>
        <v>2.2984083546070435</v>
      </c>
    </row>
    <row r="31" spans="1:14" ht="15.75" x14ac:dyDescent="0.25">
      <c r="A31" s="605" t="s">
        <v>147</v>
      </c>
      <c r="B31" s="612">
        <v>1900</v>
      </c>
      <c r="C31" s="6" t="s">
        <v>142</v>
      </c>
      <c r="D31" s="26">
        <f>Zomba!G31+Zomba!H31+Zomba!I31</f>
        <v>5965.4</v>
      </c>
      <c r="E31" s="26">
        <f>Mwanza!G31+Mwanza!H31+Mwanza!I31</f>
        <v>0</v>
      </c>
      <c r="F31" s="26">
        <f>Domasi!G31+Domasi!H31+Domasi!I31</f>
        <v>0</v>
      </c>
      <c r="G31" s="26">
        <f>Namadzi!G31+Namadzi!H31+Namadzi!I31</f>
        <v>0</v>
      </c>
      <c r="H31" s="26">
        <f>Neno!G31+Neno!H31+Neno!I31</f>
        <v>0</v>
      </c>
      <c r="I31" s="26">
        <f>Kuchawe!G31+Kuchawe!H31+Kuchawe!I31</f>
        <v>14</v>
      </c>
      <c r="J31" s="26">
        <f>Chiradzulu!G31+Chiradzulu!H31+Chiradzulu!I31</f>
        <v>0</v>
      </c>
      <c r="K31" s="26">
        <f>Thondwe!G31+Thondwe!H31+Thondwe!I31</f>
        <v>37.299999999999997</v>
      </c>
      <c r="L31" s="26">
        <f>Jali!G31+Jali!H31+Jali!I31</f>
        <v>69.3</v>
      </c>
      <c r="M31" s="26">
        <f>Lirangwe!G31+Lirangwe!H31+Lirangwe!I31</f>
        <v>0</v>
      </c>
      <c r="N31" s="44">
        <f>SUM(D31:M31)</f>
        <v>6086</v>
      </c>
    </row>
    <row r="32" spans="1:14" ht="15.75" x14ac:dyDescent="0.25">
      <c r="A32" s="607"/>
      <c r="B32" s="613"/>
      <c r="C32" s="42" t="s">
        <v>141</v>
      </c>
      <c r="D32" s="16">
        <f>IFERROR(D31/(D9/1000),0)</f>
        <v>3.9405567405424722</v>
      </c>
      <c r="E32" s="16">
        <f t="shared" ref="E32:M32" si="7">IFERROR(E31/(E9/1000),0)</f>
        <v>0</v>
      </c>
      <c r="F32" s="16">
        <f t="shared" si="7"/>
        <v>0</v>
      </c>
      <c r="G32" s="16">
        <f t="shared" si="7"/>
        <v>0</v>
      </c>
      <c r="H32" s="16">
        <f t="shared" si="7"/>
        <v>0</v>
      </c>
      <c r="I32" s="16">
        <f t="shared" si="7"/>
        <v>0.9467135515282662</v>
      </c>
      <c r="J32" s="16">
        <f t="shared" si="7"/>
        <v>0</v>
      </c>
      <c r="K32" s="16">
        <f t="shared" si="7"/>
        <v>4.5823095823095814</v>
      </c>
      <c r="L32" s="16">
        <f t="shared" si="7"/>
        <v>4.0365796831314071</v>
      </c>
      <c r="M32" s="16">
        <f t="shared" si="7"/>
        <v>0</v>
      </c>
      <c r="N32" s="40">
        <f>IFERROR(N31/(N9/1000),0)</f>
        <v>3.3283238941498938</v>
      </c>
    </row>
    <row r="33" spans="1:14" ht="15.75" x14ac:dyDescent="0.25">
      <c r="A33" s="605" t="s">
        <v>146</v>
      </c>
      <c r="B33" s="612">
        <v>1900</v>
      </c>
      <c r="C33" s="6" t="s">
        <v>142</v>
      </c>
      <c r="D33" s="26">
        <f>Zomba!G33+Zomba!H33+Zomba!I33</f>
        <v>2947.5</v>
      </c>
      <c r="E33" s="26">
        <f>Mwanza!G33+Mwanza!H33+Mwanza!I33</f>
        <v>0</v>
      </c>
      <c r="F33" s="26">
        <f>Domasi!G33+Domasi!H33+Domasi!I33</f>
        <v>0</v>
      </c>
      <c r="G33" s="26">
        <f>Namadzi!G33+Namadzi!H33+Namadzi!I33</f>
        <v>0</v>
      </c>
      <c r="H33" s="26">
        <f>Neno!G33+Neno!H33+Neno!I33</f>
        <v>0</v>
      </c>
      <c r="I33" s="26">
        <f>Kuchawe!G33+Kuchawe!H33+Kuchawe!I33</f>
        <v>8</v>
      </c>
      <c r="J33" s="26">
        <f>Chiradzulu!G33+Chiradzulu!H33+Chiradzulu!I33</f>
        <v>0</v>
      </c>
      <c r="K33" s="26">
        <f>Thondwe!G33+Thondwe!H33+Thondwe!I33</f>
        <v>20.2</v>
      </c>
      <c r="L33" s="26">
        <f>Jali!G33+Jali!H33+Jali!I33</f>
        <v>33.299999999999997</v>
      </c>
      <c r="M33" s="26">
        <f>Lirangwe!G33+Lirangwe!H33+Lirangwe!I33</f>
        <v>0</v>
      </c>
      <c r="N33" s="44">
        <f>SUM(D33:M33)</f>
        <v>3009</v>
      </c>
    </row>
    <row r="34" spans="1:14" ht="15.75" x14ac:dyDescent="0.25">
      <c r="A34" s="607"/>
      <c r="B34" s="613"/>
      <c r="C34" s="42" t="s">
        <v>141</v>
      </c>
      <c r="D34" s="16">
        <f>IFERROR(D33/(D9/1000),0)</f>
        <v>1.9470263507474665</v>
      </c>
      <c r="E34" s="16">
        <f t="shared" ref="E34:M34" si="8">IFERROR(E33/(E9/1000),0)</f>
        <v>0</v>
      </c>
      <c r="F34" s="16">
        <f t="shared" si="8"/>
        <v>0</v>
      </c>
      <c r="G34" s="16">
        <f t="shared" si="8"/>
        <v>0</v>
      </c>
      <c r="H34" s="16">
        <f t="shared" si="8"/>
        <v>0</v>
      </c>
      <c r="I34" s="16">
        <f t="shared" si="8"/>
        <v>0.54097917230186632</v>
      </c>
      <c r="J34" s="16">
        <f t="shared" si="8"/>
        <v>0</v>
      </c>
      <c r="K34" s="16">
        <f t="shared" si="8"/>
        <v>2.4815724815724813</v>
      </c>
      <c r="L34" s="16">
        <f t="shared" si="8"/>
        <v>1.9396551724137929</v>
      </c>
      <c r="M34" s="16">
        <f t="shared" si="8"/>
        <v>0</v>
      </c>
      <c r="N34" s="40">
        <f>IFERROR(N33/(N9/1000),0)</f>
        <v>1.6455679588394727</v>
      </c>
    </row>
    <row r="35" spans="1:14" ht="15.75" x14ac:dyDescent="0.25">
      <c r="A35" s="605" t="s">
        <v>145</v>
      </c>
      <c r="B35" s="612">
        <f>745345.16/200</f>
        <v>3726.7258000000002</v>
      </c>
      <c r="C35" s="6" t="s">
        <v>128</v>
      </c>
      <c r="D35" s="26">
        <f>Zomba!G35+Zomba!H35+Zomba!I35</f>
        <v>0</v>
      </c>
      <c r="E35" s="26">
        <f>Mwanza!G35+Mwanza!H35+Mwanza!I35</f>
        <v>0</v>
      </c>
      <c r="F35" s="26">
        <f>Domasi!G35+Domasi!H35+Domasi!I35</f>
        <v>0</v>
      </c>
      <c r="G35" s="26">
        <f>Namadzi!G35+Namadzi!H35+Namadzi!I35</f>
        <v>0</v>
      </c>
      <c r="H35" s="26">
        <f>Neno!G35+Neno!H35+Neno!I35</f>
        <v>0</v>
      </c>
      <c r="I35" s="26">
        <f>Kuchawe!G35+Kuchawe!H35+Kuchawe!I35</f>
        <v>0</v>
      </c>
      <c r="J35" s="26">
        <f>Chiradzulu!G35+Chiradzulu!H35+Chiradzulu!I35</f>
        <v>0</v>
      </c>
      <c r="K35" s="26">
        <f>Thondwe!G35+Thondwe!H35+Thondwe!I35</f>
        <v>0</v>
      </c>
      <c r="L35" s="26">
        <f>Jali!G35+Jali!H35+Jali!I35</f>
        <v>0</v>
      </c>
      <c r="M35" s="26">
        <f>Lirangwe!G35+Lirangwe!H35+Lirangwe!I35</f>
        <v>0</v>
      </c>
      <c r="N35" s="40"/>
    </row>
    <row r="36" spans="1:14" ht="15.75" x14ac:dyDescent="0.25">
      <c r="A36" s="607"/>
      <c r="B36" s="613"/>
      <c r="C36" s="6" t="s">
        <v>144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40"/>
    </row>
    <row r="37" spans="1:14" ht="15.75" x14ac:dyDescent="0.25">
      <c r="A37" s="605" t="s">
        <v>188</v>
      </c>
      <c r="B37" s="612">
        <f>790318.72/200</f>
        <v>3951.5935999999997</v>
      </c>
      <c r="C37" s="6" t="s">
        <v>128</v>
      </c>
      <c r="D37" s="26">
        <f>Zomba!G37+Zomba!H37+Zomba!I37</f>
        <v>0</v>
      </c>
      <c r="E37" s="26">
        <f>Mwanza!G37+Mwanza!H37+Mwanza!I37</f>
        <v>0</v>
      </c>
      <c r="F37" s="26">
        <f>Domasi!G37+Domasi!H37+Domasi!I37</f>
        <v>0</v>
      </c>
      <c r="G37" s="26">
        <f>Namadzi!G37+Namadzi!H37+Namadzi!I37</f>
        <v>0</v>
      </c>
      <c r="H37" s="26">
        <f>Neno!G37+Neno!H37+Neno!I37</f>
        <v>0</v>
      </c>
      <c r="I37" s="26">
        <f>Kuchawe!G37+Kuchawe!H37+Kuchawe!I37</f>
        <v>0</v>
      </c>
      <c r="J37" s="26">
        <f>Chiradzulu!G37+Chiradzulu!H37+Chiradzulu!I37</f>
        <v>0</v>
      </c>
      <c r="K37" s="26">
        <f>Thondwe!G37+Thondwe!H37+Thondwe!I37</f>
        <v>0</v>
      </c>
      <c r="L37" s="26">
        <f>Jali!G37+Jali!H37+Jali!I37</f>
        <v>0</v>
      </c>
      <c r="M37" s="26">
        <f>Lirangwe!G37+Lirangwe!H37+Lirangwe!I37</f>
        <v>0</v>
      </c>
      <c r="N37" s="44">
        <f>SUM(D37:M37)</f>
        <v>0</v>
      </c>
    </row>
    <row r="38" spans="1:14" ht="15.75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N38" si="9">IFERROR(E37/(E9/1000),0)</f>
        <v>0</v>
      </c>
      <c r="F38" s="16">
        <f t="shared" si="9"/>
        <v>0</v>
      </c>
      <c r="G38" s="16">
        <f t="shared" si="9"/>
        <v>0</v>
      </c>
      <c r="H38" s="16">
        <f t="shared" si="9"/>
        <v>0</v>
      </c>
      <c r="I38" s="16">
        <f t="shared" si="9"/>
        <v>0</v>
      </c>
      <c r="J38" s="16">
        <f t="shared" si="9"/>
        <v>0</v>
      </c>
      <c r="K38" s="16">
        <f t="shared" si="9"/>
        <v>0</v>
      </c>
      <c r="L38" s="16">
        <f t="shared" si="9"/>
        <v>0</v>
      </c>
      <c r="M38" s="16">
        <f t="shared" si="9"/>
        <v>0</v>
      </c>
      <c r="N38" s="315">
        <f t="shared" si="9"/>
        <v>0</v>
      </c>
    </row>
    <row r="39" spans="1:14" ht="15.75" x14ac:dyDescent="0.25">
      <c r="A39" s="605" t="s">
        <v>143</v>
      </c>
      <c r="B39" s="612">
        <v>1950</v>
      </c>
      <c r="C39" s="6" t="s">
        <v>142</v>
      </c>
      <c r="D39" s="26">
        <f>Zomba!G39+Zomba!H39+Zomba!I39</f>
        <v>0</v>
      </c>
      <c r="E39" s="26">
        <f>Mwanza!G39+Mwanza!H39+Mwanza!I39</f>
        <v>0</v>
      </c>
      <c r="F39" s="26">
        <f>Domasi!G39+Domasi!H39+Domasi!I39</f>
        <v>0</v>
      </c>
      <c r="G39" s="26">
        <f>Namadzi!G39+Namadzi!H39+Namadzi!I39</f>
        <v>0</v>
      </c>
      <c r="H39" s="26">
        <f>Neno!G39+Neno!H39+Neno!I39</f>
        <v>0</v>
      </c>
      <c r="I39" s="26">
        <f>Kuchawe!G39+Kuchawe!H39+Kuchawe!I39</f>
        <v>0</v>
      </c>
      <c r="J39" s="26">
        <f>Chiradzulu!G39+Chiradzulu!H39+Chiradzulu!I39</f>
        <v>0</v>
      </c>
      <c r="K39" s="26">
        <f>Thondwe!G39+Thondwe!H39+Thondwe!I39</f>
        <v>0</v>
      </c>
      <c r="L39" s="26">
        <f>Jali!G39+Jali!H39+Jali!I39</f>
        <v>0</v>
      </c>
      <c r="M39" s="26">
        <f>Lirangwe!G39+Lirangwe!H39+Lirangwe!I39</f>
        <v>0</v>
      </c>
      <c r="N39" s="44">
        <f>SUM(D39:M39)</f>
        <v>0</v>
      </c>
    </row>
    <row r="40" spans="1:14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N40" si="10">IFERROR(E39/(E9/1000),0)</f>
        <v>0</v>
      </c>
      <c r="F40" s="16">
        <f t="shared" si="10"/>
        <v>0</v>
      </c>
      <c r="G40" s="16">
        <f t="shared" si="10"/>
        <v>0</v>
      </c>
      <c r="H40" s="16">
        <f t="shared" si="10"/>
        <v>0</v>
      </c>
      <c r="I40" s="16">
        <f t="shared" si="10"/>
        <v>0</v>
      </c>
      <c r="J40" s="16">
        <f t="shared" si="10"/>
        <v>0</v>
      </c>
      <c r="K40" s="16">
        <f t="shared" si="10"/>
        <v>0</v>
      </c>
      <c r="L40" s="16">
        <f t="shared" si="10"/>
        <v>0</v>
      </c>
      <c r="M40" s="16">
        <f t="shared" si="10"/>
        <v>0</v>
      </c>
      <c r="N40" s="315">
        <f t="shared" si="10"/>
        <v>0</v>
      </c>
    </row>
    <row r="41" spans="1:14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44413670</v>
      </c>
      <c r="E41" s="41">
        <f t="shared" ref="E41:M41" si="11">(E29*$B29)+(E31*$B31)+(E33*$B33)+(E35*$B35)+(E37*$B37)+(E39*$B39)</f>
        <v>525400</v>
      </c>
      <c r="F41" s="41">
        <f t="shared" si="11"/>
        <v>1572500</v>
      </c>
      <c r="G41" s="41">
        <f t="shared" si="11"/>
        <v>81400</v>
      </c>
      <c r="H41" s="41">
        <f t="shared" si="11"/>
        <v>310800</v>
      </c>
      <c r="I41" s="41">
        <f t="shared" si="11"/>
        <v>411800</v>
      </c>
      <c r="J41" s="41">
        <f t="shared" si="11"/>
        <v>146150</v>
      </c>
      <c r="K41" s="41">
        <f t="shared" si="11"/>
        <v>276490</v>
      </c>
      <c r="L41" s="41">
        <f t="shared" si="11"/>
        <v>520540</v>
      </c>
      <c r="M41" s="41">
        <f t="shared" si="11"/>
        <v>122100</v>
      </c>
      <c r="N41" s="39">
        <f>SUM(D41:M41)</f>
        <v>48380850</v>
      </c>
    </row>
    <row r="42" spans="1:14" ht="15.75" x14ac:dyDescent="0.25">
      <c r="A42" s="660" t="s">
        <v>139</v>
      </c>
      <c r="B42" s="661"/>
      <c r="C42" s="42" t="s">
        <v>117</v>
      </c>
      <c r="D42" s="16">
        <f>IFERROR(D41/D9,0)</f>
        <v>29.338281873927816</v>
      </c>
      <c r="E42" s="16">
        <f t="shared" ref="E42:N42" si="12">IFERROR(E41/E9,0)</f>
        <v>4.4097898341502724</v>
      </c>
      <c r="F42" s="16">
        <f t="shared" si="12"/>
        <v>18.643886939201366</v>
      </c>
      <c r="G42" s="16">
        <f t="shared" si="12"/>
        <v>3.8012515176987018</v>
      </c>
      <c r="H42" s="16">
        <f t="shared" si="12"/>
        <v>15.576605021801234</v>
      </c>
      <c r="I42" s="16">
        <f t="shared" si="12"/>
        <v>27.846902894238571</v>
      </c>
      <c r="J42" s="16">
        <f t="shared" si="12"/>
        <v>28.323643410852714</v>
      </c>
      <c r="K42" s="16">
        <f t="shared" si="12"/>
        <v>33.966830466830466</v>
      </c>
      <c r="L42" s="16">
        <f t="shared" si="12"/>
        <v>30.32036346691519</v>
      </c>
      <c r="M42" s="16">
        <f t="shared" si="12"/>
        <v>4.9654331028873528</v>
      </c>
      <c r="N42" s="315">
        <f t="shared" si="12"/>
        <v>26.458616344771919</v>
      </c>
    </row>
    <row r="43" spans="1:14" x14ac:dyDescent="0.25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8"/>
    </row>
    <row r="44" spans="1:14" ht="15.75" x14ac:dyDescent="0.25">
      <c r="A44" s="596" t="s">
        <v>137</v>
      </c>
      <c r="B44" s="597"/>
      <c r="C44" s="12" t="s">
        <v>136</v>
      </c>
      <c r="D44" s="26">
        <f>Zomba!G44+Zomba!H44+Zomba!I44</f>
        <v>92310.39</v>
      </c>
      <c r="E44" s="26">
        <f>Mwanza!G44+Mwanza!H44+Mwanza!I44</f>
        <v>61193</v>
      </c>
      <c r="F44" s="26">
        <f>Domasi!G44+Domasi!H44+Domasi!I44</f>
        <v>464.99</v>
      </c>
      <c r="G44" s="26">
        <f>Namadzi!G44+Namadzi!H44+Namadzi!I44</f>
        <v>15567.89</v>
      </c>
      <c r="H44" s="26">
        <f>Neno!G44+Neno!H44+Neno!I44</f>
        <v>16774.77</v>
      </c>
      <c r="I44" s="26">
        <f>Kuchawe!G44+Kuchawe!H44+Kuchawe!I44</f>
        <v>5059</v>
      </c>
      <c r="J44" s="26">
        <f>Chiradzulu!G44+Chiradzulu!H44+Chiradzulu!I44</f>
        <v>78.849999999999994</v>
      </c>
      <c r="K44" s="26">
        <f>Thondwe!G44+Thondwe!H44+Thondwe!I44</f>
        <v>573.46</v>
      </c>
      <c r="L44" s="26">
        <f>Jali!G44+Jali!H44+Jali!I44</f>
        <v>1080.43</v>
      </c>
      <c r="M44" s="26">
        <f>Lirangwe!G44+Lirangwe!H44+Lirangwe!I44</f>
        <v>0</v>
      </c>
      <c r="N44" s="39">
        <f>SUM(D44:M44)</f>
        <v>193102.78</v>
      </c>
    </row>
    <row r="45" spans="1:14" ht="15.75" x14ac:dyDescent="0.25">
      <c r="A45" s="660" t="s">
        <v>135</v>
      </c>
      <c r="B45" s="661"/>
      <c r="C45" s="42" t="s">
        <v>134</v>
      </c>
      <c r="D45" s="16">
        <f>IFERROR(D44/D9,0)</f>
        <v>6.0977357685419994E-2</v>
      </c>
      <c r="E45" s="16">
        <f t="shared" ref="E45:N45" si="13">IFERROR(E44/E9,0)</f>
        <v>0.51360538508023901</v>
      </c>
      <c r="F45" s="16">
        <f t="shared" si="13"/>
        <v>5.5130181162856874E-3</v>
      </c>
      <c r="G45" s="16">
        <f t="shared" si="13"/>
        <v>0.72699589053889979</v>
      </c>
      <c r="H45" s="16">
        <f t="shared" si="13"/>
        <v>0.84071417831904982</v>
      </c>
      <c r="I45" s="16">
        <f t="shared" si="13"/>
        <v>0.34210170408439278</v>
      </c>
      <c r="J45" s="16">
        <f t="shared" si="13"/>
        <v>1.5281007751937983E-2</v>
      </c>
      <c r="K45" s="16">
        <f t="shared" si="13"/>
        <v>7.0449631449631456E-2</v>
      </c>
      <c r="L45" s="16">
        <f t="shared" si="13"/>
        <v>6.2932781919850883E-2</v>
      </c>
      <c r="M45" s="16">
        <f t="shared" si="13"/>
        <v>0</v>
      </c>
      <c r="N45" s="315">
        <f t="shared" si="13"/>
        <v>0.10560443586933457</v>
      </c>
    </row>
    <row r="46" spans="1:14" ht="15.75" x14ac:dyDescent="0.25">
      <c r="A46" s="610" t="s">
        <v>133</v>
      </c>
      <c r="B46" s="611"/>
      <c r="C46" s="6" t="s">
        <v>31</v>
      </c>
      <c r="D46" s="26">
        <f>Zomba!G46+Zomba!H46+Zomba!I46</f>
        <v>21832037.529787503</v>
      </c>
      <c r="E46" s="26">
        <f>Mwanza!G46+Mwanza!H46+Mwanza!I46</f>
        <v>14500119.20125</v>
      </c>
      <c r="F46" s="26">
        <f>Domasi!G46+Domasi!H46+Domasi!I46</f>
        <v>191309.57503750001</v>
      </c>
      <c r="G46" s="26">
        <f>Namadzi!G46+Namadzi!H46+Namadzi!I46</f>
        <v>3749873.7516625002</v>
      </c>
      <c r="H46" s="26">
        <f>Neno!G46+Neno!H46+Neno!I46</f>
        <v>4034240.3258625004</v>
      </c>
      <c r="I46" s="26">
        <f>Kuchawe!G46+Kuchawe!H46+Kuchawe!I46</f>
        <v>1273755.9537499999</v>
      </c>
      <c r="J46" s="26">
        <f>Chiradzulu!G46+Chiradzulu!H46+Chiradzulu!I46</f>
        <v>100326.78556250001</v>
      </c>
      <c r="K46" s="26">
        <f>Thondwe!G46+Thondwe!H46+Thondwe!I46</f>
        <v>216867.412025</v>
      </c>
      <c r="L46" s="26">
        <f>Jali!G46+Jali!H46+Jali!I46</f>
        <v>336320.31713750004</v>
      </c>
      <c r="M46" s="26">
        <f>Lirangwe!G46+Lirangwe!H46+Lirangwe!I46</f>
        <v>81748.05</v>
      </c>
      <c r="N46" s="39">
        <f>SUM(D46:M46)</f>
        <v>46316598.902075</v>
      </c>
    </row>
    <row r="47" spans="1:14" s="3" customFormat="1" ht="15.75" x14ac:dyDescent="0.25">
      <c r="A47" s="596" t="s">
        <v>132</v>
      </c>
      <c r="B47" s="597"/>
      <c r="C47" s="12" t="s">
        <v>117</v>
      </c>
      <c r="D47" s="16">
        <f>IFERROR(D46/D9,0)</f>
        <v>14.421561445633213</v>
      </c>
      <c r="E47" s="16">
        <f t="shared" ref="E47:N47" si="14">IFERROR(E46/E9,0)</f>
        <v>121.70247097000268</v>
      </c>
      <c r="F47" s="16">
        <f t="shared" si="14"/>
        <v>2.2682060969067153</v>
      </c>
      <c r="G47" s="16">
        <f t="shared" si="14"/>
        <v>175.11318537697301</v>
      </c>
      <c r="H47" s="16">
        <f t="shared" si="14"/>
        <v>202.18715610998348</v>
      </c>
      <c r="I47" s="16">
        <f t="shared" si="14"/>
        <v>86.134430196781167</v>
      </c>
      <c r="J47" s="16">
        <f t="shared" si="14"/>
        <v>19.443175496608529</v>
      </c>
      <c r="K47" s="16">
        <f t="shared" si="14"/>
        <v>26.642188209459459</v>
      </c>
      <c r="L47" s="16">
        <f t="shared" si="14"/>
        <v>19.589953234942918</v>
      </c>
      <c r="M47" s="16">
        <f t="shared" si="14"/>
        <v>3.3244428629524196</v>
      </c>
      <c r="N47" s="315">
        <f t="shared" si="14"/>
        <v>25.329714561540086</v>
      </c>
    </row>
    <row r="48" spans="1:14" x14ac:dyDescent="0.25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8"/>
    </row>
    <row r="49" spans="1:14" ht="15.75" x14ac:dyDescent="0.25">
      <c r="A49" s="596" t="s">
        <v>130</v>
      </c>
      <c r="B49" s="597"/>
      <c r="C49" s="6" t="s">
        <v>129</v>
      </c>
      <c r="D49" s="26">
        <f>Zomba!G49+Zomba!H49+Zomba!I49</f>
        <v>0</v>
      </c>
      <c r="E49" s="26">
        <f>Mwanza!G49+Mwanza!H49+Mwanza!I49</f>
        <v>0</v>
      </c>
      <c r="F49" s="26">
        <f>Domasi!G49+Domasi!H49+Domasi!I49</f>
        <v>0</v>
      </c>
      <c r="G49" s="26">
        <f>Namadzi!G49+Namadzi!H49+Namadzi!I49</f>
        <v>0</v>
      </c>
      <c r="H49" s="26">
        <f>Neno!G49+Neno!H49+Neno!I49</f>
        <v>0</v>
      </c>
      <c r="I49" s="26">
        <f>Kuchawe!G49+Kuchawe!H49+Kuchawe!I49</f>
        <v>0</v>
      </c>
      <c r="J49" s="26">
        <f>Chiradzulu!G49+Chiradzulu!H49+Chiradzulu!I49</f>
        <v>0</v>
      </c>
      <c r="K49" s="26">
        <f>Thondwe!G49+Thondwe!H49+Thondwe!I49</f>
        <v>0</v>
      </c>
      <c r="L49" s="26">
        <f>Jali!G49+Jali!H49+Jali!I49</f>
        <v>0</v>
      </c>
      <c r="M49" s="26">
        <f>Lirangwe!G49+Lirangwe!H49+Lirangwe!I49</f>
        <v>0</v>
      </c>
      <c r="N49" s="39">
        <f>SUM(D49:M49)</f>
        <v>0</v>
      </c>
    </row>
    <row r="50" spans="1:14" ht="15.75" x14ac:dyDescent="0.25">
      <c r="A50" s="596" t="s">
        <v>189</v>
      </c>
      <c r="B50" s="597"/>
      <c r="C50" s="6" t="s">
        <v>128</v>
      </c>
      <c r="D50" s="26">
        <f>Zomba!G50+Zomba!H50+Zomba!I50</f>
        <v>0</v>
      </c>
      <c r="E50" s="26">
        <f>Mwanza!G50+Mwanza!H50+Mwanza!I50</f>
        <v>0</v>
      </c>
      <c r="F50" s="26">
        <f>Domasi!G50+Domasi!H50+Domasi!I50</f>
        <v>0</v>
      </c>
      <c r="G50" s="26">
        <f>Namadzi!G50+Namadzi!H50+Namadzi!I50</f>
        <v>0</v>
      </c>
      <c r="H50" s="26">
        <f>Neno!G50+Neno!H50+Neno!I50</f>
        <v>0</v>
      </c>
      <c r="I50" s="26">
        <f>Kuchawe!G50+Kuchawe!H50+Kuchawe!I50</f>
        <v>0</v>
      </c>
      <c r="J50" s="26">
        <f>Chiradzulu!G50+Chiradzulu!H50+Chiradzulu!I50</f>
        <v>0</v>
      </c>
      <c r="K50" s="26">
        <f>Thondwe!G50+Thondwe!H50+Thondwe!I50</f>
        <v>0</v>
      </c>
      <c r="L50" s="26">
        <f>Jali!G50+Jali!H50+Jali!I50</f>
        <v>0</v>
      </c>
      <c r="M50" s="26">
        <f>Lirangwe!G50+Lirangwe!H50+Lirangwe!I50</f>
        <v>0</v>
      </c>
      <c r="N50" s="39">
        <f>SUM(D50:M50)</f>
        <v>0</v>
      </c>
    </row>
    <row r="51" spans="1:14" ht="15.75" x14ac:dyDescent="0.25">
      <c r="A51" s="610" t="s">
        <v>127</v>
      </c>
      <c r="B51" s="611"/>
      <c r="C51" s="6" t="s">
        <v>31</v>
      </c>
      <c r="D51" s="26">
        <f>Zomba!G51+Zomba!H51+Zomba!I51</f>
        <v>0</v>
      </c>
      <c r="E51" s="26">
        <f>Mwanza!G51+Mwanza!H51+Mwanza!I51</f>
        <v>0</v>
      </c>
      <c r="F51" s="26">
        <f>Domasi!G51+Domasi!H51+Domasi!I51</f>
        <v>0</v>
      </c>
      <c r="G51" s="26">
        <f>Namadzi!G51+Namadzi!H51+Namadzi!I51</f>
        <v>0</v>
      </c>
      <c r="H51" s="26">
        <f>Neno!G51+Neno!H51+Neno!I51</f>
        <v>0</v>
      </c>
      <c r="I51" s="26">
        <f>Kuchawe!G51+Kuchawe!H51+Kuchawe!I51</f>
        <v>0</v>
      </c>
      <c r="J51" s="26">
        <f>Chiradzulu!G51+Chiradzulu!H51+Chiradzulu!I51</f>
        <v>0</v>
      </c>
      <c r="K51" s="26">
        <f>Thondwe!G51+Thondwe!H51+Thondwe!I51</f>
        <v>0</v>
      </c>
      <c r="L51" s="26">
        <f>Jali!G51+Jali!H51+Jali!I51</f>
        <v>0</v>
      </c>
      <c r="M51" s="26">
        <f>Lirangwe!G51+Lirangwe!H51+Lirangwe!I51</f>
        <v>0</v>
      </c>
      <c r="N51" s="40">
        <f>SUM(D51:M51)</f>
        <v>0</v>
      </c>
    </row>
    <row r="52" spans="1:14" ht="15.75" x14ac:dyDescent="0.25">
      <c r="A52" s="596" t="s">
        <v>126</v>
      </c>
      <c r="B52" s="597"/>
      <c r="C52" s="6" t="s">
        <v>31</v>
      </c>
      <c r="D52" s="26">
        <f>Zomba!G52+Zomba!H52+Zomba!I52</f>
        <v>0</v>
      </c>
      <c r="E52" s="26">
        <f>Mwanza!G52+Mwanza!H52+Mwanza!I52</f>
        <v>0</v>
      </c>
      <c r="F52" s="26">
        <f>Domasi!G52+Domasi!H52+Domasi!I52</f>
        <v>0</v>
      </c>
      <c r="G52" s="26">
        <f>Namadzi!G52+Namadzi!H52+Namadzi!I52</f>
        <v>0</v>
      </c>
      <c r="H52" s="26">
        <f>Neno!G52+Neno!H52+Neno!I52</f>
        <v>0</v>
      </c>
      <c r="I52" s="26">
        <f>Kuchawe!G52+Kuchawe!H52+Kuchawe!I52</f>
        <v>0</v>
      </c>
      <c r="J52" s="26">
        <f>Chiradzulu!G52+Chiradzulu!H52+Chiradzulu!I52</f>
        <v>0</v>
      </c>
      <c r="K52" s="26">
        <f>Thondwe!G52+Thondwe!H52+Thondwe!I52</f>
        <v>0</v>
      </c>
      <c r="L52" s="26">
        <f>Jali!G52+Jali!H52+Jali!I52</f>
        <v>0</v>
      </c>
      <c r="M52" s="26">
        <f>Lirangwe!G52+Lirangwe!H52+Lirangwe!I52</f>
        <v>0</v>
      </c>
      <c r="N52" s="40">
        <f>SUM(D52:M52)</f>
        <v>0</v>
      </c>
    </row>
    <row r="53" spans="1:14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8"/>
    </row>
    <row r="54" spans="1:14" ht="15.75" x14ac:dyDescent="0.25">
      <c r="A54" s="596" t="s">
        <v>124</v>
      </c>
      <c r="B54" s="597"/>
      <c r="C54" s="12" t="s">
        <v>18</v>
      </c>
      <c r="D54" s="26">
        <f>Zomba!G54+Zomba!H54+Zomba!I54</f>
        <v>0</v>
      </c>
      <c r="E54" s="26">
        <f>Mwanza!G54+Mwanza!H54+Mwanza!I54</f>
        <v>0</v>
      </c>
      <c r="F54" s="26">
        <f>Domasi!G54+Domasi!H54+Domasi!I54</f>
        <v>0</v>
      </c>
      <c r="G54" s="26">
        <f>Namadzi!G54+Namadzi!H54+Namadzi!I54</f>
        <v>0</v>
      </c>
      <c r="H54" s="26">
        <f>Neno!G54+Neno!H54+Neno!I54</f>
        <v>0</v>
      </c>
      <c r="I54" s="26">
        <f>Kuchawe!G54+Kuchawe!H54+Kuchawe!I54</f>
        <v>0</v>
      </c>
      <c r="J54" s="26">
        <f>Chiradzulu!G54+Chiradzulu!H54+Chiradzulu!I54</f>
        <v>0</v>
      </c>
      <c r="K54" s="26">
        <f>Thondwe!G54+Thondwe!H54+Thondwe!I54</f>
        <v>0</v>
      </c>
      <c r="L54" s="26">
        <f>Jali!G54+Jali!H54+Jali!I54</f>
        <v>0</v>
      </c>
      <c r="M54" s="26">
        <f>Lirangwe!G54+Lirangwe!H54+Lirangwe!I54</f>
        <v>0</v>
      </c>
      <c r="N54" s="39">
        <f>SUM(D54:M54)</f>
        <v>0</v>
      </c>
    </row>
    <row r="55" spans="1:14" ht="15.75" x14ac:dyDescent="0.25">
      <c r="A55" s="75" t="s">
        <v>123</v>
      </c>
      <c r="B55" s="76"/>
      <c r="C55" s="12" t="s">
        <v>18</v>
      </c>
      <c r="D55" s="26">
        <f>Zomba!G55+Zomba!H55+Zomba!I55</f>
        <v>0</v>
      </c>
      <c r="E55" s="26">
        <f>Mwanza!G55+Mwanza!H55+Mwanza!I55</f>
        <v>0</v>
      </c>
      <c r="F55" s="26">
        <f>Domasi!G55+Domasi!H55+Domasi!I55</f>
        <v>0</v>
      </c>
      <c r="G55" s="26">
        <f>Namadzi!G55+Namadzi!H55+Namadzi!I55</f>
        <v>0</v>
      </c>
      <c r="H55" s="26">
        <f>Neno!G55+Neno!H55+Neno!I55</f>
        <v>0</v>
      </c>
      <c r="I55" s="26">
        <f>Kuchawe!G55+Kuchawe!H55+Kuchawe!I55</f>
        <v>0</v>
      </c>
      <c r="J55" s="26">
        <f>Chiradzulu!G55+Chiradzulu!H55+Chiradzulu!I55</f>
        <v>0</v>
      </c>
      <c r="K55" s="26">
        <f>Thondwe!G55+Thondwe!H55+Thondwe!I55</f>
        <v>0</v>
      </c>
      <c r="L55" s="26">
        <f>Jali!G55+Jali!H55+Jali!I55</f>
        <v>0</v>
      </c>
      <c r="M55" s="26">
        <f>Lirangwe!G55+Lirangwe!H55+Lirangwe!I55</f>
        <v>0</v>
      </c>
      <c r="N55" s="39">
        <f>SUM(D55:M55)</f>
        <v>0</v>
      </c>
    </row>
    <row r="56" spans="1:14" ht="15.75" x14ac:dyDescent="0.25">
      <c r="A56" s="596" t="s">
        <v>122</v>
      </c>
      <c r="B56" s="597"/>
      <c r="C56" s="6" t="s">
        <v>18</v>
      </c>
      <c r="D56" s="26">
        <f>Zomba!G56+Zomba!H56+Zomba!I56</f>
        <v>0</v>
      </c>
      <c r="E56" s="26">
        <f>Mwanza!G56+Mwanza!H56+Mwanza!I56</f>
        <v>0</v>
      </c>
      <c r="F56" s="26">
        <f>Domasi!G56+Domasi!H56+Domasi!I56</f>
        <v>0</v>
      </c>
      <c r="G56" s="26">
        <f>Namadzi!G56+Namadzi!H56+Namadzi!I56</f>
        <v>0</v>
      </c>
      <c r="H56" s="26">
        <f>Neno!G56+Neno!H56+Neno!I56</f>
        <v>0</v>
      </c>
      <c r="I56" s="26">
        <f>Kuchawe!G56+Kuchawe!H56+Kuchawe!I56</f>
        <v>0</v>
      </c>
      <c r="J56" s="26">
        <f>Chiradzulu!G56+Chiradzulu!H56+Chiradzulu!I56</f>
        <v>0</v>
      </c>
      <c r="K56" s="26">
        <f>Thondwe!G56+Thondwe!H56+Thondwe!I56</f>
        <v>0</v>
      </c>
      <c r="L56" s="26">
        <f>Jali!G56+Jali!H56+Jali!I56</f>
        <v>0</v>
      </c>
      <c r="M56" s="26">
        <f>Lirangwe!G56+Lirangwe!H56+Lirangwe!I56</f>
        <v>0</v>
      </c>
      <c r="N56" s="39">
        <f>SUM(D56:M56)</f>
        <v>0</v>
      </c>
    </row>
    <row r="57" spans="1:14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8"/>
    </row>
    <row r="58" spans="1:14" ht="15.75" x14ac:dyDescent="0.25">
      <c r="A58" s="610" t="s">
        <v>120</v>
      </c>
      <c r="B58" s="611"/>
      <c r="C58" s="6" t="s">
        <v>18</v>
      </c>
      <c r="D58" s="14">
        <f>D41+D46+D51+D52+D54+D55+D56</f>
        <v>66245707.529787503</v>
      </c>
      <c r="E58" s="14">
        <f t="shared" ref="E58:M58" si="15">E41+E46+E51+E52+E54+E55+E56</f>
        <v>15025519.20125</v>
      </c>
      <c r="F58" s="14">
        <f t="shared" si="15"/>
        <v>1763809.5750374999</v>
      </c>
      <c r="G58" s="14">
        <f t="shared" si="15"/>
        <v>3831273.7516625002</v>
      </c>
      <c r="H58" s="14">
        <f t="shared" si="15"/>
        <v>4345040.3258625008</v>
      </c>
      <c r="I58" s="14">
        <f t="shared" si="15"/>
        <v>1685555.9537499999</v>
      </c>
      <c r="J58" s="14">
        <f t="shared" si="15"/>
        <v>246476.78556250001</v>
      </c>
      <c r="K58" s="14">
        <f t="shared" si="15"/>
        <v>493357.41202499997</v>
      </c>
      <c r="L58" s="14">
        <f t="shared" si="15"/>
        <v>856860.31713750004</v>
      </c>
      <c r="M58" s="14">
        <f t="shared" si="15"/>
        <v>203848.05</v>
      </c>
      <c r="N58" s="39">
        <f>SUM(D58:M58)</f>
        <v>94697448.902074993</v>
      </c>
    </row>
    <row r="59" spans="1:14" ht="15.75" x14ac:dyDescent="0.25">
      <c r="A59" s="610" t="s">
        <v>119</v>
      </c>
      <c r="B59" s="611"/>
      <c r="C59" s="6" t="s">
        <v>117</v>
      </c>
      <c r="D59" s="16">
        <f>IFERROR(D58/D9,0)</f>
        <v>43.759843319561028</v>
      </c>
      <c r="E59" s="16">
        <f t="shared" ref="E59:M59" si="16">IFERROR(E58/E9,0)</f>
        <v>126.11226080415295</v>
      </c>
      <c r="F59" s="16">
        <f t="shared" si="16"/>
        <v>20.912093036108079</v>
      </c>
      <c r="G59" s="16">
        <f t="shared" si="16"/>
        <v>178.91443689467172</v>
      </c>
      <c r="H59" s="16">
        <f t="shared" si="16"/>
        <v>217.76376113178475</v>
      </c>
      <c r="I59" s="16">
        <f t="shared" si="16"/>
        <v>113.98133309101974</v>
      </c>
      <c r="J59" s="16">
        <f t="shared" si="16"/>
        <v>47.766818907461243</v>
      </c>
      <c r="K59" s="16">
        <f t="shared" si="16"/>
        <v>60.609018676289921</v>
      </c>
      <c r="L59" s="16">
        <f t="shared" si="16"/>
        <v>49.910316701858108</v>
      </c>
      <c r="M59" s="16">
        <f t="shared" si="16"/>
        <v>8.2898759658397712</v>
      </c>
      <c r="N59" s="40">
        <f>IFERROR(N58/N9,0)</f>
        <v>51.788330906311998</v>
      </c>
    </row>
    <row r="60" spans="1:14" ht="15.75" x14ac:dyDescent="0.25">
      <c r="A60" s="610" t="s">
        <v>118</v>
      </c>
      <c r="B60" s="611"/>
      <c r="C60" s="6" t="s">
        <v>117</v>
      </c>
      <c r="D60" s="16">
        <f>IFERROR(D58/D22,0)</f>
        <v>70.05888662266301</v>
      </c>
      <c r="E60" s="16">
        <f t="shared" ref="E60:M60" si="17">IFERROR(E58/E22,0)</f>
        <v>177.760416829337</v>
      </c>
      <c r="F60" s="16">
        <f t="shared" si="17"/>
        <v>28.525283747849031</v>
      </c>
      <c r="G60" s="16">
        <f t="shared" si="17"/>
        <v>200.33327677390258</v>
      </c>
      <c r="H60" s="16">
        <f t="shared" si="17"/>
        <v>239.16424436152823</v>
      </c>
      <c r="I60" s="16">
        <f t="shared" si="17"/>
        <v>135.29690916424522</v>
      </c>
      <c r="J60" s="16">
        <f t="shared" si="17"/>
        <v>53.391557395914575</v>
      </c>
      <c r="K60" s="16">
        <f t="shared" si="17"/>
        <v>83.546266345763058</v>
      </c>
      <c r="L60" s="16">
        <f t="shared" si="17"/>
        <v>71.413953172271533</v>
      </c>
      <c r="M60" s="16">
        <f t="shared" si="17"/>
        <v>10.635088039650425</v>
      </c>
      <c r="N60" s="201">
        <f>IFERROR(N58/N22,0)</f>
        <v>80.023553841267756</v>
      </c>
    </row>
    <row r="61" spans="1:14" ht="15.75" x14ac:dyDescent="0.25">
      <c r="A61" s="596" t="s">
        <v>116</v>
      </c>
      <c r="B61" s="597"/>
      <c r="C61" s="6" t="s">
        <v>3</v>
      </c>
      <c r="D61" s="26">
        <f>Zomba!I61</f>
        <v>64</v>
      </c>
      <c r="E61" s="26">
        <f>Mwanza!I61</f>
        <v>12</v>
      </c>
      <c r="F61" s="26">
        <f>Domasi!I61</f>
        <v>8</v>
      </c>
      <c r="G61" s="26">
        <f>Namadzi!I61</f>
        <v>5</v>
      </c>
      <c r="H61" s="26">
        <f>Neno!I61</f>
        <v>5</v>
      </c>
      <c r="I61" s="26">
        <f>Kuchawe!I61</f>
        <v>3</v>
      </c>
      <c r="J61" s="26">
        <f>Chiradzulu!I61</f>
        <v>4</v>
      </c>
      <c r="K61" s="26">
        <f>Thondwe!I61</f>
        <v>1</v>
      </c>
      <c r="L61" s="26">
        <f>Jali!I61</f>
        <v>1</v>
      </c>
      <c r="M61" s="26">
        <f>Lirangwe!I61</f>
        <v>7</v>
      </c>
      <c r="N61" s="186">
        <f>SUM(D61:M61)</f>
        <v>110</v>
      </c>
    </row>
    <row r="62" spans="1:14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1.3105683731579214</v>
      </c>
      <c r="E62" s="16">
        <f t="shared" ref="E62:N62" si="18">IFERROR((E61*1000*31)/E9,0)</f>
        <v>3.1222722084200631</v>
      </c>
      <c r="F62" s="16">
        <f t="shared" si="18"/>
        <v>2.9403395617945556</v>
      </c>
      <c r="G62" s="16">
        <f t="shared" si="18"/>
        <v>7.2382553469692725</v>
      </c>
      <c r="H62" s="16">
        <f t="shared" si="18"/>
        <v>7.7682554001904478</v>
      </c>
      <c r="I62" s="16">
        <f t="shared" si="18"/>
        <v>6.288882878009197</v>
      </c>
      <c r="J62" s="16">
        <f t="shared" si="18"/>
        <v>24.031007751937985</v>
      </c>
      <c r="K62" s="16">
        <f t="shared" si="18"/>
        <v>3.8083538083538082</v>
      </c>
      <c r="L62" s="16">
        <f t="shared" si="18"/>
        <v>1.8056849953401677</v>
      </c>
      <c r="M62" s="16">
        <f t="shared" si="18"/>
        <v>8.8247254981699879</v>
      </c>
      <c r="N62" s="315">
        <f t="shared" si="18"/>
        <v>1.8648676436166838</v>
      </c>
    </row>
    <row r="63" spans="1:14" ht="15.75" x14ac:dyDescent="0.25">
      <c r="A63" s="641" t="s">
        <v>113</v>
      </c>
      <c r="B63" s="642"/>
      <c r="C63" s="38" t="s">
        <v>3</v>
      </c>
      <c r="D63" s="26">
        <f>Zomba!G63+Zomba!H63+Zomba!I63</f>
        <v>225</v>
      </c>
      <c r="E63" s="26">
        <f>Mwanza!G63+Mwanza!H63+Mwanza!I63</f>
        <v>78</v>
      </c>
      <c r="F63" s="26">
        <f>Domasi!G63+Domasi!H63+Domasi!I63</f>
        <v>51</v>
      </c>
      <c r="G63" s="26">
        <f>Namadzi!G63+Namadzi!H63+Namadzi!I63</f>
        <v>18</v>
      </c>
      <c r="H63" s="26">
        <f>Neno!G63+Neno!H63+Neno!I63</f>
        <v>45</v>
      </c>
      <c r="I63" s="26">
        <f>Kuchawe!G63+Kuchawe!H63+Kuchawe!I63</f>
        <v>15</v>
      </c>
      <c r="J63" s="26">
        <f>Chiradzulu!G63+Chiradzulu!H63+Chiradzulu!I63</f>
        <v>18</v>
      </c>
      <c r="K63" s="26">
        <f>Thondwe!G63+Thondwe!H63+Thondwe!I63</f>
        <v>12</v>
      </c>
      <c r="L63" s="26">
        <f>Jali!G63+Jali!H63+Jali!I63</f>
        <v>18</v>
      </c>
      <c r="M63" s="26">
        <f>Lirangwe!G63+Lirangwe!H63+Lirangwe!I63</f>
        <v>21</v>
      </c>
      <c r="N63" s="186">
        <f>SUM(D63:M63)</f>
        <v>501</v>
      </c>
    </row>
    <row r="64" spans="1:14" x14ac:dyDescent="0.25">
      <c r="A64" s="710"/>
      <c r="B64" s="711"/>
      <c r="C64" s="711"/>
      <c r="D64" s="711"/>
      <c r="E64" s="711"/>
      <c r="F64" s="711"/>
      <c r="G64" s="711"/>
      <c r="H64" s="711"/>
      <c r="I64" s="711"/>
      <c r="J64" s="711"/>
      <c r="K64" s="711"/>
      <c r="L64" s="711"/>
      <c r="M64" s="711"/>
      <c r="N64" s="712"/>
    </row>
    <row r="65" spans="1:14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8"/>
    </row>
    <row r="66" spans="1:14" ht="15.75" x14ac:dyDescent="0.25">
      <c r="A66" s="649" t="s">
        <v>111</v>
      </c>
      <c r="B66" s="37" t="s">
        <v>85</v>
      </c>
      <c r="C66" s="6" t="s">
        <v>3</v>
      </c>
      <c r="D66" s="26">
        <f>Zomba!G66</f>
        <v>0</v>
      </c>
      <c r="E66" s="26">
        <f>Mwanza!G66</f>
        <v>47</v>
      </c>
      <c r="F66" s="26">
        <f>Domasi!G66</f>
        <v>41</v>
      </c>
      <c r="G66" s="26">
        <f>Namadzi!G66</f>
        <v>68</v>
      </c>
      <c r="H66" s="26">
        <f>Neno!G66</f>
        <v>0</v>
      </c>
      <c r="I66" s="26">
        <f>Kuchawe!G66</f>
        <v>3</v>
      </c>
      <c r="J66" s="26">
        <f>Chiradzulu!G66</f>
        <v>6</v>
      </c>
      <c r="K66" s="26">
        <f>Thondwe!G66</f>
        <v>0</v>
      </c>
      <c r="L66" s="26">
        <f>Jali!G66</f>
        <v>4</v>
      </c>
      <c r="M66" s="26">
        <f>Lirangwe!G66</f>
        <v>26</v>
      </c>
      <c r="N66" s="35">
        <f>SUM(D66:M66)</f>
        <v>195</v>
      </c>
    </row>
    <row r="67" spans="1:14" ht="15.75" x14ac:dyDescent="0.25">
      <c r="A67" s="650"/>
      <c r="B67" s="24" t="s">
        <v>106</v>
      </c>
      <c r="C67" s="6" t="s">
        <v>3</v>
      </c>
      <c r="D67" s="26">
        <f>Zomba!G67+Zomba!H67+Zomba!I67</f>
        <v>380</v>
      </c>
      <c r="E67" s="26">
        <f>Mwanza!G67+Mwanza!H67+Mwanza!I67</f>
        <v>144</v>
      </c>
      <c r="F67" s="26">
        <f>Domasi!G67+Domasi!H67+Domasi!I67</f>
        <v>70</v>
      </c>
      <c r="G67" s="26">
        <f>Namadzi!G67+Namadzi!H67+Namadzi!I67</f>
        <v>0</v>
      </c>
      <c r="H67" s="26">
        <f>Neno!G67+Neno!H67+Neno!I67</f>
        <v>26</v>
      </c>
      <c r="I67" s="26">
        <f>Kuchawe!G67+Kuchawe!H67+Kuchawe!I67</f>
        <v>8</v>
      </c>
      <c r="J67" s="26">
        <f>Chiradzulu!G67+Chiradzulu!H67+Chiradzulu!I67</f>
        <v>0</v>
      </c>
      <c r="K67" s="26">
        <f>Thondwe!G67+Thondwe!H67+Thondwe!I67</f>
        <v>7</v>
      </c>
      <c r="L67" s="26">
        <f>Jali!G67+Jali!H67+Jali!I67</f>
        <v>19</v>
      </c>
      <c r="M67" s="26">
        <f>Lirangwe!G67+Lirangwe!H67+Lirangwe!I67</f>
        <v>46</v>
      </c>
      <c r="N67" s="35">
        <f>SUM(D67:M67)</f>
        <v>700</v>
      </c>
    </row>
    <row r="68" spans="1:14" ht="26.25" x14ac:dyDescent="0.25">
      <c r="A68" s="650"/>
      <c r="B68" s="24" t="s">
        <v>105</v>
      </c>
      <c r="C68" s="6" t="s">
        <v>3</v>
      </c>
      <c r="D68" s="26">
        <f>Zomba!G68+Zomba!H68+Zomba!I68</f>
        <v>380</v>
      </c>
      <c r="E68" s="26">
        <f>Mwanza!G68+Mwanza!H68+Mwanza!I68</f>
        <v>94</v>
      </c>
      <c r="F68" s="26">
        <f>Domasi!G68+Domasi!H68+Domasi!I68</f>
        <v>58</v>
      </c>
      <c r="G68" s="26">
        <f>Namadzi!G68+Namadzi!H68+Namadzi!I68</f>
        <v>5</v>
      </c>
      <c r="H68" s="26">
        <f>Neno!G68+Neno!H68+Neno!I68</f>
        <v>26</v>
      </c>
      <c r="I68" s="26">
        <f>Kuchawe!G68+Kuchawe!H68+Kuchawe!I68</f>
        <v>8</v>
      </c>
      <c r="J68" s="26">
        <f>Chiradzulu!G68+Chiradzulu!H68+Chiradzulu!I68</f>
        <v>3</v>
      </c>
      <c r="K68" s="26">
        <f>Thondwe!G68+Thondwe!H68+Thondwe!I68</f>
        <v>7</v>
      </c>
      <c r="L68" s="26">
        <f>Jali!G68+Jali!H68+Jali!I68</f>
        <v>20</v>
      </c>
      <c r="M68" s="26">
        <f>Lirangwe!G68+Lirangwe!H68+Lirangwe!I68</f>
        <v>40</v>
      </c>
      <c r="N68" s="35">
        <f>SUM(D68:M68)</f>
        <v>641</v>
      </c>
    </row>
    <row r="69" spans="1:14" s="3" customFormat="1" ht="26.25" x14ac:dyDescent="0.25">
      <c r="A69" s="650"/>
      <c r="B69" s="24" t="s">
        <v>104</v>
      </c>
      <c r="C69" s="12" t="s">
        <v>3</v>
      </c>
      <c r="D69" s="26">
        <f>Zomba!G69+Zomba!H69+Zomba!I69</f>
        <v>0</v>
      </c>
      <c r="E69" s="26">
        <f>Mwanza!G69+Mwanza!H69+Mwanza!I69</f>
        <v>0</v>
      </c>
      <c r="F69" s="26">
        <f>Domasi!G69+Domasi!H69+Domasi!I69</f>
        <v>0</v>
      </c>
      <c r="G69" s="26">
        <f>Namadzi!G69+Namadzi!H69+Namadzi!I69</f>
        <v>0</v>
      </c>
      <c r="H69" s="26">
        <f>Neno!G69+Neno!H69+Neno!I69</f>
        <v>0</v>
      </c>
      <c r="I69" s="26">
        <f>Kuchawe!G69+Kuchawe!H69+Kuchawe!I69</f>
        <v>0</v>
      </c>
      <c r="J69" s="26">
        <f>Chiradzulu!G69+Chiradzulu!H69+Chiradzulu!I69</f>
        <v>0</v>
      </c>
      <c r="K69" s="26">
        <f>Thondwe!G69+Thondwe!H69+Thondwe!I69</f>
        <v>0</v>
      </c>
      <c r="L69" s="26">
        <f>Jali!G69+Jali!H69+Jali!I69</f>
        <v>0</v>
      </c>
      <c r="M69" s="26">
        <f>Lirangwe!G69+Lirangwe!H69+Lirangwe!I69</f>
        <v>0</v>
      </c>
      <c r="N69" s="71">
        <f>SUM(D69:M69)</f>
        <v>0</v>
      </c>
    </row>
    <row r="70" spans="1:14" s="3" customFormat="1" ht="15.75" x14ac:dyDescent="0.25">
      <c r="A70" s="650"/>
      <c r="B70" s="24" t="s">
        <v>190</v>
      </c>
      <c r="C70" s="12" t="s">
        <v>3</v>
      </c>
      <c r="D70" s="5">
        <f>D68+D69</f>
        <v>380</v>
      </c>
      <c r="E70" s="5">
        <f t="shared" ref="E70:N70" si="19">E68+E69</f>
        <v>94</v>
      </c>
      <c r="F70" s="5">
        <f t="shared" si="19"/>
        <v>58</v>
      </c>
      <c r="G70" s="5">
        <f t="shared" si="19"/>
        <v>5</v>
      </c>
      <c r="H70" s="5">
        <f t="shared" si="19"/>
        <v>26</v>
      </c>
      <c r="I70" s="5">
        <f t="shared" si="19"/>
        <v>8</v>
      </c>
      <c r="J70" s="5">
        <f t="shared" si="19"/>
        <v>3</v>
      </c>
      <c r="K70" s="5">
        <f t="shared" si="19"/>
        <v>7</v>
      </c>
      <c r="L70" s="5">
        <f t="shared" si="19"/>
        <v>20</v>
      </c>
      <c r="M70" s="5">
        <f t="shared" si="19"/>
        <v>40</v>
      </c>
      <c r="N70" s="188">
        <f t="shared" si="19"/>
        <v>641</v>
      </c>
    </row>
    <row r="71" spans="1:14" ht="15.75" x14ac:dyDescent="0.25">
      <c r="A71" s="651"/>
      <c r="B71" s="37" t="s">
        <v>81</v>
      </c>
      <c r="C71" s="6" t="s">
        <v>3</v>
      </c>
      <c r="D71" s="26">
        <f>D66+D67-D70</f>
        <v>0</v>
      </c>
      <c r="E71" s="26">
        <f t="shared" ref="E71:M71" si="20">E66+E67-E70</f>
        <v>97</v>
      </c>
      <c r="F71" s="26">
        <f t="shared" si="20"/>
        <v>53</v>
      </c>
      <c r="G71" s="26">
        <f t="shared" si="20"/>
        <v>63</v>
      </c>
      <c r="H71" s="26">
        <f t="shared" si="20"/>
        <v>0</v>
      </c>
      <c r="I71" s="26">
        <f t="shared" si="20"/>
        <v>3</v>
      </c>
      <c r="J71" s="26">
        <f t="shared" si="20"/>
        <v>3</v>
      </c>
      <c r="K71" s="26">
        <f t="shared" si="20"/>
        <v>0</v>
      </c>
      <c r="L71" s="26">
        <f t="shared" si="20"/>
        <v>3</v>
      </c>
      <c r="M71" s="26">
        <f t="shared" si="20"/>
        <v>32</v>
      </c>
      <c r="N71" s="54">
        <f>N66+N67-N70</f>
        <v>254</v>
      </c>
    </row>
    <row r="72" spans="1:14" ht="15.75" x14ac:dyDescent="0.25">
      <c r="A72" s="649" t="s">
        <v>110</v>
      </c>
      <c r="B72" s="37" t="s">
        <v>85</v>
      </c>
      <c r="C72" s="6" t="s">
        <v>3</v>
      </c>
      <c r="D72" s="26">
        <f>Zomba!G72</f>
        <v>16</v>
      </c>
      <c r="E72" s="26">
        <f>Mwanza!G72</f>
        <v>0</v>
      </c>
      <c r="F72" s="26">
        <f>Domasi!G72</f>
        <v>4</v>
      </c>
      <c r="G72" s="26">
        <f>Namadzi!G72</f>
        <v>0</v>
      </c>
      <c r="H72" s="26">
        <f>Neno!G72</f>
        <v>0</v>
      </c>
      <c r="I72" s="26">
        <f>Kuchawe!G72</f>
        <v>0</v>
      </c>
      <c r="J72" s="26">
        <f>Chiradzulu!G72</f>
        <v>0</v>
      </c>
      <c r="K72" s="26">
        <f>Thondwe!G72</f>
        <v>0</v>
      </c>
      <c r="L72" s="26">
        <f>Jali!G72</f>
        <v>1</v>
      </c>
      <c r="M72" s="26">
        <f>Lirangwe!G72</f>
        <v>0</v>
      </c>
      <c r="N72" s="35">
        <f>SUM(D72:M72)</f>
        <v>21</v>
      </c>
    </row>
    <row r="73" spans="1:14" ht="15.75" x14ac:dyDescent="0.25">
      <c r="A73" s="650"/>
      <c r="B73" s="24" t="s">
        <v>106</v>
      </c>
      <c r="C73" s="6" t="s">
        <v>3</v>
      </c>
      <c r="D73" s="26">
        <f>Zomba!G73+Zomba!H73+Zomba!I73</f>
        <v>6</v>
      </c>
      <c r="E73" s="26">
        <f>Mwanza!G73+Mwanza!H73+Mwanza!I73</f>
        <v>1</v>
      </c>
      <c r="F73" s="26">
        <f>Domasi!G73+Domasi!H73+Domasi!I73</f>
        <v>0</v>
      </c>
      <c r="G73" s="26">
        <f>Namadzi!G73+Namadzi!H73+Namadzi!I73</f>
        <v>0</v>
      </c>
      <c r="H73" s="26">
        <f>Neno!G73+Neno!H73+Neno!I73</f>
        <v>0</v>
      </c>
      <c r="I73" s="26">
        <f>Kuchawe!G73+Kuchawe!H73+Kuchawe!I73</f>
        <v>0</v>
      </c>
      <c r="J73" s="26">
        <f>Chiradzulu!G73+Chiradzulu!H73+Chiradzulu!I73</f>
        <v>0</v>
      </c>
      <c r="K73" s="26">
        <f>Thondwe!G73+Thondwe!H73+Thondwe!I73</f>
        <v>0</v>
      </c>
      <c r="L73" s="26">
        <f>Jali!G73+Jali!H73+Jali!I73</f>
        <v>0</v>
      </c>
      <c r="M73" s="26">
        <f>Lirangwe!G73+Lirangwe!H73+Lirangwe!I73</f>
        <v>0</v>
      </c>
      <c r="N73" s="35">
        <f>SUM(D73:M73)</f>
        <v>7</v>
      </c>
    </row>
    <row r="74" spans="1:14" ht="26.25" x14ac:dyDescent="0.25">
      <c r="A74" s="650"/>
      <c r="B74" s="24" t="s">
        <v>105</v>
      </c>
      <c r="C74" s="6" t="s">
        <v>3</v>
      </c>
      <c r="D74" s="26">
        <f>Zomba!G74+Zomba!H74+Zomba!I74</f>
        <v>7</v>
      </c>
      <c r="E74" s="26">
        <f>Mwanza!G74+Mwanza!H74+Mwanza!I74</f>
        <v>1</v>
      </c>
      <c r="F74" s="26">
        <f>Domasi!G74+Domasi!H74+Domasi!I74</f>
        <v>0</v>
      </c>
      <c r="G74" s="26">
        <f>Namadzi!G74+Namadzi!H74+Namadzi!I74</f>
        <v>0</v>
      </c>
      <c r="H74" s="26">
        <f>Neno!G74+Neno!H74+Neno!I74</f>
        <v>0</v>
      </c>
      <c r="I74" s="26">
        <f>Kuchawe!G74+Kuchawe!H74+Kuchawe!I74</f>
        <v>0</v>
      </c>
      <c r="J74" s="26">
        <f>Chiradzulu!G74+Chiradzulu!H74+Chiradzulu!I74</f>
        <v>0</v>
      </c>
      <c r="K74" s="26">
        <f>Thondwe!G74+Thondwe!H74+Thondwe!I74</f>
        <v>0</v>
      </c>
      <c r="L74" s="26">
        <f>Jali!G74+Jali!H74+Jali!I74</f>
        <v>0</v>
      </c>
      <c r="M74" s="26">
        <f>Lirangwe!G74+Lirangwe!H74+Lirangwe!I74</f>
        <v>0</v>
      </c>
      <c r="N74" s="35">
        <f>SUM(D74:M74)</f>
        <v>8</v>
      </c>
    </row>
    <row r="75" spans="1:14" s="3" customFormat="1" ht="26.25" x14ac:dyDescent="0.25">
      <c r="A75" s="650"/>
      <c r="B75" s="24" t="s">
        <v>104</v>
      </c>
      <c r="C75" s="12" t="s">
        <v>3</v>
      </c>
      <c r="D75" s="26">
        <f>Zomba!G75+Zomba!H75+Zomba!I75</f>
        <v>0</v>
      </c>
      <c r="E75" s="26">
        <f>Mwanza!G75+Mwanza!H75+Mwanza!I75</f>
        <v>0</v>
      </c>
      <c r="F75" s="26">
        <f>Domasi!G75+Domasi!H75+Domasi!I75</f>
        <v>0</v>
      </c>
      <c r="G75" s="26">
        <f>Namadzi!G75+Namadzi!H75+Namadzi!I75</f>
        <v>0</v>
      </c>
      <c r="H75" s="26">
        <f>Neno!G75+Neno!H75+Neno!I75</f>
        <v>0</v>
      </c>
      <c r="I75" s="26">
        <f>Kuchawe!G75+Kuchawe!H75+Kuchawe!I75</f>
        <v>0</v>
      </c>
      <c r="J75" s="26">
        <f>Chiradzulu!G75+Chiradzulu!H75+Chiradzulu!I75</f>
        <v>0</v>
      </c>
      <c r="K75" s="26">
        <f>Thondwe!G75+Thondwe!H75+Thondwe!I75</f>
        <v>0</v>
      </c>
      <c r="L75" s="26">
        <f>Jali!G75+Jali!H75+Jali!I75</f>
        <v>0</v>
      </c>
      <c r="M75" s="26">
        <f>Lirangwe!G75+Lirangwe!H75+Lirangwe!I75</f>
        <v>0</v>
      </c>
      <c r="N75" s="35">
        <f>SUM(D75:M75)</f>
        <v>0</v>
      </c>
    </row>
    <row r="76" spans="1:14" s="3" customFormat="1" ht="15.75" x14ac:dyDescent="0.25">
      <c r="A76" s="650"/>
      <c r="B76" s="24" t="s">
        <v>190</v>
      </c>
      <c r="C76" s="12" t="s">
        <v>3</v>
      </c>
      <c r="D76" s="5">
        <f>D74+D75</f>
        <v>7</v>
      </c>
      <c r="E76" s="5">
        <f t="shared" ref="E76:N76" si="21">E74+E75</f>
        <v>1</v>
      </c>
      <c r="F76" s="5">
        <f t="shared" si="21"/>
        <v>0</v>
      </c>
      <c r="G76" s="5">
        <f t="shared" si="21"/>
        <v>0</v>
      </c>
      <c r="H76" s="5">
        <f t="shared" si="21"/>
        <v>0</v>
      </c>
      <c r="I76" s="5">
        <f t="shared" si="21"/>
        <v>0</v>
      </c>
      <c r="J76" s="5">
        <f t="shared" si="21"/>
        <v>0</v>
      </c>
      <c r="K76" s="5">
        <f t="shared" si="21"/>
        <v>0</v>
      </c>
      <c r="L76" s="5">
        <f t="shared" si="21"/>
        <v>0</v>
      </c>
      <c r="M76" s="5">
        <f t="shared" si="21"/>
        <v>0</v>
      </c>
      <c r="N76" s="188">
        <f t="shared" si="21"/>
        <v>8</v>
      </c>
    </row>
    <row r="77" spans="1:14" ht="15.75" x14ac:dyDescent="0.25">
      <c r="A77" s="651"/>
      <c r="B77" s="37" t="s">
        <v>81</v>
      </c>
      <c r="C77" s="6" t="s">
        <v>3</v>
      </c>
      <c r="D77" s="26">
        <f>D73+D74-D76</f>
        <v>6</v>
      </c>
      <c r="E77" s="26">
        <f t="shared" ref="E77:M77" si="22">E73+E74-E76</f>
        <v>1</v>
      </c>
      <c r="F77" s="26">
        <f t="shared" si="22"/>
        <v>0</v>
      </c>
      <c r="G77" s="26">
        <f t="shared" si="22"/>
        <v>0</v>
      </c>
      <c r="H77" s="26">
        <f t="shared" si="22"/>
        <v>0</v>
      </c>
      <c r="I77" s="26">
        <f t="shared" si="22"/>
        <v>0</v>
      </c>
      <c r="J77" s="26">
        <f t="shared" si="22"/>
        <v>0</v>
      </c>
      <c r="K77" s="26">
        <f t="shared" si="22"/>
        <v>0</v>
      </c>
      <c r="L77" s="26">
        <f t="shared" si="22"/>
        <v>0</v>
      </c>
      <c r="M77" s="26">
        <f t="shared" si="22"/>
        <v>0</v>
      </c>
      <c r="N77" s="54">
        <f>N72+N73-N76</f>
        <v>20</v>
      </c>
    </row>
    <row r="78" spans="1:14" ht="15.6" customHeight="1" x14ac:dyDescent="0.25">
      <c r="A78" s="649" t="s">
        <v>109</v>
      </c>
      <c r="B78" s="37" t="s">
        <v>85</v>
      </c>
      <c r="C78" s="6" t="s">
        <v>3</v>
      </c>
      <c r="D78" s="26">
        <f>Zomba!G78</f>
        <v>5</v>
      </c>
      <c r="E78" s="26">
        <f>Mwanza!G78</f>
        <v>0</v>
      </c>
      <c r="F78" s="26">
        <f>Domasi!G78</f>
        <v>4</v>
      </c>
      <c r="G78" s="26">
        <f>Namadzi!G78</f>
        <v>0</v>
      </c>
      <c r="H78" s="26">
        <f>Neno!G78</f>
        <v>0</v>
      </c>
      <c r="I78" s="26">
        <f>Kuchawe!G78</f>
        <v>0</v>
      </c>
      <c r="J78" s="26">
        <f>Chiradzulu!G78</f>
        <v>0</v>
      </c>
      <c r="K78" s="26">
        <f>Thondwe!G78</f>
        <v>0</v>
      </c>
      <c r="L78" s="26">
        <f>Jali!G78</f>
        <v>0</v>
      </c>
      <c r="M78" s="26">
        <f>Lirangwe!G78</f>
        <v>0</v>
      </c>
      <c r="N78" s="35">
        <f>SUM(D78:M78)</f>
        <v>9</v>
      </c>
    </row>
    <row r="79" spans="1:14" ht="15.75" x14ac:dyDescent="0.25">
      <c r="A79" s="650"/>
      <c r="B79" s="24" t="s">
        <v>106</v>
      </c>
      <c r="C79" s="6" t="s">
        <v>3</v>
      </c>
      <c r="D79" s="26">
        <f>Zomba!G79+Zomba!H79+Zomba!I79</f>
        <v>3</v>
      </c>
      <c r="E79" s="26">
        <f>Mwanza!G79+Mwanza!H79+Mwanza!I79</f>
        <v>0</v>
      </c>
      <c r="F79" s="26">
        <f>Domasi!G79+Domasi!H79+Domasi!I79</f>
        <v>0</v>
      </c>
      <c r="G79" s="26">
        <f>Namadzi!G79+Namadzi!H79+Namadzi!I79</f>
        <v>0</v>
      </c>
      <c r="H79" s="26">
        <f>Neno!G79+Neno!H79+Neno!I79</f>
        <v>0</v>
      </c>
      <c r="I79" s="26">
        <f>Kuchawe!G79+Kuchawe!H79+Kuchawe!I79</f>
        <v>0</v>
      </c>
      <c r="J79" s="26">
        <f>Chiradzulu!G79+Chiradzulu!H79+Chiradzulu!I79</f>
        <v>3</v>
      </c>
      <c r="K79" s="26">
        <f>Thondwe!G79+Thondwe!H79+Thondwe!I79</f>
        <v>0</v>
      </c>
      <c r="L79" s="26">
        <f>Jali!G79+Jali!H79+Jali!I79</f>
        <v>0</v>
      </c>
      <c r="M79" s="26">
        <f>Lirangwe!G79+Lirangwe!H79+Lirangwe!I79</f>
        <v>0</v>
      </c>
      <c r="N79" s="35">
        <f>SUM(D79:M79)</f>
        <v>6</v>
      </c>
    </row>
    <row r="80" spans="1:14" ht="26.25" x14ac:dyDescent="0.25">
      <c r="A80" s="650"/>
      <c r="B80" s="24" t="s">
        <v>105</v>
      </c>
      <c r="C80" s="6" t="s">
        <v>3</v>
      </c>
      <c r="D80" s="26">
        <f>Zomba!G80+Zomba!H80+Zomba!I80</f>
        <v>3</v>
      </c>
      <c r="E80" s="26">
        <f>Mwanza!G80+Mwanza!H80+Mwanza!I80</f>
        <v>0</v>
      </c>
      <c r="F80" s="26">
        <f>Domasi!G80+Domasi!H80+Domasi!I80</f>
        <v>0</v>
      </c>
      <c r="G80" s="26">
        <f>Namadzi!G80+Namadzi!H80+Namadzi!I80</f>
        <v>0</v>
      </c>
      <c r="H80" s="26">
        <f>Neno!G80+Neno!H80+Neno!I80</f>
        <v>0</v>
      </c>
      <c r="I80" s="26">
        <f>Kuchawe!G80+Kuchawe!H80+Kuchawe!I80</f>
        <v>0</v>
      </c>
      <c r="J80" s="26">
        <f>Chiradzulu!G80+Chiradzulu!H80+Chiradzulu!I80</f>
        <v>3</v>
      </c>
      <c r="K80" s="26">
        <f>Thondwe!G80+Thondwe!H80+Thondwe!I80</f>
        <v>0</v>
      </c>
      <c r="L80" s="26">
        <f>Jali!G80+Jali!H80+Jali!I80</f>
        <v>0</v>
      </c>
      <c r="M80" s="26">
        <f>Lirangwe!G80+Lirangwe!H80+Lirangwe!I80</f>
        <v>0</v>
      </c>
      <c r="N80" s="35">
        <f>SUM(D80:M80)</f>
        <v>6</v>
      </c>
    </row>
    <row r="81" spans="1:14" s="3" customFormat="1" ht="26.25" x14ac:dyDescent="0.25">
      <c r="A81" s="650"/>
      <c r="B81" s="24" t="s">
        <v>104</v>
      </c>
      <c r="C81" s="12" t="s">
        <v>3</v>
      </c>
      <c r="D81" s="26">
        <f>Zomba!G81+Zomba!H81+Zomba!I81</f>
        <v>0</v>
      </c>
      <c r="E81" s="26">
        <f>Mwanza!G81+Mwanza!H81+Mwanza!I81</f>
        <v>0</v>
      </c>
      <c r="F81" s="26">
        <f>Domasi!G81+Domasi!H81+Domasi!I81</f>
        <v>0</v>
      </c>
      <c r="G81" s="26">
        <f>Namadzi!G81+Namadzi!H81+Namadzi!I81</f>
        <v>0</v>
      </c>
      <c r="H81" s="26">
        <f>Neno!G81+Neno!H81+Neno!I81</f>
        <v>0</v>
      </c>
      <c r="I81" s="26">
        <f>Kuchawe!G81+Kuchawe!H81+Kuchawe!I81</f>
        <v>0</v>
      </c>
      <c r="J81" s="26">
        <f>Chiradzulu!G81+Chiradzulu!H81+Chiradzulu!I81</f>
        <v>0</v>
      </c>
      <c r="K81" s="26">
        <f>Thondwe!G81+Thondwe!H81+Thondwe!I81</f>
        <v>0</v>
      </c>
      <c r="L81" s="26">
        <f>Jali!G81+Jali!H81+Jali!I81</f>
        <v>0</v>
      </c>
      <c r="M81" s="26">
        <f>Lirangwe!G81+Lirangwe!H81+Lirangwe!I81</f>
        <v>0</v>
      </c>
      <c r="N81" s="71">
        <f>SUM(D81:M81)</f>
        <v>0</v>
      </c>
    </row>
    <row r="82" spans="1:14" s="3" customFormat="1" ht="15.75" x14ac:dyDescent="0.25">
      <c r="A82" s="650"/>
      <c r="B82" s="24" t="s">
        <v>190</v>
      </c>
      <c r="C82" s="12" t="s">
        <v>3</v>
      </c>
      <c r="D82" s="5">
        <f>D81+D80</f>
        <v>3</v>
      </c>
      <c r="E82" s="5">
        <f t="shared" ref="E82:N82" si="23">E81+E80</f>
        <v>0</v>
      </c>
      <c r="F82" s="5">
        <f t="shared" si="23"/>
        <v>0</v>
      </c>
      <c r="G82" s="5">
        <f t="shared" si="23"/>
        <v>0</v>
      </c>
      <c r="H82" s="5">
        <f t="shared" si="23"/>
        <v>0</v>
      </c>
      <c r="I82" s="5">
        <f t="shared" si="23"/>
        <v>0</v>
      </c>
      <c r="J82" s="5">
        <f t="shared" si="23"/>
        <v>3</v>
      </c>
      <c r="K82" s="5">
        <f t="shared" si="23"/>
        <v>0</v>
      </c>
      <c r="L82" s="5">
        <f t="shared" si="23"/>
        <v>0</v>
      </c>
      <c r="M82" s="5">
        <f t="shared" si="23"/>
        <v>0</v>
      </c>
      <c r="N82" s="188">
        <f t="shared" si="23"/>
        <v>6</v>
      </c>
    </row>
    <row r="83" spans="1:14" ht="15.75" x14ac:dyDescent="0.25">
      <c r="A83" s="651"/>
      <c r="B83" s="37" t="s">
        <v>81</v>
      </c>
      <c r="C83" s="6" t="s">
        <v>3</v>
      </c>
      <c r="D83" s="26">
        <f>D78+D79-D82</f>
        <v>5</v>
      </c>
      <c r="E83" s="26">
        <f t="shared" ref="E83:N83" si="24">E78+E79-E82</f>
        <v>0</v>
      </c>
      <c r="F83" s="26">
        <f t="shared" si="24"/>
        <v>4</v>
      </c>
      <c r="G83" s="26">
        <f t="shared" si="24"/>
        <v>0</v>
      </c>
      <c r="H83" s="26">
        <f t="shared" si="24"/>
        <v>0</v>
      </c>
      <c r="I83" s="26">
        <f t="shared" si="24"/>
        <v>0</v>
      </c>
      <c r="J83" s="26">
        <f t="shared" si="24"/>
        <v>0</v>
      </c>
      <c r="K83" s="26">
        <f t="shared" si="24"/>
        <v>0</v>
      </c>
      <c r="L83" s="26">
        <f t="shared" si="24"/>
        <v>0</v>
      </c>
      <c r="M83" s="26">
        <f t="shared" si="24"/>
        <v>0</v>
      </c>
      <c r="N83" s="54">
        <f t="shared" si="24"/>
        <v>9</v>
      </c>
    </row>
    <row r="84" spans="1:14" ht="15.75" x14ac:dyDescent="0.25">
      <c r="A84" s="652" t="s">
        <v>108</v>
      </c>
      <c r="B84" s="37" t="s">
        <v>85</v>
      </c>
      <c r="C84" s="6" t="s">
        <v>3</v>
      </c>
      <c r="D84" s="26">
        <f>Zomba!G84</f>
        <v>5</v>
      </c>
      <c r="E84" s="26">
        <f>Mwanza!G84</f>
        <v>0</v>
      </c>
      <c r="F84" s="26">
        <f>Domasi!G84</f>
        <v>0</v>
      </c>
      <c r="G84" s="26">
        <f>Namadzi!G84</f>
        <v>0</v>
      </c>
      <c r="H84" s="26">
        <f>Neno!G84</f>
        <v>0</v>
      </c>
      <c r="I84" s="26">
        <f>Kuchawe!G84</f>
        <v>0</v>
      </c>
      <c r="J84" s="26">
        <f>Chiradzulu!G84</f>
        <v>0</v>
      </c>
      <c r="K84" s="26">
        <f>Thondwe!G84</f>
        <v>0</v>
      </c>
      <c r="L84" s="26">
        <f>Jali!G84</f>
        <v>0</v>
      </c>
      <c r="M84" s="26">
        <f>Lirangwe!G84</f>
        <v>0</v>
      </c>
      <c r="N84" s="35">
        <f>SUM(D84:M84)</f>
        <v>5</v>
      </c>
    </row>
    <row r="85" spans="1:14" ht="15.75" x14ac:dyDescent="0.25">
      <c r="A85" s="653"/>
      <c r="B85" s="37" t="s">
        <v>106</v>
      </c>
      <c r="C85" s="6" t="s">
        <v>3</v>
      </c>
      <c r="D85" s="26">
        <f>Zomba!G85+Zomba!H85+Zomba!I85</f>
        <v>1</v>
      </c>
      <c r="E85" s="26">
        <f>Mwanza!G85+Mwanza!H85+Mwanza!I85</f>
        <v>0</v>
      </c>
      <c r="F85" s="26">
        <f>Domasi!G85+Domasi!H85+Domasi!I85</f>
        <v>0</v>
      </c>
      <c r="G85" s="26">
        <f>Namadzi!G85+Namadzi!H85+Namadzi!I85</f>
        <v>0</v>
      </c>
      <c r="H85" s="26">
        <f>Neno!G85+Neno!H85+Neno!I85</f>
        <v>0</v>
      </c>
      <c r="I85" s="26">
        <f>Kuchawe!G85+Kuchawe!H85+Kuchawe!I85</f>
        <v>0</v>
      </c>
      <c r="J85" s="26">
        <f>Chiradzulu!G85+Chiradzulu!H85+Chiradzulu!I85</f>
        <v>0</v>
      </c>
      <c r="K85" s="26">
        <f>Thondwe!G85+Thondwe!H85+Thondwe!I85</f>
        <v>0</v>
      </c>
      <c r="L85" s="26">
        <f>Jali!G85+Jali!H85+Jali!I85</f>
        <v>0</v>
      </c>
      <c r="M85" s="26">
        <f>Lirangwe!G85+Lirangwe!H85+Lirangwe!I85</f>
        <v>0</v>
      </c>
      <c r="N85" s="35">
        <f>SUM(D85:M85)</f>
        <v>1</v>
      </c>
    </row>
    <row r="86" spans="1:14" ht="26.25" x14ac:dyDescent="0.25">
      <c r="A86" s="653"/>
      <c r="B86" s="37" t="s">
        <v>105</v>
      </c>
      <c r="C86" s="6" t="s">
        <v>3</v>
      </c>
      <c r="D86" s="26">
        <f>Zomba!G86+Zomba!H86+Zomba!I86</f>
        <v>0</v>
      </c>
      <c r="E86" s="26">
        <f>Mwanza!G86+Mwanza!H86+Mwanza!I86</f>
        <v>0</v>
      </c>
      <c r="F86" s="26">
        <f>Domasi!G86+Domasi!H86+Domasi!I86</f>
        <v>0</v>
      </c>
      <c r="G86" s="26">
        <f>Namadzi!G86+Namadzi!H86+Namadzi!I86</f>
        <v>0</v>
      </c>
      <c r="H86" s="26">
        <f>Neno!G86+Neno!H86+Neno!I86</f>
        <v>0</v>
      </c>
      <c r="I86" s="26">
        <f>Kuchawe!G86+Kuchawe!H86+Kuchawe!I86</f>
        <v>0</v>
      </c>
      <c r="J86" s="26">
        <f>Chiradzulu!G86+Chiradzulu!H86+Chiradzulu!I86</f>
        <v>0</v>
      </c>
      <c r="K86" s="26">
        <f>Thondwe!G86+Thondwe!H86+Thondwe!I86</f>
        <v>0</v>
      </c>
      <c r="L86" s="26">
        <f>Jali!G86+Jali!H86+Jali!I86</f>
        <v>0</v>
      </c>
      <c r="M86" s="26">
        <f>Lirangwe!G86+Lirangwe!H86+Lirangwe!I86</f>
        <v>0</v>
      </c>
      <c r="N86" s="35">
        <f>SUM(D86:M86)</f>
        <v>0</v>
      </c>
    </row>
    <row r="87" spans="1:14" s="3" customFormat="1" ht="26.25" x14ac:dyDescent="0.25">
      <c r="A87" s="653"/>
      <c r="B87" s="24" t="s">
        <v>104</v>
      </c>
      <c r="C87" s="12" t="s">
        <v>3</v>
      </c>
      <c r="D87" s="26">
        <f>Zomba!G87+Zomba!H87+Zomba!I87</f>
        <v>0</v>
      </c>
      <c r="E87" s="26">
        <f>Mwanza!G87+Mwanza!H87+Mwanza!I87</f>
        <v>0</v>
      </c>
      <c r="F87" s="26">
        <f>Domasi!G87+Domasi!H87+Domasi!I87</f>
        <v>0</v>
      </c>
      <c r="G87" s="26">
        <f>Namadzi!G87+Namadzi!H87+Namadzi!I87</f>
        <v>0</v>
      </c>
      <c r="H87" s="26">
        <f>Neno!G87+Neno!H87+Neno!I87</f>
        <v>0</v>
      </c>
      <c r="I87" s="26">
        <f>Kuchawe!G87+Kuchawe!H87+Kuchawe!I87</f>
        <v>0</v>
      </c>
      <c r="J87" s="26">
        <f>Chiradzulu!G87+Chiradzulu!H87+Chiradzulu!I87</f>
        <v>0</v>
      </c>
      <c r="K87" s="26">
        <f>Thondwe!G87+Thondwe!H87+Thondwe!I87</f>
        <v>0</v>
      </c>
      <c r="L87" s="26">
        <f>Jali!G87+Jali!H87+Jali!I87</f>
        <v>0</v>
      </c>
      <c r="M87" s="26">
        <f>Lirangwe!G87+Lirangwe!H87+Lirangwe!I87</f>
        <v>0</v>
      </c>
      <c r="N87" s="71">
        <f>SUM(D87:M87)</f>
        <v>0</v>
      </c>
    </row>
    <row r="88" spans="1:14" s="3" customFormat="1" ht="15.75" x14ac:dyDescent="0.25">
      <c r="A88" s="653"/>
      <c r="B88" s="24" t="s">
        <v>190</v>
      </c>
      <c r="C88" s="12" t="s">
        <v>3</v>
      </c>
      <c r="D88" s="5">
        <f>D87+D86</f>
        <v>0</v>
      </c>
      <c r="E88" s="5">
        <f t="shared" ref="E88:M88" si="25">E87+E86</f>
        <v>0</v>
      </c>
      <c r="F88" s="5">
        <f t="shared" si="25"/>
        <v>0</v>
      </c>
      <c r="G88" s="5">
        <f t="shared" si="25"/>
        <v>0</v>
      </c>
      <c r="H88" s="5">
        <f t="shared" si="25"/>
        <v>0</v>
      </c>
      <c r="I88" s="5">
        <f t="shared" si="25"/>
        <v>0</v>
      </c>
      <c r="J88" s="5">
        <f t="shared" si="25"/>
        <v>0</v>
      </c>
      <c r="K88" s="5">
        <f t="shared" si="25"/>
        <v>0</v>
      </c>
      <c r="L88" s="5">
        <f t="shared" si="25"/>
        <v>0</v>
      </c>
      <c r="M88" s="5">
        <f t="shared" si="25"/>
        <v>0</v>
      </c>
      <c r="N88" s="71"/>
    </row>
    <row r="89" spans="1:14" ht="15.75" x14ac:dyDescent="0.25">
      <c r="A89" s="654"/>
      <c r="B89" s="36" t="s">
        <v>81</v>
      </c>
      <c r="C89" s="6" t="s">
        <v>3</v>
      </c>
      <c r="D89" s="26">
        <f>D84+D85-D88</f>
        <v>6</v>
      </c>
      <c r="E89" s="26">
        <f t="shared" ref="E89:M89" si="26">E84+E85-E88</f>
        <v>0</v>
      </c>
      <c r="F89" s="26">
        <f t="shared" si="26"/>
        <v>0</v>
      </c>
      <c r="G89" s="26">
        <f t="shared" si="26"/>
        <v>0</v>
      </c>
      <c r="H89" s="26">
        <f t="shared" si="26"/>
        <v>0</v>
      </c>
      <c r="I89" s="26">
        <f t="shared" si="26"/>
        <v>0</v>
      </c>
      <c r="J89" s="26">
        <f t="shared" si="26"/>
        <v>0</v>
      </c>
      <c r="K89" s="26">
        <f t="shared" si="26"/>
        <v>0</v>
      </c>
      <c r="L89" s="26">
        <f t="shared" si="26"/>
        <v>0</v>
      </c>
      <c r="M89" s="26">
        <f t="shared" si="26"/>
        <v>0</v>
      </c>
      <c r="N89" s="54">
        <f t="shared" ref="N89" si="27">N84+N85-N86-N87</f>
        <v>6</v>
      </c>
    </row>
    <row r="90" spans="1:14" ht="15.75" x14ac:dyDescent="0.25">
      <c r="A90" s="655" t="s">
        <v>107</v>
      </c>
      <c r="B90" s="24" t="s">
        <v>85</v>
      </c>
      <c r="C90" s="12" t="s">
        <v>3</v>
      </c>
      <c r="D90" s="142">
        <f>D66+D72+D78+D84</f>
        <v>26</v>
      </c>
      <c r="E90" s="142">
        <f t="shared" ref="E90:M90" si="28">E66+E72+E78+E84</f>
        <v>47</v>
      </c>
      <c r="F90" s="142">
        <f t="shared" si="28"/>
        <v>49</v>
      </c>
      <c r="G90" s="142">
        <f t="shared" si="28"/>
        <v>68</v>
      </c>
      <c r="H90" s="142">
        <f t="shared" si="28"/>
        <v>0</v>
      </c>
      <c r="I90" s="142">
        <f t="shared" si="28"/>
        <v>3</v>
      </c>
      <c r="J90" s="142">
        <f t="shared" si="28"/>
        <v>6</v>
      </c>
      <c r="K90" s="142">
        <f t="shared" si="28"/>
        <v>0</v>
      </c>
      <c r="L90" s="142">
        <f t="shared" si="28"/>
        <v>5</v>
      </c>
      <c r="M90" s="142">
        <f t="shared" si="28"/>
        <v>26</v>
      </c>
      <c r="N90" s="35">
        <f>SUM(D90:M90)</f>
        <v>230</v>
      </c>
    </row>
    <row r="91" spans="1:14" ht="15.75" x14ac:dyDescent="0.25">
      <c r="A91" s="656"/>
      <c r="B91" s="24" t="s">
        <v>106</v>
      </c>
      <c r="C91" s="12" t="s">
        <v>3</v>
      </c>
      <c r="D91" s="142">
        <f t="shared" ref="D91:M93" si="29">D67+D73+D79+D85</f>
        <v>390</v>
      </c>
      <c r="E91" s="142">
        <f t="shared" si="29"/>
        <v>145</v>
      </c>
      <c r="F91" s="142">
        <f t="shared" si="29"/>
        <v>70</v>
      </c>
      <c r="G91" s="142">
        <f t="shared" si="29"/>
        <v>0</v>
      </c>
      <c r="H91" s="142">
        <f t="shared" si="29"/>
        <v>26</v>
      </c>
      <c r="I91" s="142">
        <f t="shared" si="29"/>
        <v>8</v>
      </c>
      <c r="J91" s="142">
        <f t="shared" si="29"/>
        <v>3</v>
      </c>
      <c r="K91" s="142">
        <f t="shared" si="29"/>
        <v>7</v>
      </c>
      <c r="L91" s="142">
        <f t="shared" si="29"/>
        <v>19</v>
      </c>
      <c r="M91" s="142">
        <f t="shared" si="29"/>
        <v>46</v>
      </c>
      <c r="N91" s="35">
        <f>SUM(D91:M91)</f>
        <v>714</v>
      </c>
    </row>
    <row r="92" spans="1:14" ht="26.25" x14ac:dyDescent="0.25">
      <c r="A92" s="656"/>
      <c r="B92" s="24" t="s">
        <v>105</v>
      </c>
      <c r="C92" s="12" t="s">
        <v>3</v>
      </c>
      <c r="D92" s="142">
        <f t="shared" si="29"/>
        <v>390</v>
      </c>
      <c r="E92" s="142">
        <f t="shared" si="29"/>
        <v>95</v>
      </c>
      <c r="F92" s="142">
        <f t="shared" si="29"/>
        <v>58</v>
      </c>
      <c r="G92" s="142">
        <f t="shared" si="29"/>
        <v>5</v>
      </c>
      <c r="H92" s="142">
        <f t="shared" si="29"/>
        <v>26</v>
      </c>
      <c r="I92" s="142">
        <f t="shared" si="29"/>
        <v>8</v>
      </c>
      <c r="J92" s="142">
        <f t="shared" si="29"/>
        <v>6</v>
      </c>
      <c r="K92" s="142">
        <f t="shared" si="29"/>
        <v>7</v>
      </c>
      <c r="L92" s="142">
        <f t="shared" si="29"/>
        <v>20</v>
      </c>
      <c r="M92" s="142">
        <f t="shared" si="29"/>
        <v>40</v>
      </c>
      <c r="N92" s="35">
        <f>SUM(D92:M92)</f>
        <v>655</v>
      </c>
    </row>
    <row r="93" spans="1:14" s="3" customFormat="1" ht="26.25" x14ac:dyDescent="0.25">
      <c r="A93" s="656"/>
      <c r="B93" s="24" t="s">
        <v>104</v>
      </c>
      <c r="C93" s="12"/>
      <c r="D93" s="142">
        <f t="shared" si="29"/>
        <v>0</v>
      </c>
      <c r="E93" s="142">
        <f t="shared" si="29"/>
        <v>0</v>
      </c>
      <c r="F93" s="142">
        <f t="shared" si="29"/>
        <v>0</v>
      </c>
      <c r="G93" s="142">
        <f t="shared" si="29"/>
        <v>0</v>
      </c>
      <c r="H93" s="142">
        <f t="shared" si="29"/>
        <v>0</v>
      </c>
      <c r="I93" s="142">
        <f t="shared" si="29"/>
        <v>0</v>
      </c>
      <c r="J93" s="142">
        <f t="shared" si="29"/>
        <v>0</v>
      </c>
      <c r="K93" s="142">
        <f t="shared" si="29"/>
        <v>0</v>
      </c>
      <c r="L93" s="142">
        <f t="shared" si="29"/>
        <v>0</v>
      </c>
      <c r="M93" s="142">
        <f t="shared" si="29"/>
        <v>0</v>
      </c>
      <c r="N93" s="35">
        <f>SUM(D93:M93)</f>
        <v>0</v>
      </c>
    </row>
    <row r="94" spans="1:14" s="3" customFormat="1" ht="15.75" x14ac:dyDescent="0.25">
      <c r="A94" s="656"/>
      <c r="B94" s="24" t="s">
        <v>190</v>
      </c>
      <c r="C94" s="12" t="s">
        <v>3</v>
      </c>
      <c r="D94" s="143">
        <f>D93+D92</f>
        <v>390</v>
      </c>
      <c r="E94" s="143">
        <f t="shared" ref="E94:M94" si="30">E93+E92</f>
        <v>95</v>
      </c>
      <c r="F94" s="143">
        <f t="shared" si="30"/>
        <v>58</v>
      </c>
      <c r="G94" s="143">
        <f t="shared" si="30"/>
        <v>5</v>
      </c>
      <c r="H94" s="143">
        <f t="shared" si="30"/>
        <v>26</v>
      </c>
      <c r="I94" s="143">
        <f t="shared" si="30"/>
        <v>8</v>
      </c>
      <c r="J94" s="143">
        <f t="shared" si="30"/>
        <v>6</v>
      </c>
      <c r="K94" s="143">
        <f t="shared" si="30"/>
        <v>7</v>
      </c>
      <c r="L94" s="143">
        <f t="shared" si="30"/>
        <v>20</v>
      </c>
      <c r="M94" s="143">
        <f t="shared" si="30"/>
        <v>40</v>
      </c>
      <c r="N94" s="150">
        <f t="shared" ref="N94" si="31">N93+N92</f>
        <v>655</v>
      </c>
    </row>
    <row r="95" spans="1:14" ht="16.5" thickBot="1" x14ac:dyDescent="0.3">
      <c r="A95" s="657"/>
      <c r="B95" s="24" t="s">
        <v>81</v>
      </c>
      <c r="C95" s="12" t="s">
        <v>3</v>
      </c>
      <c r="D95" s="144">
        <f>D90+D91-D94</f>
        <v>26</v>
      </c>
      <c r="E95" s="144">
        <f t="shared" ref="E95:M95" si="32">E90+E91-E94</f>
        <v>97</v>
      </c>
      <c r="F95" s="144">
        <f t="shared" si="32"/>
        <v>61</v>
      </c>
      <c r="G95" s="144">
        <f t="shared" si="32"/>
        <v>63</v>
      </c>
      <c r="H95" s="144">
        <f t="shared" si="32"/>
        <v>0</v>
      </c>
      <c r="I95" s="144">
        <f t="shared" si="32"/>
        <v>3</v>
      </c>
      <c r="J95" s="144">
        <f t="shared" si="32"/>
        <v>3</v>
      </c>
      <c r="K95" s="144">
        <f t="shared" si="32"/>
        <v>0</v>
      </c>
      <c r="L95" s="144">
        <f t="shared" si="32"/>
        <v>4</v>
      </c>
      <c r="M95" s="144">
        <f t="shared" si="32"/>
        <v>32</v>
      </c>
      <c r="N95" s="151">
        <f t="shared" ref="N95" si="33">N90+N91-N94</f>
        <v>289</v>
      </c>
    </row>
    <row r="96" spans="1:14" ht="16.149999999999999" customHeight="1" thickBot="1" x14ac:dyDescent="0.3">
      <c r="A96" s="707"/>
      <c r="B96" s="708"/>
      <c r="C96" s="708"/>
      <c r="D96" s="708"/>
      <c r="E96" s="708"/>
      <c r="F96" s="708"/>
      <c r="G96" s="708"/>
      <c r="H96" s="708"/>
      <c r="I96" s="708"/>
      <c r="J96" s="708"/>
      <c r="K96" s="708"/>
      <c r="L96" s="708"/>
      <c r="M96" s="708"/>
      <c r="N96" s="709"/>
    </row>
    <row r="97" spans="1:14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6"/>
    </row>
    <row r="98" spans="1:14" ht="15.75" x14ac:dyDescent="0.25">
      <c r="A98" s="85" t="s">
        <v>192</v>
      </c>
      <c r="B98" s="67"/>
      <c r="C98" s="12" t="s">
        <v>3</v>
      </c>
      <c r="D98" s="26">
        <f>Zomba!G98+Zomba!H98+Zomba!I98</f>
        <v>0</v>
      </c>
      <c r="E98" s="26">
        <f>Mwanza!G98+Mwanza!H98+Mwanza!I98</f>
        <v>2</v>
      </c>
      <c r="F98" s="26">
        <f>Domasi!G98+Domasi!H98+Domasi!I98</f>
        <v>6</v>
      </c>
      <c r="G98" s="26">
        <f>Namadzi!G98+Namadzi!H98+Namadzi!I98</f>
        <v>0</v>
      </c>
      <c r="H98" s="26">
        <f>Neno!G98+Neno!H98+Neno!I98</f>
        <v>0</v>
      </c>
      <c r="I98" s="26">
        <f>Kuchawe!G98+Kuchawe!H98+Kuchawe!I98</f>
        <v>0</v>
      </c>
      <c r="J98" s="26">
        <f>Chiradzulu!G98+Chiradzulu!H98+Chiradzulu!I98</f>
        <v>0</v>
      </c>
      <c r="K98" s="26">
        <f>Thondwe!G98+Thondwe!H98+Thondwe!I98</f>
        <v>0</v>
      </c>
      <c r="L98" s="26">
        <f>Jali!G98+Jali!H98+Jali!I98</f>
        <v>0</v>
      </c>
      <c r="M98" s="26">
        <f>Lirangwe!G98+Lirangwe!H98+Lirangwe!I98</f>
        <v>0</v>
      </c>
      <c r="N98" s="189">
        <f>SUM(D98:M98)</f>
        <v>8</v>
      </c>
    </row>
    <row r="99" spans="1:14" ht="15.75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150"/>
    </row>
    <row r="100" spans="1:14" s="3" customFormat="1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40"/>
    </row>
    <row r="101" spans="1:14" ht="15.75" x14ac:dyDescent="0.25">
      <c r="A101" s="596" t="s">
        <v>102</v>
      </c>
      <c r="B101" s="597"/>
      <c r="C101" s="12" t="s">
        <v>3</v>
      </c>
      <c r="D101" s="26">
        <f>Zomba!I101</f>
        <v>6372</v>
      </c>
      <c r="E101" s="26">
        <f>Mwanza!I101</f>
        <v>816</v>
      </c>
      <c r="F101" s="26">
        <f>Domasi!I101</f>
        <v>647</v>
      </c>
      <c r="G101" s="26">
        <f>Namadzi!I101</f>
        <v>208</v>
      </c>
      <c r="H101" s="26">
        <f>Neno!I101</f>
        <v>144</v>
      </c>
      <c r="I101" s="26">
        <f>Kuchawe!I101</f>
        <v>111</v>
      </c>
      <c r="J101" s="26">
        <f>Chiradzulu!I101</f>
        <v>67</v>
      </c>
      <c r="K101" s="26">
        <f>Thondwe!I101</f>
        <v>160</v>
      </c>
      <c r="L101" s="26">
        <f>Jali!I101</f>
        <v>27</v>
      </c>
      <c r="M101" s="26">
        <f>Lirangwe!I101</f>
        <v>60</v>
      </c>
      <c r="N101" s="35">
        <f>SUM(D101:M101)</f>
        <v>8612</v>
      </c>
    </row>
    <row r="102" spans="1:14" ht="15.75" x14ac:dyDescent="0.25">
      <c r="A102" s="596" t="s">
        <v>101</v>
      </c>
      <c r="B102" s="597"/>
      <c r="C102" s="12" t="s">
        <v>3</v>
      </c>
      <c r="D102" s="26">
        <f>Zomba!I102</f>
        <v>389</v>
      </c>
      <c r="E102" s="26">
        <f>Mwanza!I102</f>
        <v>51</v>
      </c>
      <c r="F102" s="26">
        <f>Domasi!I102</f>
        <v>9</v>
      </c>
      <c r="G102" s="26">
        <f>Namadzi!I102</f>
        <v>9</v>
      </c>
      <c r="H102" s="26">
        <f>Neno!I102</f>
        <v>3</v>
      </c>
      <c r="I102" s="26">
        <f>Kuchawe!I102</f>
        <v>9</v>
      </c>
      <c r="J102" s="26">
        <f>Chiradzulu!I102</f>
        <v>45</v>
      </c>
      <c r="K102" s="26">
        <f>Thondwe!I102</f>
        <v>4</v>
      </c>
      <c r="L102" s="26">
        <f>Jali!I102</f>
        <v>0</v>
      </c>
      <c r="M102" s="26">
        <f>Lirangwe!I102</f>
        <v>5</v>
      </c>
      <c r="N102" s="35">
        <f t="shared" ref="N102:N105" si="34">SUM(D102:M102)</f>
        <v>524</v>
      </c>
    </row>
    <row r="103" spans="1:14" ht="15.6" customHeight="1" x14ac:dyDescent="0.25">
      <c r="A103" s="603" t="s">
        <v>100</v>
      </c>
      <c r="B103" s="604"/>
      <c r="C103" s="12" t="s">
        <v>3</v>
      </c>
      <c r="D103" s="26">
        <f>Zomba!I103</f>
        <v>185</v>
      </c>
      <c r="E103" s="26">
        <f>Mwanza!I103</f>
        <v>13</v>
      </c>
      <c r="F103" s="26">
        <f>Domasi!I103</f>
        <v>3</v>
      </c>
      <c r="G103" s="26">
        <f>Namadzi!I103</f>
        <v>10</v>
      </c>
      <c r="H103" s="26">
        <f>Neno!I103</f>
        <v>0</v>
      </c>
      <c r="I103" s="26">
        <f>Kuchawe!I103</f>
        <v>0</v>
      </c>
      <c r="J103" s="26">
        <f>Chiradzulu!I103</f>
        <v>8</v>
      </c>
      <c r="K103" s="26">
        <f>Thondwe!I103</f>
        <v>5</v>
      </c>
      <c r="L103" s="26">
        <f>Jali!I103</f>
        <v>0</v>
      </c>
      <c r="M103" s="26">
        <f>Lirangwe!I103</f>
        <v>0</v>
      </c>
      <c r="N103" s="35">
        <f t="shared" si="34"/>
        <v>224</v>
      </c>
    </row>
    <row r="104" spans="1:14" ht="15.75" x14ac:dyDescent="0.25">
      <c r="A104" s="603" t="s">
        <v>99</v>
      </c>
      <c r="B104" s="604"/>
      <c r="C104" s="12" t="s">
        <v>3</v>
      </c>
      <c r="D104" s="26">
        <f>Zomba!I104</f>
        <v>75</v>
      </c>
      <c r="E104" s="26">
        <f>Mwanza!I104</f>
        <v>11</v>
      </c>
      <c r="F104" s="26">
        <f>Domasi!I104</f>
        <v>5</v>
      </c>
      <c r="G104" s="26">
        <f>Namadzi!I104</f>
        <v>2</v>
      </c>
      <c r="H104" s="26">
        <f>Neno!I104</f>
        <v>3</v>
      </c>
      <c r="I104" s="26">
        <f>Kuchawe!I104</f>
        <v>0</v>
      </c>
      <c r="J104" s="26">
        <f>Chiradzulu!I104</f>
        <v>0</v>
      </c>
      <c r="K104" s="26">
        <f>Thondwe!I104</f>
        <v>0</v>
      </c>
      <c r="L104" s="26">
        <f>Jali!I104</f>
        <v>0</v>
      </c>
      <c r="M104" s="26">
        <f>Lirangwe!I104</f>
        <v>6</v>
      </c>
      <c r="N104" s="35">
        <f t="shared" si="34"/>
        <v>102</v>
      </c>
    </row>
    <row r="105" spans="1:14" ht="15.75" x14ac:dyDescent="0.25">
      <c r="A105" s="658" t="s">
        <v>98</v>
      </c>
      <c r="B105" s="659"/>
      <c r="C105" s="12" t="s">
        <v>3</v>
      </c>
      <c r="D105" s="33">
        <f>SUM(D101:D104)</f>
        <v>7021</v>
      </c>
      <c r="E105" s="33">
        <f t="shared" ref="E105:M105" si="35">SUM(E101:E104)</f>
        <v>891</v>
      </c>
      <c r="F105" s="33">
        <f t="shared" si="35"/>
        <v>664</v>
      </c>
      <c r="G105" s="33">
        <f t="shared" si="35"/>
        <v>229</v>
      </c>
      <c r="H105" s="33">
        <f t="shared" si="35"/>
        <v>150</v>
      </c>
      <c r="I105" s="33">
        <f t="shared" si="35"/>
        <v>120</v>
      </c>
      <c r="J105" s="33">
        <f t="shared" si="35"/>
        <v>120</v>
      </c>
      <c r="K105" s="33">
        <f t="shared" si="35"/>
        <v>169</v>
      </c>
      <c r="L105" s="33">
        <f t="shared" si="35"/>
        <v>27</v>
      </c>
      <c r="M105" s="33">
        <f t="shared" si="35"/>
        <v>71</v>
      </c>
      <c r="N105" s="35">
        <f t="shared" si="34"/>
        <v>9462</v>
      </c>
    </row>
    <row r="106" spans="1:14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7"/>
    </row>
    <row r="107" spans="1:14" ht="15.75" x14ac:dyDescent="0.25">
      <c r="A107" s="596" t="s">
        <v>195</v>
      </c>
      <c r="B107" s="597"/>
      <c r="C107" s="12" t="s">
        <v>3</v>
      </c>
      <c r="D107" s="26">
        <f>Zomba!I107</f>
        <v>13358</v>
      </c>
      <c r="E107" s="26">
        <f>Mwanza!I107</f>
        <v>2515</v>
      </c>
      <c r="F107" s="26">
        <f>Domasi!I107</f>
        <v>876</v>
      </c>
      <c r="G107" s="26">
        <f>Namadzi!I107</f>
        <v>303</v>
      </c>
      <c r="H107" s="26">
        <f>Neno!I107</f>
        <v>633</v>
      </c>
      <c r="I107" s="26">
        <f>Kuchawe!I107</f>
        <v>93</v>
      </c>
      <c r="J107" s="26">
        <f>Chiradzulu!I107</f>
        <v>204</v>
      </c>
      <c r="K107" s="26">
        <f>Thondwe!I107</f>
        <v>335</v>
      </c>
      <c r="L107" s="26">
        <f>Jali!I107</f>
        <v>248</v>
      </c>
      <c r="M107" s="26">
        <f>Lirangwe!I107</f>
        <v>145</v>
      </c>
      <c r="N107" s="35">
        <f t="shared" ref="N107:N111" si="36">SUM(D107:M107)</f>
        <v>18710</v>
      </c>
    </row>
    <row r="108" spans="1:14" ht="15.75" x14ac:dyDescent="0.25">
      <c r="A108" s="596" t="s">
        <v>196</v>
      </c>
      <c r="B108" s="597"/>
      <c r="C108" s="12" t="s">
        <v>3</v>
      </c>
      <c r="D108" s="26">
        <f>Zomba!I108</f>
        <v>169</v>
      </c>
      <c r="E108" s="26">
        <f>Mwanza!I108</f>
        <v>21</v>
      </c>
      <c r="F108" s="26">
        <f>Domasi!I108</f>
        <v>7</v>
      </c>
      <c r="G108" s="26">
        <f>Namadzi!I108</f>
        <v>9</v>
      </c>
      <c r="H108" s="26">
        <f>Neno!I108</f>
        <v>8</v>
      </c>
      <c r="I108" s="26">
        <f>Kuchawe!I108</f>
        <v>5</v>
      </c>
      <c r="J108" s="26">
        <f>Chiradzulu!I108</f>
        <v>5</v>
      </c>
      <c r="K108" s="26">
        <f>Thondwe!I108</f>
        <v>2</v>
      </c>
      <c r="L108" s="26">
        <f>Jali!I108</f>
        <v>5</v>
      </c>
      <c r="M108" s="26">
        <f>Lirangwe!I108</f>
        <v>2</v>
      </c>
      <c r="N108" s="35">
        <f t="shared" si="36"/>
        <v>233</v>
      </c>
    </row>
    <row r="109" spans="1:14" ht="15.75" x14ac:dyDescent="0.25">
      <c r="A109" s="596" t="s">
        <v>197</v>
      </c>
      <c r="B109" s="597"/>
      <c r="C109" s="12" t="s">
        <v>3</v>
      </c>
      <c r="D109" s="26">
        <f>Zomba!I109</f>
        <v>108</v>
      </c>
      <c r="E109" s="26">
        <f>Mwanza!I109</f>
        <v>50</v>
      </c>
      <c r="F109" s="26">
        <f>Domasi!I109</f>
        <v>4</v>
      </c>
      <c r="G109" s="26">
        <f>Namadzi!I109</f>
        <v>3</v>
      </c>
      <c r="H109" s="26">
        <f>Neno!I109</f>
        <v>16</v>
      </c>
      <c r="I109" s="26">
        <f>Kuchawe!I109</f>
        <v>3</v>
      </c>
      <c r="J109" s="26">
        <f>Chiradzulu!I109</f>
        <v>4</v>
      </c>
      <c r="K109" s="26">
        <f>Thondwe!I109</f>
        <v>1</v>
      </c>
      <c r="L109" s="26">
        <f>Jali!I109</f>
        <v>7</v>
      </c>
      <c r="M109" s="26">
        <f>Lirangwe!I109</f>
        <v>1</v>
      </c>
      <c r="N109" s="35">
        <f t="shared" si="36"/>
        <v>197</v>
      </c>
    </row>
    <row r="110" spans="1:14" ht="15.75" x14ac:dyDescent="0.25">
      <c r="A110" s="596" t="s">
        <v>198</v>
      </c>
      <c r="B110" s="597"/>
      <c r="C110" s="12" t="s">
        <v>3</v>
      </c>
      <c r="D110" s="26">
        <f>Zomba!I110</f>
        <v>127</v>
      </c>
      <c r="E110" s="26">
        <f>Mwanza!I110</f>
        <v>15</v>
      </c>
      <c r="F110" s="26">
        <f>Domasi!I110</f>
        <v>0</v>
      </c>
      <c r="G110" s="26">
        <f>Namadzi!I110</f>
        <v>2</v>
      </c>
      <c r="H110" s="26">
        <f>Neno!I110</f>
        <v>2</v>
      </c>
      <c r="I110" s="26">
        <f>Kuchawe!I110</f>
        <v>1</v>
      </c>
      <c r="J110" s="26">
        <f>Chiradzulu!I110</f>
        <v>0</v>
      </c>
      <c r="K110" s="26">
        <f>Thondwe!I110</f>
        <v>0</v>
      </c>
      <c r="L110" s="26">
        <f>Jali!I110</f>
        <v>0</v>
      </c>
      <c r="M110" s="26">
        <f>Lirangwe!I110</f>
        <v>0</v>
      </c>
      <c r="N110" s="35">
        <f t="shared" si="36"/>
        <v>147</v>
      </c>
    </row>
    <row r="111" spans="1:14" ht="15.75" x14ac:dyDescent="0.25">
      <c r="A111" s="617" t="s">
        <v>97</v>
      </c>
      <c r="B111" s="618"/>
      <c r="C111" s="12" t="s">
        <v>3</v>
      </c>
      <c r="D111" s="33">
        <f>SUM(D107:D110)</f>
        <v>13762</v>
      </c>
      <c r="E111" s="33">
        <f t="shared" ref="E111:M111" si="37">SUM(E107:E110)</f>
        <v>2601</v>
      </c>
      <c r="F111" s="33">
        <f t="shared" si="37"/>
        <v>887</v>
      </c>
      <c r="G111" s="33">
        <f t="shared" si="37"/>
        <v>317</v>
      </c>
      <c r="H111" s="33">
        <f t="shared" si="37"/>
        <v>659</v>
      </c>
      <c r="I111" s="33">
        <f t="shared" si="37"/>
        <v>102</v>
      </c>
      <c r="J111" s="33">
        <f t="shared" si="37"/>
        <v>213</v>
      </c>
      <c r="K111" s="33">
        <f t="shared" si="37"/>
        <v>338</v>
      </c>
      <c r="L111" s="33">
        <f t="shared" si="37"/>
        <v>260</v>
      </c>
      <c r="M111" s="33">
        <f t="shared" si="37"/>
        <v>148</v>
      </c>
      <c r="N111" s="35">
        <f t="shared" si="36"/>
        <v>19287</v>
      </c>
    </row>
    <row r="112" spans="1:14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40"/>
    </row>
    <row r="113" spans="1:14" ht="15.75" x14ac:dyDescent="0.25">
      <c r="A113" s="596" t="s">
        <v>199</v>
      </c>
      <c r="B113" s="597"/>
      <c r="C113" s="12" t="s">
        <v>3</v>
      </c>
      <c r="D113" s="26">
        <f>Zomba!I113</f>
        <v>3859</v>
      </c>
      <c r="E113" s="26">
        <f>Mwanza!I113</f>
        <v>248</v>
      </c>
      <c r="F113" s="26">
        <f>Domasi!I113</f>
        <v>339</v>
      </c>
      <c r="G113" s="26">
        <f>Namadzi!I113</f>
        <v>115</v>
      </c>
      <c r="H113" s="26">
        <f>Neno!I113</f>
        <v>114</v>
      </c>
      <c r="I113" s="26">
        <f>Kuchawe!I113</f>
        <v>43</v>
      </c>
      <c r="J113" s="26">
        <f>Chiradzulu!I113</f>
        <v>108</v>
      </c>
      <c r="K113" s="26">
        <f>Thondwe!I113</f>
        <v>20</v>
      </c>
      <c r="L113" s="26">
        <f>Jali!I113</f>
        <v>154</v>
      </c>
      <c r="M113" s="26">
        <f>Lirangwe!I113</f>
        <v>760</v>
      </c>
      <c r="N113" s="35">
        <f>SUM(D113:M113)</f>
        <v>5760</v>
      </c>
    </row>
    <row r="114" spans="1:14" ht="15.75" x14ac:dyDescent="0.25">
      <c r="A114" s="596" t="s">
        <v>200</v>
      </c>
      <c r="B114" s="597"/>
      <c r="C114" s="12" t="s">
        <v>3</v>
      </c>
      <c r="D114" s="26">
        <f>Zomba!I114</f>
        <v>243</v>
      </c>
      <c r="E114" s="26">
        <f>Mwanza!I114</f>
        <v>37</v>
      </c>
      <c r="F114" s="26">
        <f>Domasi!I114</f>
        <v>24</v>
      </c>
      <c r="G114" s="26">
        <f>Namadzi!I114</f>
        <v>24</v>
      </c>
      <c r="H114" s="26">
        <f>Neno!I114</f>
        <v>20</v>
      </c>
      <c r="I114" s="26">
        <f>Kuchawe!I114</f>
        <v>5</v>
      </c>
      <c r="J114" s="26">
        <f>Chiradzulu!I114</f>
        <v>14</v>
      </c>
      <c r="K114" s="26">
        <f>Thondwe!I114</f>
        <v>3</v>
      </c>
      <c r="L114" s="26">
        <f>Jali!I114</f>
        <v>5</v>
      </c>
      <c r="M114" s="26">
        <f>Lirangwe!I114</f>
        <v>14</v>
      </c>
      <c r="N114" s="35">
        <f t="shared" ref="N114:N117" si="38">SUM(D114:M114)</f>
        <v>389</v>
      </c>
    </row>
    <row r="115" spans="1:14" ht="15.75" x14ac:dyDescent="0.25">
      <c r="A115" s="596" t="s">
        <v>201</v>
      </c>
      <c r="B115" s="597"/>
      <c r="C115" s="12" t="s">
        <v>3</v>
      </c>
      <c r="D115" s="26">
        <f>Zomba!I115</f>
        <v>171</v>
      </c>
      <c r="E115" s="26">
        <f>Mwanza!I115</f>
        <v>39</v>
      </c>
      <c r="F115" s="26">
        <f>Domasi!I115</f>
        <v>26</v>
      </c>
      <c r="G115" s="26">
        <f>Namadzi!I115</f>
        <v>3</v>
      </c>
      <c r="H115" s="26">
        <f>Neno!I115</f>
        <v>6</v>
      </c>
      <c r="I115" s="26">
        <f>Kuchawe!I115</f>
        <v>18</v>
      </c>
      <c r="J115" s="26">
        <f>Chiradzulu!I115</f>
        <v>1</v>
      </c>
      <c r="K115" s="26">
        <f>Thondwe!I115</f>
        <v>6</v>
      </c>
      <c r="L115" s="26">
        <f>Jali!I115</f>
        <v>0</v>
      </c>
      <c r="M115" s="26">
        <f>Lirangwe!I115</f>
        <v>10</v>
      </c>
      <c r="N115" s="35">
        <f t="shared" si="38"/>
        <v>280</v>
      </c>
    </row>
    <row r="116" spans="1:14" ht="15.75" x14ac:dyDescent="0.25">
      <c r="A116" s="596" t="s">
        <v>202</v>
      </c>
      <c r="B116" s="597"/>
      <c r="C116" s="12" t="s">
        <v>3</v>
      </c>
      <c r="D116" s="26">
        <f>Zomba!I116</f>
        <v>80</v>
      </c>
      <c r="E116" s="26">
        <f>Mwanza!I116</f>
        <v>2</v>
      </c>
      <c r="F116" s="26">
        <f>Domasi!I116</f>
        <v>2</v>
      </c>
      <c r="G116" s="26">
        <f>Namadzi!I116</f>
        <v>1</v>
      </c>
      <c r="H116" s="26">
        <f>Neno!I116</f>
        <v>0</v>
      </c>
      <c r="I116" s="26">
        <f>Kuchawe!I116</f>
        <v>22</v>
      </c>
      <c r="J116" s="26">
        <f>Chiradzulu!I116</f>
        <v>0</v>
      </c>
      <c r="K116" s="26">
        <f>Thondwe!I116</f>
        <v>4</v>
      </c>
      <c r="L116" s="26">
        <f>Jali!I116</f>
        <v>15</v>
      </c>
      <c r="M116" s="26">
        <f>Lirangwe!I116</f>
        <v>13</v>
      </c>
      <c r="N116" s="35">
        <f t="shared" si="38"/>
        <v>139</v>
      </c>
    </row>
    <row r="117" spans="1:14" ht="15.75" x14ac:dyDescent="0.25">
      <c r="A117" s="617" t="s">
        <v>96</v>
      </c>
      <c r="B117" s="618"/>
      <c r="C117" s="12" t="s">
        <v>3</v>
      </c>
      <c r="D117" s="33">
        <f>SUM(D113:D116)</f>
        <v>4353</v>
      </c>
      <c r="E117" s="33">
        <f>SUM(E113:E116)</f>
        <v>326</v>
      </c>
      <c r="F117" s="33">
        <f t="shared" ref="F117:M117" si="39">SUM(F113:F116)</f>
        <v>391</v>
      </c>
      <c r="G117" s="33">
        <f t="shared" si="39"/>
        <v>143</v>
      </c>
      <c r="H117" s="33">
        <f t="shared" si="39"/>
        <v>140</v>
      </c>
      <c r="I117" s="33">
        <f>SUM(I113:I116)</f>
        <v>88</v>
      </c>
      <c r="J117" s="33">
        <f t="shared" si="39"/>
        <v>123</v>
      </c>
      <c r="K117" s="33">
        <f t="shared" si="39"/>
        <v>33</v>
      </c>
      <c r="L117" s="33">
        <f t="shared" si="39"/>
        <v>174</v>
      </c>
      <c r="M117" s="33">
        <f t="shared" si="39"/>
        <v>797</v>
      </c>
      <c r="N117" s="35">
        <f t="shared" si="38"/>
        <v>6568</v>
      </c>
    </row>
    <row r="118" spans="1:14" s="3" customFormat="1" ht="15.75" x14ac:dyDescent="0.25">
      <c r="A118" s="77" t="s">
        <v>193</v>
      </c>
      <c r="B118" s="78"/>
      <c r="C118" s="12" t="s">
        <v>3</v>
      </c>
      <c r="D118" s="33">
        <f>D117+D111</f>
        <v>18115</v>
      </c>
      <c r="E118" s="33">
        <f t="shared" ref="E118:L118" si="40">E117+E111</f>
        <v>2927</v>
      </c>
      <c r="F118" s="33">
        <f>F117+F111</f>
        <v>1278</v>
      </c>
      <c r="G118" s="33">
        <f t="shared" si="40"/>
        <v>460</v>
      </c>
      <c r="H118" s="33">
        <f t="shared" si="40"/>
        <v>799</v>
      </c>
      <c r="I118" s="33">
        <f>I117+I111</f>
        <v>190</v>
      </c>
      <c r="J118" s="33">
        <f t="shared" si="40"/>
        <v>336</v>
      </c>
      <c r="K118" s="33">
        <f t="shared" si="40"/>
        <v>371</v>
      </c>
      <c r="L118" s="33">
        <f t="shared" si="40"/>
        <v>434</v>
      </c>
      <c r="M118" s="33">
        <f>M117+M111</f>
        <v>945</v>
      </c>
      <c r="N118" s="35">
        <f>SUM(D118:M118)</f>
        <v>25855</v>
      </c>
    </row>
    <row r="119" spans="1:14" ht="15.75" x14ac:dyDescent="0.25">
      <c r="A119" s="617" t="s">
        <v>194</v>
      </c>
      <c r="B119" s="618"/>
      <c r="C119" s="12" t="s">
        <v>3</v>
      </c>
      <c r="D119" s="33">
        <f>D118+D105</f>
        <v>25136</v>
      </c>
      <c r="E119" s="33">
        <f t="shared" ref="E119:M119" si="41">E118+E105</f>
        <v>3818</v>
      </c>
      <c r="F119" s="33">
        <f t="shared" si="41"/>
        <v>1942</v>
      </c>
      <c r="G119" s="33">
        <f t="shared" si="41"/>
        <v>689</v>
      </c>
      <c r="H119" s="33">
        <f t="shared" si="41"/>
        <v>949</v>
      </c>
      <c r="I119" s="33">
        <f>I118+I105</f>
        <v>310</v>
      </c>
      <c r="J119" s="33">
        <f t="shared" si="41"/>
        <v>456</v>
      </c>
      <c r="K119" s="33">
        <f t="shared" si="41"/>
        <v>540</v>
      </c>
      <c r="L119" s="33">
        <f t="shared" si="41"/>
        <v>461</v>
      </c>
      <c r="M119" s="33">
        <f t="shared" si="41"/>
        <v>1016</v>
      </c>
      <c r="N119" s="35">
        <f>SUM(D119:M119)</f>
        <v>35317</v>
      </c>
    </row>
    <row r="120" spans="1:14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5"/>
    </row>
    <row r="121" spans="1:14" ht="15.75" x14ac:dyDescent="0.25">
      <c r="A121" s="596" t="s">
        <v>95</v>
      </c>
      <c r="B121" s="597"/>
      <c r="C121" s="6" t="s">
        <v>3</v>
      </c>
      <c r="D121" s="26">
        <f>Zomba!I121</f>
        <v>137943</v>
      </c>
      <c r="E121" s="26">
        <f>Mwanza!I121</f>
        <v>22763</v>
      </c>
      <c r="F121" s="26">
        <f>Domasi!I121</f>
        <v>10565</v>
      </c>
      <c r="G121" s="26">
        <f>Namadzi!I121</f>
        <v>3692</v>
      </c>
      <c r="H121" s="26">
        <f>Neno!I121</f>
        <v>2996</v>
      </c>
      <c r="I121" s="26">
        <f>Kuchawe!I121</f>
        <v>1902</v>
      </c>
      <c r="J121" s="26">
        <f>Chiradzulu!I121</f>
        <v>3361</v>
      </c>
      <c r="K121" s="26">
        <f>Thondwe!I121</f>
        <v>3541</v>
      </c>
      <c r="L121" s="26">
        <f>Jali!I121</f>
        <v>6959</v>
      </c>
      <c r="M121" s="26">
        <f>Lirangwe!I121</f>
        <v>8229</v>
      </c>
      <c r="N121" s="35">
        <f t="shared" ref="N121:N122" si="42">SUM(D121:M121)</f>
        <v>201951</v>
      </c>
    </row>
    <row r="122" spans="1:14" ht="15.75" x14ac:dyDescent="0.25">
      <c r="A122" s="596" t="s">
        <v>94</v>
      </c>
      <c r="B122" s="597"/>
      <c r="C122" s="6" t="s">
        <v>3</v>
      </c>
      <c r="D122" s="26">
        <f>Zomba!I122</f>
        <v>138008</v>
      </c>
      <c r="E122" s="26">
        <f>Mwanza!I122</f>
        <v>19068</v>
      </c>
      <c r="F122" s="26">
        <f>Domasi!I122</f>
        <v>10053.9</v>
      </c>
      <c r="G122" s="26">
        <f>Namadzi!I122</f>
        <v>3440.9</v>
      </c>
      <c r="H122" s="26">
        <f>Neno!I122</f>
        <v>2993.3</v>
      </c>
      <c r="I122" s="26">
        <f>Kuchawe!I122</f>
        <v>1902.9</v>
      </c>
      <c r="J122" s="26">
        <f>Chiradzulu!I122</f>
        <v>2468</v>
      </c>
      <c r="K122" s="26">
        <f>Thondwe!I122</f>
        <v>3308.6</v>
      </c>
      <c r="L122" s="26">
        <f>Jali!I122</f>
        <v>5669.7</v>
      </c>
      <c r="M122" s="26">
        <f>Lirangwe!I122</f>
        <v>7021.3</v>
      </c>
      <c r="N122" s="35">
        <f t="shared" si="42"/>
        <v>193934.59999999998</v>
      </c>
    </row>
    <row r="123" spans="1:14" ht="15.75" x14ac:dyDescent="0.25">
      <c r="A123" s="633" t="s">
        <v>93</v>
      </c>
      <c r="B123" s="634"/>
      <c r="C123" s="30" t="s">
        <v>6</v>
      </c>
      <c r="D123" s="29">
        <f>IFERROR(D122/D121,0)</f>
        <v>1.0004712091226087</v>
      </c>
      <c r="E123" s="316">
        <f t="shared" ref="E123:M123" si="43">IFERROR(E122/E121,0)</f>
        <v>0.83767517462548868</v>
      </c>
      <c r="F123" s="316">
        <f t="shared" si="43"/>
        <v>0.95162328442972077</v>
      </c>
      <c r="G123" s="316">
        <f t="shared" si="43"/>
        <v>0.93198808234019503</v>
      </c>
      <c r="H123" s="316">
        <f t="shared" si="43"/>
        <v>0.99909879839786386</v>
      </c>
      <c r="I123" s="316">
        <f t="shared" si="43"/>
        <v>1.0004731861198739</v>
      </c>
      <c r="J123" s="316">
        <f t="shared" si="43"/>
        <v>0.73430526628979476</v>
      </c>
      <c r="K123" s="316">
        <f t="shared" si="43"/>
        <v>0.93436882236656305</v>
      </c>
      <c r="L123" s="316">
        <f t="shared" si="43"/>
        <v>0.81472912774823969</v>
      </c>
      <c r="M123" s="316">
        <f t="shared" si="43"/>
        <v>0.85323854660347553</v>
      </c>
      <c r="N123" s="298">
        <f>IFERROR(N122/N121,0)</f>
        <v>0.96030522255398576</v>
      </c>
    </row>
    <row r="124" spans="1:14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7"/>
    </row>
    <row r="125" spans="1:14" ht="15.75" x14ac:dyDescent="0.25">
      <c r="A125" s="605" t="s">
        <v>91</v>
      </c>
      <c r="B125" s="24" t="s">
        <v>85</v>
      </c>
      <c r="C125" s="12" t="s">
        <v>3</v>
      </c>
      <c r="D125" s="26">
        <f>Zomba!G125</f>
        <v>8</v>
      </c>
      <c r="E125" s="26">
        <f>Mwanza!G125</f>
        <v>3</v>
      </c>
      <c r="F125" s="26">
        <f>Domasi!G125</f>
        <v>0</v>
      </c>
      <c r="G125" s="26">
        <f>Namadzi!G125</f>
        <v>0</v>
      </c>
      <c r="H125" s="26">
        <f>Neno!G125</f>
        <v>0</v>
      </c>
      <c r="I125" s="26">
        <f>Kuchawe!G125</f>
        <v>0</v>
      </c>
      <c r="J125" s="26">
        <f>Chiradzulu!G125</f>
        <v>0</v>
      </c>
      <c r="K125" s="26">
        <f>Thondwe!G125</f>
        <v>0</v>
      </c>
      <c r="L125" s="26">
        <f>Jali!G125</f>
        <v>0</v>
      </c>
      <c r="M125" s="26">
        <f>Lirangwe!G125</f>
        <v>0</v>
      </c>
      <c r="N125" s="35">
        <f>SUM(D125:M125)</f>
        <v>11</v>
      </c>
    </row>
    <row r="126" spans="1:14" ht="15.75" x14ac:dyDescent="0.25">
      <c r="A126" s="606"/>
      <c r="B126" s="24" t="s">
        <v>84</v>
      </c>
      <c r="C126" s="12" t="s">
        <v>3</v>
      </c>
      <c r="D126" s="26">
        <f>Zomba!G126+Zomba!H126+Zomba!I126</f>
        <v>6</v>
      </c>
      <c r="E126" s="26">
        <f>Mwanza!G126+Mwanza!H126+Mwanza!I126</f>
        <v>2</v>
      </c>
      <c r="F126" s="26">
        <f>Domasi!G126+Domasi!H126+Domasi!I126</f>
        <v>0</v>
      </c>
      <c r="G126" s="26">
        <f>Namadzi!G126+Namadzi!H126+Namadzi!I126</f>
        <v>0</v>
      </c>
      <c r="H126" s="26">
        <f>Neno!G126+Neno!H126+Neno!I126</f>
        <v>0</v>
      </c>
      <c r="I126" s="26">
        <f>Kuchawe!G126+Kuchawe!H126+Kuchawe!I126</f>
        <v>0</v>
      </c>
      <c r="J126" s="26">
        <f>Chiradzulu!G126+Chiradzulu!H126+Chiradzulu!I126</f>
        <v>0</v>
      </c>
      <c r="K126" s="26">
        <f>Thondwe!G126+Thondwe!H126+Thondwe!I126</f>
        <v>0</v>
      </c>
      <c r="L126" s="26">
        <f>Jali!G126+Jali!H126+Jali!I126</f>
        <v>0</v>
      </c>
      <c r="M126" s="26">
        <f>Lirangwe!G126+Lirangwe!H126+Lirangwe!I126</f>
        <v>0</v>
      </c>
      <c r="N126" s="35">
        <f t="shared" ref="N126:N128" si="44">SUM(D126:M126)</f>
        <v>8</v>
      </c>
    </row>
    <row r="127" spans="1:14" ht="15.75" x14ac:dyDescent="0.25">
      <c r="A127" s="606"/>
      <c r="B127" s="79" t="s">
        <v>88</v>
      </c>
      <c r="C127" s="12" t="s">
        <v>3</v>
      </c>
      <c r="D127" s="26">
        <f>Zomba!G127+Zomba!H127+Zomba!I127</f>
        <v>2</v>
      </c>
      <c r="E127" s="26">
        <f>Mwanza!G127+Mwanza!H127+Mwanza!I127</f>
        <v>1</v>
      </c>
      <c r="F127" s="26">
        <f>Domasi!G127+Domasi!H127+Domasi!I127</f>
        <v>0</v>
      </c>
      <c r="G127" s="26">
        <f>Namadzi!G127+Namadzi!H127+Namadzi!I127</f>
        <v>0</v>
      </c>
      <c r="H127" s="26">
        <f>Neno!G127+Neno!H127+Neno!I127</f>
        <v>0</v>
      </c>
      <c r="I127" s="26">
        <f>Kuchawe!G127+Kuchawe!H127+Kuchawe!I127</f>
        <v>0</v>
      </c>
      <c r="J127" s="26">
        <f>Chiradzulu!G127+Chiradzulu!H127+Chiradzulu!I127</f>
        <v>0</v>
      </c>
      <c r="K127" s="26">
        <f>Thondwe!G127+Thondwe!H127+Thondwe!I127</f>
        <v>0</v>
      </c>
      <c r="L127" s="26">
        <f>Jali!G127+Jali!H127+Jali!I127</f>
        <v>0</v>
      </c>
      <c r="M127" s="26">
        <f>Lirangwe!G127+Lirangwe!H127+Lirangwe!I127</f>
        <v>0</v>
      </c>
      <c r="N127" s="35">
        <f t="shared" si="44"/>
        <v>3</v>
      </c>
    </row>
    <row r="128" spans="1:14" ht="15.75" x14ac:dyDescent="0.25">
      <c r="A128" s="606"/>
      <c r="B128" s="24" t="s">
        <v>82</v>
      </c>
      <c r="C128" s="12" t="s">
        <v>3</v>
      </c>
      <c r="D128" s="26">
        <f>Zomba!G128+Zomba!H128+Zomba!I128</f>
        <v>4</v>
      </c>
      <c r="E128" s="26">
        <f>Mwanza!G128+Mwanza!H128+Mwanza!I128</f>
        <v>0</v>
      </c>
      <c r="F128" s="26">
        <f>Domasi!G128+Domasi!H128+Domasi!I128</f>
        <v>0</v>
      </c>
      <c r="G128" s="26">
        <f>Namadzi!G128+Namadzi!H128+Namadzi!I128</f>
        <v>0</v>
      </c>
      <c r="H128" s="26">
        <f>Neno!G128+Neno!H128+Neno!I128</f>
        <v>0</v>
      </c>
      <c r="I128" s="26">
        <f>Kuchawe!G128+Kuchawe!H128+Kuchawe!I128</f>
        <v>0</v>
      </c>
      <c r="J128" s="26">
        <f>Chiradzulu!G128+Chiradzulu!H128+Chiradzulu!I128</f>
        <v>0</v>
      </c>
      <c r="K128" s="26">
        <f>Thondwe!G128+Thondwe!H128+Thondwe!I128</f>
        <v>0</v>
      </c>
      <c r="L128" s="26">
        <f>Jali!G128+Jali!H128+Jali!I128</f>
        <v>0</v>
      </c>
      <c r="M128" s="26">
        <f>Lirangwe!G128+Lirangwe!H128+Lirangwe!I128</f>
        <v>0</v>
      </c>
      <c r="N128" s="35">
        <f t="shared" si="44"/>
        <v>4</v>
      </c>
    </row>
    <row r="129" spans="1:14" ht="15.75" x14ac:dyDescent="0.25">
      <c r="A129" s="607"/>
      <c r="B129" s="24" t="s">
        <v>81</v>
      </c>
      <c r="C129" s="12" t="s">
        <v>3</v>
      </c>
      <c r="D129" s="146">
        <f t="shared" ref="D129:N129" si="45">D125+D126-D127-D128</f>
        <v>8</v>
      </c>
      <c r="E129" s="146">
        <f t="shared" si="45"/>
        <v>4</v>
      </c>
      <c r="F129" s="146">
        <f t="shared" si="45"/>
        <v>0</v>
      </c>
      <c r="G129" s="146">
        <f t="shared" si="45"/>
        <v>0</v>
      </c>
      <c r="H129" s="146">
        <f t="shared" si="45"/>
        <v>0</v>
      </c>
      <c r="I129" s="146">
        <f t="shared" si="45"/>
        <v>0</v>
      </c>
      <c r="J129" s="146">
        <f t="shared" si="45"/>
        <v>0</v>
      </c>
      <c r="K129" s="146">
        <f t="shared" si="45"/>
        <v>0</v>
      </c>
      <c r="L129" s="146">
        <f t="shared" si="45"/>
        <v>0</v>
      </c>
      <c r="M129" s="146">
        <f t="shared" si="45"/>
        <v>0</v>
      </c>
      <c r="N129" s="32">
        <f t="shared" si="45"/>
        <v>12</v>
      </c>
    </row>
    <row r="130" spans="1:14" ht="15.75" x14ac:dyDescent="0.25">
      <c r="A130" s="605" t="s">
        <v>90</v>
      </c>
      <c r="B130" s="28" t="s">
        <v>85</v>
      </c>
      <c r="C130" s="27" t="s">
        <v>3</v>
      </c>
      <c r="D130" s="26">
        <f>Zomba!G130</f>
        <v>6</v>
      </c>
      <c r="E130" s="26">
        <f>Mwanza!G130</f>
        <v>4</v>
      </c>
      <c r="F130" s="26">
        <f>Domasi!G130</f>
        <v>0</v>
      </c>
      <c r="G130" s="26">
        <f>Namadzi!G130</f>
        <v>0</v>
      </c>
      <c r="H130" s="26">
        <f>Neno!G130</f>
        <v>0</v>
      </c>
      <c r="I130" s="26">
        <f>Kuchawe!G130</f>
        <v>0</v>
      </c>
      <c r="J130" s="26">
        <f>Chiradzulu!G130</f>
        <v>0</v>
      </c>
      <c r="K130" s="26">
        <f>Thondwe!G130</f>
        <v>0</v>
      </c>
      <c r="L130" s="26">
        <f>Jali!G130</f>
        <v>0</v>
      </c>
      <c r="M130" s="26">
        <f>Lirangwe!G130</f>
        <v>0</v>
      </c>
      <c r="N130" s="35">
        <f>SUM(D130:M130)</f>
        <v>10</v>
      </c>
    </row>
    <row r="131" spans="1:14" ht="15.75" x14ac:dyDescent="0.25">
      <c r="A131" s="606"/>
      <c r="B131" s="24" t="s">
        <v>84</v>
      </c>
      <c r="C131" s="12" t="s">
        <v>3</v>
      </c>
      <c r="D131" s="26">
        <f>Zomba!G131+Zomba!H131+Zomba!I131</f>
        <v>2</v>
      </c>
      <c r="E131" s="26">
        <f>Mwanza!G131+Mwanza!H131+Mwanza!I131</f>
        <v>1</v>
      </c>
      <c r="F131" s="26">
        <f>Domasi!G131+Domasi!H131+Domasi!I131</f>
        <v>0</v>
      </c>
      <c r="G131" s="26">
        <f>Namadzi!G131+Namadzi!H131+Namadzi!I131</f>
        <v>0</v>
      </c>
      <c r="H131" s="26">
        <f>Neno!G131+Neno!H131+Neno!I131</f>
        <v>0</v>
      </c>
      <c r="I131" s="26">
        <f>Kuchawe!G131+Kuchawe!H131+Kuchawe!I131</f>
        <v>0</v>
      </c>
      <c r="J131" s="26">
        <f>Chiradzulu!G131+Chiradzulu!H131+Chiradzulu!I131</f>
        <v>0</v>
      </c>
      <c r="K131" s="26">
        <f>Thondwe!G131+Thondwe!H131+Thondwe!I131</f>
        <v>0</v>
      </c>
      <c r="L131" s="26">
        <f>Jali!G131+Jali!H131+Jali!I131</f>
        <v>0</v>
      </c>
      <c r="M131" s="26">
        <f>Lirangwe!G131+Lirangwe!H131+Lirangwe!I131</f>
        <v>0</v>
      </c>
      <c r="N131" s="35">
        <f t="shared" ref="N131:N133" si="46">SUM(D131:M131)</f>
        <v>3</v>
      </c>
    </row>
    <row r="132" spans="1:14" ht="15.75" x14ac:dyDescent="0.25">
      <c r="A132" s="606"/>
      <c r="B132" s="79" t="s">
        <v>88</v>
      </c>
      <c r="C132" s="12" t="s">
        <v>3</v>
      </c>
      <c r="D132" s="26">
        <f>Zomba!G132+Zomba!H132+Zomba!I132</f>
        <v>3</v>
      </c>
      <c r="E132" s="26">
        <f>Mwanza!G132+Mwanza!H132+Mwanza!I132</f>
        <v>0</v>
      </c>
      <c r="F132" s="26">
        <f>Domasi!G132+Domasi!H132+Domasi!I132</f>
        <v>0</v>
      </c>
      <c r="G132" s="26">
        <f>Namadzi!G132+Namadzi!H132+Namadzi!I132</f>
        <v>0</v>
      </c>
      <c r="H132" s="26">
        <f>Neno!G132+Neno!H132+Neno!I132</f>
        <v>0</v>
      </c>
      <c r="I132" s="26">
        <f>Kuchawe!G132+Kuchawe!H132+Kuchawe!I132</f>
        <v>0</v>
      </c>
      <c r="J132" s="26">
        <f>Chiradzulu!G132+Chiradzulu!H132+Chiradzulu!I132</f>
        <v>0</v>
      </c>
      <c r="K132" s="26">
        <f>Thondwe!G132+Thondwe!H132+Thondwe!I132</f>
        <v>0</v>
      </c>
      <c r="L132" s="26">
        <f>Jali!G132+Jali!H132+Jali!I132</f>
        <v>0</v>
      </c>
      <c r="M132" s="26">
        <f>Lirangwe!G132+Lirangwe!H132+Lirangwe!I132</f>
        <v>0</v>
      </c>
      <c r="N132" s="35">
        <f t="shared" si="46"/>
        <v>3</v>
      </c>
    </row>
    <row r="133" spans="1:14" ht="15.75" x14ac:dyDescent="0.25">
      <c r="A133" s="606"/>
      <c r="B133" s="24" t="s">
        <v>82</v>
      </c>
      <c r="C133" s="12" t="s">
        <v>3</v>
      </c>
      <c r="D133" s="26">
        <f>Zomba!G133+Zomba!H133+Zomba!I133</f>
        <v>2</v>
      </c>
      <c r="E133" s="26">
        <f>Mwanza!G133+Mwanza!H133+Mwanza!I133</f>
        <v>0</v>
      </c>
      <c r="F133" s="26">
        <f>Domasi!G133+Domasi!H133+Domasi!I133</f>
        <v>0</v>
      </c>
      <c r="G133" s="26">
        <f>Namadzi!G133+Namadzi!H133+Namadzi!I133</f>
        <v>0</v>
      </c>
      <c r="H133" s="26">
        <f>Neno!G133+Neno!H133+Neno!I133</f>
        <v>0</v>
      </c>
      <c r="I133" s="26">
        <f>Kuchawe!G133+Kuchawe!H133+Kuchawe!I133</f>
        <v>0</v>
      </c>
      <c r="J133" s="26">
        <f>Chiradzulu!G133+Chiradzulu!H133+Chiradzulu!I133</f>
        <v>0</v>
      </c>
      <c r="K133" s="26">
        <f>Thondwe!G133+Thondwe!H133+Thondwe!I133</f>
        <v>0</v>
      </c>
      <c r="L133" s="26">
        <f>Jali!G133+Jali!H133+Jali!I133</f>
        <v>0</v>
      </c>
      <c r="M133" s="26">
        <f>Lirangwe!G133+Lirangwe!H133+Lirangwe!I133</f>
        <v>0</v>
      </c>
      <c r="N133" s="35">
        <f t="shared" si="46"/>
        <v>2</v>
      </c>
    </row>
    <row r="134" spans="1:14" ht="15.75" x14ac:dyDescent="0.25">
      <c r="A134" s="607"/>
      <c r="B134" s="24" t="s">
        <v>81</v>
      </c>
      <c r="C134" s="12" t="s">
        <v>3</v>
      </c>
      <c r="D134" s="146">
        <f t="shared" ref="D134:N134" si="47">D130+D131-D132-D133</f>
        <v>3</v>
      </c>
      <c r="E134" s="146">
        <f t="shared" si="47"/>
        <v>5</v>
      </c>
      <c r="F134" s="146">
        <f t="shared" si="47"/>
        <v>0</v>
      </c>
      <c r="G134" s="146">
        <f t="shared" si="47"/>
        <v>0</v>
      </c>
      <c r="H134" s="146">
        <f t="shared" si="47"/>
        <v>0</v>
      </c>
      <c r="I134" s="146">
        <f t="shared" si="47"/>
        <v>0</v>
      </c>
      <c r="J134" s="146">
        <f t="shared" si="47"/>
        <v>0</v>
      </c>
      <c r="K134" s="146">
        <f t="shared" si="47"/>
        <v>0</v>
      </c>
      <c r="L134" s="146">
        <f t="shared" si="47"/>
        <v>0</v>
      </c>
      <c r="M134" s="146">
        <f t="shared" si="47"/>
        <v>0</v>
      </c>
      <c r="N134" s="32">
        <f t="shared" si="47"/>
        <v>8</v>
      </c>
    </row>
    <row r="135" spans="1:14" ht="15.75" x14ac:dyDescent="0.25">
      <c r="A135" s="605" t="s">
        <v>89</v>
      </c>
      <c r="B135" s="24" t="s">
        <v>85</v>
      </c>
      <c r="C135" s="12" t="s">
        <v>3</v>
      </c>
      <c r="D135" s="26">
        <f>Zomba!G135</f>
        <v>1</v>
      </c>
      <c r="E135" s="26">
        <f>Mwanza!G135</f>
        <v>0</v>
      </c>
      <c r="F135" s="26">
        <f>Domasi!G135</f>
        <v>0</v>
      </c>
      <c r="G135" s="26">
        <f>Namadzi!G135</f>
        <v>0</v>
      </c>
      <c r="H135" s="26">
        <f>Neno!G135</f>
        <v>0</v>
      </c>
      <c r="I135" s="26">
        <f>Kuchawe!G135</f>
        <v>0</v>
      </c>
      <c r="J135" s="26">
        <f>Chiradzulu!G135</f>
        <v>0</v>
      </c>
      <c r="K135" s="26">
        <f>Thondwe!G135</f>
        <v>0</v>
      </c>
      <c r="L135" s="26">
        <f>Jali!G135</f>
        <v>0</v>
      </c>
      <c r="M135" s="26">
        <f>Lirangwe!G135</f>
        <v>0</v>
      </c>
      <c r="N135" s="35">
        <f>SUM(D135:M135)</f>
        <v>1</v>
      </c>
    </row>
    <row r="136" spans="1:14" ht="15.75" x14ac:dyDescent="0.25">
      <c r="A136" s="606"/>
      <c r="B136" s="24" t="s">
        <v>84</v>
      </c>
      <c r="C136" s="12" t="s">
        <v>3</v>
      </c>
      <c r="D136" s="26">
        <f>Zomba!G136+Zomba!H136+Zomba!I136</f>
        <v>4</v>
      </c>
      <c r="E136" s="26">
        <f>Mwanza!G136+Mwanza!H136+Mwanza!I136</f>
        <v>1</v>
      </c>
      <c r="F136" s="26">
        <f>Domasi!G136+Domasi!H136+Domasi!I136</f>
        <v>0</v>
      </c>
      <c r="G136" s="26">
        <f>Namadzi!G136+Namadzi!H136+Namadzi!I136</f>
        <v>0</v>
      </c>
      <c r="H136" s="26">
        <f>Neno!G136+Neno!H136+Neno!I136</f>
        <v>0</v>
      </c>
      <c r="I136" s="26">
        <f>Kuchawe!G136+Kuchawe!H136+Kuchawe!I136</f>
        <v>0</v>
      </c>
      <c r="J136" s="26">
        <f>Chiradzulu!G136+Chiradzulu!H136+Chiradzulu!I136</f>
        <v>0</v>
      </c>
      <c r="K136" s="26">
        <f>Thondwe!G136+Thondwe!H136+Thondwe!I136</f>
        <v>0</v>
      </c>
      <c r="L136" s="26">
        <f>Jali!G136+Jali!H136+Jali!I136</f>
        <v>0</v>
      </c>
      <c r="M136" s="26">
        <f>Lirangwe!G136+Lirangwe!H136+Lirangwe!I136</f>
        <v>0</v>
      </c>
      <c r="N136" s="35">
        <f t="shared" ref="N136:N138" si="48">SUM(D136:M136)</f>
        <v>5</v>
      </c>
    </row>
    <row r="137" spans="1:14" ht="15.75" x14ac:dyDescent="0.25">
      <c r="A137" s="606"/>
      <c r="B137" s="79" t="s">
        <v>88</v>
      </c>
      <c r="C137" s="12" t="s">
        <v>3</v>
      </c>
      <c r="D137" s="26">
        <f>Zomba!G137+Zomba!H137+Zomba!I137</f>
        <v>0</v>
      </c>
      <c r="E137" s="26">
        <f>Mwanza!G137+Mwanza!H137+Mwanza!I137</f>
        <v>0</v>
      </c>
      <c r="F137" s="26">
        <f>Domasi!G137+Domasi!H137+Domasi!I137</f>
        <v>0</v>
      </c>
      <c r="G137" s="26">
        <f>Namadzi!G137+Namadzi!H137+Namadzi!I137</f>
        <v>0</v>
      </c>
      <c r="H137" s="26">
        <f>Neno!G137+Neno!H137+Neno!I137</f>
        <v>0</v>
      </c>
      <c r="I137" s="26">
        <f>Kuchawe!G137+Kuchawe!H137+Kuchawe!I137</f>
        <v>0</v>
      </c>
      <c r="J137" s="26">
        <f>Chiradzulu!G137+Chiradzulu!H137+Chiradzulu!I137</f>
        <v>0</v>
      </c>
      <c r="K137" s="26">
        <f>Thondwe!G137+Thondwe!H137+Thondwe!I137</f>
        <v>0</v>
      </c>
      <c r="L137" s="26">
        <f>Jali!G137+Jali!H137+Jali!I137</f>
        <v>0</v>
      </c>
      <c r="M137" s="26">
        <f>Lirangwe!G137+Lirangwe!H137+Lirangwe!I137</f>
        <v>0</v>
      </c>
      <c r="N137" s="35">
        <f t="shared" si="48"/>
        <v>0</v>
      </c>
    </row>
    <row r="138" spans="1:14" ht="15.75" x14ac:dyDescent="0.25">
      <c r="A138" s="606"/>
      <c r="B138" s="24" t="s">
        <v>82</v>
      </c>
      <c r="C138" s="12" t="s">
        <v>3</v>
      </c>
      <c r="D138" s="26">
        <f>Zomba!G138+Zomba!H138+Zomba!I138</f>
        <v>2</v>
      </c>
      <c r="E138" s="26">
        <f>Mwanza!G138+Mwanza!H138+Mwanza!I138</f>
        <v>0</v>
      </c>
      <c r="F138" s="26">
        <f>Domasi!G138+Domasi!H138+Domasi!I138</f>
        <v>0</v>
      </c>
      <c r="G138" s="26">
        <f>Namadzi!G138+Namadzi!H138+Namadzi!I138</f>
        <v>0</v>
      </c>
      <c r="H138" s="26">
        <f>Neno!G138+Neno!H138+Neno!I138</f>
        <v>0</v>
      </c>
      <c r="I138" s="26">
        <f>Kuchawe!G138+Kuchawe!H138+Kuchawe!I138</f>
        <v>0</v>
      </c>
      <c r="J138" s="26">
        <f>Chiradzulu!G138+Chiradzulu!H138+Chiradzulu!I138</f>
        <v>0</v>
      </c>
      <c r="K138" s="26">
        <f>Thondwe!G138+Thondwe!H138+Thondwe!I138</f>
        <v>0</v>
      </c>
      <c r="L138" s="26">
        <f>Jali!G138+Jali!H138+Jali!I138</f>
        <v>0</v>
      </c>
      <c r="M138" s="26">
        <f>Lirangwe!G138+Lirangwe!H138+Lirangwe!I138</f>
        <v>0</v>
      </c>
      <c r="N138" s="35">
        <f t="shared" si="48"/>
        <v>2</v>
      </c>
    </row>
    <row r="139" spans="1:14" ht="15.75" x14ac:dyDescent="0.25">
      <c r="A139" s="607"/>
      <c r="B139" s="24" t="s">
        <v>81</v>
      </c>
      <c r="C139" s="12" t="s">
        <v>3</v>
      </c>
      <c r="D139" s="146">
        <f t="shared" ref="D139:N139" si="49">D135+D136-D137-D138</f>
        <v>3</v>
      </c>
      <c r="E139" s="146">
        <f t="shared" si="49"/>
        <v>1</v>
      </c>
      <c r="F139" s="146">
        <f t="shared" si="49"/>
        <v>0</v>
      </c>
      <c r="G139" s="146">
        <f t="shared" si="49"/>
        <v>0</v>
      </c>
      <c r="H139" s="146">
        <f t="shared" si="49"/>
        <v>0</v>
      </c>
      <c r="I139" s="146">
        <f t="shared" si="49"/>
        <v>0</v>
      </c>
      <c r="J139" s="146">
        <f t="shared" si="49"/>
        <v>0</v>
      </c>
      <c r="K139" s="146">
        <f t="shared" si="49"/>
        <v>0</v>
      </c>
      <c r="L139" s="146">
        <f t="shared" si="49"/>
        <v>0</v>
      </c>
      <c r="M139" s="146">
        <f t="shared" si="49"/>
        <v>0</v>
      </c>
      <c r="N139" s="32">
        <f t="shared" si="49"/>
        <v>4</v>
      </c>
    </row>
    <row r="140" spans="1:14" ht="15.75" x14ac:dyDescent="0.25">
      <c r="A140" s="605" t="s">
        <v>87</v>
      </c>
      <c r="B140" s="24" t="s">
        <v>85</v>
      </c>
      <c r="C140" s="12" t="s">
        <v>3</v>
      </c>
      <c r="D140" s="26">
        <f>Zomba!G140</f>
        <v>438</v>
      </c>
      <c r="E140" s="26">
        <f>Mwanza!G140</f>
        <v>235</v>
      </c>
      <c r="F140" s="26">
        <f>Domasi!G140</f>
        <v>1</v>
      </c>
      <c r="G140" s="26">
        <f>Namadzi!G140</f>
        <v>0</v>
      </c>
      <c r="H140" s="26">
        <f>Neno!G140</f>
        <v>0</v>
      </c>
      <c r="I140" s="26">
        <f>Kuchawe!G140</f>
        <v>0</v>
      </c>
      <c r="J140" s="26">
        <f>Chiradzulu!G140</f>
        <v>0</v>
      </c>
      <c r="K140" s="26">
        <f>Thondwe!G140</f>
        <v>0</v>
      </c>
      <c r="L140" s="26">
        <f>Jali!G140</f>
        <v>1</v>
      </c>
      <c r="M140" s="26">
        <f>Lirangwe!G140</f>
        <v>0</v>
      </c>
      <c r="N140" s="35">
        <f>SUM(D140:M140)</f>
        <v>675</v>
      </c>
    </row>
    <row r="141" spans="1:14" ht="15.75" x14ac:dyDescent="0.25">
      <c r="A141" s="606"/>
      <c r="B141" s="24" t="s">
        <v>84</v>
      </c>
      <c r="C141" s="12" t="s">
        <v>3</v>
      </c>
      <c r="D141" s="26">
        <f>Zomba!G141+Zomba!H141+Zomba!I141</f>
        <v>554</v>
      </c>
      <c r="E141" s="26">
        <f>Mwanza!G141+Mwanza!H141+Mwanza!I141</f>
        <v>114</v>
      </c>
      <c r="F141" s="26">
        <f>Domasi!G141+Domasi!H141+Domasi!I141</f>
        <v>3</v>
      </c>
      <c r="G141" s="26">
        <f>Namadzi!G141+Namadzi!H141+Namadzi!I141</f>
        <v>7</v>
      </c>
      <c r="H141" s="26">
        <f>Neno!G141+Neno!H141+Neno!I141</f>
        <v>18</v>
      </c>
      <c r="I141" s="26">
        <f>Kuchawe!G141+Kuchawe!H141+Kuchawe!I141</f>
        <v>0</v>
      </c>
      <c r="J141" s="26">
        <f>Chiradzulu!G141+Chiradzulu!H141+Chiradzulu!I141</f>
        <v>7</v>
      </c>
      <c r="K141" s="26">
        <f>Thondwe!G141+Thondwe!H141+Thondwe!I141</f>
        <v>2</v>
      </c>
      <c r="L141" s="26">
        <f>Jali!G141+Jali!H141+Jali!I141</f>
        <v>20</v>
      </c>
      <c r="M141" s="26">
        <f>Lirangwe!G141+Lirangwe!H141+Lirangwe!I141</f>
        <v>0</v>
      </c>
      <c r="N141" s="35">
        <f t="shared" ref="N141:N143" si="50">SUM(D141:M141)</f>
        <v>725</v>
      </c>
    </row>
    <row r="142" spans="1:14" ht="15.75" x14ac:dyDescent="0.25">
      <c r="A142" s="606"/>
      <c r="B142" s="24" t="s">
        <v>83</v>
      </c>
      <c r="C142" s="12" t="s">
        <v>3</v>
      </c>
      <c r="D142" s="26">
        <f>Zomba!G142+Zomba!H142+Zomba!I142</f>
        <v>6</v>
      </c>
      <c r="E142" s="26">
        <f>Mwanza!G142+Mwanza!H142+Mwanza!I142</f>
        <v>17</v>
      </c>
      <c r="F142" s="26">
        <f>Domasi!G142+Domasi!H142+Domasi!I142</f>
        <v>1</v>
      </c>
      <c r="G142" s="26">
        <f>Namadzi!G142+Namadzi!H142+Namadzi!I142</f>
        <v>3</v>
      </c>
      <c r="H142" s="26">
        <f>Neno!G142+Neno!H142+Neno!I142</f>
        <v>17</v>
      </c>
      <c r="I142" s="26">
        <f>Kuchawe!G142+Kuchawe!H142+Kuchawe!I142</f>
        <v>0</v>
      </c>
      <c r="J142" s="26">
        <f>Chiradzulu!G142+Chiradzulu!H142+Chiradzulu!I142</f>
        <v>7</v>
      </c>
      <c r="K142" s="26">
        <f>Thondwe!G142+Thondwe!H142+Thondwe!I142</f>
        <v>0</v>
      </c>
      <c r="L142" s="26">
        <f>Jali!G142+Jali!H142+Jali!I142</f>
        <v>6</v>
      </c>
      <c r="M142" s="26">
        <f>Lirangwe!G142+Lirangwe!H142+Lirangwe!I142</f>
        <v>0</v>
      </c>
      <c r="N142" s="35">
        <f t="shared" si="50"/>
        <v>57</v>
      </c>
    </row>
    <row r="143" spans="1:14" ht="15.75" x14ac:dyDescent="0.25">
      <c r="A143" s="606"/>
      <c r="B143" s="24" t="s">
        <v>82</v>
      </c>
      <c r="C143" s="12" t="s">
        <v>3</v>
      </c>
      <c r="D143" s="26">
        <f>Zomba!G143+Zomba!H143+Zomba!I143</f>
        <v>234</v>
      </c>
      <c r="E143" s="26">
        <f>Mwanza!G143+Mwanza!H143+Mwanza!I143</f>
        <v>1</v>
      </c>
      <c r="F143" s="26">
        <f>Domasi!G143+Domasi!H143+Domasi!I143</f>
        <v>3</v>
      </c>
      <c r="G143" s="26">
        <f>Namadzi!G143+Namadzi!H143+Namadzi!I143</f>
        <v>4</v>
      </c>
      <c r="H143" s="26">
        <f>Neno!G143+Neno!H143+Neno!I143</f>
        <v>1</v>
      </c>
      <c r="I143" s="26">
        <f>Kuchawe!G143+Kuchawe!H143+Kuchawe!I143</f>
        <v>0</v>
      </c>
      <c r="J143" s="26">
        <f>Chiradzulu!G143+Chiradzulu!H143+Chiradzulu!I143</f>
        <v>0</v>
      </c>
      <c r="K143" s="26">
        <f>Thondwe!G143+Thondwe!H143+Thondwe!I143</f>
        <v>2</v>
      </c>
      <c r="L143" s="26">
        <f>Jali!G143+Jali!H143+Jali!I143</f>
        <v>9</v>
      </c>
      <c r="M143" s="26">
        <f>Lirangwe!G143+Lirangwe!H143+Lirangwe!I143</f>
        <v>0</v>
      </c>
      <c r="N143" s="35">
        <f t="shared" si="50"/>
        <v>254</v>
      </c>
    </row>
    <row r="144" spans="1:14" ht="15.75" x14ac:dyDescent="0.25">
      <c r="A144" s="607"/>
      <c r="B144" s="24" t="s">
        <v>81</v>
      </c>
      <c r="C144" s="12" t="s">
        <v>3</v>
      </c>
      <c r="D144" s="146">
        <f t="shared" ref="D144:N144" si="51">D140+D141-D142-D143</f>
        <v>752</v>
      </c>
      <c r="E144" s="146">
        <f t="shared" si="51"/>
        <v>331</v>
      </c>
      <c r="F144" s="146">
        <f t="shared" si="51"/>
        <v>0</v>
      </c>
      <c r="G144" s="146">
        <f t="shared" si="51"/>
        <v>0</v>
      </c>
      <c r="H144" s="146">
        <f t="shared" si="51"/>
        <v>0</v>
      </c>
      <c r="I144" s="146">
        <f t="shared" si="51"/>
        <v>0</v>
      </c>
      <c r="J144" s="146">
        <f t="shared" si="51"/>
        <v>0</v>
      </c>
      <c r="K144" s="146">
        <f t="shared" si="51"/>
        <v>0</v>
      </c>
      <c r="L144" s="146">
        <f t="shared" si="51"/>
        <v>6</v>
      </c>
      <c r="M144" s="146">
        <f t="shared" si="51"/>
        <v>0</v>
      </c>
      <c r="N144" s="32">
        <f t="shared" si="51"/>
        <v>1089</v>
      </c>
    </row>
    <row r="145" spans="1:14" s="3" customFormat="1" ht="15.75" x14ac:dyDescent="0.25">
      <c r="A145" s="605" t="s">
        <v>86</v>
      </c>
      <c r="B145" s="24" t="s">
        <v>85</v>
      </c>
      <c r="C145" s="12" t="s">
        <v>3</v>
      </c>
      <c r="D145" s="147">
        <f>D125+D130+D135+D140</f>
        <v>453</v>
      </c>
      <c r="E145" s="147">
        <f t="shared" ref="E145:N149" si="52">E125+E130+E135+E140</f>
        <v>242</v>
      </c>
      <c r="F145" s="147">
        <f t="shared" si="52"/>
        <v>1</v>
      </c>
      <c r="G145" s="147">
        <f t="shared" si="52"/>
        <v>0</v>
      </c>
      <c r="H145" s="147">
        <f t="shared" si="52"/>
        <v>0</v>
      </c>
      <c r="I145" s="147">
        <f t="shared" si="52"/>
        <v>0</v>
      </c>
      <c r="J145" s="147">
        <f t="shared" si="52"/>
        <v>0</v>
      </c>
      <c r="K145" s="147">
        <f t="shared" si="52"/>
        <v>0</v>
      </c>
      <c r="L145" s="147">
        <f t="shared" si="52"/>
        <v>1</v>
      </c>
      <c r="M145" s="147">
        <f t="shared" si="52"/>
        <v>0</v>
      </c>
      <c r="N145" s="54">
        <f t="shared" si="52"/>
        <v>697</v>
      </c>
    </row>
    <row r="146" spans="1:14" ht="15.75" x14ac:dyDescent="0.25">
      <c r="A146" s="606"/>
      <c r="B146" s="24" t="s">
        <v>84</v>
      </c>
      <c r="C146" s="12" t="s">
        <v>3</v>
      </c>
      <c r="D146" s="147">
        <f t="shared" ref="D146:M148" si="53">D126+D131+D136+D141</f>
        <v>566</v>
      </c>
      <c r="E146" s="147">
        <f t="shared" si="53"/>
        <v>118</v>
      </c>
      <c r="F146" s="147">
        <f t="shared" si="53"/>
        <v>3</v>
      </c>
      <c r="G146" s="147">
        <f t="shared" si="53"/>
        <v>7</v>
      </c>
      <c r="H146" s="147">
        <f t="shared" si="53"/>
        <v>18</v>
      </c>
      <c r="I146" s="147">
        <f t="shared" si="53"/>
        <v>0</v>
      </c>
      <c r="J146" s="147">
        <f t="shared" si="53"/>
        <v>7</v>
      </c>
      <c r="K146" s="147">
        <f t="shared" si="53"/>
        <v>2</v>
      </c>
      <c r="L146" s="147">
        <f t="shared" si="53"/>
        <v>20</v>
      </c>
      <c r="M146" s="147">
        <f t="shared" si="53"/>
        <v>0</v>
      </c>
      <c r="N146" s="54">
        <f t="shared" si="52"/>
        <v>741</v>
      </c>
    </row>
    <row r="147" spans="1:14" ht="15.75" x14ac:dyDescent="0.25">
      <c r="A147" s="606"/>
      <c r="B147" s="24" t="s">
        <v>83</v>
      </c>
      <c r="C147" s="12" t="s">
        <v>3</v>
      </c>
      <c r="D147" s="147">
        <f t="shared" si="53"/>
        <v>11</v>
      </c>
      <c r="E147" s="147">
        <f t="shared" si="53"/>
        <v>18</v>
      </c>
      <c r="F147" s="147">
        <f t="shared" si="53"/>
        <v>1</v>
      </c>
      <c r="G147" s="147">
        <f t="shared" si="53"/>
        <v>3</v>
      </c>
      <c r="H147" s="147">
        <f t="shared" si="53"/>
        <v>17</v>
      </c>
      <c r="I147" s="147">
        <f t="shared" si="53"/>
        <v>0</v>
      </c>
      <c r="J147" s="147">
        <f t="shared" si="53"/>
        <v>7</v>
      </c>
      <c r="K147" s="147">
        <f t="shared" si="53"/>
        <v>0</v>
      </c>
      <c r="L147" s="147">
        <f t="shared" si="53"/>
        <v>6</v>
      </c>
      <c r="M147" s="147">
        <f t="shared" si="53"/>
        <v>0</v>
      </c>
      <c r="N147" s="54">
        <f t="shared" si="52"/>
        <v>63</v>
      </c>
    </row>
    <row r="148" spans="1:14" ht="15.75" x14ac:dyDescent="0.25">
      <c r="A148" s="606"/>
      <c r="B148" s="24" t="s">
        <v>82</v>
      </c>
      <c r="C148" s="12" t="s">
        <v>3</v>
      </c>
      <c r="D148" s="147">
        <f t="shared" si="53"/>
        <v>242</v>
      </c>
      <c r="E148" s="147">
        <f t="shared" si="53"/>
        <v>1</v>
      </c>
      <c r="F148" s="147">
        <f t="shared" si="53"/>
        <v>3</v>
      </c>
      <c r="G148" s="147">
        <f t="shared" si="53"/>
        <v>4</v>
      </c>
      <c r="H148" s="147">
        <f t="shared" si="53"/>
        <v>1</v>
      </c>
      <c r="I148" s="147">
        <f t="shared" si="53"/>
        <v>0</v>
      </c>
      <c r="J148" s="147">
        <f t="shared" si="53"/>
        <v>0</v>
      </c>
      <c r="K148" s="147">
        <f t="shared" si="53"/>
        <v>2</v>
      </c>
      <c r="L148" s="147">
        <f t="shared" si="53"/>
        <v>9</v>
      </c>
      <c r="M148" s="147">
        <f t="shared" si="53"/>
        <v>0</v>
      </c>
      <c r="N148" s="54">
        <f t="shared" si="52"/>
        <v>262</v>
      </c>
    </row>
    <row r="149" spans="1:14" ht="15.75" x14ac:dyDescent="0.25">
      <c r="A149" s="607"/>
      <c r="B149" s="24" t="s">
        <v>81</v>
      </c>
      <c r="C149" s="12" t="s">
        <v>3</v>
      </c>
      <c r="D149" s="146">
        <f>D145+D146-D147-D148</f>
        <v>766</v>
      </c>
      <c r="E149" s="146">
        <f t="shared" ref="E149:M149" si="54">E145+E146-E147-E148</f>
        <v>341</v>
      </c>
      <c r="F149" s="146">
        <f t="shared" si="54"/>
        <v>0</v>
      </c>
      <c r="G149" s="146">
        <f t="shared" si="54"/>
        <v>0</v>
      </c>
      <c r="H149" s="146">
        <f t="shared" si="54"/>
        <v>0</v>
      </c>
      <c r="I149" s="146">
        <f t="shared" si="54"/>
        <v>0</v>
      </c>
      <c r="J149" s="146">
        <f t="shared" si="54"/>
        <v>0</v>
      </c>
      <c r="K149" s="146">
        <f t="shared" si="54"/>
        <v>0</v>
      </c>
      <c r="L149" s="146">
        <f t="shared" si="54"/>
        <v>6</v>
      </c>
      <c r="M149" s="146">
        <f t="shared" si="54"/>
        <v>0</v>
      </c>
      <c r="N149" s="54">
        <f t="shared" si="52"/>
        <v>1113</v>
      </c>
    </row>
    <row r="150" spans="1:14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5"/>
    </row>
    <row r="151" spans="1:14" ht="15.6" customHeight="1" x14ac:dyDescent="0.25">
      <c r="A151" s="698" t="s">
        <v>79</v>
      </c>
      <c r="B151" s="699"/>
      <c r="C151" s="699"/>
      <c r="D151" s="699"/>
      <c r="E151" s="699"/>
      <c r="F151" s="699"/>
      <c r="G151" s="699"/>
      <c r="H151" s="699"/>
      <c r="I151" s="699"/>
      <c r="J151" s="699"/>
      <c r="K151" s="699"/>
      <c r="L151" s="699"/>
      <c r="M151" s="699"/>
      <c r="N151" s="700"/>
    </row>
    <row r="152" spans="1:14" ht="15.75" x14ac:dyDescent="0.25">
      <c r="A152" s="628" t="s">
        <v>78</v>
      </c>
      <c r="B152" s="88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10"/>
    </row>
    <row r="153" spans="1:14" ht="15.75" x14ac:dyDescent="0.25">
      <c r="A153" s="629"/>
      <c r="B153" s="20" t="s">
        <v>73</v>
      </c>
      <c r="C153" s="12" t="s">
        <v>57</v>
      </c>
      <c r="D153" s="26">
        <f>Zomba!G153+Zomba!H153+Zomba!I153</f>
        <v>643</v>
      </c>
      <c r="E153" s="26">
        <f>Mwanza!G153+Mwanza!H153+Mwanza!I153</f>
        <v>95</v>
      </c>
      <c r="F153" s="26">
        <f>Domasi!G153+Domasi!H153+Domasi!I153</f>
        <v>32</v>
      </c>
      <c r="G153" s="26">
        <f>Namadzi!G153+Namadzi!H153+Namadzi!I153</f>
        <v>54</v>
      </c>
      <c r="H153" s="26">
        <f>Neno!G153+Neno!H153+Neno!I153</f>
        <v>13</v>
      </c>
      <c r="I153" s="26">
        <f>Kuchawe!G153+Kuchawe!H153+Kuchawe!I153</f>
        <v>20</v>
      </c>
      <c r="J153" s="26">
        <f>Chiradzulu!G153+Chiradzulu!H153+Chiradzulu!I153</f>
        <v>17</v>
      </c>
      <c r="K153" s="26">
        <f>Thondwe!G153+Thondwe!H153+Thondwe!I153</f>
        <v>4</v>
      </c>
      <c r="L153" s="26">
        <f>Jali!G153+Jali!H153+Jali!I153</f>
        <v>15</v>
      </c>
      <c r="M153" s="26">
        <f>Lirangwe!G153+Lirangwe!H153+Lirangwe!I153</f>
        <v>64</v>
      </c>
      <c r="N153" s="19">
        <f t="shared" ref="N153:N165" si="55">SUM(D153:M153)</f>
        <v>957</v>
      </c>
    </row>
    <row r="154" spans="1:14" ht="15.75" x14ac:dyDescent="0.25">
      <c r="A154" s="629"/>
      <c r="B154" s="20" t="s">
        <v>72</v>
      </c>
      <c r="C154" s="12" t="s">
        <v>57</v>
      </c>
      <c r="D154" s="26">
        <f>Zomba!G154+Zomba!H154+Zomba!I154</f>
        <v>336</v>
      </c>
      <c r="E154" s="26">
        <f>Mwanza!G154+Mwanza!H154+Mwanza!I154</f>
        <v>53</v>
      </c>
      <c r="F154" s="26">
        <f>Domasi!G154+Domasi!H154+Domasi!I154</f>
        <v>19</v>
      </c>
      <c r="G154" s="26">
        <f>Namadzi!G154+Namadzi!H154+Namadzi!I154</f>
        <v>31</v>
      </c>
      <c r="H154" s="26">
        <f>Neno!G154+Neno!H154+Neno!I154</f>
        <v>6</v>
      </c>
      <c r="I154" s="26">
        <f>Kuchawe!G154+Kuchawe!H154+Kuchawe!I154</f>
        <v>18</v>
      </c>
      <c r="J154" s="26">
        <f>Chiradzulu!G154+Chiradzulu!H154+Chiradzulu!I154</f>
        <v>8</v>
      </c>
      <c r="K154" s="26">
        <f>Thondwe!G154+Thondwe!H154+Thondwe!I154</f>
        <v>1</v>
      </c>
      <c r="L154" s="26">
        <f>Jali!G154+Jali!H154+Jali!I154</f>
        <v>4</v>
      </c>
      <c r="M154" s="26">
        <f>Lirangwe!G154+Lirangwe!H154+Lirangwe!I154</f>
        <v>11</v>
      </c>
      <c r="N154" s="19">
        <f t="shared" si="55"/>
        <v>487</v>
      </c>
    </row>
    <row r="155" spans="1:14" ht="15.75" x14ac:dyDescent="0.25">
      <c r="A155" s="629"/>
      <c r="B155" s="20" t="s">
        <v>53</v>
      </c>
      <c r="C155" s="12" t="s">
        <v>57</v>
      </c>
      <c r="D155" s="26">
        <f>Zomba!G155+Zomba!H155+Zomba!I155</f>
        <v>174</v>
      </c>
      <c r="E155" s="26">
        <f>Mwanza!G155+Mwanza!H155+Mwanza!I155</f>
        <v>20</v>
      </c>
      <c r="F155" s="26">
        <f>Domasi!G155+Domasi!H155+Domasi!I155</f>
        <v>26</v>
      </c>
      <c r="G155" s="26">
        <f>Namadzi!G155+Namadzi!H155+Namadzi!I155</f>
        <v>16</v>
      </c>
      <c r="H155" s="26">
        <f>Neno!G155+Neno!H155+Neno!I155</f>
        <v>0</v>
      </c>
      <c r="I155" s="26">
        <f>Kuchawe!G155+Kuchawe!H155+Kuchawe!I155</f>
        <v>27</v>
      </c>
      <c r="J155" s="26">
        <f>Chiradzulu!G155+Chiradzulu!H155+Chiradzulu!I155</f>
        <v>8</v>
      </c>
      <c r="K155" s="26">
        <f>Thondwe!G155+Thondwe!H155+Thondwe!I155</f>
        <v>3</v>
      </c>
      <c r="L155" s="26">
        <f>Jali!G155+Jali!H155+Jali!I155</f>
        <v>2</v>
      </c>
      <c r="M155" s="26">
        <f>Lirangwe!G155+Lirangwe!H155+Lirangwe!I155</f>
        <v>10</v>
      </c>
      <c r="N155" s="19">
        <f t="shared" si="55"/>
        <v>286</v>
      </c>
    </row>
    <row r="156" spans="1:14" ht="15.75" x14ac:dyDescent="0.25">
      <c r="A156" s="629"/>
      <c r="B156" s="20" t="s">
        <v>71</v>
      </c>
      <c r="C156" s="12" t="s">
        <v>57</v>
      </c>
      <c r="D156" s="26">
        <f>Zomba!G156+Zomba!H156+Zomba!I156</f>
        <v>56</v>
      </c>
      <c r="E156" s="26">
        <f>Mwanza!G156+Mwanza!H156+Mwanza!I156</f>
        <v>8</v>
      </c>
      <c r="F156" s="26">
        <f>Domasi!G156+Domasi!H156+Domasi!I156</f>
        <v>4</v>
      </c>
      <c r="G156" s="26">
        <f>Namadzi!G156+Namadzi!H156+Namadzi!I156</f>
        <v>12</v>
      </c>
      <c r="H156" s="26">
        <f>Neno!G156+Neno!H156+Neno!I156</f>
        <v>0</v>
      </c>
      <c r="I156" s="26">
        <f>Kuchawe!G156+Kuchawe!H156+Kuchawe!I156</f>
        <v>0</v>
      </c>
      <c r="J156" s="26">
        <f>Chiradzulu!G156+Chiradzulu!H156+Chiradzulu!I156</f>
        <v>2</v>
      </c>
      <c r="K156" s="26">
        <f>Thondwe!G156+Thondwe!H156+Thondwe!I156</f>
        <v>4</v>
      </c>
      <c r="L156" s="26">
        <f>Jali!G156+Jali!H156+Jali!I156</f>
        <v>0</v>
      </c>
      <c r="M156" s="26">
        <f>Lirangwe!G156+Lirangwe!H156+Lirangwe!I156</f>
        <v>4</v>
      </c>
      <c r="N156" s="19">
        <f t="shared" si="55"/>
        <v>90</v>
      </c>
    </row>
    <row r="157" spans="1:14" ht="15.75" x14ac:dyDescent="0.25">
      <c r="A157" s="629"/>
      <c r="B157" s="20" t="s">
        <v>52</v>
      </c>
      <c r="C157" s="12" t="s">
        <v>57</v>
      </c>
      <c r="D157" s="26">
        <f>Zomba!G157+Zomba!H157+Zomba!I157</f>
        <v>123</v>
      </c>
      <c r="E157" s="26">
        <f>Mwanza!G157+Mwanza!H157+Mwanza!I157</f>
        <v>37</v>
      </c>
      <c r="F157" s="26">
        <f>Domasi!G157+Domasi!H157+Domasi!I157</f>
        <v>1</v>
      </c>
      <c r="G157" s="26">
        <f>Namadzi!G157+Namadzi!H157+Namadzi!I157</f>
        <v>9</v>
      </c>
      <c r="H157" s="26">
        <f>Neno!G157+Neno!H157+Neno!I157</f>
        <v>0</v>
      </c>
      <c r="I157" s="26">
        <f>Kuchawe!G157+Kuchawe!H157+Kuchawe!I157</f>
        <v>9</v>
      </c>
      <c r="J157" s="26">
        <f>Chiradzulu!G157+Chiradzulu!H157+Chiradzulu!I157</f>
        <v>3</v>
      </c>
      <c r="K157" s="26">
        <f>Thondwe!G157+Thondwe!H157+Thondwe!I157</f>
        <v>0</v>
      </c>
      <c r="L157" s="26">
        <f>Jali!G157+Jali!H157+Jali!I157</f>
        <v>0</v>
      </c>
      <c r="M157" s="26">
        <f>Lirangwe!G157+Lirangwe!H157+Lirangwe!I157</f>
        <v>3</v>
      </c>
      <c r="N157" s="19">
        <f t="shared" si="55"/>
        <v>185</v>
      </c>
    </row>
    <row r="158" spans="1:14" ht="15.75" x14ac:dyDescent="0.25">
      <c r="A158" s="629"/>
      <c r="B158" s="20" t="s">
        <v>51</v>
      </c>
      <c r="C158" s="12" t="s">
        <v>57</v>
      </c>
      <c r="D158" s="26">
        <f>Zomba!G158+Zomba!H158+Zomba!I158</f>
        <v>99</v>
      </c>
      <c r="E158" s="26">
        <f>Mwanza!G158+Mwanza!H158+Mwanza!I158</f>
        <v>21</v>
      </c>
      <c r="F158" s="26">
        <f>Domasi!G158+Domasi!H158+Domasi!I158</f>
        <v>12</v>
      </c>
      <c r="G158" s="26">
        <f>Namadzi!G158+Namadzi!H158+Namadzi!I158</f>
        <v>3</v>
      </c>
      <c r="H158" s="26">
        <f>Neno!G158+Neno!H158+Neno!I158</f>
        <v>1</v>
      </c>
      <c r="I158" s="26">
        <f>Kuchawe!G158+Kuchawe!H158+Kuchawe!I158</f>
        <v>6</v>
      </c>
      <c r="J158" s="26">
        <f>Chiradzulu!G158+Chiradzulu!H158+Chiradzulu!I158</f>
        <v>2</v>
      </c>
      <c r="K158" s="26">
        <f>Thondwe!G158+Thondwe!H158+Thondwe!I158</f>
        <v>3</v>
      </c>
      <c r="L158" s="26">
        <f>Jali!G158+Jali!H158+Jali!I158</f>
        <v>5</v>
      </c>
      <c r="M158" s="26">
        <f>Lirangwe!G158+Lirangwe!H158+Lirangwe!I158</f>
        <v>6</v>
      </c>
      <c r="N158" s="19">
        <f t="shared" si="55"/>
        <v>158</v>
      </c>
    </row>
    <row r="159" spans="1:14" ht="15.75" x14ac:dyDescent="0.25">
      <c r="A159" s="629"/>
      <c r="B159" s="20" t="s">
        <v>62</v>
      </c>
      <c r="C159" s="12" t="s">
        <v>57</v>
      </c>
      <c r="D159" s="26">
        <f>Zomba!G159+Zomba!H159+Zomba!I159</f>
        <v>27</v>
      </c>
      <c r="E159" s="26">
        <f>Mwanza!G159+Mwanza!H159+Mwanza!I159</f>
        <v>11</v>
      </c>
      <c r="F159" s="26">
        <f>Domasi!G159+Domasi!H159+Domasi!I159</f>
        <v>7</v>
      </c>
      <c r="G159" s="26">
        <f>Namadzi!G159+Namadzi!H159+Namadzi!I159</f>
        <v>0</v>
      </c>
      <c r="H159" s="26">
        <f>Neno!G159+Neno!H159+Neno!I159</f>
        <v>0</v>
      </c>
      <c r="I159" s="26">
        <f>Kuchawe!G159+Kuchawe!H159+Kuchawe!I159</f>
        <v>1</v>
      </c>
      <c r="J159" s="26">
        <f>Chiradzulu!G159+Chiradzulu!H159+Chiradzulu!I159</f>
        <v>0</v>
      </c>
      <c r="K159" s="26">
        <f>Thondwe!G159+Thondwe!H159+Thondwe!I159</f>
        <v>0</v>
      </c>
      <c r="L159" s="26">
        <f>Jali!G159+Jali!H159+Jali!I159</f>
        <v>0</v>
      </c>
      <c r="M159" s="26">
        <f>Lirangwe!G159+Lirangwe!H159+Lirangwe!I159</f>
        <v>0</v>
      </c>
      <c r="N159" s="19">
        <f t="shared" si="55"/>
        <v>46</v>
      </c>
    </row>
    <row r="160" spans="1:14" ht="15.75" x14ac:dyDescent="0.25">
      <c r="A160" s="629"/>
      <c r="B160" s="20" t="s">
        <v>50</v>
      </c>
      <c r="C160" s="12" t="s">
        <v>57</v>
      </c>
      <c r="D160" s="26">
        <f>Zomba!G160+Zomba!H160+Zomba!I160</f>
        <v>31</v>
      </c>
      <c r="E160" s="26">
        <f>Mwanza!G160+Mwanza!H160+Mwanza!I160</f>
        <v>8</v>
      </c>
      <c r="F160" s="26">
        <f>Domasi!G160+Domasi!H160+Domasi!I160</f>
        <v>4</v>
      </c>
      <c r="G160" s="26">
        <f>Namadzi!G160+Namadzi!H160+Namadzi!I160</f>
        <v>0</v>
      </c>
      <c r="H160" s="26">
        <f>Neno!G160+Neno!H160+Neno!I160</f>
        <v>0</v>
      </c>
      <c r="I160" s="26">
        <f>Kuchawe!G160+Kuchawe!H160+Kuchawe!I160</f>
        <v>5</v>
      </c>
      <c r="J160" s="26">
        <f>Chiradzulu!G160+Chiradzulu!H160+Chiradzulu!I160</f>
        <v>0</v>
      </c>
      <c r="K160" s="26">
        <f>Thondwe!G160+Thondwe!H160+Thondwe!I160</f>
        <v>1</v>
      </c>
      <c r="L160" s="26">
        <f>Jali!G160+Jali!H160+Jali!I160</f>
        <v>0</v>
      </c>
      <c r="M160" s="26">
        <f>Lirangwe!G160+Lirangwe!H160+Lirangwe!I160</f>
        <v>0</v>
      </c>
      <c r="N160" s="19">
        <f t="shared" si="55"/>
        <v>49</v>
      </c>
    </row>
    <row r="161" spans="1:14" ht="15.75" x14ac:dyDescent="0.25">
      <c r="A161" s="629"/>
      <c r="B161" s="20" t="s">
        <v>49</v>
      </c>
      <c r="C161" s="12" t="s">
        <v>57</v>
      </c>
      <c r="D161" s="26">
        <f>Zomba!G161+Zomba!H161+Zomba!I161</f>
        <v>14</v>
      </c>
      <c r="E161" s="26">
        <f>Mwanza!G161+Mwanza!H161+Mwanza!I161</f>
        <v>0</v>
      </c>
      <c r="F161" s="26">
        <f>Domasi!G161+Domasi!H161+Domasi!I161</f>
        <v>0</v>
      </c>
      <c r="G161" s="26">
        <f>Namadzi!G161+Namadzi!H161+Namadzi!I161</f>
        <v>0</v>
      </c>
      <c r="H161" s="26">
        <f>Neno!G161+Neno!H161+Neno!I161</f>
        <v>0</v>
      </c>
      <c r="I161" s="26">
        <f>Kuchawe!G161+Kuchawe!H161+Kuchawe!I161</f>
        <v>2</v>
      </c>
      <c r="J161" s="26">
        <f>Chiradzulu!G161+Chiradzulu!H161+Chiradzulu!I161</f>
        <v>0</v>
      </c>
      <c r="K161" s="26">
        <f>Thondwe!G161+Thondwe!H161+Thondwe!I161</f>
        <v>0</v>
      </c>
      <c r="L161" s="26">
        <f>Jali!G161+Jali!H161+Jali!I161</f>
        <v>1</v>
      </c>
      <c r="M161" s="26">
        <f>Lirangwe!G161+Lirangwe!H161+Lirangwe!I161</f>
        <v>0</v>
      </c>
      <c r="N161" s="19">
        <f t="shared" si="55"/>
        <v>17</v>
      </c>
    </row>
    <row r="162" spans="1:14" ht="15.75" x14ac:dyDescent="0.25">
      <c r="A162" s="629"/>
      <c r="B162" s="20" t="s">
        <v>77</v>
      </c>
      <c r="C162" s="12" t="s">
        <v>57</v>
      </c>
      <c r="D162" s="26">
        <f>Zomba!G162+Zomba!H162+Zomba!I162</f>
        <v>19</v>
      </c>
      <c r="E162" s="26">
        <f>Mwanza!G162+Mwanza!H162+Mwanza!I162</f>
        <v>1</v>
      </c>
      <c r="F162" s="26">
        <f>Domasi!G162+Domasi!H162+Domasi!I162</f>
        <v>0</v>
      </c>
      <c r="G162" s="26">
        <f>Namadzi!G162+Namadzi!H162+Namadzi!I162</f>
        <v>2</v>
      </c>
      <c r="H162" s="26">
        <f>Neno!G162+Neno!H162+Neno!I162</f>
        <v>0</v>
      </c>
      <c r="I162" s="26">
        <f>Kuchawe!G162+Kuchawe!H162+Kuchawe!I162</f>
        <v>0</v>
      </c>
      <c r="J162" s="26">
        <f>Chiradzulu!G162+Chiradzulu!H162+Chiradzulu!I162</f>
        <v>0</v>
      </c>
      <c r="K162" s="26">
        <f>Thondwe!G162+Thondwe!H162+Thondwe!I162</f>
        <v>0</v>
      </c>
      <c r="L162" s="26">
        <f>Jali!G162+Jali!H162+Jali!I162</f>
        <v>0</v>
      </c>
      <c r="M162" s="26">
        <f>Lirangwe!G162+Lirangwe!H162+Lirangwe!I162</f>
        <v>0</v>
      </c>
      <c r="N162" s="19">
        <f t="shared" si="55"/>
        <v>22</v>
      </c>
    </row>
    <row r="163" spans="1:14" ht="15.75" x14ac:dyDescent="0.25">
      <c r="A163" s="629"/>
      <c r="B163" s="20" t="s">
        <v>69</v>
      </c>
      <c r="C163" s="12" t="s">
        <v>57</v>
      </c>
      <c r="D163" s="26">
        <f>Zomba!G163+Zomba!H163+Zomba!I163</f>
        <v>4</v>
      </c>
      <c r="E163" s="26">
        <f>Mwanza!G163+Mwanza!H163+Mwanza!I163</f>
        <v>0</v>
      </c>
      <c r="F163" s="26">
        <f>Domasi!G163+Domasi!H163+Domasi!I163</f>
        <v>4</v>
      </c>
      <c r="G163" s="26">
        <f>Namadzi!G163+Namadzi!H163+Namadzi!I163</f>
        <v>0</v>
      </c>
      <c r="H163" s="26">
        <f>Neno!G163+Neno!H163+Neno!I163</f>
        <v>0</v>
      </c>
      <c r="I163" s="26">
        <f>Kuchawe!G163+Kuchawe!H163+Kuchawe!I163</f>
        <v>0</v>
      </c>
      <c r="J163" s="26">
        <f>Chiradzulu!G163+Chiradzulu!H163+Chiradzulu!I163</f>
        <v>0</v>
      </c>
      <c r="K163" s="26">
        <f>Thondwe!G163+Thondwe!H163+Thondwe!I163</f>
        <v>0</v>
      </c>
      <c r="L163" s="26">
        <f>Jali!G163+Jali!H163+Jali!I163</f>
        <v>0</v>
      </c>
      <c r="M163" s="26">
        <f>Lirangwe!G163+Lirangwe!H163+Lirangwe!I163</f>
        <v>0</v>
      </c>
      <c r="N163" s="19">
        <f t="shared" si="55"/>
        <v>8</v>
      </c>
    </row>
    <row r="164" spans="1:14" ht="15.75" x14ac:dyDescent="0.25">
      <c r="A164" s="629"/>
      <c r="B164" s="20" t="s">
        <v>68</v>
      </c>
      <c r="C164" s="12" t="s">
        <v>57</v>
      </c>
      <c r="D164" s="26">
        <f>Zomba!G164+Zomba!H164+Zomba!I164</f>
        <v>0</v>
      </c>
      <c r="E164" s="26">
        <f>Mwanza!G164+Mwanza!H164+Mwanza!I164</f>
        <v>0</v>
      </c>
      <c r="F164" s="26">
        <f>Domasi!G164+Domasi!H164+Domasi!I164</f>
        <v>0</v>
      </c>
      <c r="G164" s="26">
        <f>Namadzi!G164+Namadzi!H164+Namadzi!I164</f>
        <v>0</v>
      </c>
      <c r="H164" s="26">
        <f>Neno!G164+Neno!H164+Neno!I164</f>
        <v>0</v>
      </c>
      <c r="I164" s="26">
        <f>Kuchawe!G164+Kuchawe!H164+Kuchawe!I164</f>
        <v>0</v>
      </c>
      <c r="J164" s="26">
        <f>Chiradzulu!G164+Chiradzulu!H164+Chiradzulu!I164</f>
        <v>0</v>
      </c>
      <c r="K164" s="26">
        <f>Thondwe!G164+Thondwe!H164+Thondwe!I164</f>
        <v>0</v>
      </c>
      <c r="L164" s="26">
        <f>Jali!G164+Jali!H164+Jali!I164</f>
        <v>0</v>
      </c>
      <c r="M164" s="26">
        <f>Lirangwe!G164+Lirangwe!H164+Lirangwe!I164</f>
        <v>0</v>
      </c>
      <c r="N164" s="19">
        <f t="shared" si="55"/>
        <v>0</v>
      </c>
    </row>
    <row r="165" spans="1:14" ht="15.75" x14ac:dyDescent="0.25">
      <c r="A165" s="630"/>
      <c r="B165" s="20" t="s">
        <v>76</v>
      </c>
      <c r="C165" s="12" t="s">
        <v>57</v>
      </c>
      <c r="D165" s="26">
        <f>Zomba!G165+Zomba!H165+Zomba!I165</f>
        <v>0</v>
      </c>
      <c r="E165" s="26">
        <f>Mwanza!G165+Mwanza!H165+Mwanza!I165</f>
        <v>0</v>
      </c>
      <c r="F165" s="26">
        <f>Domasi!G165+Domasi!H165+Domasi!I165</f>
        <v>0</v>
      </c>
      <c r="G165" s="26">
        <f>Namadzi!G165+Namadzi!H165+Namadzi!I165</f>
        <v>0</v>
      </c>
      <c r="H165" s="26">
        <f>Neno!G165+Neno!H165+Neno!I165</f>
        <v>0</v>
      </c>
      <c r="I165" s="26">
        <f>Kuchawe!G165+Kuchawe!H165+Kuchawe!I165</f>
        <v>0</v>
      </c>
      <c r="J165" s="26">
        <f>Chiradzulu!G165+Chiradzulu!H165+Chiradzulu!I165</f>
        <v>0</v>
      </c>
      <c r="K165" s="26">
        <f>Thondwe!G165+Thondwe!H165+Thondwe!I165</f>
        <v>0</v>
      </c>
      <c r="L165" s="26">
        <f>Jali!G165+Jali!H165+Jali!I165</f>
        <v>0</v>
      </c>
      <c r="M165" s="26">
        <f>Lirangwe!G165+Lirangwe!H165+Lirangwe!I165</f>
        <v>0</v>
      </c>
      <c r="N165" s="19">
        <f t="shared" si="55"/>
        <v>0</v>
      </c>
    </row>
    <row r="166" spans="1:14" ht="15.75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9"/>
    </row>
    <row r="167" spans="1:14" ht="15.75" x14ac:dyDescent="0.25">
      <c r="A167" s="629"/>
      <c r="B167" s="20" t="s">
        <v>74</v>
      </c>
      <c r="C167" s="12" t="s">
        <v>57</v>
      </c>
      <c r="D167" s="26">
        <f>Zomba!G167+Zomba!H167+Zomba!I167</f>
        <v>126</v>
      </c>
      <c r="E167" s="26">
        <f>Mwanza!G167+Mwanza!H167+Mwanza!I167</f>
        <v>13</v>
      </c>
      <c r="F167" s="26">
        <f>Domasi!G167+Domasi!H167+Domasi!I167</f>
        <v>12</v>
      </c>
      <c r="G167" s="26">
        <f>Namadzi!G167+Namadzi!H167+Namadzi!I167</f>
        <v>0</v>
      </c>
      <c r="H167" s="26">
        <f>Neno!G167+Neno!H167+Neno!I167</f>
        <v>2</v>
      </c>
      <c r="I167" s="26">
        <f>Kuchawe!G167+Kuchawe!H167+Kuchawe!I167</f>
        <v>4</v>
      </c>
      <c r="J167" s="26">
        <f>Chiradzulu!G167+Chiradzulu!H167+Chiradzulu!I167</f>
        <v>1</v>
      </c>
      <c r="K167" s="26">
        <f>Thondwe!G167+Thondwe!H167+Thondwe!I167</f>
        <v>0</v>
      </c>
      <c r="L167" s="26">
        <f>Jali!G167+Jali!H167+Jali!I167</f>
        <v>0</v>
      </c>
      <c r="M167" s="26">
        <f>Lirangwe!G167+Lirangwe!H167+Lirangwe!I167</f>
        <v>18</v>
      </c>
      <c r="N167" s="19">
        <f t="shared" ref="N167:N175" si="56">SUM(D167:M167)</f>
        <v>176</v>
      </c>
    </row>
    <row r="168" spans="1:14" ht="15.75" x14ac:dyDescent="0.25">
      <c r="A168" s="629"/>
      <c r="B168" s="20" t="s">
        <v>73</v>
      </c>
      <c r="C168" s="12" t="s">
        <v>57</v>
      </c>
      <c r="D168" s="26">
        <f>Zomba!G168+Zomba!H168+Zomba!I168</f>
        <v>29</v>
      </c>
      <c r="E168" s="26">
        <f>Mwanza!G168+Mwanza!H168+Mwanza!I168</f>
        <v>0</v>
      </c>
      <c r="F168" s="26">
        <f>Domasi!G168+Domasi!H168+Domasi!I168</f>
        <v>6</v>
      </c>
      <c r="G168" s="26">
        <f>Namadzi!G168+Namadzi!H168+Namadzi!I168</f>
        <v>0</v>
      </c>
      <c r="H168" s="26">
        <f>Neno!G168+Neno!H168+Neno!I168</f>
        <v>4</v>
      </c>
      <c r="I168" s="26">
        <f>Kuchawe!G168+Kuchawe!H168+Kuchawe!I168</f>
        <v>0</v>
      </c>
      <c r="J168" s="26">
        <f>Chiradzulu!G168+Chiradzulu!H168+Chiradzulu!I168</f>
        <v>0</v>
      </c>
      <c r="K168" s="26">
        <f>Thondwe!G168+Thondwe!H168+Thondwe!I168</f>
        <v>0</v>
      </c>
      <c r="L168" s="26">
        <f>Jali!G168+Jali!H168+Jali!I168</f>
        <v>0</v>
      </c>
      <c r="M168" s="26">
        <f>Lirangwe!G168+Lirangwe!H168+Lirangwe!I168</f>
        <v>0</v>
      </c>
      <c r="N168" s="19">
        <f t="shared" si="56"/>
        <v>39</v>
      </c>
    </row>
    <row r="169" spans="1:14" ht="15.75" x14ac:dyDescent="0.25">
      <c r="A169" s="629"/>
      <c r="B169" s="20" t="s">
        <v>72</v>
      </c>
      <c r="C169" s="12" t="s">
        <v>57</v>
      </c>
      <c r="D169" s="26">
        <f>Zomba!G169+Zomba!H169+Zomba!I169</f>
        <v>4</v>
      </c>
      <c r="E169" s="26">
        <f>Mwanza!G169+Mwanza!H169+Mwanza!I169</f>
        <v>0</v>
      </c>
      <c r="F169" s="26">
        <f>Domasi!G169+Domasi!H169+Domasi!I169</f>
        <v>2</v>
      </c>
      <c r="G169" s="26">
        <f>Namadzi!G169+Namadzi!H169+Namadzi!I169</f>
        <v>0</v>
      </c>
      <c r="H169" s="26">
        <f>Neno!G169+Neno!H169+Neno!I169</f>
        <v>0</v>
      </c>
      <c r="I169" s="26">
        <f>Kuchawe!G169+Kuchawe!H169+Kuchawe!I169</f>
        <v>0</v>
      </c>
      <c r="J169" s="26">
        <f>Chiradzulu!G169+Chiradzulu!H169+Chiradzulu!I169</f>
        <v>0</v>
      </c>
      <c r="K169" s="26">
        <f>Thondwe!G169+Thondwe!H169+Thondwe!I169</f>
        <v>0</v>
      </c>
      <c r="L169" s="26">
        <f>Jali!G169+Jali!H169+Jali!I169</f>
        <v>0</v>
      </c>
      <c r="M169" s="26">
        <f>Lirangwe!G169+Lirangwe!H169+Lirangwe!I169</f>
        <v>0</v>
      </c>
      <c r="N169" s="19">
        <f t="shared" si="56"/>
        <v>6</v>
      </c>
    </row>
    <row r="170" spans="1:14" ht="15.75" x14ac:dyDescent="0.25">
      <c r="A170" s="629"/>
      <c r="B170" s="20" t="s">
        <v>71</v>
      </c>
      <c r="C170" s="12" t="s">
        <v>57</v>
      </c>
      <c r="D170" s="26">
        <f>Zomba!G170+Zomba!H170+Zomba!I170</f>
        <v>4</v>
      </c>
      <c r="E170" s="26">
        <f>Mwanza!G170+Mwanza!H170+Mwanza!I170</f>
        <v>0</v>
      </c>
      <c r="F170" s="26">
        <f>Domasi!G170+Domasi!H170+Domasi!I170</f>
        <v>0</v>
      </c>
      <c r="G170" s="26">
        <f>Namadzi!G170+Namadzi!H170+Namadzi!I170</f>
        <v>0</v>
      </c>
      <c r="H170" s="26">
        <f>Neno!G170+Neno!H170+Neno!I170</f>
        <v>0</v>
      </c>
      <c r="I170" s="26">
        <f>Kuchawe!G170+Kuchawe!H170+Kuchawe!I170</f>
        <v>0</v>
      </c>
      <c r="J170" s="26">
        <f>Chiradzulu!G170+Chiradzulu!H170+Chiradzulu!I170</f>
        <v>0</v>
      </c>
      <c r="K170" s="26">
        <f>Thondwe!G170+Thondwe!H170+Thondwe!I170</f>
        <v>0</v>
      </c>
      <c r="L170" s="26">
        <f>Jali!G170+Jali!H170+Jali!I170</f>
        <v>0</v>
      </c>
      <c r="M170" s="26">
        <f>Lirangwe!G170+Lirangwe!H170+Lirangwe!I170</f>
        <v>0</v>
      </c>
      <c r="N170" s="19">
        <f t="shared" si="56"/>
        <v>4</v>
      </c>
    </row>
    <row r="171" spans="1:14" ht="15.75" x14ac:dyDescent="0.25">
      <c r="A171" s="629"/>
      <c r="B171" s="20" t="s">
        <v>52</v>
      </c>
      <c r="C171" s="12" t="s">
        <v>57</v>
      </c>
      <c r="D171" s="26">
        <f>Zomba!G171+Zomba!H171+Zomba!I171</f>
        <v>5</v>
      </c>
      <c r="E171" s="26">
        <f>Mwanza!G171+Mwanza!H171+Mwanza!I171</f>
        <v>0</v>
      </c>
      <c r="F171" s="26">
        <f>Domasi!G171+Domasi!H171+Domasi!I171</f>
        <v>0</v>
      </c>
      <c r="G171" s="26">
        <f>Namadzi!G171+Namadzi!H171+Namadzi!I171</f>
        <v>0</v>
      </c>
      <c r="H171" s="26">
        <f>Neno!G171+Neno!H171+Neno!I171</f>
        <v>0</v>
      </c>
      <c r="I171" s="26">
        <f>Kuchawe!G171+Kuchawe!H171+Kuchawe!I171</f>
        <v>0</v>
      </c>
      <c r="J171" s="26">
        <f>Chiradzulu!G171+Chiradzulu!H171+Chiradzulu!I171</f>
        <v>0</v>
      </c>
      <c r="K171" s="26">
        <f>Thondwe!G171+Thondwe!H171+Thondwe!I171</f>
        <v>0</v>
      </c>
      <c r="L171" s="26">
        <f>Jali!G171+Jali!H171+Jali!I171</f>
        <v>0</v>
      </c>
      <c r="M171" s="26">
        <f>Lirangwe!G171+Lirangwe!H171+Lirangwe!I171</f>
        <v>0</v>
      </c>
      <c r="N171" s="19">
        <f t="shared" si="56"/>
        <v>5</v>
      </c>
    </row>
    <row r="172" spans="1:14" ht="15.75" x14ac:dyDescent="0.25">
      <c r="A172" s="629"/>
      <c r="B172" s="20" t="s">
        <v>62</v>
      </c>
      <c r="C172" s="12" t="s">
        <v>57</v>
      </c>
      <c r="D172" s="26">
        <f>Zomba!G172+Zomba!H172+Zomba!I172</f>
        <v>1</v>
      </c>
      <c r="E172" s="26">
        <f>Mwanza!G172+Mwanza!H172+Mwanza!I172</f>
        <v>0</v>
      </c>
      <c r="F172" s="26">
        <f>Domasi!G172+Domasi!H172+Domasi!I172</f>
        <v>0</v>
      </c>
      <c r="G172" s="26">
        <f>Namadzi!G172+Namadzi!H172+Namadzi!I172</f>
        <v>0</v>
      </c>
      <c r="H172" s="26">
        <f>Neno!G172+Neno!H172+Neno!I172</f>
        <v>0</v>
      </c>
      <c r="I172" s="26">
        <f>Kuchawe!G172+Kuchawe!H172+Kuchawe!I172</f>
        <v>0</v>
      </c>
      <c r="J172" s="26">
        <f>Chiradzulu!G172+Chiradzulu!H172+Chiradzulu!I172</f>
        <v>0</v>
      </c>
      <c r="K172" s="26">
        <f>Thondwe!G172+Thondwe!H172+Thondwe!I172</f>
        <v>0</v>
      </c>
      <c r="L172" s="26">
        <f>Jali!G172+Jali!H172+Jali!I172</f>
        <v>0</v>
      </c>
      <c r="M172" s="26">
        <f>Lirangwe!G172+Lirangwe!H172+Lirangwe!I172</f>
        <v>0</v>
      </c>
      <c r="N172" s="19">
        <f t="shared" si="56"/>
        <v>1</v>
      </c>
    </row>
    <row r="173" spans="1:14" ht="15.75" x14ac:dyDescent="0.25">
      <c r="A173" s="629"/>
      <c r="B173" s="20" t="s">
        <v>61</v>
      </c>
      <c r="C173" s="12" t="s">
        <v>57</v>
      </c>
      <c r="D173" s="26">
        <f>Zomba!G173+Zomba!H173+Zomba!I173</f>
        <v>1</v>
      </c>
      <c r="E173" s="26">
        <f>Mwanza!G173+Mwanza!H173+Mwanza!I173</f>
        <v>0</v>
      </c>
      <c r="F173" s="26">
        <f>Domasi!G173+Domasi!H173+Domasi!I173</f>
        <v>0</v>
      </c>
      <c r="G173" s="26">
        <f>Namadzi!G173+Namadzi!H173+Namadzi!I173</f>
        <v>0</v>
      </c>
      <c r="H173" s="26">
        <f>Neno!G173+Neno!H173+Neno!I173</f>
        <v>0</v>
      </c>
      <c r="I173" s="26">
        <f>Kuchawe!G173+Kuchawe!H173+Kuchawe!I173</f>
        <v>0</v>
      </c>
      <c r="J173" s="26">
        <f>Chiradzulu!G173+Chiradzulu!H173+Chiradzulu!I173</f>
        <v>0</v>
      </c>
      <c r="K173" s="26">
        <f>Thondwe!G173+Thondwe!H173+Thondwe!I173</f>
        <v>0</v>
      </c>
      <c r="L173" s="26">
        <f>Jali!G173+Jali!H173+Jali!I173</f>
        <v>0</v>
      </c>
      <c r="M173" s="26">
        <f>Lirangwe!G173+Lirangwe!H173+Lirangwe!I173</f>
        <v>0</v>
      </c>
      <c r="N173" s="19">
        <f t="shared" si="56"/>
        <v>1</v>
      </c>
    </row>
    <row r="174" spans="1:14" ht="15.75" x14ac:dyDescent="0.25">
      <c r="A174" s="629"/>
      <c r="B174" s="20" t="s">
        <v>60</v>
      </c>
      <c r="C174" s="12" t="s">
        <v>57</v>
      </c>
      <c r="D174" s="26">
        <f>Zomba!G174+Zomba!H174+Zomba!I174</f>
        <v>0</v>
      </c>
      <c r="E174" s="26">
        <f>Mwanza!G174+Mwanza!H174+Mwanza!I174</f>
        <v>0</v>
      </c>
      <c r="F174" s="26">
        <f>Domasi!G174+Domasi!H174+Domasi!I174</f>
        <v>0</v>
      </c>
      <c r="G174" s="26">
        <f>Namadzi!G174+Namadzi!H174+Namadzi!I174</f>
        <v>0</v>
      </c>
      <c r="H174" s="26">
        <f>Neno!G174+Neno!H174+Neno!I174</f>
        <v>0</v>
      </c>
      <c r="I174" s="26">
        <f>Kuchawe!G174+Kuchawe!H174+Kuchawe!I174</f>
        <v>0</v>
      </c>
      <c r="J174" s="26">
        <f>Chiradzulu!G174+Chiradzulu!H174+Chiradzulu!I174</f>
        <v>0</v>
      </c>
      <c r="K174" s="26">
        <f>Thondwe!G174+Thondwe!H174+Thondwe!I174</f>
        <v>0</v>
      </c>
      <c r="L174" s="26">
        <f>Jali!G174+Jali!H174+Jali!I174</f>
        <v>0</v>
      </c>
      <c r="M174" s="26">
        <f>Lirangwe!G174+Lirangwe!H174+Lirangwe!I174</f>
        <v>0</v>
      </c>
      <c r="N174" s="19">
        <f t="shared" si="56"/>
        <v>0</v>
      </c>
    </row>
    <row r="175" spans="1:14" ht="15.75" x14ac:dyDescent="0.25">
      <c r="A175" s="630"/>
      <c r="B175" s="20" t="s">
        <v>69</v>
      </c>
      <c r="C175" s="12" t="s">
        <v>57</v>
      </c>
      <c r="D175" s="26">
        <f>Zomba!G175+Zomba!H175+Zomba!I175</f>
        <v>0</v>
      </c>
      <c r="E175" s="26">
        <f>Mwanza!G175+Mwanza!H175+Mwanza!I175</f>
        <v>0</v>
      </c>
      <c r="F175" s="26">
        <f>Domasi!G175+Domasi!H175+Domasi!I175</f>
        <v>0</v>
      </c>
      <c r="G175" s="26">
        <f>Namadzi!G175+Namadzi!H175+Namadzi!I175</f>
        <v>0</v>
      </c>
      <c r="H175" s="26">
        <f>Neno!G175+Neno!H175+Neno!I175</f>
        <v>0</v>
      </c>
      <c r="I175" s="26">
        <f>Kuchawe!G175+Kuchawe!H175+Kuchawe!I175</f>
        <v>0</v>
      </c>
      <c r="J175" s="26">
        <f>Chiradzulu!G175+Chiradzulu!H175+Chiradzulu!I175</f>
        <v>0</v>
      </c>
      <c r="K175" s="26">
        <f>Thondwe!G175+Thondwe!H175+Thondwe!I175</f>
        <v>0</v>
      </c>
      <c r="L175" s="26">
        <f>Jali!G175+Jali!H175+Jali!I175</f>
        <v>0</v>
      </c>
      <c r="M175" s="26">
        <f>Lirangwe!G175+Lirangwe!H175+Lirangwe!I175</f>
        <v>0</v>
      </c>
      <c r="N175" s="19">
        <f t="shared" si="56"/>
        <v>0</v>
      </c>
    </row>
    <row r="176" spans="1:14" ht="15.75" x14ac:dyDescent="0.25">
      <c r="A176" s="628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9"/>
    </row>
    <row r="177" spans="1:14" ht="15.75" x14ac:dyDescent="0.25">
      <c r="A177" s="629"/>
      <c r="B177" s="20" t="s">
        <v>60</v>
      </c>
      <c r="C177" s="12" t="s">
        <v>57</v>
      </c>
      <c r="D177" s="26">
        <f>Zomba!G177+Zomba!H177+Zomba!I177</f>
        <v>0</v>
      </c>
      <c r="E177" s="26">
        <f>Mwanza!G177+Mwanza!H177+Mwanza!I177</f>
        <v>0</v>
      </c>
      <c r="F177" s="26">
        <f>Domasi!G177+Domasi!H177+Domasi!I177</f>
        <v>0</v>
      </c>
      <c r="G177" s="26">
        <f>Namadzi!G177+Namadzi!H177+Namadzi!I177</f>
        <v>0</v>
      </c>
      <c r="H177" s="26">
        <f>Neno!G177+Neno!H177+Neno!I177</f>
        <v>0</v>
      </c>
      <c r="I177" s="26">
        <f>Kuchawe!G177+Kuchawe!H177+Kuchawe!I177</f>
        <v>0</v>
      </c>
      <c r="J177" s="26">
        <f>Chiradzulu!G177+Chiradzulu!H177+Chiradzulu!I177</f>
        <v>0</v>
      </c>
      <c r="K177" s="26">
        <f>Thondwe!G177+Thondwe!H177+Thondwe!I177</f>
        <v>0</v>
      </c>
      <c r="L177" s="26">
        <f>Jali!G177+Jali!H177+Jali!I177</f>
        <v>0</v>
      </c>
      <c r="M177" s="26">
        <f>Lirangwe!G177+Lirangwe!H177+Lirangwe!I177</f>
        <v>0</v>
      </c>
      <c r="N177" s="19">
        <f t="shared" ref="N177:N182" si="57">SUM(D177:M177)</f>
        <v>0</v>
      </c>
    </row>
    <row r="178" spans="1:14" ht="15.75" x14ac:dyDescent="0.25">
      <c r="A178" s="629"/>
      <c r="B178" s="20" t="s">
        <v>69</v>
      </c>
      <c r="C178" s="12" t="s">
        <v>57</v>
      </c>
      <c r="D178" s="26">
        <f>Zomba!G178+Zomba!H178+Zomba!I178</f>
        <v>0</v>
      </c>
      <c r="E178" s="26">
        <f>Mwanza!G178+Mwanza!H178+Mwanza!I178</f>
        <v>0</v>
      </c>
      <c r="F178" s="26">
        <f>Domasi!G178+Domasi!H178+Domasi!I178</f>
        <v>0</v>
      </c>
      <c r="G178" s="26">
        <f>Namadzi!G178+Namadzi!H178+Namadzi!I178</f>
        <v>0</v>
      </c>
      <c r="H178" s="26">
        <f>Neno!G178+Neno!H178+Neno!I178</f>
        <v>0</v>
      </c>
      <c r="I178" s="26">
        <f>Kuchawe!G178+Kuchawe!H178+Kuchawe!I178</f>
        <v>0</v>
      </c>
      <c r="J178" s="26">
        <f>Chiradzulu!G178+Chiradzulu!H178+Chiradzulu!I178</f>
        <v>0</v>
      </c>
      <c r="K178" s="26">
        <f>Thondwe!G178+Thondwe!H178+Thondwe!I178</f>
        <v>0</v>
      </c>
      <c r="L178" s="26">
        <f>Jali!G178+Jali!H178+Jali!I178</f>
        <v>0</v>
      </c>
      <c r="M178" s="26">
        <f>Lirangwe!G178+Lirangwe!H178+Lirangwe!I178</f>
        <v>0</v>
      </c>
      <c r="N178" s="19">
        <f t="shared" si="57"/>
        <v>0</v>
      </c>
    </row>
    <row r="179" spans="1:14" ht="15.75" x14ac:dyDescent="0.25">
      <c r="A179" s="629"/>
      <c r="B179" s="20" t="s">
        <v>68</v>
      </c>
      <c r="C179" s="12" t="s">
        <v>57</v>
      </c>
      <c r="D179" s="26">
        <f>Zomba!G179+Zomba!H179+Zomba!I179</f>
        <v>0</v>
      </c>
      <c r="E179" s="26">
        <f>Mwanza!G179+Mwanza!H179+Mwanza!I179</f>
        <v>0</v>
      </c>
      <c r="F179" s="26">
        <f>Domasi!G179+Domasi!H179+Domasi!I179</f>
        <v>0</v>
      </c>
      <c r="G179" s="26">
        <f>Namadzi!G179+Namadzi!H179+Namadzi!I179</f>
        <v>0</v>
      </c>
      <c r="H179" s="26">
        <f>Neno!G179+Neno!H179+Neno!I179</f>
        <v>0</v>
      </c>
      <c r="I179" s="26">
        <f>Kuchawe!G179+Kuchawe!H179+Kuchawe!I179</f>
        <v>0</v>
      </c>
      <c r="J179" s="26">
        <f>Chiradzulu!G179+Chiradzulu!H179+Chiradzulu!I179</f>
        <v>0</v>
      </c>
      <c r="K179" s="26">
        <f>Thondwe!G179+Thondwe!H179+Thondwe!I179</f>
        <v>0</v>
      </c>
      <c r="L179" s="26">
        <f>Jali!G179+Jali!H179+Jali!I179</f>
        <v>0</v>
      </c>
      <c r="M179" s="26">
        <f>Lirangwe!G179+Lirangwe!H179+Lirangwe!I179</f>
        <v>0</v>
      </c>
      <c r="N179" s="19">
        <f t="shared" si="57"/>
        <v>0</v>
      </c>
    </row>
    <row r="180" spans="1:14" ht="15.75" x14ac:dyDescent="0.25">
      <c r="A180" s="629"/>
      <c r="B180" s="20" t="s">
        <v>67</v>
      </c>
      <c r="C180" s="12" t="s">
        <v>57</v>
      </c>
      <c r="D180" s="26">
        <f>Zomba!G180+Zomba!H180+Zomba!I180</f>
        <v>0</v>
      </c>
      <c r="E180" s="26">
        <f>Mwanza!G180+Mwanza!H180+Mwanza!I180</f>
        <v>0</v>
      </c>
      <c r="F180" s="26">
        <f>Domasi!G180+Domasi!H180+Domasi!I180</f>
        <v>0</v>
      </c>
      <c r="G180" s="26">
        <f>Namadzi!G180+Namadzi!H180+Namadzi!I180</f>
        <v>0</v>
      </c>
      <c r="H180" s="26">
        <f>Neno!G180+Neno!H180+Neno!I180</f>
        <v>0</v>
      </c>
      <c r="I180" s="26">
        <f>Kuchawe!G180+Kuchawe!H180+Kuchawe!I180</f>
        <v>0</v>
      </c>
      <c r="J180" s="26">
        <f>Chiradzulu!G180+Chiradzulu!H180+Chiradzulu!I180</f>
        <v>0</v>
      </c>
      <c r="K180" s="26">
        <f>Thondwe!G180+Thondwe!H180+Thondwe!I180</f>
        <v>0</v>
      </c>
      <c r="L180" s="26">
        <f>Jali!G180+Jali!H180+Jali!I180</f>
        <v>0</v>
      </c>
      <c r="M180" s="26">
        <f>Lirangwe!G180+Lirangwe!H180+Lirangwe!I180</f>
        <v>0</v>
      </c>
      <c r="N180" s="19">
        <f t="shared" si="57"/>
        <v>0</v>
      </c>
    </row>
    <row r="181" spans="1:14" ht="15.75" x14ac:dyDescent="0.25">
      <c r="A181" s="629"/>
      <c r="B181" s="20" t="s">
        <v>66</v>
      </c>
      <c r="C181" s="12" t="s">
        <v>57</v>
      </c>
      <c r="D181" s="26">
        <f>Zomba!G181+Zomba!H181+Zomba!I181</f>
        <v>0</v>
      </c>
      <c r="E181" s="26">
        <f>Mwanza!G181+Mwanza!H181+Mwanza!I181</f>
        <v>0</v>
      </c>
      <c r="F181" s="26">
        <f>Domasi!G181+Domasi!H181+Domasi!I181</f>
        <v>0</v>
      </c>
      <c r="G181" s="26">
        <f>Namadzi!G181+Namadzi!H181+Namadzi!I181</f>
        <v>0</v>
      </c>
      <c r="H181" s="26">
        <f>Neno!G181+Neno!H181+Neno!I181</f>
        <v>0</v>
      </c>
      <c r="I181" s="26">
        <f>Kuchawe!G181+Kuchawe!H181+Kuchawe!I181</f>
        <v>0</v>
      </c>
      <c r="J181" s="26">
        <f>Chiradzulu!G181+Chiradzulu!H181+Chiradzulu!I181</f>
        <v>0</v>
      </c>
      <c r="K181" s="26">
        <f>Thondwe!G181+Thondwe!H181+Thondwe!I181</f>
        <v>0</v>
      </c>
      <c r="L181" s="26">
        <f>Jali!G181+Jali!H181+Jali!I181</f>
        <v>0</v>
      </c>
      <c r="M181" s="26">
        <f>Lirangwe!G181+Lirangwe!H181+Lirangwe!I181</f>
        <v>0</v>
      </c>
      <c r="N181" s="19">
        <f t="shared" si="57"/>
        <v>0</v>
      </c>
    </row>
    <row r="182" spans="1:14" ht="15.75" x14ac:dyDescent="0.25">
      <c r="A182" s="630"/>
      <c r="B182" s="20" t="s">
        <v>65</v>
      </c>
      <c r="C182" s="12" t="s">
        <v>57</v>
      </c>
      <c r="D182" s="26">
        <f>Zomba!G182+Zomba!H182+Zomba!I182</f>
        <v>0</v>
      </c>
      <c r="E182" s="26">
        <f>Mwanza!G182+Mwanza!H182+Mwanza!I182</f>
        <v>0</v>
      </c>
      <c r="F182" s="26">
        <f>Domasi!G182+Domasi!H182+Domasi!I182</f>
        <v>0</v>
      </c>
      <c r="G182" s="26">
        <f>Namadzi!G182+Namadzi!H182+Namadzi!I182</f>
        <v>0</v>
      </c>
      <c r="H182" s="26">
        <f>Neno!G182+Neno!H182+Neno!I182</f>
        <v>0</v>
      </c>
      <c r="I182" s="26">
        <f>Kuchawe!G182+Kuchawe!H182+Kuchawe!I182</f>
        <v>0</v>
      </c>
      <c r="J182" s="26">
        <f>Chiradzulu!G182+Chiradzulu!H182+Chiradzulu!I182</f>
        <v>0</v>
      </c>
      <c r="K182" s="26">
        <f>Thondwe!G182+Thondwe!H182+Thondwe!I182</f>
        <v>0</v>
      </c>
      <c r="L182" s="26">
        <f>Jali!G182+Jali!H182+Jali!I182</f>
        <v>0</v>
      </c>
      <c r="M182" s="26">
        <f>Lirangwe!G182+Lirangwe!H182+Lirangwe!I182</f>
        <v>0</v>
      </c>
      <c r="N182" s="19">
        <f t="shared" si="57"/>
        <v>0</v>
      </c>
    </row>
    <row r="183" spans="1:14" ht="15.75" x14ac:dyDescent="0.25">
      <c r="A183" s="628" t="s">
        <v>211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9"/>
    </row>
    <row r="184" spans="1:14" ht="15.75" x14ac:dyDescent="0.25">
      <c r="A184" s="629"/>
      <c r="B184" s="20" t="s">
        <v>73</v>
      </c>
      <c r="C184" s="12"/>
      <c r="D184" s="26">
        <f>Zomba!G184+Zomba!H184+Zomba!I184</f>
        <v>7</v>
      </c>
      <c r="E184" s="26">
        <f>Mwanza!G184+Mwanza!H184+Mwanza!I184</f>
        <v>0</v>
      </c>
      <c r="F184" s="26">
        <f>Domasi!G184+Domasi!H184+Domasi!I184</f>
        <v>0</v>
      </c>
      <c r="G184" s="26">
        <f>Namadzi!G184+Namadzi!H184+Namadzi!I184</f>
        <v>0</v>
      </c>
      <c r="H184" s="26">
        <f>Neno!G184+Neno!H184+Neno!I184</f>
        <v>0</v>
      </c>
      <c r="I184" s="26">
        <f>Kuchawe!G184+Kuchawe!H184+Kuchawe!I184</f>
        <v>0</v>
      </c>
      <c r="J184" s="26">
        <f>Chiradzulu!G184+Chiradzulu!H184+Chiradzulu!I184</f>
        <v>0</v>
      </c>
      <c r="K184" s="26">
        <f>Thondwe!G184+Thondwe!H184+Thondwe!I184</f>
        <v>0</v>
      </c>
      <c r="L184" s="26">
        <f>Jali!G184+Jali!H184+Jali!I184</f>
        <v>0</v>
      </c>
      <c r="M184" s="26">
        <f>Lirangwe!G184+Lirangwe!H184+Lirangwe!I184</f>
        <v>0</v>
      </c>
      <c r="N184" s="19">
        <f>SUM(D184:M184)</f>
        <v>7</v>
      </c>
    </row>
    <row r="185" spans="1:14" ht="15.75" x14ac:dyDescent="0.25">
      <c r="A185" s="629"/>
      <c r="B185" s="20" t="s">
        <v>72</v>
      </c>
      <c r="C185" s="12"/>
      <c r="D185" s="26">
        <f>Zomba!G185+Zomba!H185+Zomba!I185</f>
        <v>20</v>
      </c>
      <c r="E185" s="26">
        <f>Mwanza!G185+Mwanza!H185+Mwanza!I185</f>
        <v>0</v>
      </c>
      <c r="F185" s="26">
        <f>Domasi!G185+Domasi!H185+Domasi!I185</f>
        <v>0</v>
      </c>
      <c r="G185" s="26">
        <f>Namadzi!G185+Namadzi!H185+Namadzi!I185</f>
        <v>0</v>
      </c>
      <c r="H185" s="26">
        <f>Neno!G185+Neno!H185+Neno!I185</f>
        <v>0</v>
      </c>
      <c r="I185" s="26">
        <f>Kuchawe!G185+Kuchawe!H185+Kuchawe!I185</f>
        <v>0</v>
      </c>
      <c r="J185" s="26">
        <f>Chiradzulu!G185+Chiradzulu!H185+Chiradzulu!I185</f>
        <v>0</v>
      </c>
      <c r="K185" s="26">
        <f>Thondwe!G185+Thondwe!H185+Thondwe!I185</f>
        <v>0</v>
      </c>
      <c r="L185" s="26">
        <f>Jali!G185+Jali!H185+Jali!I185</f>
        <v>0</v>
      </c>
      <c r="M185" s="26">
        <f>Lirangwe!G185+Lirangwe!H185+Lirangwe!I185</f>
        <v>0</v>
      </c>
      <c r="N185" s="19">
        <f>SUM(D185:M185)</f>
        <v>20</v>
      </c>
    </row>
    <row r="186" spans="1:14" ht="15.75" x14ac:dyDescent="0.25">
      <c r="A186" s="629"/>
      <c r="B186" s="20" t="s">
        <v>53</v>
      </c>
      <c r="C186" s="12"/>
      <c r="D186" s="26">
        <f>Zomba!G186+Zomba!H186+Zomba!I186</f>
        <v>0</v>
      </c>
      <c r="E186" s="26">
        <f>Mwanza!G186+Mwanza!H186+Mwanza!I186</f>
        <v>0</v>
      </c>
      <c r="F186" s="26">
        <f>Domasi!G186+Domasi!H186+Domasi!I186</f>
        <v>0</v>
      </c>
      <c r="G186" s="26">
        <f>Namadzi!G186+Namadzi!H186+Namadzi!I186</f>
        <v>0</v>
      </c>
      <c r="H186" s="26">
        <f>Neno!G186+Neno!H186+Neno!I186</f>
        <v>0</v>
      </c>
      <c r="I186" s="26">
        <f>Kuchawe!G186+Kuchawe!H186+Kuchawe!I186</f>
        <v>0</v>
      </c>
      <c r="J186" s="26">
        <f>Chiradzulu!G186+Chiradzulu!H186+Chiradzulu!I186</f>
        <v>0</v>
      </c>
      <c r="K186" s="26">
        <f>Thondwe!G186+Thondwe!H186+Thondwe!I186</f>
        <v>0</v>
      </c>
      <c r="L186" s="26">
        <f>Jali!G186+Jali!H186+Jali!I186</f>
        <v>0</v>
      </c>
      <c r="M186" s="26">
        <f>Lirangwe!G186+Lirangwe!H186+Lirangwe!I186</f>
        <v>0</v>
      </c>
      <c r="N186" s="19">
        <f>SUM(D186:M186)</f>
        <v>0</v>
      </c>
    </row>
    <row r="187" spans="1:14" ht="15.75" x14ac:dyDescent="0.25">
      <c r="A187" s="630"/>
      <c r="B187" s="20" t="s">
        <v>52</v>
      </c>
      <c r="C187" s="12"/>
      <c r="D187" s="26">
        <f>Zomba!G187+Zomba!H187+Zomba!I187</f>
        <v>1</v>
      </c>
      <c r="E187" s="26">
        <f>Mwanza!G187+Mwanza!H187+Mwanza!I187</f>
        <v>0</v>
      </c>
      <c r="F187" s="26">
        <f>Domasi!G187+Domasi!H187+Domasi!I187</f>
        <v>0</v>
      </c>
      <c r="G187" s="26">
        <f>Namadzi!G187+Namadzi!H187+Namadzi!I187</f>
        <v>0</v>
      </c>
      <c r="H187" s="26">
        <f>Neno!G187+Neno!H187+Neno!I187</f>
        <v>0</v>
      </c>
      <c r="I187" s="26">
        <f>Kuchawe!G187+Kuchawe!H187+Kuchawe!I187</f>
        <v>0</v>
      </c>
      <c r="J187" s="26">
        <f>Chiradzulu!G187+Chiradzulu!H187+Chiradzulu!I187</f>
        <v>0</v>
      </c>
      <c r="K187" s="26">
        <f>Thondwe!G187+Thondwe!H187+Thondwe!I187</f>
        <v>0</v>
      </c>
      <c r="L187" s="26">
        <f>Jali!G187+Jali!H187+Jali!I187</f>
        <v>0</v>
      </c>
      <c r="M187" s="26">
        <f>Lirangwe!G187+Lirangwe!H187+Lirangwe!I187</f>
        <v>0</v>
      </c>
      <c r="N187" s="19">
        <f>SUM(D187:M187)</f>
        <v>1</v>
      </c>
    </row>
    <row r="188" spans="1:14" ht="15.75" x14ac:dyDescent="0.25">
      <c r="A188" s="628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19"/>
    </row>
    <row r="189" spans="1:14" ht="15.75" x14ac:dyDescent="0.25">
      <c r="A189" s="629"/>
      <c r="B189" s="21" t="s">
        <v>52</v>
      </c>
      <c r="C189" s="12" t="s">
        <v>57</v>
      </c>
      <c r="D189" s="26">
        <f>Zomba!G189+Zomba!H189+Zomba!I189</f>
        <v>0</v>
      </c>
      <c r="E189" s="26">
        <f>Mwanza!G189+Mwanza!H189+Mwanza!I189</f>
        <v>0</v>
      </c>
      <c r="F189" s="26">
        <f>Domasi!G189+Domasi!H189+Domasi!I189</f>
        <v>0</v>
      </c>
      <c r="G189" s="26">
        <f>Namadzi!G189+Namadzi!H189+Namadzi!I189</f>
        <v>0</v>
      </c>
      <c r="H189" s="26">
        <f>Neno!G189+Neno!H189+Neno!I189</f>
        <v>0</v>
      </c>
      <c r="I189" s="26">
        <f>Kuchawe!G189+Kuchawe!H189+Kuchawe!I189</f>
        <v>0</v>
      </c>
      <c r="J189" s="26">
        <f>Chiradzulu!G189+Chiradzulu!H189+Chiradzulu!I189</f>
        <v>0</v>
      </c>
      <c r="K189" s="26">
        <f>Thondwe!G189+Thondwe!H189+Thondwe!I189</f>
        <v>0</v>
      </c>
      <c r="L189" s="26">
        <f>Jali!G189+Jali!H189+Jali!I189</f>
        <v>0</v>
      </c>
      <c r="M189" s="26">
        <f>Lirangwe!G189+Lirangwe!H189+Lirangwe!I189</f>
        <v>0</v>
      </c>
      <c r="N189" s="19">
        <f>SUM(D189:M189)</f>
        <v>0</v>
      </c>
    </row>
    <row r="190" spans="1:14" ht="15.75" x14ac:dyDescent="0.25">
      <c r="A190" s="629"/>
      <c r="B190" s="20" t="s">
        <v>62</v>
      </c>
      <c r="C190" s="12" t="s">
        <v>57</v>
      </c>
      <c r="D190" s="26">
        <f>Zomba!G190+Zomba!H190+Zomba!I190</f>
        <v>0</v>
      </c>
      <c r="E190" s="26">
        <f>Mwanza!G190+Mwanza!H190+Mwanza!I190</f>
        <v>0</v>
      </c>
      <c r="F190" s="26">
        <f>Domasi!G190+Domasi!H190+Domasi!I190</f>
        <v>0</v>
      </c>
      <c r="G190" s="26">
        <f>Namadzi!G190+Namadzi!H190+Namadzi!I190</f>
        <v>0</v>
      </c>
      <c r="H190" s="26">
        <f>Neno!G190+Neno!H190+Neno!I190</f>
        <v>0</v>
      </c>
      <c r="I190" s="26">
        <f>Kuchawe!G190+Kuchawe!H190+Kuchawe!I190</f>
        <v>0</v>
      </c>
      <c r="J190" s="26">
        <f>Chiradzulu!G190+Chiradzulu!H190+Chiradzulu!I190</f>
        <v>0</v>
      </c>
      <c r="K190" s="26">
        <f>Thondwe!G190+Thondwe!H190+Thondwe!I190</f>
        <v>0</v>
      </c>
      <c r="L190" s="26">
        <f>Jali!G190+Jali!H190+Jali!I190</f>
        <v>0</v>
      </c>
      <c r="M190" s="26">
        <f>Lirangwe!G190+Lirangwe!H190+Lirangwe!I190</f>
        <v>0</v>
      </c>
      <c r="N190" s="19">
        <f>SUM(D190:M190)</f>
        <v>0</v>
      </c>
    </row>
    <row r="191" spans="1:14" ht="15.75" x14ac:dyDescent="0.25">
      <c r="A191" s="629"/>
      <c r="B191" s="20" t="s">
        <v>61</v>
      </c>
      <c r="C191" s="12" t="s">
        <v>57</v>
      </c>
      <c r="D191" s="26">
        <f>Zomba!G191+Zomba!H191+Zomba!I191</f>
        <v>3</v>
      </c>
      <c r="E191" s="26">
        <f>Mwanza!G191+Mwanza!H191+Mwanza!I191</f>
        <v>0</v>
      </c>
      <c r="F191" s="26">
        <f>Domasi!G191+Domasi!H191+Domasi!I191</f>
        <v>0</v>
      </c>
      <c r="G191" s="26">
        <f>Namadzi!G191+Namadzi!H191+Namadzi!I191</f>
        <v>0</v>
      </c>
      <c r="H191" s="26">
        <f>Neno!G191+Neno!H191+Neno!I191</f>
        <v>0</v>
      </c>
      <c r="I191" s="26">
        <f>Kuchawe!G191+Kuchawe!H191+Kuchawe!I191</f>
        <v>0</v>
      </c>
      <c r="J191" s="26">
        <f>Chiradzulu!G191+Chiradzulu!H191+Chiradzulu!I191</f>
        <v>0</v>
      </c>
      <c r="K191" s="26">
        <f>Thondwe!G191+Thondwe!H191+Thondwe!I191</f>
        <v>0</v>
      </c>
      <c r="L191" s="26">
        <f>Jali!G191+Jali!H191+Jali!I191</f>
        <v>0</v>
      </c>
      <c r="M191" s="26">
        <f>Lirangwe!G191+Lirangwe!H191+Lirangwe!I191</f>
        <v>0</v>
      </c>
      <c r="N191" s="19">
        <f>SUM(D191:M191)</f>
        <v>3</v>
      </c>
    </row>
    <row r="192" spans="1:14" ht="15.75" x14ac:dyDescent="0.25">
      <c r="A192" s="630"/>
      <c r="B192" s="20" t="s">
        <v>60</v>
      </c>
      <c r="C192" s="12" t="s">
        <v>57</v>
      </c>
      <c r="D192" s="26">
        <f>Zomba!G192+Zomba!H192+Zomba!I192</f>
        <v>1</v>
      </c>
      <c r="E192" s="26">
        <f>Mwanza!G192+Mwanza!H192+Mwanza!I192</f>
        <v>0</v>
      </c>
      <c r="F192" s="26">
        <f>Domasi!G192+Domasi!H192+Domasi!I192</f>
        <v>0</v>
      </c>
      <c r="G192" s="26">
        <f>Namadzi!G192+Namadzi!H192+Namadzi!I192</f>
        <v>0</v>
      </c>
      <c r="H192" s="26">
        <f>Neno!G192+Neno!H192+Neno!I192</f>
        <v>0</v>
      </c>
      <c r="I192" s="26">
        <f>Kuchawe!G192+Kuchawe!H192+Kuchawe!I192</f>
        <v>0</v>
      </c>
      <c r="J192" s="26">
        <f>Chiradzulu!G192+Chiradzulu!H192+Chiradzulu!I192</f>
        <v>0</v>
      </c>
      <c r="K192" s="26">
        <f>Thondwe!G192+Thondwe!H192+Thondwe!I192</f>
        <v>0</v>
      </c>
      <c r="L192" s="26">
        <f>Jali!G192+Jali!H192+Jali!I192</f>
        <v>0</v>
      </c>
      <c r="M192" s="26">
        <f>Lirangwe!G192+Lirangwe!H192+Lirangwe!I192</f>
        <v>0</v>
      </c>
      <c r="N192" s="19">
        <f>SUM(D192:M192)</f>
        <v>1</v>
      </c>
    </row>
    <row r="193" spans="1:14" ht="15.75" x14ac:dyDescent="0.25">
      <c r="A193" s="701" t="s">
        <v>59</v>
      </c>
      <c r="B193" s="702"/>
      <c r="C193" s="12"/>
      <c r="D193" s="11">
        <f>SUM(D153:D192)</f>
        <v>1728</v>
      </c>
      <c r="E193" s="11">
        <f t="shared" ref="E193:N193" si="58">SUM(E153:E192)</f>
        <v>267</v>
      </c>
      <c r="F193" s="11">
        <f t="shared" si="58"/>
        <v>129</v>
      </c>
      <c r="G193" s="11">
        <f t="shared" si="58"/>
        <v>127</v>
      </c>
      <c r="H193" s="11">
        <f t="shared" si="58"/>
        <v>26</v>
      </c>
      <c r="I193" s="11">
        <f t="shared" si="58"/>
        <v>92</v>
      </c>
      <c r="J193" s="11">
        <f t="shared" si="58"/>
        <v>41</v>
      </c>
      <c r="K193" s="11">
        <f t="shared" si="58"/>
        <v>16</v>
      </c>
      <c r="L193" s="11">
        <f t="shared" si="58"/>
        <v>27</v>
      </c>
      <c r="M193" s="11">
        <f t="shared" si="58"/>
        <v>116</v>
      </c>
      <c r="N193" s="40">
        <f t="shared" si="58"/>
        <v>2569</v>
      </c>
    </row>
    <row r="194" spans="1:14" ht="15.75" x14ac:dyDescent="0.25">
      <c r="A194" s="600" t="s">
        <v>58</v>
      </c>
      <c r="B194" s="631"/>
      <c r="C194" s="12" t="s">
        <v>57</v>
      </c>
      <c r="D194" s="26">
        <f>Zomba!G194+Zomba!H194+Zomba!I194</f>
        <v>0</v>
      </c>
      <c r="E194" s="26">
        <f>Mwanza!G194+Mwanza!H194+Mwanza!I194</f>
        <v>0</v>
      </c>
      <c r="F194" s="26">
        <f>Domasi!G194+Domasi!H194+Domasi!I194</f>
        <v>0</v>
      </c>
      <c r="G194" s="26">
        <f>Namadzi!G194+Namadzi!H194+Namadzi!I194</f>
        <v>0</v>
      </c>
      <c r="H194" s="26">
        <f>Neno!G194+Neno!H194+Neno!I194</f>
        <v>1</v>
      </c>
      <c r="I194" s="26">
        <f>Kuchawe!G194+Kuchawe!H194+Kuchawe!I194</f>
        <v>0</v>
      </c>
      <c r="J194" s="26">
        <f>Chiradzulu!G194+Chiradzulu!H194+Chiradzulu!I194</f>
        <v>0</v>
      </c>
      <c r="K194" s="26">
        <f>Thondwe!G194+Thondwe!H194+Thondwe!I194</f>
        <v>0</v>
      </c>
      <c r="L194" s="26">
        <f>Jali!G194+Jali!H194+Jali!I194</f>
        <v>0</v>
      </c>
      <c r="M194" s="26">
        <f>Lirangwe!G194+Lirangwe!H194+Lirangwe!I194</f>
        <v>0</v>
      </c>
      <c r="N194" s="10">
        <f>SUM(D194:M194)</f>
        <v>1</v>
      </c>
    </row>
    <row r="195" spans="1:14" ht="15.75" x14ac:dyDescent="0.25">
      <c r="A195" s="602"/>
      <c r="B195" s="632"/>
      <c r="C195" s="17" t="s">
        <v>55</v>
      </c>
      <c r="D195" s="26">
        <f>Zomba!G195+Zomba!H195+Zomba!I195</f>
        <v>0</v>
      </c>
      <c r="E195" s="26">
        <f>Mwanza!G195+Mwanza!H195+Mwanza!I195</f>
        <v>0</v>
      </c>
      <c r="F195" s="26">
        <f>Domasi!G195+Domasi!H195+Domasi!I195</f>
        <v>0</v>
      </c>
      <c r="G195" s="26">
        <f>Namadzi!G195+Namadzi!H195+Namadzi!I195</f>
        <v>0</v>
      </c>
      <c r="H195" s="26">
        <f>Neno!G195+Neno!H195+Neno!I195</f>
        <v>744</v>
      </c>
      <c r="I195" s="26">
        <f>Kuchawe!G195+Kuchawe!H195+Kuchawe!I195</f>
        <v>0</v>
      </c>
      <c r="J195" s="26">
        <f>Chiradzulu!G195+Chiradzulu!H195+Chiradzulu!I195</f>
        <v>0</v>
      </c>
      <c r="K195" s="26">
        <f>Thondwe!G195+Thondwe!H195+Thondwe!I195</f>
        <v>0</v>
      </c>
      <c r="L195" s="26">
        <f>Jali!G195+Jali!H195+Jali!I195</f>
        <v>0</v>
      </c>
      <c r="M195" s="26">
        <f>Lirangwe!G195+Lirangwe!H195+Lirangwe!I195</f>
        <v>0</v>
      </c>
      <c r="N195" s="10">
        <f t="shared" ref="N195" si="59">SUM(D195:M195)</f>
        <v>744</v>
      </c>
    </row>
    <row r="196" spans="1:14" ht="15.75" x14ac:dyDescent="0.25">
      <c r="A196" s="82" t="s">
        <v>204</v>
      </c>
      <c r="B196" s="83"/>
      <c r="C196" s="17" t="s">
        <v>55</v>
      </c>
      <c r="D196" s="26">
        <f>Zomba!G196+Zomba!H196+Zomba!I196</f>
        <v>65</v>
      </c>
      <c r="E196" s="26">
        <f>Mwanza!G196+Mwanza!H196+Mwanza!I196</f>
        <v>65</v>
      </c>
      <c r="F196" s="26">
        <f>Domasi!G196+Domasi!H196+Domasi!I196</f>
        <v>60</v>
      </c>
      <c r="G196" s="26">
        <f>Namadzi!G196+Namadzi!H196+Namadzi!I196</f>
        <v>67</v>
      </c>
      <c r="H196" s="26">
        <f>Neno!G196+Neno!H196+Neno!I196</f>
        <v>18</v>
      </c>
      <c r="I196" s="26">
        <f>Kuchawe!G196+Kuchawe!H196+Kuchawe!I196</f>
        <v>66</v>
      </c>
      <c r="J196" s="26">
        <f>Chiradzulu!G196+Chiradzulu!H196+Chiradzulu!I196</f>
        <v>23</v>
      </c>
      <c r="K196" s="26">
        <f>Thondwe!G196+Thondwe!H196+Thondwe!I196</f>
        <v>30</v>
      </c>
      <c r="L196" s="26">
        <f>Jali!G196+Jali!H196+Jali!I196</f>
        <v>69</v>
      </c>
      <c r="M196" s="26">
        <f>Lirangwe!G196+Lirangwe!H196+Lirangwe!I196</f>
        <v>59</v>
      </c>
      <c r="N196" s="10">
        <f>SUM(D196:M196)</f>
        <v>522</v>
      </c>
    </row>
    <row r="197" spans="1:14" ht="15.75" x14ac:dyDescent="0.25">
      <c r="A197" s="596" t="s">
        <v>56</v>
      </c>
      <c r="B197" s="597"/>
      <c r="C197" s="17" t="s">
        <v>55</v>
      </c>
      <c r="D197" s="26">
        <f>Zomba!G197+Zomba!H197+Zomba!I197</f>
        <v>59.83</v>
      </c>
      <c r="E197" s="26">
        <f>Mwanza!G197+Mwanza!H197+Mwanza!I197</f>
        <v>32.1</v>
      </c>
      <c r="F197" s="26">
        <f>Domasi!G197+Domasi!H197+Domasi!I197</f>
        <v>20</v>
      </c>
      <c r="G197" s="26">
        <f>Namadzi!G197+Namadzi!H197+Namadzi!I197</f>
        <v>258.77999999999997</v>
      </c>
      <c r="H197" s="26">
        <f>Neno!G197+Neno!H197+Neno!I197</f>
        <v>32.5</v>
      </c>
      <c r="I197" s="26">
        <f>Kuchawe!G197+Kuchawe!H197+Kuchawe!I197</f>
        <v>143.12</v>
      </c>
      <c r="J197" s="26">
        <f>Chiradzulu!G197+Chiradzulu!H197+Chiradzulu!I197</f>
        <v>65</v>
      </c>
      <c r="K197" s="26">
        <f>Thondwe!G197+Thondwe!H197+Thondwe!I197</f>
        <v>0</v>
      </c>
      <c r="L197" s="26">
        <f>Jali!G197+Jali!H197+Jali!I197</f>
        <v>0</v>
      </c>
      <c r="M197" s="26">
        <f>Lirangwe!G197+Lirangwe!H197+Lirangwe!I197</f>
        <v>7</v>
      </c>
      <c r="N197" s="10">
        <f>SUM(D197:M197)</f>
        <v>618.32999999999993</v>
      </c>
    </row>
    <row r="198" spans="1:14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5"/>
    </row>
    <row r="199" spans="1:14" ht="15.75" x14ac:dyDescent="0.25">
      <c r="A199" s="600" t="s">
        <v>54</v>
      </c>
      <c r="B199" s="76" t="s">
        <v>53</v>
      </c>
      <c r="C199" s="12" t="s">
        <v>47</v>
      </c>
      <c r="D199" s="26">
        <f>Zomba!G199+Zomba!H199+Zomba!I199</f>
        <v>0</v>
      </c>
      <c r="E199" s="26">
        <f>Mwanza!G199+Mwanza!H199+Mwanza!I199</f>
        <v>252</v>
      </c>
      <c r="F199" s="26">
        <f>Domasi!G199+Domasi!H199+Domasi!I199</f>
        <v>300</v>
      </c>
      <c r="G199" s="26">
        <f>Namadzi!G199+Namadzi!H199+Namadzi!I199</f>
        <v>0</v>
      </c>
      <c r="H199" s="26">
        <f>Neno!G199+Neno!H199+Neno!I199</f>
        <v>150</v>
      </c>
      <c r="I199" s="26">
        <f>Kuchawe!G199+Kuchawe!H199+Kuchawe!I199</f>
        <v>0</v>
      </c>
      <c r="J199" s="26">
        <f>Chiradzulu!G199+Chiradzulu!H199+Chiradzulu!I199</f>
        <v>0</v>
      </c>
      <c r="K199" s="26">
        <f>Thondwe!G199+Thondwe!H199+Thondwe!I199</f>
        <v>0</v>
      </c>
      <c r="L199" s="26">
        <f>Jali!G199+Jali!H199+Jali!I199</f>
        <v>60</v>
      </c>
      <c r="M199" s="26">
        <f>Lirangwe!G199+Lirangwe!H199+Lirangwe!I199</f>
        <v>0</v>
      </c>
      <c r="N199" s="10">
        <f t="shared" ref="N199:N204" si="60">SUM(D199:M199)</f>
        <v>762</v>
      </c>
    </row>
    <row r="200" spans="1:14" ht="15.75" x14ac:dyDescent="0.25">
      <c r="A200" s="601"/>
      <c r="B200" s="76" t="s">
        <v>52</v>
      </c>
      <c r="C200" s="12" t="s">
        <v>47</v>
      </c>
      <c r="D200" s="26">
        <f>Zomba!G200+Zomba!H200+Zomba!I200</f>
        <v>0</v>
      </c>
      <c r="E200" s="26">
        <f>Mwanza!G200+Mwanza!H200+Mwanza!I200</f>
        <v>78</v>
      </c>
      <c r="F200" s="26">
        <f>Domasi!G200+Domasi!H200+Domasi!I200</f>
        <v>0</v>
      </c>
      <c r="G200" s="26">
        <f>Namadzi!G200+Namadzi!H200+Namadzi!I200</f>
        <v>0</v>
      </c>
      <c r="H200" s="26">
        <f>Neno!G200+Neno!H200+Neno!I200</f>
        <v>12</v>
      </c>
      <c r="I200" s="26">
        <f>Kuchawe!G200+Kuchawe!H200+Kuchawe!I200</f>
        <v>0</v>
      </c>
      <c r="J200" s="26">
        <f>Chiradzulu!G200+Chiradzulu!H200+Chiradzulu!I200</f>
        <v>0</v>
      </c>
      <c r="K200" s="26">
        <f>Thondwe!G200+Thondwe!H200+Thondwe!I200</f>
        <v>0</v>
      </c>
      <c r="L200" s="26">
        <f>Jali!G200+Jali!H200+Jali!I200</f>
        <v>60</v>
      </c>
      <c r="M200" s="26">
        <f>Lirangwe!G200+Lirangwe!H200+Lirangwe!I200</f>
        <v>0</v>
      </c>
      <c r="N200" s="10">
        <f t="shared" si="60"/>
        <v>150</v>
      </c>
    </row>
    <row r="201" spans="1:14" ht="15.75" x14ac:dyDescent="0.25">
      <c r="A201" s="601"/>
      <c r="B201" s="76" t="s">
        <v>51</v>
      </c>
      <c r="C201" s="12" t="s">
        <v>47</v>
      </c>
      <c r="D201" s="26">
        <f>Zomba!G201+Zomba!H201+Zomba!I201</f>
        <v>0</v>
      </c>
      <c r="E201" s="26">
        <f>Mwanza!G201+Mwanza!H201+Mwanza!I201</f>
        <v>600</v>
      </c>
      <c r="F201" s="26">
        <f>Domasi!G201+Domasi!H201+Domasi!I201</f>
        <v>0</v>
      </c>
      <c r="G201" s="26">
        <f>Namadzi!G201+Namadzi!H201+Namadzi!I201</f>
        <v>0</v>
      </c>
      <c r="H201" s="26">
        <f>Neno!G201+Neno!H201+Neno!I201</f>
        <v>1248</v>
      </c>
      <c r="I201" s="26">
        <f>Kuchawe!G201+Kuchawe!H201+Kuchawe!I201</f>
        <v>0</v>
      </c>
      <c r="J201" s="26">
        <f>Chiradzulu!G201+Chiradzulu!H201+Chiradzulu!I201</f>
        <v>0</v>
      </c>
      <c r="K201" s="26">
        <f>Thondwe!G201+Thondwe!H201+Thondwe!I201</f>
        <v>0</v>
      </c>
      <c r="L201" s="26">
        <f>Jali!G201+Jali!H201+Jali!I201</f>
        <v>0</v>
      </c>
      <c r="M201" s="26">
        <f>Lirangwe!G201+Lirangwe!H201+Lirangwe!I201</f>
        <v>18</v>
      </c>
      <c r="N201" s="10">
        <f t="shared" si="60"/>
        <v>1866</v>
      </c>
    </row>
    <row r="202" spans="1:14" ht="15.75" x14ac:dyDescent="0.25">
      <c r="A202" s="601"/>
      <c r="B202" s="76" t="s">
        <v>50</v>
      </c>
      <c r="C202" s="12" t="s">
        <v>47</v>
      </c>
      <c r="D202" s="26">
        <f>Zomba!G202+Zomba!H202+Zomba!I202</f>
        <v>0</v>
      </c>
      <c r="E202" s="26">
        <f>Mwanza!G202+Mwanza!H202+Mwanza!I202</f>
        <v>0</v>
      </c>
      <c r="F202" s="26">
        <f>Domasi!G202+Domasi!H202+Domasi!I202</f>
        <v>0</v>
      </c>
      <c r="G202" s="26">
        <f>Namadzi!G202+Namadzi!H202+Namadzi!I202</f>
        <v>0</v>
      </c>
      <c r="H202" s="26">
        <f>Neno!G202+Neno!H202+Neno!I202</f>
        <v>0</v>
      </c>
      <c r="I202" s="26">
        <f>Kuchawe!G202+Kuchawe!H202+Kuchawe!I202</f>
        <v>0</v>
      </c>
      <c r="J202" s="26">
        <f>Chiradzulu!G202+Chiradzulu!H202+Chiradzulu!I202</f>
        <v>0</v>
      </c>
      <c r="K202" s="26">
        <f>Thondwe!G202+Thondwe!H202+Thondwe!I202</f>
        <v>0</v>
      </c>
      <c r="L202" s="26">
        <f>Jali!G202+Jali!H202+Jali!I202</f>
        <v>0</v>
      </c>
      <c r="M202" s="26">
        <f>Lirangwe!G202+Lirangwe!H202+Lirangwe!I202</f>
        <v>1200</v>
      </c>
      <c r="N202" s="10">
        <f t="shared" si="60"/>
        <v>1200</v>
      </c>
    </row>
    <row r="203" spans="1:14" ht="15.75" x14ac:dyDescent="0.25">
      <c r="A203" s="602"/>
      <c r="B203" s="76" t="s">
        <v>49</v>
      </c>
      <c r="C203" s="12" t="s">
        <v>47</v>
      </c>
      <c r="D203" s="26">
        <f>Zomba!G203+Zomba!H203+Zomba!I203</f>
        <v>0</v>
      </c>
      <c r="E203" s="26">
        <f>Mwanza!G203+Mwanza!H203+Mwanza!I203</f>
        <v>0</v>
      </c>
      <c r="F203" s="26">
        <f>Domasi!G203+Domasi!H203+Domasi!I203</f>
        <v>0</v>
      </c>
      <c r="G203" s="26">
        <f>Namadzi!G203+Namadzi!H203+Namadzi!I203</f>
        <v>0</v>
      </c>
      <c r="H203" s="26">
        <f>Neno!G203+Neno!H203+Neno!I203</f>
        <v>0</v>
      </c>
      <c r="I203" s="26">
        <f>Kuchawe!G203+Kuchawe!H203+Kuchawe!I203</f>
        <v>0</v>
      </c>
      <c r="J203" s="26">
        <f>Chiradzulu!G203+Chiradzulu!H203+Chiradzulu!I203</f>
        <v>0</v>
      </c>
      <c r="K203" s="26">
        <f>Thondwe!G203+Thondwe!H203+Thondwe!I203</f>
        <v>0</v>
      </c>
      <c r="L203" s="26">
        <f>Jali!G203+Jali!H203+Jali!I203</f>
        <v>0</v>
      </c>
      <c r="M203" s="26">
        <f>Lirangwe!G203+Lirangwe!H203+Lirangwe!I203</f>
        <v>1200</v>
      </c>
      <c r="N203" s="10">
        <f t="shared" si="60"/>
        <v>1200</v>
      </c>
    </row>
    <row r="204" spans="1:14" ht="15.75" x14ac:dyDescent="0.25">
      <c r="A204" s="80" t="s">
        <v>48</v>
      </c>
      <c r="B204" s="76"/>
      <c r="C204" s="12" t="s">
        <v>47</v>
      </c>
      <c r="D204" s="16">
        <f t="shared" ref="D204:M204" si="61">SUM(D199:D203)</f>
        <v>0</v>
      </c>
      <c r="E204" s="16">
        <f t="shared" si="61"/>
        <v>930</v>
      </c>
      <c r="F204" s="16">
        <f t="shared" si="61"/>
        <v>300</v>
      </c>
      <c r="G204" s="16">
        <f t="shared" si="61"/>
        <v>0</v>
      </c>
      <c r="H204" s="16">
        <f>SUM(H199:H203)</f>
        <v>1410</v>
      </c>
      <c r="I204" s="16">
        <f t="shared" si="61"/>
        <v>0</v>
      </c>
      <c r="J204" s="16">
        <f t="shared" si="61"/>
        <v>0</v>
      </c>
      <c r="K204" s="16">
        <f t="shared" si="61"/>
        <v>0</v>
      </c>
      <c r="L204" s="16">
        <f t="shared" si="61"/>
        <v>120</v>
      </c>
      <c r="M204" s="16">
        <f t="shared" si="61"/>
        <v>2418</v>
      </c>
      <c r="N204" s="98">
        <f t="shared" si="60"/>
        <v>5178</v>
      </c>
    </row>
    <row r="205" spans="1:14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5"/>
    </row>
    <row r="206" spans="1:14" ht="15.75" x14ac:dyDescent="0.25">
      <c r="A206" s="596" t="s">
        <v>43</v>
      </c>
      <c r="B206" s="597"/>
      <c r="C206" s="12" t="s">
        <v>31</v>
      </c>
      <c r="D206" s="26">
        <f>Zomba!G206+Zomba!H206+Zomba!I206</f>
        <v>419251401.40000033</v>
      </c>
      <c r="E206" s="26">
        <f>Mwanza!G206+Mwanza!H206+Mwanza!I206</f>
        <v>58736931.939999998</v>
      </c>
      <c r="F206" s="26">
        <f>Domasi!G206+Domasi!H206+Domasi!I206</f>
        <v>23602950.050000001</v>
      </c>
      <c r="G206" s="26">
        <f>Namadzi!G206+Namadzi!H206+Namadzi!I206</f>
        <v>5206843.3100000005</v>
      </c>
      <c r="H206" s="26">
        <f>Neno!G206+Neno!H206+Neno!I206</f>
        <v>9178250.7599999998</v>
      </c>
      <c r="I206" s="26">
        <f>Kuchawe!G206+Kuchawe!H206+Kuchawe!I206</f>
        <v>794950</v>
      </c>
      <c r="J206" s="26">
        <f>Chiradzulu!G206+Chiradzulu!H206+Chiradzulu!I206</f>
        <v>2828726.3</v>
      </c>
      <c r="K206" s="26">
        <f>Thondwe!G206+Thondwe!H206+Thondwe!I206</f>
        <v>4756229.8100000005</v>
      </c>
      <c r="L206" s="26">
        <f>Jali!G206+Jali!H206+Jali!I206</f>
        <v>5690659.3899999997</v>
      </c>
      <c r="M206" s="26">
        <f>Lirangwe!G206+Lirangwe!H206+Lirangwe!I206</f>
        <v>2325074.7000000002</v>
      </c>
      <c r="N206" s="10">
        <f>SUM(D206:M206)</f>
        <v>532372017.66000032</v>
      </c>
    </row>
    <row r="207" spans="1:14" ht="15.75" x14ac:dyDescent="0.25">
      <c r="A207" s="596" t="s">
        <v>42</v>
      </c>
      <c r="B207" s="597"/>
      <c r="C207" s="12" t="s">
        <v>31</v>
      </c>
      <c r="D207" s="26">
        <f>Zomba!G207+Zomba!H207+Zomba!I207</f>
        <v>7419298.8799999999</v>
      </c>
      <c r="E207" s="26">
        <f>Mwanza!G207+Mwanza!H207+Mwanza!I207</f>
        <v>595550</v>
      </c>
      <c r="F207" s="26">
        <f>Domasi!G207+Domasi!H207+Domasi!I207</f>
        <v>0</v>
      </c>
      <c r="G207" s="26">
        <f>Namadzi!G207+Namadzi!H207+Namadzi!I207</f>
        <v>5500</v>
      </c>
      <c r="H207" s="26">
        <f>Neno!G207+Neno!H207+Neno!I207</f>
        <v>37690</v>
      </c>
      <c r="I207" s="26">
        <f>Kuchawe!G207+Kuchawe!H207+Kuchawe!I207</f>
        <v>5000</v>
      </c>
      <c r="J207" s="26">
        <f>Chiradzulu!G207+Chiradzulu!H207+Chiradzulu!I207</f>
        <v>0</v>
      </c>
      <c r="K207" s="26">
        <f>Thondwe!G207+Thondwe!H207+Thondwe!I207</f>
        <v>0</v>
      </c>
      <c r="L207" s="26">
        <f>Jali!G207+Jali!H207+Jali!I207</f>
        <v>0</v>
      </c>
      <c r="M207" s="26">
        <f>Lirangwe!G207+Lirangwe!H207+Lirangwe!I207</f>
        <v>0</v>
      </c>
      <c r="N207" s="10">
        <f>SUM(D207:M207)</f>
        <v>8063038.8799999999</v>
      </c>
    </row>
    <row r="208" spans="1:14" ht="15.75" x14ac:dyDescent="0.25">
      <c r="A208" s="603" t="s">
        <v>41</v>
      </c>
      <c r="B208" s="604"/>
      <c r="C208" s="12" t="s">
        <v>31</v>
      </c>
      <c r="D208" s="26">
        <f>Zomba!G208+Zomba!H208+Zomba!I208</f>
        <v>19748180.979999997</v>
      </c>
      <c r="E208" s="26">
        <f>Mwanza!G208+Mwanza!H208+Mwanza!I208</f>
        <v>9353720.2899999991</v>
      </c>
      <c r="F208" s="26">
        <f>Domasi!G208+Domasi!H208+Domasi!I208</f>
        <v>585000</v>
      </c>
      <c r="G208" s="26">
        <f>Namadzi!G208+Namadzi!H208+Namadzi!I208</f>
        <v>155000</v>
      </c>
      <c r="H208" s="26">
        <f>Neno!G208+Neno!H208+Neno!I208</f>
        <v>575000</v>
      </c>
      <c r="I208" s="26">
        <f>Kuchawe!G208+Kuchawe!H208+Kuchawe!I208</f>
        <v>35000</v>
      </c>
      <c r="J208" s="26">
        <f>Chiradzulu!G208+Chiradzulu!H208+Chiradzulu!I208</f>
        <v>276808.57</v>
      </c>
      <c r="K208" s="26">
        <f>Thondwe!G208+Thondwe!H208+Thondwe!I208</f>
        <v>0</v>
      </c>
      <c r="L208" s="26">
        <f>Jali!G208+Jali!H208+Jali!I208</f>
        <v>646150</v>
      </c>
      <c r="M208" s="26">
        <f>Lirangwe!G208+Lirangwe!H208+Lirangwe!I208</f>
        <v>75000</v>
      </c>
      <c r="N208" s="10">
        <f>SUM(D208:M208)</f>
        <v>31449859.839999996</v>
      </c>
    </row>
    <row r="209" spans="1:14" ht="15.75" x14ac:dyDescent="0.25">
      <c r="A209" s="596" t="s">
        <v>40</v>
      </c>
      <c r="B209" s="597"/>
      <c r="C209" s="12" t="s">
        <v>31</v>
      </c>
      <c r="D209" s="26">
        <f>Zomba!G209+Zomba!H209+Zomba!I209</f>
        <v>245549208.38000005</v>
      </c>
      <c r="E209" s="26">
        <f>Mwanza!G209+Mwanza!H209+Mwanza!I209</f>
        <v>1266150</v>
      </c>
      <c r="F209" s="26">
        <f>Domasi!G209+Domasi!H209+Domasi!I209</f>
        <v>120000</v>
      </c>
      <c r="G209" s="26">
        <f>Namadzi!G209+Namadzi!H209+Namadzi!I209</f>
        <v>1024831.72</v>
      </c>
      <c r="H209" s="26">
        <f>Neno!G209+Neno!H209+Neno!I209</f>
        <v>181814.52</v>
      </c>
      <c r="I209" s="26">
        <f>Kuchawe!G209+Kuchawe!H209+Kuchawe!I209</f>
        <v>20000</v>
      </c>
      <c r="J209" s="26">
        <f>Chiradzulu!G209+Chiradzulu!H209+Chiradzulu!I209</f>
        <v>146242.73000000001</v>
      </c>
      <c r="K209" s="26">
        <f>Thondwe!G209+Thondwe!H209+Thondwe!I209</f>
        <v>0</v>
      </c>
      <c r="L209" s="26">
        <f>Jali!G209+Jali!H209+Jali!I209</f>
        <v>193700</v>
      </c>
      <c r="M209" s="26">
        <f>Lirangwe!G209+Lirangwe!H209+Lirangwe!I209</f>
        <v>403400</v>
      </c>
      <c r="N209" s="10">
        <f>SUM(D209:M209)</f>
        <v>248905347.35000005</v>
      </c>
    </row>
    <row r="210" spans="1:14" ht="15.75" x14ac:dyDescent="0.25">
      <c r="A210" s="598" t="s">
        <v>45</v>
      </c>
      <c r="B210" s="599"/>
      <c r="C210" s="12" t="s">
        <v>31</v>
      </c>
      <c r="D210" s="11">
        <f t="shared" ref="D210:M210" si="62">SUM(D206:D209)</f>
        <v>691968089.64000034</v>
      </c>
      <c r="E210" s="11">
        <f t="shared" si="62"/>
        <v>69952352.229999989</v>
      </c>
      <c r="F210" s="11">
        <f t="shared" si="62"/>
        <v>24307950.050000001</v>
      </c>
      <c r="G210" s="11">
        <f t="shared" si="62"/>
        <v>6392175.0300000003</v>
      </c>
      <c r="H210" s="11">
        <f t="shared" si="62"/>
        <v>9972755.2799999993</v>
      </c>
      <c r="I210" s="11">
        <f t="shared" si="62"/>
        <v>854950</v>
      </c>
      <c r="J210" s="11">
        <f t="shared" si="62"/>
        <v>3251777.5999999996</v>
      </c>
      <c r="K210" s="11">
        <f t="shared" si="62"/>
        <v>4756229.8100000005</v>
      </c>
      <c r="L210" s="11">
        <f t="shared" si="62"/>
        <v>6530509.3899999997</v>
      </c>
      <c r="M210" s="11">
        <f t="shared" si="62"/>
        <v>2803474.7</v>
      </c>
      <c r="N210" s="10">
        <f>SUM(D210:M210)</f>
        <v>820790263.73000026</v>
      </c>
    </row>
    <row r="211" spans="1:14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5"/>
    </row>
    <row r="212" spans="1:14" ht="15.75" x14ac:dyDescent="0.25">
      <c r="A212" s="596" t="s">
        <v>43</v>
      </c>
      <c r="B212" s="597"/>
      <c r="C212" s="12" t="s">
        <v>31</v>
      </c>
      <c r="D212" s="26">
        <f>Zomba!G212+Zomba!H212+Zomba!I212</f>
        <v>201507522.56999984</v>
      </c>
      <c r="E212" s="26">
        <f>Mwanza!G212+Mwanza!H212+Mwanza!I212</f>
        <v>7328665</v>
      </c>
      <c r="F212" s="26">
        <f>Domasi!G212+Domasi!H212+Domasi!I212</f>
        <v>17206642.170000002</v>
      </c>
      <c r="G212" s="26">
        <f>Namadzi!G212+Namadzi!H212+Namadzi!I212</f>
        <v>2703876</v>
      </c>
      <c r="H212" s="26">
        <f>Neno!G212+Neno!H212+Neno!I212</f>
        <v>3862500</v>
      </c>
      <c r="I212" s="26">
        <f>Kuchawe!G212+Kuchawe!H212+Kuchawe!I212</f>
        <v>1462930.71</v>
      </c>
      <c r="J212" s="26">
        <f>Chiradzulu!G212+Chiradzulu!H212+Chiradzulu!I212</f>
        <v>1794570</v>
      </c>
      <c r="K212" s="26">
        <f>Thondwe!G212+Thondwe!H212+Thondwe!I212</f>
        <v>393848.36</v>
      </c>
      <c r="L212" s="26">
        <f>Jali!G212+Jali!H212+Jali!I212</f>
        <v>2838467.06</v>
      </c>
      <c r="M212" s="26">
        <f>Lirangwe!G212+Lirangwe!H212+Lirangwe!I212</f>
        <v>16914260</v>
      </c>
      <c r="N212" s="10">
        <f>SUM(D212:M212)</f>
        <v>256013281.86999986</v>
      </c>
    </row>
    <row r="213" spans="1:14" ht="15.75" x14ac:dyDescent="0.25">
      <c r="A213" s="596" t="s">
        <v>42</v>
      </c>
      <c r="B213" s="597"/>
      <c r="C213" s="12" t="s">
        <v>31</v>
      </c>
      <c r="D213" s="26">
        <f>Zomba!G213+Zomba!H213+Zomba!I213</f>
        <v>5248809.3100000005</v>
      </c>
      <c r="E213" s="26">
        <f>Mwanza!G213+Mwanza!H213+Mwanza!I213</f>
        <v>176400</v>
      </c>
      <c r="F213" s="26">
        <f>Domasi!G213+Domasi!H213+Domasi!I213</f>
        <v>156900</v>
      </c>
      <c r="G213" s="26">
        <f>Namadzi!G213+Namadzi!H213+Namadzi!I213</f>
        <v>0</v>
      </c>
      <c r="H213" s="26">
        <f>Neno!G213+Neno!H213+Neno!I213</f>
        <v>0</v>
      </c>
      <c r="I213" s="26">
        <f>Kuchawe!G213+Kuchawe!H213+Kuchawe!I213</f>
        <v>258600</v>
      </c>
      <c r="J213" s="26">
        <f>Chiradzulu!G213+Chiradzulu!H213+Chiradzulu!I213</f>
        <v>0</v>
      </c>
      <c r="K213" s="26">
        <f>Thondwe!G213+Thondwe!H213+Thondwe!I213</f>
        <v>5396.57</v>
      </c>
      <c r="L213" s="26">
        <f>Jali!G213+Jali!H213+Jali!I213</f>
        <v>420130</v>
      </c>
      <c r="M213" s="26">
        <f>Lirangwe!G213+Lirangwe!H213+Lirangwe!I213</f>
        <v>149000</v>
      </c>
      <c r="N213" s="10">
        <f>SUM(D213:M213)</f>
        <v>6415235.8800000008</v>
      </c>
    </row>
    <row r="214" spans="1:14" ht="15.75" x14ac:dyDescent="0.25">
      <c r="A214" s="603" t="s">
        <v>41</v>
      </c>
      <c r="B214" s="604"/>
      <c r="C214" s="12" t="s">
        <v>31</v>
      </c>
      <c r="D214" s="26">
        <f>Zomba!G214+Zomba!H214+Zomba!I214</f>
        <v>65244955.770000003</v>
      </c>
      <c r="E214" s="26">
        <f>Mwanza!G214+Mwanza!H214+Mwanza!I214</f>
        <v>3547498.27</v>
      </c>
      <c r="F214" s="26">
        <f>Domasi!G214+Domasi!H214+Domasi!I214</f>
        <v>7326400</v>
      </c>
      <c r="G214" s="26">
        <f>Namadzi!G214+Namadzi!H214+Namadzi!I214</f>
        <v>348800</v>
      </c>
      <c r="H214" s="26">
        <f>Neno!G214+Neno!H214+Neno!I214</f>
        <v>1697950</v>
      </c>
      <c r="I214" s="26">
        <f>Kuchawe!G214+Kuchawe!H214+Kuchawe!I214</f>
        <v>24530500</v>
      </c>
      <c r="J214" s="26">
        <f>Chiradzulu!G214+Chiradzulu!H214+Chiradzulu!I214</f>
        <v>50000</v>
      </c>
      <c r="K214" s="26">
        <f>Thondwe!G214+Thondwe!H214+Thondwe!I214</f>
        <v>196500</v>
      </c>
      <c r="L214" s="26">
        <f>Jali!G214+Jali!H214+Jali!I214</f>
        <v>207000</v>
      </c>
      <c r="M214" s="26">
        <f>Lirangwe!G214+Lirangwe!H214+Lirangwe!I214</f>
        <v>808400</v>
      </c>
      <c r="N214" s="10">
        <f>SUM(D214:M214)</f>
        <v>103958004.04000001</v>
      </c>
    </row>
    <row r="215" spans="1:14" ht="15.75" x14ac:dyDescent="0.25">
      <c r="A215" s="596" t="s">
        <v>40</v>
      </c>
      <c r="B215" s="597"/>
      <c r="C215" s="12" t="s">
        <v>31</v>
      </c>
      <c r="D215" s="26">
        <f>Zomba!G215+Zomba!H215+Zomba!I215</f>
        <v>303566537.74000001</v>
      </c>
      <c r="E215" s="26">
        <f>Mwanza!G215+Mwanza!H215+Mwanza!I215</f>
        <v>24481247.689999998</v>
      </c>
      <c r="F215" s="26">
        <f>Domasi!G215+Domasi!H215+Domasi!I215</f>
        <v>52343035</v>
      </c>
      <c r="G215" s="26">
        <f>Namadzi!G215+Namadzi!H215+Namadzi!I215</f>
        <v>20245450</v>
      </c>
      <c r="H215" s="26">
        <f>Neno!G215+Neno!H215+Neno!I215</f>
        <v>3893000</v>
      </c>
      <c r="I215" s="26">
        <f>Kuchawe!G215+Kuchawe!H215+Kuchawe!I215</f>
        <v>3279944</v>
      </c>
      <c r="J215" s="26">
        <f>Chiradzulu!G215+Chiradzulu!H215+Chiradzulu!I215</f>
        <v>1489800</v>
      </c>
      <c r="K215" s="26">
        <f>Thondwe!G215+Thondwe!H215+Thondwe!I215</f>
        <v>76081.55</v>
      </c>
      <c r="L215" s="26">
        <f>Jali!G215+Jali!H215+Jali!I215</f>
        <v>211500</v>
      </c>
      <c r="M215" s="26">
        <f>Lirangwe!G215+Lirangwe!H215+Lirangwe!I215</f>
        <v>2534504</v>
      </c>
      <c r="N215" s="10">
        <f>SUM(D215:M215)</f>
        <v>412121099.98000002</v>
      </c>
    </row>
    <row r="216" spans="1:14" ht="15.75" x14ac:dyDescent="0.25">
      <c r="A216" s="598" t="s">
        <v>39</v>
      </c>
      <c r="B216" s="599"/>
      <c r="C216" s="12" t="s">
        <v>31</v>
      </c>
      <c r="D216" s="11">
        <f t="shared" ref="D216:M216" si="63">SUM(D212:D215)</f>
        <v>575567825.38999987</v>
      </c>
      <c r="E216" s="11">
        <f t="shared" si="63"/>
        <v>35533810.959999993</v>
      </c>
      <c r="F216" s="11">
        <f t="shared" si="63"/>
        <v>77032977.170000002</v>
      </c>
      <c r="G216" s="11">
        <f t="shared" si="63"/>
        <v>23298126</v>
      </c>
      <c r="H216" s="11">
        <f>SUM(H212:H215)</f>
        <v>9453450</v>
      </c>
      <c r="I216" s="11">
        <f t="shared" si="63"/>
        <v>29531974.710000001</v>
      </c>
      <c r="J216" s="11">
        <f t="shared" si="63"/>
        <v>3334370</v>
      </c>
      <c r="K216" s="11">
        <f t="shared" si="63"/>
        <v>671826.48</v>
      </c>
      <c r="L216" s="11">
        <f t="shared" si="63"/>
        <v>3677097.06</v>
      </c>
      <c r="M216" s="11">
        <f t="shared" si="63"/>
        <v>20406164</v>
      </c>
      <c r="N216" s="10">
        <f>SUM(D216:M216)</f>
        <v>778507621.76999986</v>
      </c>
    </row>
    <row r="217" spans="1:14" s="3" customFormat="1" ht="15.75" x14ac:dyDescent="0.25">
      <c r="A217" s="73" t="s">
        <v>38</v>
      </c>
      <c r="B217" s="74"/>
      <c r="C217" s="12" t="s">
        <v>31</v>
      </c>
      <c r="D217" s="11">
        <f>D210+D216</f>
        <v>1267535915.0300002</v>
      </c>
      <c r="E217" s="11">
        <f t="shared" ref="E217:N217" si="64">E210+E216</f>
        <v>105486163.18999998</v>
      </c>
      <c r="F217" s="11">
        <f t="shared" si="64"/>
        <v>101340927.22</v>
      </c>
      <c r="G217" s="11">
        <f t="shared" si="64"/>
        <v>29690301.030000001</v>
      </c>
      <c r="H217" s="11">
        <f t="shared" si="64"/>
        <v>19426205.280000001</v>
      </c>
      <c r="I217" s="11">
        <f t="shared" si="64"/>
        <v>30386924.710000001</v>
      </c>
      <c r="J217" s="11">
        <f t="shared" si="64"/>
        <v>6586147.5999999996</v>
      </c>
      <c r="K217" s="11">
        <f t="shared" si="64"/>
        <v>5428056.290000001</v>
      </c>
      <c r="L217" s="11">
        <f t="shared" si="64"/>
        <v>10207606.449999999</v>
      </c>
      <c r="M217" s="11">
        <f t="shared" si="64"/>
        <v>23209638.699999999</v>
      </c>
      <c r="N217" s="40">
        <f t="shared" si="64"/>
        <v>1599297885.5</v>
      </c>
    </row>
    <row r="218" spans="1:14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5"/>
    </row>
    <row r="219" spans="1:14" ht="15.75" x14ac:dyDescent="0.25">
      <c r="A219" s="596" t="s">
        <v>35</v>
      </c>
      <c r="B219" s="597"/>
      <c r="C219" s="12" t="s">
        <v>31</v>
      </c>
      <c r="D219" s="26">
        <f>Zomba!G219+Zomba!H219+Zomba!I219</f>
        <v>428050840.51999998</v>
      </c>
      <c r="E219" s="26">
        <f>Mwanza!G219+Mwanza!H219+Mwanza!I219</f>
        <v>54955112.030000001</v>
      </c>
      <c r="F219" s="26">
        <f>Domasi!G219+Domasi!H219+Domasi!I219</f>
        <v>23450500.339999996</v>
      </c>
      <c r="G219" s="26">
        <f>Namadzi!G219+Namadzi!H219+Namadzi!I219</f>
        <v>6758615.9000000004</v>
      </c>
      <c r="H219" s="26">
        <f>Neno!G219+Neno!H219+Neno!I219</f>
        <v>11239907.939999999</v>
      </c>
      <c r="I219" s="26">
        <f>Kuchawe!G219+Kuchawe!H219+Kuchawe!I219</f>
        <v>2015925.31</v>
      </c>
      <c r="J219" s="26">
        <f>Chiradzulu!G219+Chiradzulu!H219+Chiradzulu!I219</f>
        <v>2822575.8</v>
      </c>
      <c r="K219" s="26">
        <f>Thondwe!G219+Thondwe!H219+Thondwe!I219</f>
        <v>4507073.43</v>
      </c>
      <c r="L219" s="26">
        <f>Jali!G219+Jali!H219+Jali!I219</f>
        <v>6648548.3000000007</v>
      </c>
      <c r="M219" s="26">
        <f>Lirangwe!G219+Lirangwe!H219+Lirangwe!I219</f>
        <v>2674708.66</v>
      </c>
      <c r="N219" s="10">
        <f>SUM(D219:M219)</f>
        <v>543123808.2299999</v>
      </c>
    </row>
    <row r="220" spans="1:14" ht="15.75" x14ac:dyDescent="0.25">
      <c r="A220" s="596" t="s">
        <v>34</v>
      </c>
      <c r="B220" s="597"/>
      <c r="C220" s="12" t="s">
        <v>31</v>
      </c>
      <c r="D220" s="26">
        <f>Zomba!G220+Zomba!H220+Zomba!I220</f>
        <v>7568764.6600000001</v>
      </c>
      <c r="E220" s="26">
        <f>Mwanza!G220+Mwanza!H220+Mwanza!I220</f>
        <v>491606.11000000004</v>
      </c>
      <c r="F220" s="26">
        <f>Domasi!G220+Domasi!H220+Domasi!I220</f>
        <v>0</v>
      </c>
      <c r="G220" s="26">
        <f>Namadzi!G220+Namadzi!H220+Namadzi!I220</f>
        <v>43472.68</v>
      </c>
      <c r="H220" s="26">
        <f>Neno!G220+Neno!H220+Neno!I220</f>
        <v>17858.560000000001</v>
      </c>
      <c r="I220" s="26">
        <f>Kuchawe!G220+Kuchawe!H220+Kuchawe!I220</f>
        <v>5894.89</v>
      </c>
      <c r="J220" s="26">
        <f>Chiradzulu!G220+Chiradzulu!H220+Chiradzulu!I220</f>
        <v>0</v>
      </c>
      <c r="K220" s="26">
        <f>Thondwe!G220+Thondwe!H220+Thondwe!I220</f>
        <v>0</v>
      </c>
      <c r="L220" s="26">
        <f>Jali!G220+Jali!H220+Jali!I220</f>
        <v>0</v>
      </c>
      <c r="M220" s="26">
        <f>Lirangwe!G220+Lirangwe!H220+Lirangwe!I220</f>
        <v>0</v>
      </c>
      <c r="N220" s="10">
        <f>SUM(D220:M220)</f>
        <v>8127596.8999999994</v>
      </c>
    </row>
    <row r="221" spans="1:14" ht="15.75" x14ac:dyDescent="0.25">
      <c r="A221" s="596" t="s">
        <v>33</v>
      </c>
      <c r="B221" s="597"/>
      <c r="C221" s="12" t="s">
        <v>31</v>
      </c>
      <c r="D221" s="26">
        <f>Zomba!G221+Zomba!H221+Zomba!I221</f>
        <v>356518404.69</v>
      </c>
      <c r="E221" s="26">
        <f>Mwanza!G221+Mwanza!H221+Mwanza!I221</f>
        <v>4174875.75</v>
      </c>
      <c r="F221" s="26">
        <f>Domasi!G221+Domasi!H221+Domasi!I221</f>
        <v>559895.64</v>
      </c>
      <c r="G221" s="26">
        <f>Namadzi!G221+Namadzi!H221+Namadzi!I221</f>
        <v>4692777.1399999997</v>
      </c>
      <c r="H221" s="26">
        <f>Neno!G221+Neno!H221+Neno!I221</f>
        <v>745157.75</v>
      </c>
      <c r="I221" s="26">
        <f>Kuchawe!G221+Kuchawe!H221+Kuchawe!I221</f>
        <v>3860693.26</v>
      </c>
      <c r="J221" s="26">
        <f>Chiradzulu!G221+Chiradzulu!H221+Chiradzulu!I221</f>
        <v>291493.33999999997</v>
      </c>
      <c r="K221" s="26">
        <f>Thondwe!G221+Thondwe!H221+Thondwe!I221</f>
        <v>90329.299999999988</v>
      </c>
      <c r="L221" s="26">
        <f>Jali!G221+Jali!H221+Jali!I221</f>
        <v>613370.83000000007</v>
      </c>
      <c r="M221" s="26">
        <f>Lirangwe!G221+Lirangwe!H221+Lirangwe!I221</f>
        <v>1731538.05</v>
      </c>
      <c r="N221" s="10">
        <f>SUM(D221:M221)</f>
        <v>373278535.74999994</v>
      </c>
    </row>
    <row r="222" spans="1:14" ht="15.75" x14ac:dyDescent="0.25">
      <c r="A222" s="596" t="s">
        <v>32</v>
      </c>
      <c r="B222" s="597"/>
      <c r="C222" s="12" t="s">
        <v>31</v>
      </c>
      <c r="D222" s="26">
        <f>Zomba!G222+Zomba!H222+Zomba!I222</f>
        <v>30468476.620000001</v>
      </c>
      <c r="E222" s="26">
        <f>Mwanza!G222+Mwanza!H222+Mwanza!I222</f>
        <v>9931018.8900000006</v>
      </c>
      <c r="F222" s="26">
        <f>Domasi!G222+Domasi!H222+Domasi!I222</f>
        <v>2100210.04</v>
      </c>
      <c r="G222" s="26">
        <f>Namadzi!G222+Namadzi!H222+Namadzi!I222</f>
        <v>63503.369999999995</v>
      </c>
      <c r="H222" s="26">
        <f>Neno!G222+Neno!H222+Neno!I222</f>
        <v>805710.01</v>
      </c>
      <c r="I222" s="26">
        <f>Kuchawe!G222+Kuchawe!H222+Kuchawe!I222</f>
        <v>795115.66999999993</v>
      </c>
      <c r="J222" s="26">
        <f>Chiradzulu!G222+Chiradzulu!H222+Chiradzulu!I222</f>
        <v>495123.81999999995</v>
      </c>
      <c r="K222" s="26">
        <f>Thondwe!G222+Thondwe!H222+Thondwe!I222</f>
        <v>24468.339999999997</v>
      </c>
      <c r="L222" s="26">
        <f>Jali!G222+Jali!H222+Jali!I222</f>
        <v>319882.52</v>
      </c>
      <c r="M222" s="26">
        <f>Lirangwe!G222+Lirangwe!H222+Lirangwe!I222</f>
        <v>57401.37</v>
      </c>
      <c r="N222" s="10">
        <f>SUM(D222:M222)</f>
        <v>45060910.650000006</v>
      </c>
    </row>
    <row r="223" spans="1:14" ht="15.75" x14ac:dyDescent="0.25">
      <c r="A223" s="598" t="s">
        <v>36</v>
      </c>
      <c r="B223" s="599"/>
      <c r="C223" s="12" t="s">
        <v>31</v>
      </c>
      <c r="D223" s="13">
        <f t="shared" ref="D223:M223" si="65">SUM(D219:D222)</f>
        <v>822606486.49000001</v>
      </c>
      <c r="E223" s="11">
        <f t="shared" si="65"/>
        <v>69552612.780000001</v>
      </c>
      <c r="F223" s="11">
        <f t="shared" si="65"/>
        <v>26110606.019999996</v>
      </c>
      <c r="G223" s="11">
        <f t="shared" si="65"/>
        <v>11558369.089999998</v>
      </c>
      <c r="H223" s="11">
        <f t="shared" si="65"/>
        <v>12808634.26</v>
      </c>
      <c r="I223" s="11">
        <f t="shared" si="65"/>
        <v>6677629.1299999999</v>
      </c>
      <c r="J223" s="15">
        <f t="shared" si="65"/>
        <v>3609192.9599999995</v>
      </c>
      <c r="K223" s="15">
        <f t="shared" si="65"/>
        <v>4621871.0699999994</v>
      </c>
      <c r="L223" s="15">
        <f t="shared" si="65"/>
        <v>7581801.6500000004</v>
      </c>
      <c r="M223" s="15">
        <f t="shared" si="65"/>
        <v>4463648.08</v>
      </c>
      <c r="N223" s="10">
        <f>SUM(D223:M223)</f>
        <v>969590851.53000009</v>
      </c>
    </row>
    <row r="224" spans="1:14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5"/>
    </row>
    <row r="225" spans="1:14" ht="15.75" x14ac:dyDescent="0.25">
      <c r="A225" s="596" t="s">
        <v>35</v>
      </c>
      <c r="B225" s="597"/>
      <c r="C225" s="12" t="s">
        <v>31</v>
      </c>
      <c r="D225" s="26">
        <f>Zomba!G225+Zomba!H225+Zomba!I225</f>
        <v>185669833.95000002</v>
      </c>
      <c r="E225" s="26">
        <f>Mwanza!G225+Mwanza!H225+Mwanza!I225</f>
        <v>6707358.0500000007</v>
      </c>
      <c r="F225" s="26">
        <f>Domasi!G225+Domasi!H225+Domasi!I225</f>
        <v>15770794.66</v>
      </c>
      <c r="G225" s="26">
        <f>Namadzi!G225+Namadzi!H225+Namadzi!I225</f>
        <v>2532972.88</v>
      </c>
      <c r="H225" s="26">
        <f>Neno!G225+Neno!H225+Neno!I225</f>
        <v>3652985.76</v>
      </c>
      <c r="I225" s="26">
        <f>Kuchawe!G225+Kuchawe!H225+Kuchawe!I225</f>
        <v>1426614.05</v>
      </c>
      <c r="J225" s="26">
        <f>Chiradzulu!G225+Chiradzulu!H225+Chiradzulu!I225</f>
        <v>1328415.67</v>
      </c>
      <c r="K225" s="26">
        <f>Thondwe!G225+Thondwe!H225+Thondwe!I225</f>
        <v>383198.36</v>
      </c>
      <c r="L225" s="26">
        <f>Jali!G225+Jali!H225+Jali!I225</f>
        <v>2726639.39</v>
      </c>
      <c r="M225" s="26">
        <f>Lirangwe!G225+Lirangwe!H225+Lirangwe!I225</f>
        <v>16201345.469999995</v>
      </c>
      <c r="N225" s="10">
        <f t="shared" ref="N225:N230" si="66">SUM(D225:M225)</f>
        <v>236400158.24000001</v>
      </c>
    </row>
    <row r="226" spans="1:14" ht="15.75" x14ac:dyDescent="0.25">
      <c r="A226" s="596" t="s">
        <v>34</v>
      </c>
      <c r="B226" s="597"/>
      <c r="C226" s="12" t="s">
        <v>31</v>
      </c>
      <c r="D226" s="26">
        <f>Zomba!G226+Zomba!H226+Zomba!I226</f>
        <v>4954804.17</v>
      </c>
      <c r="E226" s="26">
        <f>Mwanza!G226+Mwanza!H226+Mwanza!I226</f>
        <v>176400</v>
      </c>
      <c r="F226" s="26">
        <f>Domasi!G226+Domasi!H226+Domasi!I226</f>
        <v>105840</v>
      </c>
      <c r="G226" s="26">
        <f>Namadzi!G226+Namadzi!H226+Namadzi!I226</f>
        <v>0</v>
      </c>
      <c r="H226" s="26">
        <f>Neno!G226+Neno!H226+Neno!I226</f>
        <v>0</v>
      </c>
      <c r="I226" s="26">
        <f>Kuchawe!G226+Kuchawe!H226+Kuchawe!I226</f>
        <v>204379.91</v>
      </c>
      <c r="J226" s="26">
        <f>Chiradzulu!G226+Chiradzulu!H226+Chiradzulu!I226</f>
        <v>0</v>
      </c>
      <c r="K226" s="26">
        <f>Thondwe!G226+Thondwe!H226+Thondwe!I226</f>
        <v>4076.56</v>
      </c>
      <c r="L226" s="26">
        <f>Jali!G226+Jali!H226+Jali!I226</f>
        <v>340764.12</v>
      </c>
      <c r="M226" s="26">
        <f>Lirangwe!G226+Lirangwe!H226+Lirangwe!I226</f>
        <v>141633.10999999999</v>
      </c>
      <c r="N226" s="10">
        <f t="shared" si="66"/>
        <v>5927897.8700000001</v>
      </c>
    </row>
    <row r="227" spans="1:14" ht="15.75" x14ac:dyDescent="0.25">
      <c r="A227" s="596" t="s">
        <v>33</v>
      </c>
      <c r="B227" s="597"/>
      <c r="C227" s="12" t="s">
        <v>31</v>
      </c>
      <c r="D227" s="26">
        <f>Zomba!G227+Zomba!H227+Zomba!I227</f>
        <v>301798743.86000001</v>
      </c>
      <c r="E227" s="26">
        <f>Mwanza!G227+Mwanza!H227+Mwanza!I227</f>
        <v>23803768.140000001</v>
      </c>
      <c r="F227" s="26">
        <f>Domasi!G227+Domasi!H227+Domasi!I227</f>
        <v>52331410.510000005</v>
      </c>
      <c r="G227" s="26">
        <f>Namadzi!G227+Namadzi!H227+Namadzi!I227</f>
        <v>20242202.34</v>
      </c>
      <c r="H227" s="26">
        <f>Neno!G227+Neno!H227+Neno!I227</f>
        <v>3767600</v>
      </c>
      <c r="I227" s="26">
        <f>Kuchawe!G227+Kuchawe!H227+Kuchawe!I227</f>
        <v>3276704</v>
      </c>
      <c r="J227" s="26">
        <f>Chiradzulu!G227+Chiradzulu!H227+Chiradzulu!I227</f>
        <v>1431175.68</v>
      </c>
      <c r="K227" s="26">
        <f>Thondwe!G227+Thondwe!H227+Thondwe!I227</f>
        <v>76081.540000000008</v>
      </c>
      <c r="L227" s="26">
        <f>Jali!G227+Jali!H227+Jali!I227</f>
        <v>199500</v>
      </c>
      <c r="M227" s="26">
        <f>Lirangwe!G227+Lirangwe!H227+Lirangwe!I227</f>
        <v>2515833.9400000004</v>
      </c>
      <c r="N227" s="10">
        <f t="shared" si="66"/>
        <v>409443020.00999999</v>
      </c>
    </row>
    <row r="228" spans="1:14" ht="15.75" x14ac:dyDescent="0.25">
      <c r="A228" s="596" t="s">
        <v>32</v>
      </c>
      <c r="B228" s="597"/>
      <c r="C228" s="12" t="s">
        <v>31</v>
      </c>
      <c r="D228" s="26">
        <f>Zomba!G228+Zomba!H228+Zomba!I228</f>
        <v>60698422.530000001</v>
      </c>
      <c r="E228" s="26">
        <f>Mwanza!G228+Mwanza!H228+Mwanza!I228</f>
        <v>3411959.13</v>
      </c>
      <c r="F228" s="26">
        <f>Domasi!G228+Domasi!H228+Domasi!I228</f>
        <v>7205367.6099999994</v>
      </c>
      <c r="G228" s="26">
        <f>Namadzi!G228+Namadzi!H228+Namadzi!I228</f>
        <v>305180</v>
      </c>
      <c r="H228" s="26">
        <f>Neno!G228+Neno!H228+Neno!I228</f>
        <v>1626150</v>
      </c>
      <c r="I228" s="26">
        <f>Kuchawe!G228+Kuchawe!H228+Kuchawe!I228</f>
        <v>24530500</v>
      </c>
      <c r="J228" s="26">
        <f>Chiradzulu!G228+Chiradzulu!H228+Chiradzulu!I228</f>
        <v>50000</v>
      </c>
      <c r="K228" s="26">
        <f>Thondwe!G228+Thondwe!H228+Thondwe!I228</f>
        <v>175800</v>
      </c>
      <c r="L228" s="26">
        <f>Jali!G228+Jali!H228+Jali!I228</f>
        <v>188611.54</v>
      </c>
      <c r="M228" s="26">
        <f>Lirangwe!G228+Lirangwe!H228+Lirangwe!I228</f>
        <v>808400</v>
      </c>
      <c r="N228" s="10">
        <f t="shared" si="66"/>
        <v>99000390.810000017</v>
      </c>
    </row>
    <row r="229" spans="1:14" ht="15.75" x14ac:dyDescent="0.25">
      <c r="A229" s="598" t="s">
        <v>216</v>
      </c>
      <c r="B229" s="599"/>
      <c r="C229" s="12" t="s">
        <v>31</v>
      </c>
      <c r="D229" s="13">
        <f t="shared" ref="D229:M229" si="67">SUM(D225:D228)</f>
        <v>553121804.50999999</v>
      </c>
      <c r="E229" s="11">
        <f t="shared" si="67"/>
        <v>34099485.32</v>
      </c>
      <c r="F229" s="11">
        <f t="shared" si="67"/>
        <v>75413412.780000001</v>
      </c>
      <c r="G229" s="11">
        <f t="shared" si="67"/>
        <v>23080355.219999999</v>
      </c>
      <c r="H229" s="11">
        <f t="shared" si="67"/>
        <v>9046735.7599999998</v>
      </c>
      <c r="I229" s="11">
        <f t="shared" si="67"/>
        <v>29438197.960000001</v>
      </c>
      <c r="J229" s="15">
        <f t="shared" si="67"/>
        <v>2809591.3499999996</v>
      </c>
      <c r="K229" s="15">
        <f t="shared" si="67"/>
        <v>639156.46</v>
      </c>
      <c r="L229" s="15">
        <f t="shared" si="67"/>
        <v>3455515.0500000003</v>
      </c>
      <c r="M229" s="15">
        <f t="shared" si="67"/>
        <v>19667212.519999996</v>
      </c>
      <c r="N229" s="10">
        <f t="shared" si="66"/>
        <v>750771466.93000007</v>
      </c>
    </row>
    <row r="230" spans="1:14" ht="15.75" x14ac:dyDescent="0.25">
      <c r="A230" s="73" t="s">
        <v>217</v>
      </c>
      <c r="B230" s="103"/>
      <c r="C230" s="12" t="s">
        <v>31</v>
      </c>
      <c r="D230" s="13">
        <f>D223+D229</f>
        <v>1375728291</v>
      </c>
      <c r="E230" s="13">
        <f t="shared" ref="E230:M230" si="68">E223+E229</f>
        <v>103652098.09999999</v>
      </c>
      <c r="F230" s="13">
        <f t="shared" si="68"/>
        <v>101524018.8</v>
      </c>
      <c r="G230" s="13">
        <f>G223+G229</f>
        <v>34638724.309999995</v>
      </c>
      <c r="H230" s="13">
        <f t="shared" si="68"/>
        <v>21855370.02</v>
      </c>
      <c r="I230" s="13">
        <f t="shared" si="68"/>
        <v>36115827.090000004</v>
      </c>
      <c r="J230" s="13">
        <f t="shared" si="68"/>
        <v>6418784.3099999987</v>
      </c>
      <c r="K230" s="13">
        <f t="shared" si="68"/>
        <v>5261027.5299999993</v>
      </c>
      <c r="L230" s="13">
        <f t="shared" si="68"/>
        <v>11037316.700000001</v>
      </c>
      <c r="M230" s="13">
        <f t="shared" si="68"/>
        <v>24130860.599999994</v>
      </c>
      <c r="N230" s="10">
        <f t="shared" si="66"/>
        <v>1720362318.4599996</v>
      </c>
    </row>
    <row r="231" spans="1:14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5"/>
    </row>
    <row r="232" spans="1:14" ht="15.75" x14ac:dyDescent="0.25">
      <c r="A232" s="596" t="s">
        <v>29</v>
      </c>
      <c r="B232" s="597"/>
      <c r="C232" s="12" t="s">
        <v>18</v>
      </c>
      <c r="D232" s="26">
        <f>Zomba!G232+Zomba!H232+Zomba!I232</f>
        <v>20747191.030000001</v>
      </c>
      <c r="E232" s="26">
        <f>Mwanza!G232+Mwanza!H232+Mwanza!I232</f>
        <v>3814294.38</v>
      </c>
      <c r="F232" s="26">
        <f>Domasi!G232+Domasi!H232+Domasi!I232</f>
        <v>1339418.5899999999</v>
      </c>
      <c r="G232" s="26">
        <f>Namadzi!G232+Namadzi!H232+Namadzi!I232</f>
        <v>461731.64</v>
      </c>
      <c r="H232" s="26">
        <f>Neno!G232+Neno!H232+Neno!I232</f>
        <v>1003928.9700000001</v>
      </c>
      <c r="I232" s="26">
        <f>Kuchawe!G232+Kuchawe!H232+Kuchawe!I232</f>
        <v>145007.12000000002</v>
      </c>
      <c r="J232" s="26">
        <f>Chiradzulu!G232+Chiradzulu!H232+Chiradzulu!I232</f>
        <v>314340.75</v>
      </c>
      <c r="K232" s="26">
        <f>Thondwe!G232+Thondwe!H232+Thondwe!I232</f>
        <v>542997.64999999991</v>
      </c>
      <c r="L232" s="26">
        <f>Jali!G232+Jali!H232+Jali!I232</f>
        <v>375333.37</v>
      </c>
      <c r="M232" s="26">
        <f>Lirangwe!G232+Lirangwe!H232+Lirangwe!I232</f>
        <v>210045.64</v>
      </c>
      <c r="N232" s="10">
        <f>SUM(D232:M232)</f>
        <v>28954289.140000001</v>
      </c>
    </row>
    <row r="233" spans="1:14" ht="15.75" x14ac:dyDescent="0.25">
      <c r="A233" s="596" t="s">
        <v>28</v>
      </c>
      <c r="B233" s="597"/>
      <c r="C233" s="12" t="s">
        <v>18</v>
      </c>
      <c r="D233" s="26">
        <f>Zomba!G233+Zomba!H233+Zomba!I233</f>
        <v>70843.039999999994</v>
      </c>
      <c r="E233" s="26">
        <f>Mwanza!G233+Mwanza!H233+Mwanza!I233</f>
        <v>8346.75</v>
      </c>
      <c r="F233" s="26">
        <f>Domasi!G233+Domasi!H233+Domasi!I233</f>
        <v>0</v>
      </c>
      <c r="G233" s="26">
        <f>Namadzi!G233+Namadzi!H233+Namadzi!I233</f>
        <v>1112.8999999999999</v>
      </c>
      <c r="H233" s="26">
        <f>Neno!G233+Neno!H233+Neno!I233</f>
        <v>1112.8999999999999</v>
      </c>
      <c r="I233" s="26">
        <f>Kuchawe!G233+Kuchawe!H233+Kuchawe!I233</f>
        <v>556.44999999999993</v>
      </c>
      <c r="J233" s="26">
        <f>Chiradzulu!G233+Chiradzulu!H233+Chiradzulu!I233</f>
        <v>0</v>
      </c>
      <c r="K233" s="26">
        <f>Thondwe!G233+Thondwe!H233+Thondwe!I233</f>
        <v>0</v>
      </c>
      <c r="L233" s="26">
        <f>Jali!G233+Jali!H233+Jali!I233</f>
        <v>0</v>
      </c>
      <c r="M233" s="26">
        <f>Lirangwe!G233+Lirangwe!H233+Lirangwe!I233</f>
        <v>0</v>
      </c>
      <c r="N233" s="10">
        <f>SUM(D233:M233)</f>
        <v>81972.039999999979</v>
      </c>
    </row>
    <row r="234" spans="1:14" ht="15.75" x14ac:dyDescent="0.25">
      <c r="A234" s="596" t="s">
        <v>27</v>
      </c>
      <c r="B234" s="597"/>
      <c r="C234" s="12" t="s">
        <v>18</v>
      </c>
      <c r="D234" s="26">
        <f>Zomba!G234+Zomba!H234+Zomba!I234</f>
        <v>1745565.5100000002</v>
      </c>
      <c r="E234" s="26">
        <f>Mwanza!G234+Mwanza!H234+Mwanza!I234</f>
        <v>201150.35</v>
      </c>
      <c r="F234" s="26">
        <f>Domasi!G234+Domasi!H234+Domasi!I234</f>
        <v>69106.87</v>
      </c>
      <c r="G234" s="26">
        <f>Namadzi!G234+Namadzi!H234+Namadzi!I234</f>
        <v>88851.689999999988</v>
      </c>
      <c r="H234" s="26">
        <f>Neno!G234+Neno!H234+Neno!I234</f>
        <v>85458.049999999988</v>
      </c>
      <c r="I234" s="26">
        <f>Kuchawe!G234+Kuchawe!H234+Kuchawe!I234</f>
        <v>49362.05</v>
      </c>
      <c r="J234" s="26">
        <f>Chiradzulu!G234+Chiradzulu!H234+Chiradzulu!I234</f>
        <v>42883.28</v>
      </c>
      <c r="K234" s="26">
        <f>Thondwe!G234+Thondwe!H234+Thondwe!I234</f>
        <v>19744.82</v>
      </c>
      <c r="L234" s="26">
        <f>Jali!G234+Jali!H234+Jali!I234</f>
        <v>49362.05</v>
      </c>
      <c r="M234" s="26">
        <f>Lirangwe!G234+Lirangwe!H234+Lirangwe!I234</f>
        <v>26223.589999999997</v>
      </c>
      <c r="N234" s="10">
        <f>SUM(D234:M234)</f>
        <v>2377708.2599999993</v>
      </c>
    </row>
    <row r="235" spans="1:14" ht="15.75" x14ac:dyDescent="0.25">
      <c r="A235" s="596" t="s">
        <v>26</v>
      </c>
      <c r="B235" s="597"/>
      <c r="C235" s="12" t="s">
        <v>18</v>
      </c>
      <c r="D235" s="26">
        <f>Zomba!G235+Zomba!H235+Zomba!I235</f>
        <v>1807720.44</v>
      </c>
      <c r="E235" s="26">
        <f>Mwanza!G235+Mwanza!H235+Mwanza!I235</f>
        <v>700238.69</v>
      </c>
      <c r="F235" s="26">
        <f>Domasi!G235+Domasi!H235+Domasi!I235</f>
        <v>58177.57</v>
      </c>
      <c r="G235" s="26">
        <f>Namadzi!G235+Namadzi!H235+Namadzi!I235</f>
        <v>31618.240000000002</v>
      </c>
      <c r="H235" s="26">
        <f>Neno!G235+Neno!H235+Neno!I235</f>
        <v>215847.2</v>
      </c>
      <c r="I235" s="26">
        <f>Kuchawe!G235+Kuchawe!H235+Kuchawe!I235</f>
        <v>40471.350000000006</v>
      </c>
      <c r="J235" s="26">
        <f>Chiradzulu!G235+Chiradzulu!H235+Chiradzulu!I235</f>
        <v>41314.490000000005</v>
      </c>
      <c r="K235" s="26">
        <f>Thondwe!G235+Thondwe!H235+Thondwe!I235</f>
        <v>13490.45</v>
      </c>
      <c r="L235" s="26">
        <f>Jali!G235+Jali!H235+Jali!I235</f>
        <v>94433.150000000009</v>
      </c>
      <c r="M235" s="26">
        <f>Lirangwe!G235+Lirangwe!H235+Lirangwe!I235</f>
        <v>13490.45</v>
      </c>
      <c r="N235" s="10">
        <f>SUM(D235:M235)</f>
        <v>3016802.0300000007</v>
      </c>
    </row>
    <row r="236" spans="1:14" ht="15.75" x14ac:dyDescent="0.25">
      <c r="A236" s="598" t="s">
        <v>25</v>
      </c>
      <c r="B236" s="599"/>
      <c r="C236" s="12" t="s">
        <v>18</v>
      </c>
      <c r="D236" s="13">
        <f t="shared" ref="D236:M236" si="69">SUM(D232:D235)</f>
        <v>24371320.020000003</v>
      </c>
      <c r="E236" s="13">
        <f t="shared" si="69"/>
        <v>4724030.17</v>
      </c>
      <c r="F236" s="13">
        <f t="shared" si="69"/>
        <v>1466703.03</v>
      </c>
      <c r="G236" s="13">
        <f t="shared" si="69"/>
        <v>583314.47</v>
      </c>
      <c r="H236" s="13">
        <f t="shared" si="69"/>
        <v>1306347.1200000001</v>
      </c>
      <c r="I236" s="13">
        <f t="shared" si="69"/>
        <v>235396.97000000006</v>
      </c>
      <c r="J236" s="13">
        <f t="shared" si="69"/>
        <v>398538.52</v>
      </c>
      <c r="K236" s="13">
        <f t="shared" si="69"/>
        <v>576232.91999999981</v>
      </c>
      <c r="L236" s="13">
        <f t="shared" si="69"/>
        <v>519128.57</v>
      </c>
      <c r="M236" s="13">
        <f t="shared" si="69"/>
        <v>249759.68000000002</v>
      </c>
      <c r="N236" s="40">
        <f t="shared" ref="N236" si="70">SUM(N232:N235)</f>
        <v>34430771.469999999</v>
      </c>
    </row>
    <row r="237" spans="1:14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5"/>
    </row>
    <row r="238" spans="1:14" ht="15.75" x14ac:dyDescent="0.25">
      <c r="A238" s="596" t="s">
        <v>23</v>
      </c>
      <c r="B238" s="597"/>
      <c r="C238" s="12" t="s">
        <v>18</v>
      </c>
      <c r="D238" s="26">
        <f>Zomba!G238+Zomba!H238+Zomba!I238</f>
        <v>35475318</v>
      </c>
      <c r="E238" s="26">
        <f>Mwanza!G238+Mwanza!H238+Mwanza!I238</f>
        <v>6627846</v>
      </c>
      <c r="F238" s="26">
        <f>Domasi!G238+Domasi!H238+Domasi!I238</f>
        <v>2262862</v>
      </c>
      <c r="G238" s="26">
        <f>Namadzi!G238+Namadzi!H238+Namadzi!I238</f>
        <v>790305</v>
      </c>
      <c r="H238" s="26">
        <f>Neno!G238+Neno!H238+Neno!I238</f>
        <v>1691342</v>
      </c>
      <c r="I238" s="26">
        <f>Kuchawe!G238+Kuchawe!H238+Kuchawe!I238</f>
        <v>244682</v>
      </c>
      <c r="J238" s="26">
        <f>Chiradzulu!G238+Chiradzulu!H238+Chiradzulu!I238</f>
        <v>534014</v>
      </c>
      <c r="K238" s="26">
        <f>Thondwe!G238+Thondwe!H238+Thondwe!I238</f>
        <v>918897</v>
      </c>
      <c r="L238" s="26">
        <f>Jali!G238+Jali!H238+Jali!I238</f>
        <v>636709</v>
      </c>
      <c r="M238" s="26">
        <f>Lirangwe!G238+Lirangwe!H238+Lirangwe!I238</f>
        <v>353628</v>
      </c>
      <c r="N238" s="10">
        <f>SUM(D238:M238)</f>
        <v>49535603</v>
      </c>
    </row>
    <row r="239" spans="1:14" ht="15.75" x14ac:dyDescent="0.25">
      <c r="A239" s="596" t="s">
        <v>22</v>
      </c>
      <c r="B239" s="597"/>
      <c r="C239" s="12" t="s">
        <v>18</v>
      </c>
      <c r="D239" s="26">
        <f>Zomba!G239+Zomba!H239+Zomba!I239</f>
        <v>341126</v>
      </c>
      <c r="E239" s="26">
        <f>Mwanza!G239+Mwanza!H239+Mwanza!I239</f>
        <v>40185</v>
      </c>
      <c r="F239" s="26">
        <f>Domasi!G239+Domasi!H239+Domasi!I239</f>
        <v>0</v>
      </c>
      <c r="G239" s="26">
        <f>Namadzi!G239+Namadzi!H239+Namadzi!I239</f>
        <v>5358</v>
      </c>
      <c r="H239" s="26">
        <f>Neno!G239+Neno!H239+Neno!I239</f>
        <v>5358</v>
      </c>
      <c r="I239" s="26">
        <f>Kuchawe!G239+Kuchawe!H239+Kuchawe!I239</f>
        <v>2679</v>
      </c>
      <c r="J239" s="26">
        <f>Chiradzulu!G239+Chiradzulu!H239+Chiradzulu!I239</f>
        <v>0</v>
      </c>
      <c r="K239" s="26">
        <f>Thondwe!G239+Thondwe!H239+Thondwe!I239</f>
        <v>0</v>
      </c>
      <c r="L239" s="26">
        <f>Jali!G239+Jali!H239+Jali!I239</f>
        <v>0</v>
      </c>
      <c r="M239" s="26">
        <f>Lirangwe!G239+Lirangwe!H239+Lirangwe!I239</f>
        <v>0</v>
      </c>
      <c r="N239" s="10">
        <f>SUM(D239:M239)</f>
        <v>394706</v>
      </c>
    </row>
    <row r="240" spans="1:14" ht="15.75" x14ac:dyDescent="0.25">
      <c r="A240" s="596" t="s">
        <v>21</v>
      </c>
      <c r="B240" s="597"/>
      <c r="C240" s="12" t="s">
        <v>18</v>
      </c>
      <c r="D240" s="26">
        <f>Zomba!G240+Zomba!H240+Zomba!I240</f>
        <v>474183</v>
      </c>
      <c r="E240" s="26">
        <f>Mwanza!G240+Mwanza!H240+Mwanza!I240</f>
        <v>54473</v>
      </c>
      <c r="F240" s="26">
        <f>Domasi!G240+Domasi!H240+Domasi!I240</f>
        <v>18753</v>
      </c>
      <c r="G240" s="26">
        <f>Namadzi!G240+Namadzi!H240+Namadzi!I240</f>
        <v>24111</v>
      </c>
      <c r="H240" s="26">
        <f>Neno!G240+Neno!H240+Neno!I240</f>
        <v>23218</v>
      </c>
      <c r="I240" s="26">
        <f>Kuchawe!G240+Kuchawe!H240+Kuchawe!I240</f>
        <v>13395</v>
      </c>
      <c r="J240" s="26">
        <f>Chiradzulu!G240+Chiradzulu!H240+Chiradzulu!I240</f>
        <v>11609</v>
      </c>
      <c r="K240" s="26">
        <f>Thondwe!G240+Thondwe!H240+Thondwe!I240</f>
        <v>5358</v>
      </c>
      <c r="L240" s="26">
        <f>Jali!G240+Jali!H240+Jali!I240</f>
        <v>13395</v>
      </c>
      <c r="M240" s="26">
        <f>Lirangwe!G240+Lirangwe!H240+Lirangwe!I240</f>
        <v>7144</v>
      </c>
      <c r="N240" s="10">
        <f>SUM(D240:M240)</f>
        <v>645639</v>
      </c>
    </row>
    <row r="241" spans="1:14" ht="15.75" x14ac:dyDescent="0.25">
      <c r="A241" s="596" t="s">
        <v>20</v>
      </c>
      <c r="B241" s="597"/>
      <c r="C241" s="12" t="s">
        <v>18</v>
      </c>
      <c r="D241" s="26">
        <f>Zomba!G241+Zomba!H241+Zomba!I241</f>
        <v>360772</v>
      </c>
      <c r="E241" s="26">
        <f>Mwanza!G241+Mwanza!H241+Mwanza!I241</f>
        <v>139308</v>
      </c>
      <c r="F241" s="26">
        <f>Domasi!G241+Domasi!H241+Domasi!I241</f>
        <v>11609</v>
      </c>
      <c r="G241" s="26">
        <f>Namadzi!G241+Namadzi!H241+Namadzi!I241</f>
        <v>6251</v>
      </c>
      <c r="H241" s="26">
        <f>Neno!G241+Neno!H241+Neno!I241</f>
        <v>42864</v>
      </c>
      <c r="I241" s="26">
        <f>Kuchawe!G241+Kuchawe!H241+Kuchawe!I241</f>
        <v>8037</v>
      </c>
      <c r="J241" s="26">
        <f>Chiradzulu!G241+Chiradzulu!H241+Chiradzulu!I241</f>
        <v>8037</v>
      </c>
      <c r="K241" s="26">
        <f>Thondwe!G241+Thondwe!H241+Thondwe!I241</f>
        <v>2679</v>
      </c>
      <c r="L241" s="26">
        <f>Jali!G241+Jali!H241+Jali!I241</f>
        <v>18753</v>
      </c>
      <c r="M241" s="26">
        <f>Lirangwe!G241+Lirangwe!H241+Lirangwe!I241</f>
        <v>2679</v>
      </c>
      <c r="N241" s="10">
        <f>SUM(D241:M241)</f>
        <v>600989</v>
      </c>
    </row>
    <row r="242" spans="1:14" ht="15.75" x14ac:dyDescent="0.25">
      <c r="A242" s="598" t="s">
        <v>19</v>
      </c>
      <c r="B242" s="599"/>
      <c r="C242" s="12" t="s">
        <v>18</v>
      </c>
      <c r="D242" s="13">
        <f t="shared" ref="D242:N242" si="71">SUM(D238:D241)</f>
        <v>36651399</v>
      </c>
      <c r="E242" s="13">
        <f t="shared" si="71"/>
        <v>6861812</v>
      </c>
      <c r="F242" s="13">
        <f t="shared" si="71"/>
        <v>2293224</v>
      </c>
      <c r="G242" s="13">
        <f t="shared" si="71"/>
        <v>826025</v>
      </c>
      <c r="H242" s="13">
        <f t="shared" si="71"/>
        <v>1762782</v>
      </c>
      <c r="I242" s="13">
        <f t="shared" si="71"/>
        <v>268793</v>
      </c>
      <c r="J242" s="13">
        <f t="shared" si="71"/>
        <v>553660</v>
      </c>
      <c r="K242" s="13">
        <f t="shared" si="71"/>
        <v>926934</v>
      </c>
      <c r="L242" s="13">
        <f t="shared" si="71"/>
        <v>668857</v>
      </c>
      <c r="M242" s="13">
        <f t="shared" si="71"/>
        <v>363451</v>
      </c>
      <c r="N242" s="40">
        <f t="shared" si="71"/>
        <v>51176937</v>
      </c>
    </row>
    <row r="243" spans="1:14" ht="15.75" x14ac:dyDescent="0.25">
      <c r="A243" s="598" t="s">
        <v>218</v>
      </c>
      <c r="B243" s="599"/>
      <c r="C243" s="12" t="s">
        <v>18</v>
      </c>
      <c r="D243" s="11">
        <f>D230+D236+D242</f>
        <v>1436751010.02</v>
      </c>
      <c r="E243" s="11">
        <f t="shared" ref="E243:M243" si="72">E230+E236+E242</f>
        <v>115237940.27</v>
      </c>
      <c r="F243" s="11">
        <f t="shared" si="72"/>
        <v>105283945.83</v>
      </c>
      <c r="G243" s="11">
        <f>G230+G236+G242</f>
        <v>36048063.779999994</v>
      </c>
      <c r="H243" s="11">
        <f t="shared" si="72"/>
        <v>24924499.140000001</v>
      </c>
      <c r="I243" s="11">
        <f t="shared" si="72"/>
        <v>36620017.060000002</v>
      </c>
      <c r="J243" s="11">
        <f t="shared" si="72"/>
        <v>7370982.8299999982</v>
      </c>
      <c r="K243" s="11">
        <f t="shared" si="72"/>
        <v>6764194.4499999993</v>
      </c>
      <c r="L243" s="11">
        <f t="shared" si="72"/>
        <v>12225302.270000001</v>
      </c>
      <c r="M243" s="11">
        <f t="shared" si="72"/>
        <v>24744071.279999994</v>
      </c>
      <c r="N243" s="40">
        <f t="shared" ref="N243" si="73">N216+N223+N236+N242</f>
        <v>1833706181.77</v>
      </c>
    </row>
    <row r="244" spans="1:14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5"/>
    </row>
    <row r="245" spans="1:14" ht="15.75" x14ac:dyDescent="0.25">
      <c r="A245" s="621" t="s">
        <v>207</v>
      </c>
      <c r="B245" s="622"/>
      <c r="C245" s="12" t="s">
        <v>18</v>
      </c>
      <c r="D245" s="16">
        <f>Zomba!G245+Zomba!H245+Zomba!I245</f>
        <v>5618364334.6198206</v>
      </c>
      <c r="E245" s="16">
        <f>Mwanza!G245+Mwanza!H245+Mwanza!I245</f>
        <v>486618273.9599992</v>
      </c>
      <c r="F245" s="16">
        <f>Domasi!G245+Domasi!H245+Domasi!I245</f>
        <v>494373909.159998</v>
      </c>
      <c r="G245" s="16">
        <f>Namadzi!G245+Namadzi!H245+Namadzi!I245</f>
        <v>87052462.100000024</v>
      </c>
      <c r="H245" s="16">
        <f>Neno!G245+Neno!H245+Neno!I245</f>
        <v>143109699.8500002</v>
      </c>
      <c r="I245" s="16">
        <f>Kuchawe!G245+Kuchawe!H245+Kuchawe!I245</f>
        <v>36438634.929999992</v>
      </c>
      <c r="J245" s="16">
        <f>Chiradzulu!G245+Chiradzulu!H245+Chiradzulu!I245</f>
        <v>63273715.889999963</v>
      </c>
      <c r="K245" s="16">
        <f>Thondwe!G245+Thondwe!H245+Thondwe!I245</f>
        <v>51065234.409999952</v>
      </c>
      <c r="L245" s="16">
        <f>Jali!G245+Jali!H245+Jali!I245</f>
        <v>29131110.579999991</v>
      </c>
      <c r="M245" s="16">
        <f>Lirangwe!G245+Lirangwe!H245+Lirangwe!I245</f>
        <v>18338972.220000003</v>
      </c>
      <c r="N245" s="40">
        <f t="shared" ref="N245" si="74">SUM(N241:N244)</f>
        <v>1885484107.77</v>
      </c>
    </row>
    <row r="246" spans="1:14" ht="15.75" x14ac:dyDescent="0.25">
      <c r="A246" s="621" t="s">
        <v>208</v>
      </c>
      <c r="B246" s="622"/>
      <c r="C246" s="12" t="s">
        <v>18</v>
      </c>
      <c r="D246" s="16">
        <f>Zomba!G246+Zomba!H246+Zomba!I246</f>
        <v>4238984775.6200027</v>
      </c>
      <c r="E246" s="16">
        <f>Mwanza!G246+Mwanza!H246+Mwanza!I246</f>
        <v>-10192283.02</v>
      </c>
      <c r="F246" s="16">
        <f>Domasi!G246+Domasi!H246+Domasi!I246</f>
        <v>37503.03</v>
      </c>
      <c r="G246" s="16">
        <f>Namadzi!G246+Namadzi!H246+Namadzi!I246</f>
        <v>-604530.18000000005</v>
      </c>
      <c r="H246" s="16">
        <f>Neno!G246+Neno!H246+Neno!I246</f>
        <v>0</v>
      </c>
      <c r="I246" s="16">
        <f>Kuchawe!G246+Kuchawe!H246+Kuchawe!I246</f>
        <v>-87451.53</v>
      </c>
      <c r="J246" s="16">
        <f>Chiradzulu!G246+Chiradzulu!H246+Chiradzulu!I246</f>
        <v>1366591.7399999998</v>
      </c>
      <c r="K246" s="16">
        <f>Thondwe!G246+Thondwe!H246+Thondwe!I246</f>
        <v>-265457.64</v>
      </c>
      <c r="L246" s="16">
        <f>Jali!G246+Jali!H246+Jali!I246</f>
        <v>-360864.92999999982</v>
      </c>
      <c r="M246" s="16">
        <f>Lirangwe!G246+Lirangwe!H246+Lirangwe!I246</f>
        <v>0</v>
      </c>
      <c r="N246" s="40">
        <f t="shared" ref="N246" si="75">SUM(N242:N245)</f>
        <v>3770367226.54</v>
      </c>
    </row>
    <row r="247" spans="1:14" ht="15.75" x14ac:dyDescent="0.25">
      <c r="A247" s="619" t="s">
        <v>209</v>
      </c>
      <c r="B247" s="620"/>
      <c r="C247" s="12" t="s">
        <v>18</v>
      </c>
      <c r="D247" s="149">
        <f>D245+D246</f>
        <v>9857349110.2398224</v>
      </c>
      <c r="E247" s="149">
        <f t="shared" ref="E247:M247" si="76">E245+E246</f>
        <v>476425990.93999922</v>
      </c>
      <c r="F247" s="149">
        <f t="shared" si="76"/>
        <v>494411412.18999797</v>
      </c>
      <c r="G247" s="149">
        <f t="shared" si="76"/>
        <v>86447931.920000017</v>
      </c>
      <c r="H247" s="149">
        <f t="shared" si="76"/>
        <v>143109699.8500002</v>
      </c>
      <c r="I247" s="149">
        <f t="shared" si="76"/>
        <v>36351183.399999991</v>
      </c>
      <c r="J247" s="149">
        <f t="shared" si="76"/>
        <v>64640307.629999965</v>
      </c>
      <c r="K247" s="149">
        <f t="shared" si="76"/>
        <v>50799776.769999951</v>
      </c>
      <c r="L247" s="149">
        <f t="shared" si="76"/>
        <v>28770245.649999991</v>
      </c>
      <c r="M247" s="163">
        <f t="shared" si="76"/>
        <v>18338972.220000003</v>
      </c>
      <c r="N247" s="40">
        <f t="shared" ref="N247" si="77">SUM(N243:N246)</f>
        <v>7489557516.0799999</v>
      </c>
    </row>
    <row r="248" spans="1:14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5"/>
    </row>
    <row r="249" spans="1:14" ht="15.75" x14ac:dyDescent="0.25">
      <c r="A249" s="610" t="s">
        <v>16</v>
      </c>
      <c r="B249" s="611"/>
      <c r="C249" s="6" t="s">
        <v>6</v>
      </c>
      <c r="D249" s="9">
        <f>IFERROR(D58/D243%,0)</f>
        <v>4.6107994403891421</v>
      </c>
      <c r="E249" s="9">
        <f t="shared" ref="E249:M249" si="78">IFERROR(E58/E243%,0)</f>
        <v>13.03869122100372</v>
      </c>
      <c r="F249" s="9">
        <f t="shared" si="78"/>
        <v>1.6752882513403229</v>
      </c>
      <c r="G249" s="9">
        <f t="shared" si="78"/>
        <v>10.628237275224054</v>
      </c>
      <c r="H249" s="9">
        <f t="shared" si="78"/>
        <v>17.432808986277191</v>
      </c>
      <c r="I249" s="9">
        <f t="shared" si="78"/>
        <v>4.6028267845651296</v>
      </c>
      <c r="J249" s="9">
        <f t="shared" si="78"/>
        <v>3.3438795238992585</v>
      </c>
      <c r="K249" s="9">
        <f t="shared" si="78"/>
        <v>7.2936609920343134</v>
      </c>
      <c r="L249" s="9">
        <f t="shared" si="78"/>
        <v>7.0089090495551396</v>
      </c>
      <c r="M249" s="9">
        <f t="shared" si="78"/>
        <v>0.82382582758224265</v>
      </c>
      <c r="N249" s="299">
        <f>IFERROR(N58/N243%,0)</f>
        <v>5.1642651283788279</v>
      </c>
    </row>
    <row r="250" spans="1:14" ht="15.75" x14ac:dyDescent="0.25">
      <c r="A250" s="610" t="s">
        <v>210</v>
      </c>
      <c r="B250" s="611"/>
      <c r="C250" s="6" t="s">
        <v>6</v>
      </c>
      <c r="D250" s="29">
        <f>IFERROR(D210/(D223+D245)%,0)</f>
        <v>10.743226585845173</v>
      </c>
      <c r="E250" s="316">
        <f t="shared" ref="E250:M250" si="79">IFERROR(E210/(E223+E245)%,0)</f>
        <v>12.577492619224705</v>
      </c>
      <c r="F250" s="316">
        <f t="shared" si="79"/>
        <v>4.6702542229510202</v>
      </c>
      <c r="G250" s="316">
        <f t="shared" si="79"/>
        <v>6.4822240649039582</v>
      </c>
      <c r="H250" s="316">
        <f t="shared" si="79"/>
        <v>6.3961402210494587</v>
      </c>
      <c r="I250" s="316">
        <f t="shared" si="79"/>
        <v>1.9828944335489351</v>
      </c>
      <c r="J250" s="316">
        <f t="shared" si="79"/>
        <v>4.8618961942771444</v>
      </c>
      <c r="K250" s="316">
        <f t="shared" si="79"/>
        <v>8.5409894606718275</v>
      </c>
      <c r="L250" s="316">
        <f t="shared" si="79"/>
        <v>17.788045113630588</v>
      </c>
      <c r="M250" s="316">
        <f t="shared" si="79"/>
        <v>12.294528712562037</v>
      </c>
      <c r="N250" s="300">
        <f>IFERROR(N210/(N223+N245)%,0)</f>
        <v>28.748466342587356</v>
      </c>
    </row>
    <row r="251" spans="1:14" ht="16.5" thickBot="1" x14ac:dyDescent="0.3">
      <c r="A251" s="623" t="s">
        <v>15</v>
      </c>
      <c r="B251" s="624"/>
      <c r="C251" s="6" t="s">
        <v>6</v>
      </c>
      <c r="D251" s="8">
        <f>IFERROR(D210/D223%,0)</f>
        <v>84.118968304343923</v>
      </c>
      <c r="E251" s="8">
        <f t="shared" ref="E251:M251" si="80">IFERROR(E210/E223%,0)</f>
        <v>100.57472959537033</v>
      </c>
      <c r="F251" s="8">
        <f t="shared" si="80"/>
        <v>93.096077629836671</v>
      </c>
      <c r="G251" s="8">
        <f t="shared" si="80"/>
        <v>55.303434076442016</v>
      </c>
      <c r="H251" s="8">
        <f t="shared" si="80"/>
        <v>77.85963028973238</v>
      </c>
      <c r="I251" s="8">
        <f t="shared" si="80"/>
        <v>12.803196813657125</v>
      </c>
      <c r="J251" s="8">
        <f t="shared" si="80"/>
        <v>90.097083642765384</v>
      </c>
      <c r="K251" s="8">
        <f t="shared" si="80"/>
        <v>102.90702051106763</v>
      </c>
      <c r="L251" s="8">
        <f t="shared" si="80"/>
        <v>86.134004705860377</v>
      </c>
      <c r="M251" s="8">
        <f t="shared" si="80"/>
        <v>62.806803980837138</v>
      </c>
      <c r="N251" s="301">
        <f>IFERROR(N210/N223%,0)</f>
        <v>84.653259922451355</v>
      </c>
    </row>
    <row r="252" spans="1:14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7"/>
    </row>
    <row r="253" spans="1:14" s="3" customFormat="1" ht="15" customHeight="1" x14ac:dyDescent="0.25">
      <c r="A253" s="610" t="s">
        <v>13</v>
      </c>
      <c r="B253" s="611"/>
      <c r="C253" s="6" t="s">
        <v>3</v>
      </c>
      <c r="D253" s="26">
        <f>Zomba!G253+Zomba!H253+Zomba!I253</f>
        <v>314</v>
      </c>
      <c r="E253" s="26">
        <f>Mwanza!G253+Mwanza!H253+Mwanza!I253</f>
        <v>145</v>
      </c>
      <c r="F253" s="26">
        <f>Domasi!G253+Domasi!H253+Domasi!I253</f>
        <v>65</v>
      </c>
      <c r="G253" s="26">
        <f>Namadzi!G253+Namadzi!H253+Namadzi!I253</f>
        <v>0</v>
      </c>
      <c r="H253" s="26">
        <f>Neno!G253+Neno!H253+Neno!I253</f>
        <v>28</v>
      </c>
      <c r="I253" s="26">
        <f>Kuchawe!G253+Kuchawe!H253+Kuchawe!I253</f>
        <v>10</v>
      </c>
      <c r="J253" s="26">
        <f>Chiradzulu!G253+Chiradzulu!H253+Chiradzulu!I253</f>
        <v>1</v>
      </c>
      <c r="K253" s="26">
        <f>Thondwe!G253+Thondwe!H253+Thondwe!I253</f>
        <v>9</v>
      </c>
      <c r="L253" s="26">
        <f>Jali!G253+Jali!H253+Jali!I253</f>
        <v>20</v>
      </c>
      <c r="M253" s="26">
        <f>Lirangwe!G253+Lirangwe!H253+Lirangwe!I253</f>
        <v>47</v>
      </c>
      <c r="N253" s="302">
        <f>SUM(D253:M253)</f>
        <v>639</v>
      </c>
    </row>
    <row r="254" spans="1:14" s="3" customFormat="1" ht="15.75" x14ac:dyDescent="0.25">
      <c r="A254" s="610" t="s">
        <v>12</v>
      </c>
      <c r="B254" s="611"/>
      <c r="C254" s="6" t="s">
        <v>3</v>
      </c>
      <c r="D254" s="26">
        <f>Zomba!G254+Zomba!H254+Zomba!I254</f>
        <v>15</v>
      </c>
      <c r="E254" s="26">
        <f>Mwanza!G254+Mwanza!H254+Mwanza!I254</f>
        <v>6</v>
      </c>
      <c r="F254" s="26">
        <f>Domasi!G254+Domasi!H254+Domasi!I254</f>
        <v>6</v>
      </c>
      <c r="G254" s="26">
        <f>Namadzi!G254+Namadzi!H254+Namadzi!I254</f>
        <v>0</v>
      </c>
      <c r="H254" s="26">
        <f>Neno!G254+Neno!H254+Neno!I254</f>
        <v>12</v>
      </c>
      <c r="I254" s="26">
        <f>Kuchawe!G254+Kuchawe!H254+Kuchawe!I254</f>
        <v>4</v>
      </c>
      <c r="J254" s="26">
        <f>Chiradzulu!G254+Chiradzulu!H254+Chiradzulu!I254</f>
        <v>1</v>
      </c>
      <c r="K254" s="26">
        <f>Thondwe!G254+Thondwe!H254+Thondwe!I254</f>
        <v>3</v>
      </c>
      <c r="L254" s="26">
        <f>Jali!G254+Jali!H254+Jali!I254</f>
        <v>14</v>
      </c>
      <c r="M254" s="26">
        <f>Lirangwe!G254+Lirangwe!H254+Lirangwe!I254</f>
        <v>3</v>
      </c>
      <c r="N254" s="302">
        <f>SUM(D254:M254)</f>
        <v>64</v>
      </c>
    </row>
    <row r="255" spans="1:14" ht="15.75" customHeight="1" x14ac:dyDescent="0.25">
      <c r="A255" s="610" t="s">
        <v>11</v>
      </c>
      <c r="B255" s="611"/>
      <c r="C255" s="6" t="s">
        <v>3</v>
      </c>
      <c r="D255" s="26">
        <f>Zomba!G255+Zomba!H255+Zomba!I255</f>
        <v>74</v>
      </c>
      <c r="E255" s="26">
        <f>Mwanza!G255+Mwanza!H255+Mwanza!I255</f>
        <v>234</v>
      </c>
      <c r="F255" s="26">
        <f>Domasi!G255+Domasi!H255+Domasi!I255</f>
        <v>172</v>
      </c>
      <c r="G255" s="26">
        <f>Namadzi!G255+Namadzi!H255+Namadzi!I255</f>
        <v>197</v>
      </c>
      <c r="H255" s="26">
        <f>Neno!G255+Neno!H255+Neno!I255</f>
        <v>0</v>
      </c>
      <c r="I255" s="26">
        <f>Kuchawe!G255+Kuchawe!H255+Kuchawe!I255</f>
        <v>7</v>
      </c>
      <c r="J255" s="26">
        <f>Chiradzulu!G255+Chiradzulu!H255+Chiradzulu!I255</f>
        <v>12</v>
      </c>
      <c r="K255" s="26">
        <f>Thondwe!G255+Thondwe!H255+Thondwe!I255</f>
        <v>1</v>
      </c>
      <c r="L255" s="26">
        <f>Jali!G255+Jali!H255+Jali!I255</f>
        <v>28</v>
      </c>
      <c r="M255" s="26">
        <f>Lirangwe!G255+Lirangwe!H255+Lirangwe!I255</f>
        <v>82</v>
      </c>
      <c r="N255" s="302">
        <f>SUM(D255:M255)</f>
        <v>807</v>
      </c>
    </row>
    <row r="256" spans="1:14" ht="15.75" x14ac:dyDescent="0.25">
      <c r="A256" s="610" t="s">
        <v>10</v>
      </c>
      <c r="B256" s="611"/>
      <c r="C256" s="6" t="s">
        <v>3</v>
      </c>
      <c r="D256" s="26">
        <f>Zomba!G256+Zomba!H256+Zomba!I256</f>
        <v>390</v>
      </c>
      <c r="E256" s="26">
        <f>Mwanza!G256+Mwanza!H256+Mwanza!I256</f>
        <v>145</v>
      </c>
      <c r="F256" s="26">
        <f>Domasi!G256+Domasi!H256+Domasi!I256</f>
        <v>70</v>
      </c>
      <c r="G256" s="26">
        <f>Namadzi!G256+Namadzi!H256+Namadzi!I256</f>
        <v>0</v>
      </c>
      <c r="H256" s="26">
        <f>Neno!G256+Neno!H256+Neno!I256</f>
        <v>26</v>
      </c>
      <c r="I256" s="26">
        <f>Kuchawe!G256+Kuchawe!H256+Kuchawe!I256</f>
        <v>8</v>
      </c>
      <c r="J256" s="26">
        <f>Chiradzulu!G256+Chiradzulu!H256+Chiradzulu!I256</f>
        <v>3</v>
      </c>
      <c r="K256" s="26">
        <f>Thondwe!G256+Thondwe!H256+Thondwe!I256</f>
        <v>7</v>
      </c>
      <c r="L256" s="26">
        <f>Jali!G256+Jali!H256+Jali!I256</f>
        <v>19</v>
      </c>
      <c r="M256" s="26">
        <f>Lirangwe!G256+Lirangwe!H256+Lirangwe!I256</f>
        <v>46</v>
      </c>
      <c r="N256" s="302">
        <f>SUM(D256:M256)</f>
        <v>714</v>
      </c>
    </row>
    <row r="257" spans="1:14" ht="15.6" customHeight="1" x14ac:dyDescent="0.25">
      <c r="A257" s="610" t="s">
        <v>9</v>
      </c>
      <c r="B257" s="611"/>
      <c r="C257" s="6" t="s">
        <v>3</v>
      </c>
      <c r="D257" s="26">
        <f>Zomba!G257+Zomba!H257+Zomba!I257</f>
        <v>92</v>
      </c>
      <c r="E257" s="26">
        <f>Mwanza!G257+Mwanza!H257+Mwanza!I257</f>
        <v>60</v>
      </c>
      <c r="F257" s="26">
        <f>Domasi!G257+Domasi!H257+Domasi!I257</f>
        <v>60</v>
      </c>
      <c r="G257" s="26">
        <f>Namadzi!G257+Namadzi!H257+Namadzi!I257</f>
        <v>14</v>
      </c>
      <c r="H257" s="26">
        <f>Neno!G257+Neno!H257+Neno!I257</f>
        <v>90</v>
      </c>
      <c r="I257" s="26">
        <f>Kuchawe!G257+Kuchawe!H257+Kuchawe!I257</f>
        <v>3</v>
      </c>
      <c r="J257" s="26">
        <f>Chiradzulu!G257+Chiradzulu!H257+Chiradzulu!I257</f>
        <v>7</v>
      </c>
      <c r="K257" s="26">
        <f>Thondwe!G257+Thondwe!H257+Thondwe!I257</f>
        <v>14</v>
      </c>
      <c r="L257" s="26">
        <f>Jali!G257+Jali!H257+Jali!I257</f>
        <v>26</v>
      </c>
      <c r="M257" s="26">
        <f>Lirangwe!G257+Lirangwe!H257+Lirangwe!I257</f>
        <v>90</v>
      </c>
      <c r="N257" s="302">
        <f>SUM(D257:M257)</f>
        <v>456</v>
      </c>
    </row>
    <row r="258" spans="1:14" ht="15.75" x14ac:dyDescent="0.25">
      <c r="A258" s="598" t="s">
        <v>8</v>
      </c>
      <c r="B258" s="599"/>
      <c r="C258" s="6" t="s">
        <v>3</v>
      </c>
      <c r="D258" s="2">
        <f>IFERROR(D257/D256,0)</f>
        <v>0.23589743589743589</v>
      </c>
      <c r="E258" s="2">
        <f t="shared" ref="E258:M258" si="81">IFERROR(E257/E256,0)</f>
        <v>0.41379310344827586</v>
      </c>
      <c r="F258" s="2">
        <f t="shared" si="81"/>
        <v>0.8571428571428571</v>
      </c>
      <c r="G258" s="2">
        <f t="shared" si="81"/>
        <v>0</v>
      </c>
      <c r="H258" s="2">
        <f t="shared" si="81"/>
        <v>3.4615384615384617</v>
      </c>
      <c r="I258" s="2">
        <f t="shared" si="81"/>
        <v>0.375</v>
      </c>
      <c r="J258" s="2">
        <f t="shared" si="81"/>
        <v>2.3333333333333335</v>
      </c>
      <c r="K258" s="2">
        <f t="shared" si="81"/>
        <v>2</v>
      </c>
      <c r="L258" s="2">
        <f t="shared" si="81"/>
        <v>1.368421052631579</v>
      </c>
      <c r="M258" s="2">
        <f t="shared" si="81"/>
        <v>1.9565217391304348</v>
      </c>
      <c r="N258" s="302">
        <f>IFERROR(N257/N256,0)</f>
        <v>0.6386554621848739</v>
      </c>
    </row>
    <row r="259" spans="1:14" ht="15.75" x14ac:dyDescent="0.25">
      <c r="A259" s="598" t="s">
        <v>7</v>
      </c>
      <c r="B259" s="599"/>
      <c r="C259" s="6" t="s">
        <v>6</v>
      </c>
      <c r="D259" s="2">
        <f>IFERROR(D92/D255*100,0)</f>
        <v>527.02702702702697</v>
      </c>
      <c r="E259" s="2">
        <f t="shared" ref="E259:N259" si="82">IFERROR(E92/E255*100,0)</f>
        <v>40.598290598290596</v>
      </c>
      <c r="F259" s="2">
        <f t="shared" si="82"/>
        <v>33.720930232558139</v>
      </c>
      <c r="G259" s="205">
        <f t="shared" si="82"/>
        <v>2.5380710659898478</v>
      </c>
      <c r="H259" s="7">
        <f t="shared" si="82"/>
        <v>0</v>
      </c>
      <c r="I259" s="7">
        <f t="shared" si="82"/>
        <v>114.28571428571428</v>
      </c>
      <c r="J259" s="7">
        <f t="shared" si="82"/>
        <v>50</v>
      </c>
      <c r="K259" s="7">
        <f t="shared" si="82"/>
        <v>700</v>
      </c>
      <c r="L259" s="205">
        <f t="shared" si="82"/>
        <v>71.428571428571431</v>
      </c>
      <c r="M259" s="205">
        <f>IFERROR(M92/M255*100,0)</f>
        <v>48.780487804878049</v>
      </c>
      <c r="N259" s="303">
        <f t="shared" si="82"/>
        <v>81.164807930607182</v>
      </c>
    </row>
    <row r="260" spans="1:14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5"/>
    </row>
    <row r="261" spans="1:14" s="3" customFormat="1" ht="15" customHeight="1" x14ac:dyDescent="0.25">
      <c r="A261" s="610" t="s">
        <v>4</v>
      </c>
      <c r="B261" s="611"/>
      <c r="C261" s="6" t="s">
        <v>3</v>
      </c>
      <c r="D261" s="26">
        <f>Zomba!G261+Zomba!H261+Zomba!I261</f>
        <v>148</v>
      </c>
      <c r="E261" s="26">
        <f>Mwanza!G261+Mwanza!H261+Mwanza!I261</f>
        <v>30</v>
      </c>
      <c r="F261" s="26">
        <f>Domasi!G261+Domasi!H261+Domasi!I261</f>
        <v>41</v>
      </c>
      <c r="G261" s="26">
        <f>Namadzi!G261+Namadzi!H261+Namadzi!I261</f>
        <v>0</v>
      </c>
      <c r="H261" s="26">
        <f>Neno!G261+Neno!H261+Neno!I261</f>
        <v>135</v>
      </c>
      <c r="I261" s="26">
        <f>Kuchawe!G261+Kuchawe!H261+Kuchawe!I261</f>
        <v>5</v>
      </c>
      <c r="J261" s="26">
        <f>Chiradzulu!G261+Chiradzulu!H261+Chiradzulu!I261</f>
        <v>0</v>
      </c>
      <c r="K261" s="26">
        <f>Thondwe!G261+Thondwe!H261+Thondwe!I261</f>
        <v>1219</v>
      </c>
      <c r="L261" s="26">
        <f>Jali!G261+Jali!H261+Jali!I261</f>
        <v>3</v>
      </c>
      <c r="M261" s="26">
        <f>Lirangwe!G261+Lirangwe!H261+Lirangwe!I261</f>
        <v>0</v>
      </c>
      <c r="N261" s="302">
        <f t="shared" ref="N261:N262" si="83">SUM(D261:M261)</f>
        <v>1581</v>
      </c>
    </row>
    <row r="262" spans="1:14" s="3" customFormat="1" ht="15.75" customHeight="1" x14ac:dyDescent="0.25">
      <c r="A262" s="610" t="s">
        <v>2</v>
      </c>
      <c r="B262" s="611"/>
      <c r="C262" s="6" t="s">
        <v>0</v>
      </c>
      <c r="D262" s="26">
        <f>Zomba!G262+Zomba!H262+Zomba!I262</f>
        <v>92</v>
      </c>
      <c r="E262" s="26">
        <f>Mwanza!G262+Mwanza!H262+Mwanza!I262</f>
        <v>14</v>
      </c>
      <c r="F262" s="26">
        <f>Domasi!G262+Domasi!H262+Domasi!I262</f>
        <v>12</v>
      </c>
      <c r="G262" s="26">
        <f>Namadzi!G262+Namadzi!H262+Namadzi!I262</f>
        <v>0</v>
      </c>
      <c r="H262" s="26">
        <f>Neno!G262+Neno!H262+Neno!I262</f>
        <v>92</v>
      </c>
      <c r="I262" s="26">
        <f>Kuchawe!G262+Kuchawe!H262+Kuchawe!I262</f>
        <v>3</v>
      </c>
      <c r="J262" s="26">
        <f>Chiradzulu!G262+Chiradzulu!H262+Chiradzulu!I262</f>
        <v>0</v>
      </c>
      <c r="K262" s="26">
        <f>Thondwe!G262+Thondwe!H262+Thondwe!I262</f>
        <v>92</v>
      </c>
      <c r="L262" s="26">
        <f>Jali!G262+Jali!H262+Jali!I262</f>
        <v>1</v>
      </c>
      <c r="M262" s="26">
        <f>Lirangwe!G262+Lirangwe!H262+Lirangwe!I262</f>
        <v>0</v>
      </c>
      <c r="N262" s="302">
        <f t="shared" si="83"/>
        <v>306</v>
      </c>
    </row>
    <row r="263" spans="1:14" ht="16.5" thickBot="1" x14ac:dyDescent="0.3">
      <c r="A263" s="608" t="s">
        <v>1</v>
      </c>
      <c r="B263" s="609"/>
      <c r="C263" s="99" t="s">
        <v>0</v>
      </c>
      <c r="D263" s="158">
        <f>IFERROR(D261/D262,0)</f>
        <v>1.6086956521739131</v>
      </c>
      <c r="E263" s="158">
        <f t="shared" ref="E263:N263" si="84">IFERROR(E261/E262,0)</f>
        <v>2.1428571428571428</v>
      </c>
      <c r="F263" s="158">
        <f t="shared" si="84"/>
        <v>3.4166666666666665</v>
      </c>
      <c r="G263" s="158">
        <f t="shared" si="84"/>
        <v>0</v>
      </c>
      <c r="H263" s="158">
        <f t="shared" si="84"/>
        <v>1.4673913043478262</v>
      </c>
      <c r="I263" s="158">
        <f t="shared" si="84"/>
        <v>1.6666666666666667</v>
      </c>
      <c r="J263" s="158">
        <f t="shared" si="84"/>
        <v>0</v>
      </c>
      <c r="K263" s="158">
        <f t="shared" si="84"/>
        <v>13.25</v>
      </c>
      <c r="L263" s="158">
        <f t="shared" si="84"/>
        <v>3</v>
      </c>
      <c r="M263" s="158">
        <f t="shared" si="84"/>
        <v>0</v>
      </c>
      <c r="N263" s="185">
        <f t="shared" si="84"/>
        <v>5.166666666666667</v>
      </c>
    </row>
    <row r="264" spans="1:14" x14ac:dyDescent="0.25">
      <c r="D264" s="239"/>
      <c r="E264" s="239"/>
      <c r="F264" s="239"/>
      <c r="G264" s="239"/>
      <c r="H264" s="239"/>
      <c r="I264" s="239"/>
      <c r="J264" s="239"/>
      <c r="K264" s="239"/>
      <c r="L264" s="239"/>
      <c r="M264" s="239"/>
      <c r="N264" s="239"/>
    </row>
    <row r="265" spans="1:14" x14ac:dyDescent="0.25"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N265" s="305"/>
    </row>
  </sheetData>
  <mergeCells count="160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N263"/>
  <sheetViews>
    <sheetView workbookViewId="0">
      <pane xSplit="2" ySplit="7" topLeftCell="I8" activePane="bottomRight" state="frozen"/>
      <selection pane="topRight" activeCell="C1" sqref="C1"/>
      <selection pane="bottomLeft" activeCell="A8" sqref="A8"/>
      <selection pane="bottomRight" activeCell="M30" sqref="M30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10" width="19.140625" customWidth="1"/>
    <col min="11" max="11" width="23.140625" customWidth="1"/>
    <col min="12" max="12" width="22.7109375" customWidth="1"/>
    <col min="13" max="13" width="19.140625" customWidth="1"/>
    <col min="14" max="14" width="20.140625" style="62" bestFit="1" customWidth="1"/>
  </cols>
  <sheetData>
    <row r="1" spans="1:14" ht="18.75" thickBot="1" x14ac:dyDescent="0.3">
      <c r="A1" s="101" t="s">
        <v>177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4"/>
    </row>
    <row r="2" spans="1:14" ht="18.75" thickBot="1" x14ac:dyDescent="0.3">
      <c r="A2" s="89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6"/>
    </row>
    <row r="3" spans="1:14" ht="18.75" thickBot="1" x14ac:dyDescent="0.3">
      <c r="A3" s="190" t="s">
        <v>270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294"/>
    </row>
    <row r="4" spans="1:14" ht="18.75" thickBot="1" x14ac:dyDescent="0.3">
      <c r="A4" s="90" t="s">
        <v>212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8"/>
    </row>
    <row r="5" spans="1:14" ht="14.45" customHeight="1" x14ac:dyDescent="0.25">
      <c r="A5" s="91" t="s">
        <v>212</v>
      </c>
      <c r="B5" s="92"/>
      <c r="C5" s="92"/>
      <c r="D5" s="212"/>
      <c r="E5" s="92"/>
      <c r="F5" s="92"/>
      <c r="G5" s="212"/>
      <c r="H5" s="92"/>
      <c r="I5" s="92"/>
      <c r="J5" s="212"/>
      <c r="K5" s="92"/>
      <c r="L5" s="92"/>
      <c r="M5" s="92"/>
      <c r="N5" s="295"/>
    </row>
    <row r="6" spans="1:14" ht="15" customHeight="1" thickBot="1" x14ac:dyDescent="0.3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296"/>
    </row>
    <row r="7" spans="1:14" ht="16.5" thickBot="1" x14ac:dyDescent="0.3">
      <c r="A7" s="690" t="s">
        <v>176</v>
      </c>
      <c r="B7" s="691"/>
      <c r="C7" s="60" t="s">
        <v>175</v>
      </c>
      <c r="D7" s="59" t="s">
        <v>228</v>
      </c>
      <c r="E7" s="59" t="s">
        <v>229</v>
      </c>
      <c r="F7" s="59" t="s">
        <v>230</v>
      </c>
      <c r="G7" s="59" t="s">
        <v>231</v>
      </c>
      <c r="H7" s="59" t="s">
        <v>232</v>
      </c>
      <c r="I7" s="59" t="s">
        <v>233</v>
      </c>
      <c r="J7" s="59" t="s">
        <v>234</v>
      </c>
      <c r="K7" s="59" t="s">
        <v>235</v>
      </c>
      <c r="L7" s="59" t="s">
        <v>236</v>
      </c>
      <c r="M7" s="59" t="s">
        <v>237</v>
      </c>
      <c r="N7" s="58" t="s">
        <v>162</v>
      </c>
    </row>
    <row r="8" spans="1:14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4"/>
    </row>
    <row r="9" spans="1:14" ht="15.75" x14ac:dyDescent="0.25">
      <c r="A9" s="695" t="s">
        <v>178</v>
      </c>
      <c r="B9" s="696"/>
      <c r="C9" s="57" t="s">
        <v>154</v>
      </c>
      <c r="D9" s="56">
        <f>Zomba!D9+Zomba!E9+Zomba!F9+Zomba!G9+Zomba!H9+Zomba!I9</f>
        <v>3000311</v>
      </c>
      <c r="E9" s="56">
        <f>Mwanza!D9+Mwanza!E9+Mwanza!F9+Mwanza!G9+Mwanza!H9+Mwanza!I9</f>
        <v>225744</v>
      </c>
      <c r="F9" s="56">
        <f>Domasi!D9+Domasi!E9+Domasi!F9+Domasi!G9+Domasi!H9+Domasi!I9</f>
        <v>142408</v>
      </c>
      <c r="G9" s="56">
        <f>Namadzi!D9+Namadzi!E9+Namadzi!F9+Namadzi!G9+Namadzi!H9+Namadzi!I9</f>
        <v>45194</v>
      </c>
      <c r="H9" s="56">
        <f>Neno!D9+Neno!E9+Neno!F9+Neno!G9+Neno!H9+Neno!I9</f>
        <v>42154</v>
      </c>
      <c r="I9" s="56">
        <f>Kuchawe!D9+Kuchawe!E9+Kuchawe!F9+Kuchawe!G9+Kuchawe!H9+Kuchawe!I9</f>
        <v>26828</v>
      </c>
      <c r="J9" s="56">
        <f>Chiradzulu!D9+Chiradzulu!E9+Chiradzulu!F9+Chiradzulu!G9+Chiradzulu!H9+Chiradzulu!I9</f>
        <v>17287</v>
      </c>
      <c r="K9" s="56">
        <f>Thondwe!D9+Thondwe!E9+Thondwe!F9+Thondwe!G9+Thondwe!H9+Thondwe!I9</f>
        <v>15710</v>
      </c>
      <c r="L9" s="56">
        <f>Jali!D9+Jali!E9+Jali!F9+Jali!G9+Jali!H9+Jali!I9</f>
        <v>32336</v>
      </c>
      <c r="M9" s="56">
        <f>Lirangwe!D9+Lirangwe!E9+Lirangwe!F9+Lirangwe!G9+Lirangwe!H9+Lirangwe!I9</f>
        <v>43724</v>
      </c>
      <c r="N9" s="159">
        <f>SUM(D9:M9)</f>
        <v>3591696</v>
      </c>
    </row>
    <row r="10" spans="1:14" x14ac:dyDescent="0.25">
      <c r="A10" s="593" t="s">
        <v>179</v>
      </c>
      <c r="B10" s="594"/>
      <c r="C10" s="594"/>
      <c r="D10" s="703"/>
      <c r="E10" s="703"/>
      <c r="F10" s="703"/>
      <c r="G10" s="703"/>
      <c r="H10" s="703"/>
      <c r="I10" s="703"/>
      <c r="J10" s="703"/>
      <c r="K10" s="703"/>
      <c r="L10" s="703"/>
      <c r="M10" s="703"/>
      <c r="N10" s="713"/>
    </row>
    <row r="11" spans="1:14" ht="15.75" x14ac:dyDescent="0.25">
      <c r="A11" s="603" t="s">
        <v>159</v>
      </c>
      <c r="B11" s="604"/>
      <c r="C11" s="12" t="s">
        <v>154</v>
      </c>
      <c r="D11" s="26">
        <f>Zomba!D11+Zomba!E11+Zomba!F11+Zomba!G11+Zomba!H11+Zomba!I11</f>
        <v>964934</v>
      </c>
      <c r="E11" s="26">
        <f>Mwanza!D11+Mwanza!E11+Mwanza!F11+Mwanza!G11+Mwanza!H11+Mwanza!I11</f>
        <v>121466</v>
      </c>
      <c r="F11" s="26">
        <f>Domasi!D11+Domasi!E11+Domasi!F11+Domasi!G11+Domasi!H11+Domasi!I11</f>
        <v>48966</v>
      </c>
      <c r="G11" s="26">
        <f>Namadzi!D11+Namadzi!E11+Namadzi!F11+Namadzi!G11+Namadzi!H11+Namadzi!I11</f>
        <v>14324</v>
      </c>
      <c r="H11" s="26">
        <f>Neno!D11+Neno!E11+Neno!F11+Neno!G11+Neno!H11+Neno!I11</f>
        <v>25191</v>
      </c>
      <c r="I11" s="26">
        <f>Kuchawe!D11+Kuchawe!E11+Kuchawe!F11+Kuchawe!G11+Kuchawe!H11+Kuchawe!I11</f>
        <v>3845</v>
      </c>
      <c r="J11" s="26">
        <f>Chiradzulu!D11+Chiradzulu!E11+Chiradzulu!F11+Chiradzulu!G11+Chiradzulu!H11+Chiradzulu!I11</f>
        <v>6266</v>
      </c>
      <c r="K11" s="26">
        <f>Thondwe!D11+Thondwe!E11+Thondwe!F11+Thondwe!G11+Thondwe!H11+Thondwe!I11</f>
        <v>11034</v>
      </c>
      <c r="L11" s="26">
        <f>Jali!D11+Jali!E11+Jali!F11+Jali!G11+Jali!H11+Jali!I11</f>
        <v>13209</v>
      </c>
      <c r="M11" s="26">
        <f>Lirangwe!D11+Lirangwe!E11+Lirangwe!F11+Lirangwe!G11+Lirangwe!H11+Lirangwe!I11</f>
        <v>4614</v>
      </c>
      <c r="N11" s="54">
        <f t="shared" ref="N11:N14" si="0">SUM(D11:M11)</f>
        <v>1213849</v>
      </c>
    </row>
    <row r="12" spans="1:14" ht="15.75" x14ac:dyDescent="0.25">
      <c r="A12" s="603" t="s">
        <v>158</v>
      </c>
      <c r="B12" s="604"/>
      <c r="C12" s="12" t="s">
        <v>154</v>
      </c>
      <c r="D12" s="26">
        <f>Zomba!D12+Zomba!E12+Zomba!F12+Zomba!G12+Zomba!H12+Zomba!I12</f>
        <v>74428</v>
      </c>
      <c r="E12" s="26">
        <f>Mwanza!D12+Mwanza!E12+Mwanza!F12+Mwanza!G12+Mwanza!H12+Mwanza!I12</f>
        <v>5710</v>
      </c>
      <c r="F12" s="26">
        <f>Domasi!D12+Domasi!E12+Domasi!F12+Domasi!G12+Domasi!H12+Domasi!I12</f>
        <v>119</v>
      </c>
      <c r="G12" s="26">
        <f>Namadzi!D12+Namadzi!E12+Namadzi!F12+Namadzi!G12+Namadzi!H12+Namadzi!I12</f>
        <v>395</v>
      </c>
      <c r="H12" s="26">
        <f>Neno!D12+Neno!E12+Neno!F12+Neno!G12+Neno!H12+Neno!I12</f>
        <v>246</v>
      </c>
      <c r="I12" s="26">
        <f>Kuchawe!D12+Kuchawe!E12+Kuchawe!F12+Kuchawe!G12+Kuchawe!H12+Kuchawe!I12</f>
        <v>94</v>
      </c>
      <c r="J12" s="26">
        <f>Chiradzulu!D12+Chiradzulu!E12+Chiradzulu!F12+Chiradzulu!G12+Chiradzulu!H12+Chiradzulu!I12</f>
        <v>0</v>
      </c>
      <c r="K12" s="26">
        <f>Thondwe!D12+Thondwe!E12+Thondwe!F12+Thondwe!G12+Thondwe!H12+Thondwe!I12</f>
        <v>0</v>
      </c>
      <c r="L12" s="26">
        <f>Jali!D12+Jali!E12+Jali!F12+Jali!G12+Jali!H12+Jali!I12</f>
        <v>0</v>
      </c>
      <c r="M12" s="26">
        <f>Lirangwe!D12+Lirangwe!E12+Lirangwe!F12+Lirangwe!G12+Lirangwe!H12+Lirangwe!I12</f>
        <v>0</v>
      </c>
      <c r="N12" s="54">
        <f t="shared" si="0"/>
        <v>80992</v>
      </c>
    </row>
    <row r="13" spans="1:14" ht="15.75" x14ac:dyDescent="0.25">
      <c r="A13" s="603" t="s">
        <v>157</v>
      </c>
      <c r="B13" s="604"/>
      <c r="C13" s="12" t="s">
        <v>154</v>
      </c>
      <c r="D13" s="26">
        <f>Zomba!D13+Zomba!E13+Zomba!F13+Zomba!G13+Zomba!H13+Zomba!I13</f>
        <v>234055</v>
      </c>
      <c r="E13" s="26">
        <f>Mwanza!D13+Mwanza!E13+Mwanza!F13+Mwanza!G13+Mwanza!H13+Mwanza!I13</f>
        <v>2024</v>
      </c>
      <c r="F13" s="26">
        <f>Domasi!D13+Domasi!E13+Domasi!F13+Domasi!G13+Domasi!H13+Domasi!I13</f>
        <v>470</v>
      </c>
      <c r="G13" s="26">
        <f>Namadzi!D13+Namadzi!E13+Namadzi!F13+Namadzi!G13+Namadzi!H13+Namadzi!I13</f>
        <v>1653</v>
      </c>
      <c r="H13" s="26">
        <f>Neno!D13+Neno!E13+Neno!F13+Neno!G13+Neno!H13+Neno!I13</f>
        <v>469</v>
      </c>
      <c r="I13" s="26">
        <f>Kuchawe!D13+Kuchawe!E13+Kuchawe!F13+Kuchawe!G13+Kuchawe!H13+Kuchawe!I13</f>
        <v>2749</v>
      </c>
      <c r="J13" s="26">
        <f>Chiradzulu!D13+Chiradzulu!E13+Chiradzulu!F13+Chiradzulu!G13+Chiradzulu!H13+Chiradzulu!I13</f>
        <v>115</v>
      </c>
      <c r="K13" s="26">
        <f>Thondwe!D13+Thondwe!E13+Thondwe!F13+Thondwe!G13+Thondwe!H13+Thondwe!I13</f>
        <v>66</v>
      </c>
      <c r="L13" s="26">
        <f>Jali!D13+Jali!E13+Jali!F13+Jali!G13+Jali!H13+Jali!I13</f>
        <v>398</v>
      </c>
      <c r="M13" s="26">
        <f>Lirangwe!D13+Lirangwe!E13+Lirangwe!F13+Lirangwe!G13+Lirangwe!H13+Lirangwe!I13</f>
        <v>584</v>
      </c>
      <c r="N13" s="54">
        <f t="shared" si="0"/>
        <v>242583</v>
      </c>
    </row>
    <row r="14" spans="1:14" ht="15.75" x14ac:dyDescent="0.25">
      <c r="A14" s="596" t="s">
        <v>156</v>
      </c>
      <c r="B14" s="597"/>
      <c r="C14" s="12" t="s">
        <v>154</v>
      </c>
      <c r="D14" s="26">
        <f>Zomba!D14+Zomba!E14+Zomba!F14+Zomba!G14+Zomba!H14+Zomba!I14</f>
        <v>16083</v>
      </c>
      <c r="E14" s="26">
        <f>Mwanza!D14+Mwanza!E14+Mwanza!F14+Mwanza!G14+Mwanza!H14+Mwanza!I14</f>
        <v>5861</v>
      </c>
      <c r="F14" s="26">
        <f>Domasi!D14+Domasi!E14+Domasi!F14+Domasi!G14+Domasi!H14+Domasi!I14</f>
        <v>735</v>
      </c>
      <c r="G14" s="26">
        <f>Namadzi!D14+Namadzi!E14+Namadzi!F14+Namadzi!G14+Namadzi!H14+Namadzi!I14</f>
        <v>57</v>
      </c>
      <c r="H14" s="26">
        <f>Neno!D14+Neno!E14+Neno!F14+Neno!G14+Neno!H14+Neno!I14</f>
        <v>702</v>
      </c>
      <c r="I14" s="26">
        <f>Kuchawe!D14+Kuchawe!E14+Kuchawe!F14+Kuchawe!G14+Kuchawe!H14+Kuchawe!I14</f>
        <v>358</v>
      </c>
      <c r="J14" s="26">
        <f>Chiradzulu!D14+Chiradzulu!E14+Chiradzulu!F14+Chiradzulu!G14+Chiradzulu!H14+Chiradzulu!I14</f>
        <v>205</v>
      </c>
      <c r="K14" s="26">
        <f>Thondwe!D14+Thondwe!E14+Thondwe!F14+Thondwe!G14+Thondwe!H14+Thondwe!I14</f>
        <v>34</v>
      </c>
      <c r="L14" s="26">
        <f>Jali!D14+Jali!E14+Jali!F14+Jali!G14+Jali!H14+Jali!I14</f>
        <v>202</v>
      </c>
      <c r="M14" s="26">
        <f>Lirangwe!D14+Lirangwe!E14+Lirangwe!F14+Lirangwe!G14+Lirangwe!H14+Lirangwe!I14</f>
        <v>43</v>
      </c>
      <c r="N14" s="54">
        <f t="shared" si="0"/>
        <v>24280</v>
      </c>
    </row>
    <row r="15" spans="1:14" s="62" customFormat="1" ht="15.75" x14ac:dyDescent="0.25">
      <c r="A15" s="617" t="s">
        <v>160</v>
      </c>
      <c r="B15" s="618"/>
      <c r="C15" s="61" t="s">
        <v>154</v>
      </c>
      <c r="D15" s="34">
        <f t="shared" ref="D15:N15" si="1">SUM(D11:D14)</f>
        <v>1289500</v>
      </c>
      <c r="E15" s="34">
        <f t="shared" si="1"/>
        <v>135061</v>
      </c>
      <c r="F15" s="34">
        <f t="shared" si="1"/>
        <v>50290</v>
      </c>
      <c r="G15" s="34">
        <f t="shared" si="1"/>
        <v>16429</v>
      </c>
      <c r="H15" s="34">
        <f t="shared" si="1"/>
        <v>26608</v>
      </c>
      <c r="I15" s="34">
        <f t="shared" si="1"/>
        <v>7046</v>
      </c>
      <c r="J15" s="34">
        <f t="shared" si="1"/>
        <v>6586</v>
      </c>
      <c r="K15" s="34">
        <f t="shared" si="1"/>
        <v>11134</v>
      </c>
      <c r="L15" s="34">
        <f t="shared" si="1"/>
        <v>13809</v>
      </c>
      <c r="M15" s="34">
        <f t="shared" si="1"/>
        <v>5241</v>
      </c>
      <c r="N15" s="54">
        <f t="shared" si="1"/>
        <v>1561704</v>
      </c>
    </row>
    <row r="16" spans="1:14" s="3" customFormat="1" x14ac:dyDescent="0.25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5"/>
    </row>
    <row r="17" spans="1:14" s="3" customFormat="1" ht="15.75" x14ac:dyDescent="0.25">
      <c r="A17" s="603" t="s">
        <v>182</v>
      </c>
      <c r="B17" s="604"/>
      <c r="C17" s="12" t="s">
        <v>154</v>
      </c>
      <c r="D17" s="26">
        <f>Zomba!D17+Zomba!E17+Zomba!F17+Zomba!G17+Zomba!H17+Zomba!I17</f>
        <v>374004.50000000157</v>
      </c>
      <c r="E17" s="26">
        <f>Mwanza!D17+Mwanza!E17+Mwanza!F17+Mwanza!G17+Mwanza!H17+Mwanza!I17</f>
        <v>13167.399999999992</v>
      </c>
      <c r="F17" s="26">
        <f>Domasi!D17+Domasi!E17+Domasi!F17+Domasi!G17+Domasi!H17+Domasi!I17</f>
        <v>23768.900000000049</v>
      </c>
      <c r="G17" s="26">
        <f>Namadzi!D17+Namadzi!E17+Namadzi!F17+Namadzi!G17+Namadzi!H17+Namadzi!I17</f>
        <v>7279.1999999999989</v>
      </c>
      <c r="H17" s="26">
        <f>Neno!D17+Neno!E17+Neno!F17+Neno!G17+Neno!H17+Neno!I17</f>
        <v>5503.7000000000035</v>
      </c>
      <c r="I17" s="26">
        <f>Kuchawe!D17+Kuchawe!E17+Kuchawe!F17+Kuchawe!G17+Kuchawe!H17+Kuchawe!I17</f>
        <v>1993.3999999999999</v>
      </c>
      <c r="J17" s="26">
        <f>Chiradzulu!D17+Chiradzulu!E17+Chiradzulu!F17+Chiradzulu!G17+Chiradzulu!H17+Chiradzulu!I17</f>
        <v>6591.6000000000022</v>
      </c>
      <c r="K17" s="26">
        <f>Thondwe!D17+Thondwe!E17+Thondwe!F17+Thondwe!G17+Thondwe!H17+Thondwe!I17</f>
        <v>581.5</v>
      </c>
      <c r="L17" s="26">
        <f>Jali!D17+Jali!E17+Jali!F17+Jali!G17+Jali!H17+Jali!I17</f>
        <v>5607.1999999999989</v>
      </c>
      <c r="M17" s="26">
        <f>Lirangwe!D17+Lirangwe!E17+Lirangwe!F17+Lirangwe!G17+Lirangwe!H17+Lirangwe!I17</f>
        <v>25264.200000000048</v>
      </c>
      <c r="N17" s="54">
        <f t="shared" ref="N17:N20" si="2">SUM(D17:M17)</f>
        <v>463761.60000000166</v>
      </c>
    </row>
    <row r="18" spans="1:14" s="3" customFormat="1" ht="15.75" x14ac:dyDescent="0.25">
      <c r="A18" s="603" t="s">
        <v>183</v>
      </c>
      <c r="B18" s="604"/>
      <c r="C18" s="12" t="s">
        <v>154</v>
      </c>
      <c r="D18" s="26">
        <f>Zomba!D18+Zomba!E18+Zomba!F18+Zomba!G18+Zomba!H18+Zomba!I18</f>
        <v>47405.2</v>
      </c>
      <c r="E18" s="26">
        <f>Mwanza!D18+Mwanza!E18+Mwanza!F18+Mwanza!G18+Mwanza!H18+Mwanza!I18</f>
        <v>1314.2</v>
      </c>
      <c r="F18" s="26">
        <f>Domasi!D18+Domasi!E18+Domasi!F18+Domasi!G18+Domasi!H18+Domasi!I18</f>
        <v>775</v>
      </c>
      <c r="G18" s="26">
        <f>Namadzi!D18+Namadzi!E18+Namadzi!F18+Namadzi!G18+Namadzi!H18+Namadzi!I18</f>
        <v>0</v>
      </c>
      <c r="H18" s="26">
        <f>Neno!D18+Neno!E18+Neno!F18+Neno!G18+Neno!H18+Neno!I18</f>
        <v>0</v>
      </c>
      <c r="I18" s="26">
        <f>Kuchawe!D18+Kuchawe!E18+Kuchawe!F18+Kuchawe!G18+Kuchawe!H18+Kuchawe!I18</f>
        <v>1883.6</v>
      </c>
      <c r="J18" s="26">
        <f>Chiradzulu!D18+Chiradzulu!E18+Chiradzulu!F18+Chiradzulu!G18+Chiradzulu!H18+Chiradzulu!I18</f>
        <v>0</v>
      </c>
      <c r="K18" s="26">
        <f>Thondwe!D18+Thondwe!E18+Thondwe!F18+Thondwe!G18+Thondwe!H18+Thondwe!I18</f>
        <v>38.1</v>
      </c>
      <c r="L18" s="26">
        <f>Jali!D18+Jali!E18+Jali!F18+Jali!G18+Jali!H18+Jali!I18</f>
        <v>3270.2000000000003</v>
      </c>
      <c r="M18" s="26">
        <f>Lirangwe!D18+Lirangwe!E18+Lirangwe!F18+Lirangwe!G18+Lirangwe!H18+Lirangwe!I18</f>
        <v>1172.1999999999998</v>
      </c>
      <c r="N18" s="54">
        <f t="shared" si="2"/>
        <v>55858.499999999985</v>
      </c>
    </row>
    <row r="19" spans="1:14" s="3" customFormat="1" ht="15.75" x14ac:dyDescent="0.25">
      <c r="A19" s="603" t="s">
        <v>184</v>
      </c>
      <c r="B19" s="604"/>
      <c r="C19" s="12" t="s">
        <v>154</v>
      </c>
      <c r="D19" s="26">
        <f>Zomba!D19+Zomba!E19+Zomba!F19+Zomba!G19+Zomba!H19+Zomba!I19</f>
        <v>236452.19999999984</v>
      </c>
      <c r="E19" s="26">
        <f>Mwanza!D19+Mwanza!E19+Mwanza!F19+Mwanza!G19+Mwanza!H19+Mwanza!I19</f>
        <v>12795.199999999997</v>
      </c>
      <c r="F19" s="26">
        <f>Domasi!D19+Domasi!E19+Domasi!F19+Domasi!G19+Domasi!H19+Domasi!I19</f>
        <v>31936.1</v>
      </c>
      <c r="G19" s="26">
        <f>Namadzi!D19+Namadzi!E19+Namadzi!F19+Namadzi!G19+Namadzi!H19+Namadzi!I19</f>
        <v>14039.199999999999</v>
      </c>
      <c r="H19" s="26">
        <f>Neno!D19+Neno!E19+Neno!F19+Neno!G19+Neno!H19+Neno!I19</f>
        <v>2700.9</v>
      </c>
      <c r="I19" s="26">
        <f>Kuchawe!D19+Kuchawe!E19+Kuchawe!F19+Kuchawe!G19+Kuchawe!H19+Kuchawe!I19</f>
        <v>1230.6000000000001</v>
      </c>
      <c r="J19" s="26">
        <f>Chiradzulu!D19+Chiradzulu!E19+Chiradzulu!F19+Chiradzulu!G19+Chiradzulu!H19+Chiradzulu!I19</f>
        <v>1534.1</v>
      </c>
      <c r="K19" s="26">
        <f>Thondwe!D19+Thondwe!E19+Thondwe!F19+Thondwe!G19+Thondwe!H19+Thondwe!I19</f>
        <v>50.5</v>
      </c>
      <c r="L19" s="26">
        <f>Jali!D19+Jali!E19+Jali!F19+Jali!G19+Jali!H19+Jali!I19</f>
        <v>703.8</v>
      </c>
      <c r="M19" s="26">
        <f>Lirangwe!D19+Lirangwe!E19+Lirangwe!F19+Lirangwe!G19+Lirangwe!H19+Lirangwe!I19</f>
        <v>1912.6999999999998</v>
      </c>
      <c r="N19" s="54">
        <f t="shared" si="2"/>
        <v>303355.29999999981</v>
      </c>
    </row>
    <row r="20" spans="1:14" s="3" customFormat="1" ht="15.75" x14ac:dyDescent="0.25">
      <c r="A20" s="596" t="s">
        <v>185</v>
      </c>
      <c r="B20" s="597"/>
      <c r="C20" s="12" t="s">
        <v>154</v>
      </c>
      <c r="D20" s="26">
        <f>Zomba!D20+Zomba!E20+Zomba!F20+Zomba!G20+Zomba!H20+Zomba!I20</f>
        <v>25667.399999999998</v>
      </c>
      <c r="E20" s="26">
        <f>Mwanza!D20+Mwanza!E20+Mwanza!F20+Mwanza!G20+Mwanza!H20+Mwanza!I20</f>
        <v>1453.8000000000002</v>
      </c>
      <c r="F20" s="26">
        <f>Domasi!D20+Domasi!E20+Domasi!F20+Domasi!G20+Domasi!H20+Domasi!I20</f>
        <v>1968.9</v>
      </c>
      <c r="G20" s="26">
        <f>Namadzi!D20+Namadzi!E20+Namadzi!F20+Namadzi!G20+Namadzi!H20+Namadzi!I20</f>
        <v>177.39999999999998</v>
      </c>
      <c r="H20" s="26">
        <f>Neno!D20+Neno!E20+Neno!F20+Neno!G20+Neno!H20+Neno!I20</f>
        <v>591.79999999999995</v>
      </c>
      <c r="I20" s="26">
        <f>Kuchawe!D20+Kuchawe!E20+Kuchawe!F20+Kuchawe!G20+Kuchawe!H20+Kuchawe!I20</f>
        <v>8292.9</v>
      </c>
      <c r="J20" s="26">
        <f>Chiradzulu!D20+Chiradzulu!E20+Chiradzulu!F20+Chiradzulu!G20+Chiradzulu!H20+Chiradzulu!I20</f>
        <v>37.200000000000003</v>
      </c>
      <c r="K20" s="26">
        <f>Thondwe!D20+Thondwe!E20+Thondwe!F20+Thondwe!G20+Thondwe!H20+Thondwe!I20</f>
        <v>78.399999999999991</v>
      </c>
      <c r="L20" s="26">
        <f>Jali!D20+Jali!E20+Jali!F20+Jali!G20+Jali!H20+Jali!I20</f>
        <v>50.600000000000009</v>
      </c>
      <c r="M20" s="26">
        <f>Lirangwe!D20+Lirangwe!E20+Lirangwe!F20+Lirangwe!G20+Lirangwe!H20+Lirangwe!I20</f>
        <v>282.40000000000003</v>
      </c>
      <c r="N20" s="54">
        <f t="shared" si="2"/>
        <v>38600.799999999996</v>
      </c>
    </row>
    <row r="21" spans="1:14" s="70" customFormat="1" ht="15.75" x14ac:dyDescent="0.25">
      <c r="A21" s="617" t="s">
        <v>186</v>
      </c>
      <c r="B21" s="618"/>
      <c r="C21" s="61" t="s">
        <v>154</v>
      </c>
      <c r="D21" s="34">
        <f>SUM(D17:D20)</f>
        <v>683529.30000000144</v>
      </c>
      <c r="E21" s="34">
        <f t="shared" ref="E21:N21" si="3">SUM(E17:E20)</f>
        <v>28730.599999999988</v>
      </c>
      <c r="F21" s="34">
        <f t="shared" si="3"/>
        <v>58448.900000000045</v>
      </c>
      <c r="G21" s="34">
        <f t="shared" si="3"/>
        <v>21495.8</v>
      </c>
      <c r="H21" s="34">
        <f t="shared" si="3"/>
        <v>8796.4000000000033</v>
      </c>
      <c r="I21" s="34">
        <f t="shared" si="3"/>
        <v>13400.5</v>
      </c>
      <c r="J21" s="34">
        <f t="shared" si="3"/>
        <v>8162.9000000000024</v>
      </c>
      <c r="K21" s="34">
        <f t="shared" si="3"/>
        <v>748.5</v>
      </c>
      <c r="L21" s="34">
        <f t="shared" si="3"/>
        <v>9631.7999999999993</v>
      </c>
      <c r="M21" s="34">
        <f t="shared" si="3"/>
        <v>28631.500000000051</v>
      </c>
      <c r="N21" s="54">
        <f t="shared" si="3"/>
        <v>861576.20000000158</v>
      </c>
    </row>
    <row r="22" spans="1:14" s="3" customFormat="1" ht="15.75" x14ac:dyDescent="0.25">
      <c r="A22" s="200" t="s">
        <v>187</v>
      </c>
      <c r="B22" s="193"/>
      <c r="C22" s="12" t="s">
        <v>154</v>
      </c>
      <c r="D22" s="34">
        <f>D21+D15</f>
        <v>1973029.3000000014</v>
      </c>
      <c r="E22" s="34">
        <f t="shared" ref="E22:N22" si="4">E21+E15</f>
        <v>163791.59999999998</v>
      </c>
      <c r="F22" s="34">
        <f t="shared" si="4"/>
        <v>108738.90000000005</v>
      </c>
      <c r="G22" s="34">
        <f t="shared" si="4"/>
        <v>37924.800000000003</v>
      </c>
      <c r="H22" s="34">
        <f t="shared" si="4"/>
        <v>35404.400000000001</v>
      </c>
      <c r="I22" s="34">
        <f t="shared" si="4"/>
        <v>20446.5</v>
      </c>
      <c r="J22" s="34">
        <f t="shared" si="4"/>
        <v>14748.900000000001</v>
      </c>
      <c r="K22" s="34">
        <f t="shared" si="4"/>
        <v>11882.5</v>
      </c>
      <c r="L22" s="34">
        <f t="shared" si="4"/>
        <v>23440.799999999999</v>
      </c>
      <c r="M22" s="34">
        <f t="shared" si="4"/>
        <v>33872.500000000051</v>
      </c>
      <c r="N22" s="54">
        <f t="shared" si="4"/>
        <v>2423280.2000000016</v>
      </c>
    </row>
    <row r="23" spans="1:14" x14ac:dyDescent="0.25">
      <c r="A23" s="593" t="s">
        <v>238</v>
      </c>
      <c r="B23" s="594"/>
      <c r="C23" s="594"/>
      <c r="D23" s="594"/>
      <c r="E23" s="594"/>
      <c r="F23" s="594"/>
      <c r="G23" s="594"/>
      <c r="H23" s="594"/>
      <c r="I23" s="594"/>
      <c r="J23" s="594"/>
      <c r="K23" s="594"/>
      <c r="L23" s="594"/>
      <c r="M23" s="594"/>
      <c r="N23" s="595"/>
    </row>
    <row r="24" spans="1:14" ht="15.75" x14ac:dyDescent="0.25">
      <c r="A24" s="665" t="s">
        <v>181</v>
      </c>
      <c r="B24" s="37" t="s">
        <v>155</v>
      </c>
      <c r="C24" s="6" t="s">
        <v>154</v>
      </c>
      <c r="D24" s="138">
        <f>D9-D22</f>
        <v>1027281.6999999986</v>
      </c>
      <c r="E24" s="138">
        <f t="shared" ref="E24:M24" si="5">E9-E22</f>
        <v>61952.400000000023</v>
      </c>
      <c r="F24" s="138">
        <f t="shared" si="5"/>
        <v>33669.099999999948</v>
      </c>
      <c r="G24" s="138">
        <f t="shared" si="5"/>
        <v>7269.1999999999971</v>
      </c>
      <c r="H24" s="138">
        <f t="shared" si="5"/>
        <v>6749.5999999999985</v>
      </c>
      <c r="I24" s="138">
        <f t="shared" si="5"/>
        <v>6381.5</v>
      </c>
      <c r="J24" s="138">
        <f t="shared" si="5"/>
        <v>2538.0999999999985</v>
      </c>
      <c r="K24" s="138">
        <f t="shared" si="5"/>
        <v>3827.5</v>
      </c>
      <c r="L24" s="138">
        <f t="shared" si="5"/>
        <v>8895.2000000000007</v>
      </c>
      <c r="M24" s="138">
        <f t="shared" si="5"/>
        <v>9851.4999999999491</v>
      </c>
      <c r="N24" s="54">
        <f t="shared" ref="N24" si="6">SUM(D24:M24)</f>
        <v>1168415.7999999986</v>
      </c>
    </row>
    <row r="25" spans="1:14" ht="15.75" x14ac:dyDescent="0.25">
      <c r="A25" s="697"/>
      <c r="B25" s="52" t="s">
        <v>153</v>
      </c>
      <c r="C25" s="51" t="s">
        <v>6</v>
      </c>
      <c r="D25" s="50">
        <f>IFERROR(D24/D9,0)</f>
        <v>0.3423917387230852</v>
      </c>
      <c r="E25" s="50">
        <f t="shared" ref="E25:N25" si="7">IFERROR(E24/E9,0)</f>
        <v>0.27443652987454825</v>
      </c>
      <c r="F25" s="50">
        <f t="shared" si="7"/>
        <v>0.23642702657154055</v>
      </c>
      <c r="G25" s="50">
        <f t="shared" si="7"/>
        <v>0.16084435987077925</v>
      </c>
      <c r="H25" s="50">
        <f t="shared" si="7"/>
        <v>0.16011766380414666</v>
      </c>
      <c r="I25" s="50">
        <f t="shared" si="7"/>
        <v>0.23786715371999403</v>
      </c>
      <c r="J25" s="50">
        <f t="shared" si="7"/>
        <v>0.14682131081159244</v>
      </c>
      <c r="K25" s="50">
        <f t="shared" si="7"/>
        <v>0.24363462762571611</v>
      </c>
      <c r="L25" s="50">
        <f t="shared" si="7"/>
        <v>0.27508659079663533</v>
      </c>
      <c r="M25" s="50">
        <f t="shared" si="7"/>
        <v>0.22531104199066757</v>
      </c>
      <c r="N25" s="50">
        <f t="shared" si="7"/>
        <v>0.32531032693190032</v>
      </c>
    </row>
    <row r="26" spans="1:14" x14ac:dyDescent="0.25">
      <c r="A26" s="593" t="s">
        <v>152</v>
      </c>
      <c r="B26" s="594"/>
      <c r="C26" s="594"/>
      <c r="D26" s="594"/>
      <c r="E26" s="594"/>
      <c r="F26" s="594"/>
      <c r="G26" s="594"/>
      <c r="H26" s="594"/>
      <c r="I26" s="594"/>
      <c r="J26" s="594"/>
      <c r="K26" s="594"/>
      <c r="L26" s="594"/>
      <c r="M26" s="594"/>
      <c r="N26" s="595"/>
    </row>
    <row r="27" spans="1:14" x14ac:dyDescent="0.25">
      <c r="A27" s="704" t="s">
        <v>151</v>
      </c>
      <c r="B27" s="705"/>
      <c r="C27" s="705"/>
      <c r="D27" s="705"/>
      <c r="E27" s="705"/>
      <c r="F27" s="705"/>
      <c r="G27" s="705"/>
      <c r="H27" s="705"/>
      <c r="I27" s="705"/>
      <c r="J27" s="705"/>
      <c r="K27" s="705"/>
      <c r="L27" s="705"/>
      <c r="M27" s="705"/>
      <c r="N27" s="706"/>
    </row>
    <row r="28" spans="1:14" ht="15.75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7"/>
      <c r="K28" s="47"/>
      <c r="L28" s="47"/>
      <c r="M28" s="46"/>
      <c r="N28" s="45"/>
    </row>
    <row r="29" spans="1:14" ht="15.75" x14ac:dyDescent="0.25">
      <c r="A29" s="673" t="s">
        <v>148</v>
      </c>
      <c r="B29" s="612">
        <v>7400</v>
      </c>
      <c r="C29" s="6" t="s">
        <v>142</v>
      </c>
      <c r="D29" s="26">
        <f>Zomba!D29+Zomba!E29+Zomba!F29+Zomba!G29+Zomba!H29+Zomba!I29</f>
        <v>7368.6</v>
      </c>
      <c r="E29" s="26">
        <f>Mwanza!D29+Mwanza!E29+Mwanza!F29+Mwanza!G29+Mwanza!H29+Mwanza!I29</f>
        <v>165</v>
      </c>
      <c r="F29" s="26">
        <f>Domasi!D29+Domasi!E29+Domasi!F29+Domasi!G29+Domasi!H29+Domasi!I29</f>
        <v>356.5</v>
      </c>
      <c r="G29" s="26">
        <f>Namadzi!D29+Namadzi!E29+Namadzi!F29+Namadzi!G29+Namadzi!H29+Namadzi!I29</f>
        <v>24</v>
      </c>
      <c r="H29" s="26">
        <f>Neno!D29+Neno!E29+Neno!F29+Neno!G29+Neno!H29+Neno!I29</f>
        <v>71</v>
      </c>
      <c r="I29" s="26">
        <f>Kuchawe!D29+Kuchawe!E29+Kuchawe!F29+Kuchawe!G29+Kuchawe!H29+Kuchawe!I29</f>
        <v>99</v>
      </c>
      <c r="J29" s="26">
        <f>Chiradzulu!D29+Chiradzulu!E29+Chiradzulu!F29+Chiradzulu!G29+Chiradzulu!H29+Chiradzulu!I29</f>
        <v>46.95</v>
      </c>
      <c r="K29" s="26">
        <f>Thondwe!D29+Thondwe!E29+Thondwe!F29+Thondwe!G29+Thondwe!H29+Thondwe!I29</f>
        <v>37.299999999999997</v>
      </c>
      <c r="L29" s="26">
        <f>Jali!D29+Jali!E29+Jali!F29+Jali!G29+Jali!H29+Jali!I29</f>
        <v>79.099999999999994</v>
      </c>
      <c r="M29" s="26">
        <f>Lirangwe!D29+Lirangwe!E29+Lirangwe!F29+Lirangwe!G29+Lirangwe!H29+Lirangwe!I29</f>
        <v>35.5</v>
      </c>
      <c r="N29" s="44">
        <f>SUM(D29:M29)</f>
        <v>8282.9500000000007</v>
      </c>
    </row>
    <row r="30" spans="1:14" ht="15.75" x14ac:dyDescent="0.25">
      <c r="A30" s="674"/>
      <c r="B30" s="613"/>
      <c r="C30" s="42" t="s">
        <v>141</v>
      </c>
      <c r="D30" s="16">
        <f>IFERROR(D29/(D9/1000),0)</f>
        <v>2.4559454003268328</v>
      </c>
      <c r="E30" s="16">
        <f t="shared" ref="E30:M30" si="8">IFERROR(E29/(E9/1000),0)</f>
        <v>0.73091643631724434</v>
      </c>
      <c r="F30" s="16">
        <f t="shared" si="8"/>
        <v>2.5033705971574634</v>
      </c>
      <c r="G30" s="16">
        <f t="shared" si="8"/>
        <v>0.53104394388635656</v>
      </c>
      <c r="H30" s="16">
        <f t="shared" si="8"/>
        <v>1.6843004222612326</v>
      </c>
      <c r="I30" s="16">
        <f t="shared" si="8"/>
        <v>3.690174444610109</v>
      </c>
      <c r="J30" s="16">
        <f t="shared" si="8"/>
        <v>2.7159136923699894</v>
      </c>
      <c r="K30" s="16">
        <f t="shared" si="8"/>
        <v>2.3742838956078929</v>
      </c>
      <c r="L30" s="16">
        <f t="shared" si="8"/>
        <v>2.4461900049480456</v>
      </c>
      <c r="M30" s="16">
        <f t="shared" si="8"/>
        <v>0.81191107858384415</v>
      </c>
      <c r="N30" s="40">
        <f>IFERROR(N29/(N9/1000),0)</f>
        <v>2.3061389382620359</v>
      </c>
    </row>
    <row r="31" spans="1:14" ht="15.75" x14ac:dyDescent="0.25">
      <c r="A31" s="605" t="s">
        <v>147</v>
      </c>
      <c r="B31" s="612">
        <v>1900</v>
      </c>
      <c r="C31" s="6" t="s">
        <v>142</v>
      </c>
      <c r="D31" s="26">
        <f>Zomba!D31+Zomba!E31+Zomba!F31+Zomba!G31+Zomba!H31+Zomba!I31</f>
        <v>15227.6</v>
      </c>
      <c r="E31" s="26">
        <f>Mwanza!D31+Mwanza!E31+Mwanza!F31+Mwanza!G31+Mwanza!H31+Mwanza!I31</f>
        <v>0</v>
      </c>
      <c r="F31" s="26">
        <f>Domasi!D31+Domasi!E31+Domasi!F31+Domasi!G31+Domasi!H31+Domasi!I31</f>
        <v>0</v>
      </c>
      <c r="G31" s="26">
        <f>Namadzi!D31+Namadzi!E31+Namadzi!F31+Namadzi!G31+Namadzi!H31+Namadzi!I31</f>
        <v>0</v>
      </c>
      <c r="H31" s="26">
        <f>Neno!D31+Neno!E31+Neno!F31+Neno!G31+Neno!H31+Neno!I31</f>
        <v>0</v>
      </c>
      <c r="I31" s="26">
        <f>Kuchawe!D31+Kuchawe!E31+Kuchawe!F31+Kuchawe!G31+Kuchawe!H31+Kuchawe!I31</f>
        <v>22</v>
      </c>
      <c r="J31" s="26">
        <f>Chiradzulu!D31+Chiradzulu!E31+Chiradzulu!F31+Chiradzulu!G31+Chiradzulu!H31+Chiradzulu!I31</f>
        <v>0</v>
      </c>
      <c r="K31" s="26">
        <f>Thondwe!D31+Thondwe!E31+Thondwe!F31+Thondwe!G31+Thondwe!H31+Thondwe!I31</f>
        <v>75.099999999999994</v>
      </c>
      <c r="L31" s="26">
        <f>Jali!D31+Jali!E31+Jali!F31+Jali!G31+Jali!H31+Jali!I31</f>
        <v>155.30000000000001</v>
      </c>
      <c r="M31" s="26">
        <f>Lirangwe!D31+Lirangwe!E31+Lirangwe!F31+Lirangwe!G31+Lirangwe!H31+Lirangwe!I31</f>
        <v>0</v>
      </c>
      <c r="N31" s="44">
        <f>SUM(D31:M31)</f>
        <v>15480</v>
      </c>
    </row>
    <row r="32" spans="1:14" ht="15.75" x14ac:dyDescent="0.25">
      <c r="A32" s="607"/>
      <c r="B32" s="613"/>
      <c r="C32" s="42" t="s">
        <v>141</v>
      </c>
      <c r="D32" s="16">
        <f>IFERROR(D31/(D9/1000),0)</f>
        <v>5.0753405230324455</v>
      </c>
      <c r="E32" s="16">
        <f t="shared" ref="E32:M32" si="9">IFERROR(E31/(E9/1000),0)</f>
        <v>0</v>
      </c>
      <c r="F32" s="16">
        <f t="shared" si="9"/>
        <v>0</v>
      </c>
      <c r="G32" s="16">
        <f t="shared" si="9"/>
        <v>0</v>
      </c>
      <c r="H32" s="16">
        <f t="shared" si="9"/>
        <v>0</v>
      </c>
      <c r="I32" s="16">
        <f t="shared" si="9"/>
        <v>0.82003876546891308</v>
      </c>
      <c r="J32" s="16">
        <f t="shared" si="9"/>
        <v>0</v>
      </c>
      <c r="K32" s="16">
        <f t="shared" si="9"/>
        <v>4.780394653087205</v>
      </c>
      <c r="L32" s="16">
        <f t="shared" si="9"/>
        <v>4.8026966848095007</v>
      </c>
      <c r="M32" s="16">
        <f t="shared" si="9"/>
        <v>0</v>
      </c>
      <c r="N32" s="40">
        <f>IFERROR(N31/(N9/1000),0)</f>
        <v>4.3099415986208189</v>
      </c>
    </row>
    <row r="33" spans="1:14" ht="15.75" x14ac:dyDescent="0.25">
      <c r="A33" s="605" t="s">
        <v>146</v>
      </c>
      <c r="B33" s="612">
        <v>1900</v>
      </c>
      <c r="C33" s="6" t="s">
        <v>142</v>
      </c>
      <c r="D33" s="26">
        <f>Zomba!D33+Zomba!E33+Zomba!F33+Zomba!G33+Zomba!H33+Zomba!I33</f>
        <v>6450.5</v>
      </c>
      <c r="E33" s="26">
        <f>Mwanza!D33+Mwanza!E33+Mwanza!F33+Mwanza!G33+Mwanza!H33+Mwanza!I33</f>
        <v>0</v>
      </c>
      <c r="F33" s="26">
        <f>Domasi!D33+Domasi!E33+Domasi!F33+Domasi!G33+Domasi!H33+Domasi!I33</f>
        <v>0</v>
      </c>
      <c r="G33" s="26">
        <f>Namadzi!D33+Namadzi!E33+Namadzi!F33+Namadzi!G33+Namadzi!H33+Namadzi!I33</f>
        <v>0</v>
      </c>
      <c r="H33" s="26">
        <f>Neno!D33+Neno!E33+Neno!F33+Neno!G33+Neno!H33+Neno!I33</f>
        <v>0</v>
      </c>
      <c r="I33" s="26">
        <f>Kuchawe!D33+Kuchawe!E33+Kuchawe!F33+Kuchawe!G33+Kuchawe!H33+Kuchawe!I33</f>
        <v>12</v>
      </c>
      <c r="J33" s="26">
        <f>Chiradzulu!D33+Chiradzulu!E33+Chiradzulu!F33+Chiradzulu!G33+Chiradzulu!H33+Chiradzulu!I33</f>
        <v>0</v>
      </c>
      <c r="K33" s="26">
        <f>Thondwe!D33+Thondwe!E33+Thondwe!F33+Thondwe!G33+Thondwe!H33+Thondwe!I33</f>
        <v>34.5</v>
      </c>
      <c r="L33" s="26">
        <f>Jali!D33+Jali!E33+Jali!F33+Jali!G33+Jali!H33+Jali!I33</f>
        <v>66.099999999999994</v>
      </c>
      <c r="M33" s="26">
        <f>Lirangwe!D33+Lirangwe!E33+Lirangwe!F33+Lirangwe!G33+Lirangwe!H33+Lirangwe!I33</f>
        <v>0</v>
      </c>
      <c r="N33" s="44">
        <f>SUM(D33:M33)</f>
        <v>6563.1</v>
      </c>
    </row>
    <row r="34" spans="1:14" ht="15.75" x14ac:dyDescent="0.25">
      <c r="A34" s="607"/>
      <c r="B34" s="613"/>
      <c r="C34" s="42" t="s">
        <v>141</v>
      </c>
      <c r="D34" s="16">
        <f>IFERROR(D33/(D9/1000),0)</f>
        <v>2.1499437891605235</v>
      </c>
      <c r="E34" s="16">
        <f t="shared" ref="E34:M34" si="10">IFERROR(E33/(E9/1000),0)</f>
        <v>0</v>
      </c>
      <c r="F34" s="16">
        <f t="shared" si="10"/>
        <v>0</v>
      </c>
      <c r="G34" s="16">
        <f t="shared" si="10"/>
        <v>0</v>
      </c>
      <c r="H34" s="16">
        <f t="shared" si="10"/>
        <v>0</v>
      </c>
      <c r="I34" s="16">
        <f t="shared" si="10"/>
        <v>0.4472938720739526</v>
      </c>
      <c r="J34" s="16">
        <f t="shared" si="10"/>
        <v>0</v>
      </c>
      <c r="K34" s="16">
        <f t="shared" si="10"/>
        <v>2.1960534691279441</v>
      </c>
      <c r="L34" s="16">
        <f t="shared" si="10"/>
        <v>2.0441613062840176</v>
      </c>
      <c r="M34" s="16">
        <f t="shared" si="10"/>
        <v>0</v>
      </c>
      <c r="N34" s="40">
        <f>IFERROR(N33/(N9/1000),0)</f>
        <v>1.8272983014152646</v>
      </c>
    </row>
    <row r="35" spans="1:14" ht="15.75" x14ac:dyDescent="0.25">
      <c r="A35" s="605" t="s">
        <v>145</v>
      </c>
      <c r="B35" s="612">
        <f>745345.16/200</f>
        <v>3726.7258000000002</v>
      </c>
      <c r="C35" s="6" t="s">
        <v>128</v>
      </c>
      <c r="D35" s="26">
        <f>Zomba!D35+Zomba!E35+Zomba!F35+Zomba!G35+Zomba!H35+Zomba!I35</f>
        <v>0</v>
      </c>
      <c r="E35" s="26">
        <f>Mwanza!D35+Mwanza!E35+Mwanza!F35+Mwanza!G35+Mwanza!H35+Mwanza!I35</f>
        <v>0</v>
      </c>
      <c r="F35" s="26">
        <f>Domasi!D35+Domasi!E35+Domasi!F35+Domasi!G35+Domasi!H35+Domasi!I35</f>
        <v>0</v>
      </c>
      <c r="G35" s="26">
        <f>Namadzi!D35+Namadzi!E35+Namadzi!F35+Namadzi!G35+Namadzi!H35+Namadzi!I35</f>
        <v>0</v>
      </c>
      <c r="H35" s="26">
        <f>Neno!D35+Neno!E35+Neno!F35+Neno!G35+Neno!H35+Neno!I35</f>
        <v>0</v>
      </c>
      <c r="I35" s="26">
        <f>Kuchawe!D35+Kuchawe!E35+Kuchawe!F35+Kuchawe!G35+Kuchawe!H35+Kuchawe!I35</f>
        <v>0</v>
      </c>
      <c r="J35" s="26">
        <f>Chiradzulu!D35+Chiradzulu!E35+Chiradzulu!F35+Chiradzulu!G35+Chiradzulu!H35+Chiradzulu!I35</f>
        <v>0</v>
      </c>
      <c r="K35" s="26">
        <f>Thondwe!D35+Thondwe!E35+Thondwe!F35+Thondwe!G35+Thondwe!H35+Thondwe!I35</f>
        <v>0</v>
      </c>
      <c r="L35" s="26">
        <f>Jali!D35+Jali!E35+Jali!F35+Jali!G35+Jali!H35+Jali!I35</f>
        <v>0</v>
      </c>
      <c r="M35" s="26">
        <f>Lirangwe!D35+Lirangwe!E35+Lirangwe!F35+Lirangwe!G35+Lirangwe!H35+Lirangwe!I35</f>
        <v>0</v>
      </c>
      <c r="N35" s="44">
        <f t="shared" ref="N35:N36" si="11">SUM(D35:M35)</f>
        <v>0</v>
      </c>
    </row>
    <row r="36" spans="1:14" ht="15.75" x14ac:dyDescent="0.25">
      <c r="A36" s="607"/>
      <c r="B36" s="613"/>
      <c r="C36" s="6" t="s">
        <v>144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44">
        <f t="shared" si="11"/>
        <v>0</v>
      </c>
    </row>
    <row r="37" spans="1:14" ht="15.75" x14ac:dyDescent="0.25">
      <c r="A37" s="605" t="s">
        <v>188</v>
      </c>
      <c r="B37" s="612">
        <f>790318.72/200</f>
        <v>3951.5935999999997</v>
      </c>
      <c r="C37" s="6" t="s">
        <v>128</v>
      </c>
      <c r="D37" s="26">
        <f>Zomba!D37+Zomba!E37+Zomba!F37+Zomba!G37+Zomba!H37+Zomba!I37</f>
        <v>0</v>
      </c>
      <c r="E37" s="26">
        <f>Mwanza!D37+Mwanza!E37+Mwanza!F37+Mwanza!G37+Mwanza!H37+Mwanza!I37</f>
        <v>0</v>
      </c>
      <c r="F37" s="26">
        <f>Domasi!D37+Domasi!E37+Domasi!F37+Domasi!G37+Domasi!H37+Domasi!I37</f>
        <v>0</v>
      </c>
      <c r="G37" s="26">
        <f>Namadzi!D37+Namadzi!E37+Namadzi!F37+Namadzi!G37+Namadzi!H37+Namadzi!I37</f>
        <v>0</v>
      </c>
      <c r="H37" s="26">
        <f>Neno!D37+Neno!E37+Neno!F37+Neno!G37+Neno!H37+Neno!I37</f>
        <v>0</v>
      </c>
      <c r="I37" s="26">
        <f>Kuchawe!D37+Kuchawe!E37+Kuchawe!F37+Kuchawe!G37+Kuchawe!H37+Kuchawe!I37</f>
        <v>0</v>
      </c>
      <c r="J37" s="26">
        <f>Chiradzulu!D37+Chiradzulu!E37+Chiradzulu!F37+Chiradzulu!G37+Chiradzulu!H37+Chiradzulu!I37</f>
        <v>0</v>
      </c>
      <c r="K37" s="26">
        <f>Thondwe!D37+Thondwe!E37+Thondwe!F37+Thondwe!G37+Thondwe!H37+Thondwe!I37</f>
        <v>0</v>
      </c>
      <c r="L37" s="26">
        <f>Jali!D37+Jali!E37+Jali!F37+Jali!G37+Jali!H37+Jali!I37</f>
        <v>0</v>
      </c>
      <c r="M37" s="26">
        <f>Lirangwe!D37+Lirangwe!E37+Lirangwe!F37+Lirangwe!G37+Lirangwe!H37+Lirangwe!I37</f>
        <v>0</v>
      </c>
      <c r="N37" s="44">
        <f>SUM(D37:M37)</f>
        <v>0</v>
      </c>
    </row>
    <row r="38" spans="1:14" ht="15.75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M38" si="12">IFERROR(E37/(E9/1000),0)</f>
        <v>0</v>
      </c>
      <c r="F38" s="16">
        <f t="shared" si="12"/>
        <v>0</v>
      </c>
      <c r="G38" s="16">
        <f t="shared" si="12"/>
        <v>0</v>
      </c>
      <c r="H38" s="16">
        <f t="shared" si="12"/>
        <v>0</v>
      </c>
      <c r="I38" s="16">
        <f t="shared" si="12"/>
        <v>0</v>
      </c>
      <c r="J38" s="16">
        <f t="shared" si="12"/>
        <v>0</v>
      </c>
      <c r="K38" s="16">
        <f t="shared" si="12"/>
        <v>0</v>
      </c>
      <c r="L38" s="16">
        <f t="shared" si="12"/>
        <v>0</v>
      </c>
      <c r="M38" s="16">
        <f t="shared" si="12"/>
        <v>0</v>
      </c>
      <c r="N38" s="40">
        <f>IFERROR(N37/(N9/1000),0)</f>
        <v>0</v>
      </c>
    </row>
    <row r="39" spans="1:14" ht="15.75" x14ac:dyDescent="0.25">
      <c r="A39" s="605" t="s">
        <v>143</v>
      </c>
      <c r="B39" s="612">
        <v>1950</v>
      </c>
      <c r="C39" s="6" t="s">
        <v>142</v>
      </c>
      <c r="D39" s="26">
        <f>Zomba!D39+Zomba!E39+Zomba!F39+Zomba!G39+Zomba!H39+Zomba!I39</f>
        <v>0</v>
      </c>
      <c r="E39" s="26">
        <f>Mwanza!D39+Mwanza!E39+Mwanza!F39+Mwanza!G39+Mwanza!H39+Mwanza!I39</f>
        <v>0</v>
      </c>
      <c r="F39" s="26">
        <f>Domasi!D39+Domasi!E39+Domasi!F39+Domasi!G39+Domasi!H39+Domasi!I39</f>
        <v>0</v>
      </c>
      <c r="G39" s="26">
        <f>Namadzi!D39+Namadzi!E39+Namadzi!F39+Namadzi!G39+Namadzi!H39+Namadzi!I39</f>
        <v>0</v>
      </c>
      <c r="H39" s="26">
        <f>Neno!D39+Neno!E39+Neno!F39+Neno!G39+Neno!H39+Neno!I39</f>
        <v>0</v>
      </c>
      <c r="I39" s="26">
        <f>Kuchawe!D39+Kuchawe!E39+Kuchawe!F39+Kuchawe!G39+Kuchawe!H39+Kuchawe!I39</f>
        <v>0</v>
      </c>
      <c r="J39" s="26">
        <f>Chiradzulu!D39+Chiradzulu!E39+Chiradzulu!F39+Chiradzulu!G39+Chiradzulu!H39+Chiradzulu!I39</f>
        <v>0</v>
      </c>
      <c r="K39" s="26">
        <f>Thondwe!D39+Thondwe!E39+Thondwe!F39+Thondwe!G39+Thondwe!H39+Thondwe!I39</f>
        <v>0</v>
      </c>
      <c r="L39" s="26">
        <f>Jali!D39+Jali!E39+Jali!F39+Jali!G39+Jali!H39+Jali!I39</f>
        <v>0</v>
      </c>
      <c r="M39" s="26">
        <f>Lirangwe!D39+Lirangwe!E39+Lirangwe!F39+Lirangwe!G39+Lirangwe!H39+Lirangwe!I39</f>
        <v>0</v>
      </c>
      <c r="N39" s="44">
        <f>SUM(D39:M39)</f>
        <v>0</v>
      </c>
    </row>
    <row r="40" spans="1:14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M40" si="13">IFERROR(E39/(E9/1000),0)</f>
        <v>0</v>
      </c>
      <c r="F40" s="16">
        <f t="shared" si="13"/>
        <v>0</v>
      </c>
      <c r="G40" s="16">
        <f t="shared" si="13"/>
        <v>0</v>
      </c>
      <c r="H40" s="16">
        <f t="shared" si="13"/>
        <v>0</v>
      </c>
      <c r="I40" s="16">
        <f t="shared" si="13"/>
        <v>0</v>
      </c>
      <c r="J40" s="16">
        <f t="shared" si="13"/>
        <v>0</v>
      </c>
      <c r="K40" s="16">
        <f t="shared" si="13"/>
        <v>0</v>
      </c>
      <c r="L40" s="16">
        <f t="shared" si="13"/>
        <v>0</v>
      </c>
      <c r="M40" s="16">
        <f t="shared" si="13"/>
        <v>0</v>
      </c>
      <c r="N40" s="40">
        <f>IFERROR(N39/(N9/1000),0)</f>
        <v>0</v>
      </c>
    </row>
    <row r="41" spans="1:14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95716030</v>
      </c>
      <c r="E41" s="41">
        <f t="shared" ref="E41:M41" si="14">(E29*$B29)+(E31*$B31)+(E33*$B33)+(E35*$B35)+(E37*$B37)+(E39*$B39)</f>
        <v>1221000</v>
      </c>
      <c r="F41" s="41">
        <f t="shared" si="14"/>
        <v>2638100</v>
      </c>
      <c r="G41" s="41">
        <f t="shared" si="14"/>
        <v>177600</v>
      </c>
      <c r="H41" s="41">
        <f t="shared" si="14"/>
        <v>525400</v>
      </c>
      <c r="I41" s="41">
        <f t="shared" si="14"/>
        <v>797200</v>
      </c>
      <c r="J41" s="41">
        <f t="shared" si="14"/>
        <v>347430</v>
      </c>
      <c r="K41" s="41">
        <f t="shared" si="14"/>
        <v>484260</v>
      </c>
      <c r="L41" s="41">
        <f t="shared" si="14"/>
        <v>1006000</v>
      </c>
      <c r="M41" s="41">
        <f t="shared" si="14"/>
        <v>262700</v>
      </c>
      <c r="N41" s="39">
        <f>SUM(D41:M41)</f>
        <v>103175720</v>
      </c>
    </row>
    <row r="42" spans="1:14" ht="15.75" x14ac:dyDescent="0.25">
      <c r="A42" s="660" t="s">
        <v>139</v>
      </c>
      <c r="B42" s="661"/>
      <c r="C42" s="42" t="s">
        <v>117</v>
      </c>
      <c r="D42" s="16">
        <f>IFERROR(D41/D9,0)</f>
        <v>31.902036155585204</v>
      </c>
      <c r="E42" s="16">
        <f t="shared" ref="E42:M42" si="15">IFERROR(E41/E9,0)</f>
        <v>5.408781628747608</v>
      </c>
      <c r="F42" s="16">
        <f t="shared" si="15"/>
        <v>18.524942418965228</v>
      </c>
      <c r="G42" s="16">
        <f t="shared" si="15"/>
        <v>3.9297251847590386</v>
      </c>
      <c r="H42" s="16">
        <f t="shared" si="15"/>
        <v>12.463823124733121</v>
      </c>
      <c r="I42" s="16">
        <f t="shared" si="15"/>
        <v>29.71522290144625</v>
      </c>
      <c r="J42" s="16">
        <f t="shared" si="15"/>
        <v>20.09776132353792</v>
      </c>
      <c r="K42" s="16">
        <f t="shared" si="15"/>
        <v>30.824952259707192</v>
      </c>
      <c r="L42" s="16">
        <f t="shared" si="15"/>
        <v>31.110836219693223</v>
      </c>
      <c r="M42" s="16">
        <f t="shared" si="15"/>
        <v>6.0081419815204464</v>
      </c>
      <c r="N42" s="297">
        <f>IFERROR(N41/N9,0)</f>
        <v>28.72618395320762</v>
      </c>
    </row>
    <row r="43" spans="1:14" x14ac:dyDescent="0.25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8"/>
    </row>
    <row r="44" spans="1:14" ht="15.75" x14ac:dyDescent="0.25">
      <c r="A44" s="596" t="s">
        <v>137</v>
      </c>
      <c r="B44" s="597"/>
      <c r="C44" s="12" t="s">
        <v>136</v>
      </c>
      <c r="D44" s="26">
        <f>Zomba!D44+Zomba!E44+Zomba!F44+Zomba!G44+Zomba!H44+Zomba!I44</f>
        <v>175960.59</v>
      </c>
      <c r="E44" s="26">
        <f>Mwanza!D44+Mwanza!E44+Mwanza!F44+Mwanza!G44+Mwanza!H44+Mwanza!I44</f>
        <v>113077</v>
      </c>
      <c r="F44" s="26">
        <f>Domasi!D44+Domasi!E44+Domasi!F44+Domasi!G44+Domasi!H44+Domasi!I44</f>
        <v>887.68</v>
      </c>
      <c r="G44" s="26">
        <f>Namadzi!D44+Namadzi!E44+Namadzi!F44+Namadzi!G44+Namadzi!H44+Namadzi!I44</f>
        <v>25764.719999999998</v>
      </c>
      <c r="H44" s="26">
        <f>Neno!D44+Neno!E44+Neno!F44+Neno!G44+Neno!H44+Neno!I44</f>
        <v>33290.130000000005</v>
      </c>
      <c r="I44" s="26">
        <f>Kuchawe!D44+Kuchawe!E44+Kuchawe!F44+Kuchawe!G44+Kuchawe!H44+Kuchawe!I44</f>
        <v>9707</v>
      </c>
      <c r="J44" s="26">
        <f>Chiradzulu!D44+Chiradzulu!E44+Chiradzulu!F44+Chiradzulu!G44+Chiradzulu!H44+Chiradzulu!I44</f>
        <v>157.09</v>
      </c>
      <c r="K44" s="26">
        <f>Thondwe!D44+Thondwe!E44+Thondwe!F44+Thondwe!G44+Thondwe!H44+Thondwe!I44</f>
        <v>908.76</v>
      </c>
      <c r="L44" s="26">
        <f>Jali!D44+Jali!E44+Jali!F44+Jali!G44+Jali!H44+Jali!I44</f>
        <v>1888.13</v>
      </c>
      <c r="M44" s="26">
        <f>Lirangwe!D44+Lirangwe!E44+Lirangwe!F44+Lirangwe!G44+Lirangwe!H44+Lirangwe!I44</f>
        <v>0</v>
      </c>
      <c r="N44" s="39">
        <f>SUM(D44:M44)</f>
        <v>361641.1</v>
      </c>
    </row>
    <row r="45" spans="1:14" ht="15.75" x14ac:dyDescent="0.25">
      <c r="A45" s="660" t="s">
        <v>135</v>
      </c>
      <c r="B45" s="661"/>
      <c r="C45" s="42" t="s">
        <v>134</v>
      </c>
      <c r="D45" s="16">
        <f>IFERROR(D44/D9,0)</f>
        <v>5.8647450214327781E-2</v>
      </c>
      <c r="E45" s="16">
        <f t="shared" ref="E45:M45" si="16">IFERROR(E44/E9,0)</f>
        <v>0.50090810829966692</v>
      </c>
      <c r="F45" s="16">
        <f t="shared" si="16"/>
        <v>6.2333576765350261E-3</v>
      </c>
      <c r="G45" s="16">
        <f t="shared" si="16"/>
        <v>0.57009160508032031</v>
      </c>
      <c r="H45" s="16">
        <f t="shared" si="16"/>
        <v>0.78972647910044136</v>
      </c>
      <c r="I45" s="16">
        <f t="shared" si="16"/>
        <v>0.36182346801848814</v>
      </c>
      <c r="J45" s="16">
        <f t="shared" si="16"/>
        <v>9.0871753340660607E-3</v>
      </c>
      <c r="K45" s="16">
        <f t="shared" si="16"/>
        <v>5.7845957988542328E-2</v>
      </c>
      <c r="L45" s="16">
        <f t="shared" si="16"/>
        <v>5.8390957446808514E-2</v>
      </c>
      <c r="M45" s="16">
        <f t="shared" si="16"/>
        <v>0</v>
      </c>
      <c r="N45" s="40">
        <f>IFERROR(N44/N9,0)</f>
        <v>0.1006881150297798</v>
      </c>
    </row>
    <row r="46" spans="1:14" ht="15.75" x14ac:dyDescent="0.25">
      <c r="A46" s="610" t="s">
        <v>133</v>
      </c>
      <c r="B46" s="611"/>
      <c r="C46" s="6" t="s">
        <v>31</v>
      </c>
      <c r="D46" s="26">
        <f>Zomba!D46+Zomba!E46+Zomba!F46+Zomba!G46+Zomba!H46+Zomba!I46</f>
        <v>41623550.266537495</v>
      </c>
      <c r="E46" s="26">
        <f>Mwanza!D46+Mwanza!E46+Mwanza!F46+Mwanza!G46+Mwanza!H46+Mwanza!I46</f>
        <v>26806840.186250001</v>
      </c>
      <c r="F46" s="26">
        <f>Domasi!D46+Domasi!E46+Domasi!F46+Domasi!G46+Domasi!H46+Domasi!I46</f>
        <v>372652.37119999999</v>
      </c>
      <c r="G46" s="26">
        <f>Namadzi!D46+Namadzi!E46+Namadzi!F46+Namadzi!G46+Namadzi!H46+Namadzi!I46</f>
        <v>6234211.6323000006</v>
      </c>
      <c r="H46" s="26">
        <f>Neno!D46+Neno!E46+Neno!F46+Neno!G46+Neno!H46+Neno!I46</f>
        <v>8007358.1432624999</v>
      </c>
      <c r="I46" s="26">
        <f>Kuchawe!D46+Kuchawe!E46+Kuchawe!F46+Kuchawe!G46+Kuchawe!H46+Kuchawe!I46</f>
        <v>2450671.57375</v>
      </c>
      <c r="J46" s="26">
        <f>Chiradzulu!D46+Chiradzulu!E46+Chiradzulu!F46+Chiradzulu!G46+Chiradzulu!H46+Chiradzulu!I46</f>
        <v>200509.84216250002</v>
      </c>
      <c r="K46" s="26">
        <f>Thondwe!D46+Thondwe!E46+Thondwe!F46+Thondwe!G46+Thondwe!H46+Thondwe!I46</f>
        <v>377619.26714999997</v>
      </c>
      <c r="L46" s="26">
        <f>Jali!D46+Jali!E46+Jali!F46+Jali!G46+Jali!H46+Jali!I46</f>
        <v>608379.65076250001</v>
      </c>
      <c r="M46" s="26">
        <f>Lirangwe!D46+Lirangwe!E46+Lirangwe!F46+Lirangwe!G46+Lirangwe!H46+Lirangwe!I46</f>
        <v>163496.1</v>
      </c>
      <c r="N46" s="39">
        <f>SUM(D46:M46)</f>
        <v>86845289.033374995</v>
      </c>
    </row>
    <row r="47" spans="1:14" s="3" customFormat="1" ht="15.75" x14ac:dyDescent="0.25">
      <c r="A47" s="596" t="s">
        <v>132</v>
      </c>
      <c r="B47" s="597"/>
      <c r="C47" s="12" t="s">
        <v>117</v>
      </c>
      <c r="D47" s="16">
        <f>IFERROR(D46/D9,0)</f>
        <v>13.873078579699737</v>
      </c>
      <c r="E47" s="16">
        <f t="shared" ref="E47:M47" si="17">IFERROR(E46/E9,0)</f>
        <v>118.74884907793785</v>
      </c>
      <c r="F47" s="16">
        <f t="shared" si="17"/>
        <v>2.6167937981012304</v>
      </c>
      <c r="G47" s="16">
        <f t="shared" si="17"/>
        <v>137.94334717661638</v>
      </c>
      <c r="H47" s="16">
        <f t="shared" si="17"/>
        <v>189.95488312526689</v>
      </c>
      <c r="I47" s="16">
        <f t="shared" si="17"/>
        <v>91.347531450350374</v>
      </c>
      <c r="J47" s="16">
        <f t="shared" si="17"/>
        <v>11.598880208393592</v>
      </c>
      <c r="K47" s="16">
        <f t="shared" si="17"/>
        <v>24.0368725111394</v>
      </c>
      <c r="L47" s="16">
        <f t="shared" si="17"/>
        <v>18.814313791517193</v>
      </c>
      <c r="M47" s="16">
        <f t="shared" si="17"/>
        <v>3.7392759125423112</v>
      </c>
      <c r="N47" s="40">
        <f>IFERROR(N46/N9,0)</f>
        <v>24.179465364934838</v>
      </c>
    </row>
    <row r="48" spans="1:14" x14ac:dyDescent="0.25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8"/>
    </row>
    <row r="49" spans="1:14" ht="15.75" x14ac:dyDescent="0.25">
      <c r="A49" s="596" t="s">
        <v>130</v>
      </c>
      <c r="B49" s="597"/>
      <c r="C49" s="6" t="s">
        <v>129</v>
      </c>
      <c r="D49" s="26">
        <f>Zomba!D49+Zomba!E49+Zomba!F49+Zomba!G49+Zomba!H49+Zomba!I49</f>
        <v>0</v>
      </c>
      <c r="E49" s="26">
        <f>Mwanza!D49+Mwanza!E49+Mwanza!F49+Mwanza!G49+Mwanza!H49+Mwanza!I49</f>
        <v>0</v>
      </c>
      <c r="F49" s="26">
        <f>Domasi!D49+Domasi!E49+Domasi!F49+Domasi!G49+Domasi!H49+Domasi!I49</f>
        <v>0</v>
      </c>
      <c r="G49" s="26">
        <f>Namadzi!D49+Namadzi!E49+Namadzi!F49+Namadzi!G49+Namadzi!H49+Namadzi!I49</f>
        <v>0</v>
      </c>
      <c r="H49" s="26">
        <f>Neno!D49+Neno!E49+Neno!F49+Neno!G49+Neno!H49+Neno!I49</f>
        <v>0</v>
      </c>
      <c r="I49" s="26">
        <f>Kuchawe!D49+Kuchawe!E49+Kuchawe!F49+Kuchawe!G49+Kuchawe!H49+Kuchawe!I49</f>
        <v>0</v>
      </c>
      <c r="J49" s="26">
        <f>Chiradzulu!D49+Chiradzulu!E49+Chiradzulu!F49+Chiradzulu!G49+Chiradzulu!H49+Chiradzulu!I49</f>
        <v>0</v>
      </c>
      <c r="K49" s="26">
        <f>Thondwe!D49+Thondwe!E49+Thondwe!F49+Thondwe!G49+Thondwe!H49+Thondwe!I49</f>
        <v>0</v>
      </c>
      <c r="L49" s="26">
        <f>Jali!D49+Jali!E49+Jali!F49+Jali!G49+Jali!H49+Jali!I49</f>
        <v>0</v>
      </c>
      <c r="M49" s="26">
        <f>Lirangwe!D49+Lirangwe!E49+Lirangwe!F49+Lirangwe!G49+Lirangwe!H49+Lirangwe!I49</f>
        <v>0</v>
      </c>
      <c r="N49" s="39">
        <f>SUM(D49:M49)</f>
        <v>0</v>
      </c>
    </row>
    <row r="50" spans="1:14" ht="15.75" x14ac:dyDescent="0.25">
      <c r="A50" s="596" t="s">
        <v>189</v>
      </c>
      <c r="B50" s="597"/>
      <c r="C50" s="6" t="s">
        <v>128</v>
      </c>
      <c r="D50" s="26">
        <f>Zomba!D50+Zomba!E50+Zomba!F50+Zomba!G50+Zomba!H50+Zomba!I50</f>
        <v>0</v>
      </c>
      <c r="E50" s="26">
        <f>Mwanza!D50+Mwanza!E50+Mwanza!F50+Mwanza!G50+Mwanza!H50+Mwanza!I50</f>
        <v>0</v>
      </c>
      <c r="F50" s="26">
        <f>Domasi!D50+Domasi!E50+Domasi!F50+Domasi!G50+Domasi!H50+Domasi!I50</f>
        <v>0</v>
      </c>
      <c r="G50" s="26">
        <f>Namadzi!D50+Namadzi!E50+Namadzi!F50+Namadzi!G50+Namadzi!H50+Namadzi!I50</f>
        <v>0</v>
      </c>
      <c r="H50" s="26">
        <f>Neno!D50+Neno!E50+Neno!F50+Neno!G50+Neno!H50+Neno!I50</f>
        <v>0</v>
      </c>
      <c r="I50" s="26">
        <f>Kuchawe!D50+Kuchawe!E50+Kuchawe!F50+Kuchawe!G50+Kuchawe!H50+Kuchawe!I50</f>
        <v>0</v>
      </c>
      <c r="J50" s="26">
        <f>Chiradzulu!D50+Chiradzulu!E50+Chiradzulu!F50+Chiradzulu!G50+Chiradzulu!H50+Chiradzulu!I50</f>
        <v>0</v>
      </c>
      <c r="K50" s="26">
        <f>Thondwe!D50+Thondwe!E50+Thondwe!F50+Thondwe!G50+Thondwe!H50+Thondwe!I50</f>
        <v>0</v>
      </c>
      <c r="L50" s="26">
        <f>Jali!D50+Jali!E50+Jali!F50+Jali!G50+Jali!H50+Jali!I50</f>
        <v>0</v>
      </c>
      <c r="M50" s="26">
        <f>Lirangwe!D50+Lirangwe!E50+Lirangwe!F50+Lirangwe!G50+Lirangwe!H50+Lirangwe!I50</f>
        <v>0</v>
      </c>
      <c r="N50" s="39">
        <f>SUM(D50:M50)</f>
        <v>0</v>
      </c>
    </row>
    <row r="51" spans="1:14" ht="15.75" x14ac:dyDescent="0.25">
      <c r="A51" s="610" t="s">
        <v>127</v>
      </c>
      <c r="B51" s="611"/>
      <c r="C51" s="6" t="s">
        <v>31</v>
      </c>
      <c r="D51" s="26">
        <f>Zomba!D51+Zomba!E51+Zomba!F51+Zomba!G51+Zomba!H51+Zomba!I51</f>
        <v>0</v>
      </c>
      <c r="E51" s="26">
        <f>Mwanza!D51+Mwanza!E51+Mwanza!F51+Mwanza!G51+Mwanza!H51+Mwanza!I51</f>
        <v>0</v>
      </c>
      <c r="F51" s="26">
        <f>Domasi!D51+Domasi!E51+Domasi!F51+Domasi!G51+Domasi!H51+Domasi!I51</f>
        <v>0</v>
      </c>
      <c r="G51" s="26">
        <f>Namadzi!D51+Namadzi!E51+Namadzi!F51+Namadzi!G51+Namadzi!H51+Namadzi!I51</f>
        <v>0</v>
      </c>
      <c r="H51" s="26">
        <f>Neno!D51+Neno!E51+Neno!F51+Neno!G51+Neno!H51+Neno!I51</f>
        <v>0</v>
      </c>
      <c r="I51" s="26">
        <f>Kuchawe!D51+Kuchawe!E51+Kuchawe!F51+Kuchawe!G51+Kuchawe!H51+Kuchawe!I51</f>
        <v>0</v>
      </c>
      <c r="J51" s="26">
        <f>Chiradzulu!D51+Chiradzulu!E51+Chiradzulu!F51+Chiradzulu!G51+Chiradzulu!H51+Chiradzulu!I51</f>
        <v>0</v>
      </c>
      <c r="K51" s="26">
        <f>Thondwe!D51+Thondwe!E51+Thondwe!F51+Thondwe!G51+Thondwe!H51+Thondwe!I51</f>
        <v>0</v>
      </c>
      <c r="L51" s="26">
        <f>Jali!D51+Jali!E51+Jali!F51+Jali!G51+Jali!H51+Jali!I51</f>
        <v>0</v>
      </c>
      <c r="M51" s="26">
        <f>Lirangwe!D51+Lirangwe!E51+Lirangwe!F51+Lirangwe!G51+Lirangwe!H51+Lirangwe!I51</f>
        <v>0</v>
      </c>
      <c r="N51" s="40">
        <f>SUM(D51:M51)</f>
        <v>0</v>
      </c>
    </row>
    <row r="52" spans="1:14" ht="15.75" x14ac:dyDescent="0.25">
      <c r="A52" s="596" t="s">
        <v>126</v>
      </c>
      <c r="B52" s="597"/>
      <c r="C52" s="6" t="s">
        <v>31</v>
      </c>
      <c r="D52" s="26">
        <f>Zomba!D52+Zomba!E52+Zomba!F52+Zomba!G52+Zomba!H52+Zomba!I52</f>
        <v>0</v>
      </c>
      <c r="E52" s="26">
        <f>Mwanza!D52+Mwanza!E52+Mwanza!F52+Mwanza!G52+Mwanza!H52+Mwanza!I52</f>
        <v>0</v>
      </c>
      <c r="F52" s="26">
        <f>Domasi!D52+Domasi!E52+Domasi!F52+Domasi!G52+Domasi!H52+Domasi!I52</f>
        <v>0</v>
      </c>
      <c r="G52" s="26">
        <f>Namadzi!D52+Namadzi!E52+Namadzi!F52+Namadzi!G52+Namadzi!H52+Namadzi!I52</f>
        <v>0</v>
      </c>
      <c r="H52" s="26">
        <f>Neno!D52+Neno!E52+Neno!F52+Neno!G52+Neno!H52+Neno!I52</f>
        <v>0</v>
      </c>
      <c r="I52" s="26">
        <f>Kuchawe!D52+Kuchawe!E52+Kuchawe!F52+Kuchawe!G52+Kuchawe!H52+Kuchawe!I52</f>
        <v>0</v>
      </c>
      <c r="J52" s="26">
        <f>Chiradzulu!D52+Chiradzulu!E52+Chiradzulu!F52+Chiradzulu!G52+Chiradzulu!H52+Chiradzulu!I52</f>
        <v>0</v>
      </c>
      <c r="K52" s="26">
        <f>Thondwe!D52+Thondwe!E52+Thondwe!F52+Thondwe!G52+Thondwe!H52+Thondwe!I52</f>
        <v>0</v>
      </c>
      <c r="L52" s="26">
        <f>Jali!D52+Jali!E52+Jali!F52+Jali!G52+Jali!H52+Jali!I52</f>
        <v>0</v>
      </c>
      <c r="M52" s="26">
        <f>Lirangwe!D52+Lirangwe!E52+Lirangwe!F52+Lirangwe!G52+Lirangwe!H52+Lirangwe!I52</f>
        <v>0</v>
      </c>
      <c r="N52" s="40">
        <f>SUM(D52:M52)</f>
        <v>0</v>
      </c>
    </row>
    <row r="53" spans="1:14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8"/>
    </row>
    <row r="54" spans="1:14" ht="15.75" x14ac:dyDescent="0.25">
      <c r="A54" s="596" t="s">
        <v>124</v>
      </c>
      <c r="B54" s="597"/>
      <c r="C54" s="12" t="s">
        <v>18</v>
      </c>
      <c r="D54" s="26">
        <f>Zomba!D54+Zomba!E54+Zomba!F54+Zomba!G54+Zomba!H54+Zomba!I54</f>
        <v>0</v>
      </c>
      <c r="E54" s="26">
        <f>Mwanza!D54+Mwanza!E54+Mwanza!F54+Mwanza!G54+Mwanza!H54+Mwanza!I54</f>
        <v>0</v>
      </c>
      <c r="F54" s="26">
        <f>Domasi!D54+Domasi!E54+Domasi!F54+Domasi!G54+Domasi!H54+Domasi!I54</f>
        <v>0</v>
      </c>
      <c r="G54" s="26">
        <f>Namadzi!D54+Namadzi!E54+Namadzi!F54+Namadzi!G54+Namadzi!H54+Namadzi!I54</f>
        <v>0</v>
      </c>
      <c r="H54" s="26">
        <f>Neno!D54+Neno!E54+Neno!F54+Neno!G54+Neno!H54+Neno!I54</f>
        <v>0</v>
      </c>
      <c r="I54" s="26">
        <f>Kuchawe!D54+Kuchawe!E54+Kuchawe!F54+Kuchawe!G54+Kuchawe!H54+Kuchawe!I54</f>
        <v>0</v>
      </c>
      <c r="J54" s="26">
        <f>Chiradzulu!D54+Chiradzulu!E54+Chiradzulu!F54+Chiradzulu!G54+Chiradzulu!H54+Chiradzulu!I54</f>
        <v>0</v>
      </c>
      <c r="K54" s="26">
        <f>Thondwe!D54+Thondwe!E54+Thondwe!F54+Thondwe!G54+Thondwe!H54+Thondwe!I54</f>
        <v>0</v>
      </c>
      <c r="L54" s="26">
        <f>Jali!D54+Jali!E54+Jali!F54+Jali!G54+Jali!H54+Jali!I54</f>
        <v>0</v>
      </c>
      <c r="M54" s="26">
        <f>Lirangwe!D54+Lirangwe!E54+Lirangwe!F54+Lirangwe!G54+Lirangwe!H54+Lirangwe!I54</f>
        <v>0</v>
      </c>
      <c r="N54" s="39">
        <f>SUM(D54:M54)</f>
        <v>0</v>
      </c>
    </row>
    <row r="55" spans="1:14" ht="15.75" x14ac:dyDescent="0.25">
      <c r="A55" s="192" t="s">
        <v>123</v>
      </c>
      <c r="B55" s="193"/>
      <c r="C55" s="12" t="s">
        <v>18</v>
      </c>
      <c r="D55" s="26">
        <f>Zomba!D55+Zomba!E55+Zomba!F55+Zomba!G55+Zomba!H55+Zomba!I55</f>
        <v>0</v>
      </c>
      <c r="E55" s="26">
        <f>Mwanza!D55+Mwanza!E55+Mwanza!F55+Mwanza!G55+Mwanza!H55+Mwanza!I55</f>
        <v>0</v>
      </c>
      <c r="F55" s="26">
        <f>Domasi!D55+Domasi!E55+Domasi!F55+Domasi!G55+Domasi!H55+Domasi!I55</f>
        <v>0</v>
      </c>
      <c r="G55" s="26">
        <f>Namadzi!D55+Namadzi!E55+Namadzi!F55+Namadzi!G55+Namadzi!H55+Namadzi!I55</f>
        <v>0</v>
      </c>
      <c r="H55" s="26">
        <f>Neno!D55+Neno!E55+Neno!F55+Neno!G55+Neno!H55+Neno!I55</f>
        <v>0</v>
      </c>
      <c r="I55" s="26">
        <f>Kuchawe!D55+Kuchawe!E55+Kuchawe!F55+Kuchawe!G55+Kuchawe!H55+Kuchawe!I55</f>
        <v>0</v>
      </c>
      <c r="J55" s="26">
        <f>Chiradzulu!D55+Chiradzulu!E55+Chiradzulu!F55+Chiradzulu!G55+Chiradzulu!H55+Chiradzulu!I55</f>
        <v>0</v>
      </c>
      <c r="K55" s="26">
        <f>Thondwe!D55+Thondwe!E55+Thondwe!F55+Thondwe!G55+Thondwe!H55+Thondwe!I55</f>
        <v>0</v>
      </c>
      <c r="L55" s="26">
        <f>Jali!D55+Jali!E55+Jali!F55+Jali!G55+Jali!H55+Jali!I55</f>
        <v>0</v>
      </c>
      <c r="M55" s="26">
        <f>Lirangwe!D55+Lirangwe!E55+Lirangwe!F55+Lirangwe!G55+Lirangwe!H55+Lirangwe!I55</f>
        <v>0</v>
      </c>
      <c r="N55" s="39">
        <f>SUM(D55:M55)</f>
        <v>0</v>
      </c>
    </row>
    <row r="56" spans="1:14" ht="15.75" x14ac:dyDescent="0.25">
      <c r="A56" s="596" t="s">
        <v>122</v>
      </c>
      <c r="B56" s="597"/>
      <c r="C56" s="6" t="s">
        <v>18</v>
      </c>
      <c r="D56" s="26">
        <f>Zomba!D56+Zomba!E56+Zomba!F56+Zomba!G56+Zomba!H56+Zomba!I56</f>
        <v>0</v>
      </c>
      <c r="E56" s="26">
        <f>Mwanza!D56+Mwanza!E56+Mwanza!F56+Mwanza!G56+Mwanza!H56+Mwanza!I56</f>
        <v>0</v>
      </c>
      <c r="F56" s="26">
        <f>Domasi!D56+Domasi!E56+Domasi!F56+Domasi!G56+Domasi!H56+Domasi!I56</f>
        <v>0</v>
      </c>
      <c r="G56" s="26">
        <f>Namadzi!D56+Namadzi!E56+Namadzi!F56+Namadzi!G56+Namadzi!H56+Namadzi!I56</f>
        <v>0</v>
      </c>
      <c r="H56" s="26">
        <f>Neno!D56+Neno!E56+Neno!F56+Neno!G56+Neno!H56+Neno!I56</f>
        <v>0</v>
      </c>
      <c r="I56" s="26">
        <f>Kuchawe!D56+Kuchawe!E56+Kuchawe!F56+Kuchawe!G56+Kuchawe!H56+Kuchawe!I56</f>
        <v>0</v>
      </c>
      <c r="J56" s="26">
        <f>Chiradzulu!D56+Chiradzulu!E56+Chiradzulu!F56+Chiradzulu!G56+Chiradzulu!H56+Chiradzulu!I56</f>
        <v>0</v>
      </c>
      <c r="K56" s="26">
        <f>Thondwe!D56+Thondwe!E56+Thondwe!F56+Thondwe!G56+Thondwe!H56+Thondwe!I56</f>
        <v>0</v>
      </c>
      <c r="L56" s="26">
        <f>Jali!D56+Jali!E56+Jali!F56+Jali!G56+Jali!H56+Jali!I56</f>
        <v>0</v>
      </c>
      <c r="M56" s="26">
        <f>Lirangwe!D56+Lirangwe!E56+Lirangwe!F56+Lirangwe!G56+Lirangwe!H56+Lirangwe!I56</f>
        <v>0</v>
      </c>
      <c r="N56" s="39">
        <f>SUM(D56:M56)</f>
        <v>0</v>
      </c>
    </row>
    <row r="57" spans="1:14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8"/>
    </row>
    <row r="58" spans="1:14" ht="15.75" x14ac:dyDescent="0.25">
      <c r="A58" s="610" t="s">
        <v>120</v>
      </c>
      <c r="B58" s="611"/>
      <c r="C58" s="6" t="s">
        <v>18</v>
      </c>
      <c r="D58" s="14">
        <f>D41+D46+D51+D52+D54+D55+D56</f>
        <v>137339580.26653749</v>
      </c>
      <c r="E58" s="14">
        <f t="shared" ref="E58:M58" si="18">E41+E46+E51+E52+E54+E55+E56</f>
        <v>28027840.186250001</v>
      </c>
      <c r="F58" s="14">
        <f t="shared" si="18"/>
        <v>3010752.3711999999</v>
      </c>
      <c r="G58" s="14">
        <f t="shared" si="18"/>
        <v>6411811.6323000006</v>
      </c>
      <c r="H58" s="14">
        <f t="shared" si="18"/>
        <v>8532758.1432624999</v>
      </c>
      <c r="I58" s="14">
        <f t="shared" si="18"/>
        <v>3247871.57375</v>
      </c>
      <c r="J58" s="14">
        <f t="shared" si="18"/>
        <v>547939.84216250002</v>
      </c>
      <c r="K58" s="14">
        <f t="shared" si="18"/>
        <v>861879.26714999997</v>
      </c>
      <c r="L58" s="14">
        <f t="shared" si="18"/>
        <v>1614379.6507625</v>
      </c>
      <c r="M58" s="14">
        <f t="shared" si="18"/>
        <v>426196.1</v>
      </c>
      <c r="N58" s="39">
        <f>SUM(D58:M58)</f>
        <v>190021009.03337497</v>
      </c>
    </row>
    <row r="59" spans="1:14" ht="15.75" x14ac:dyDescent="0.25">
      <c r="A59" s="610" t="s">
        <v>119</v>
      </c>
      <c r="B59" s="611"/>
      <c r="C59" s="6" t="s">
        <v>117</v>
      </c>
      <c r="D59" s="16">
        <f>IFERROR(D58/D9,0)</f>
        <v>45.775114735284937</v>
      </c>
      <c r="E59" s="16">
        <f t="shared" ref="E59:M59" si="19">IFERROR(E58/E9,0)</f>
        <v>124.15763070668545</v>
      </c>
      <c r="F59" s="16">
        <f t="shared" si="19"/>
        <v>21.141736217066455</v>
      </c>
      <c r="G59" s="16">
        <f t="shared" si="19"/>
        <v>141.87307236137542</v>
      </c>
      <c r="H59" s="16">
        <f t="shared" si="19"/>
        <v>202.41870624999999</v>
      </c>
      <c r="I59" s="16">
        <f t="shared" si="19"/>
        <v>121.06275435179663</v>
      </c>
      <c r="J59" s="16">
        <f t="shared" si="19"/>
        <v>31.696641531931512</v>
      </c>
      <c r="K59" s="16">
        <f t="shared" si="19"/>
        <v>54.861824770846596</v>
      </c>
      <c r="L59" s="16">
        <f t="shared" si="19"/>
        <v>49.925150011210413</v>
      </c>
      <c r="M59" s="16">
        <f t="shared" si="19"/>
        <v>9.7474178940627567</v>
      </c>
      <c r="N59" s="40">
        <f>IFERROR(N58/N9,0)</f>
        <v>52.905649318142451</v>
      </c>
    </row>
    <row r="60" spans="1:14" ht="15.75" x14ac:dyDescent="0.25">
      <c r="A60" s="610" t="s">
        <v>118</v>
      </c>
      <c r="B60" s="611"/>
      <c r="C60" s="6" t="s">
        <v>117</v>
      </c>
      <c r="D60" s="16">
        <f>IFERROR(D58/D22,0)</f>
        <v>69.608484915321526</v>
      </c>
      <c r="E60" s="16">
        <f t="shared" ref="E60:M60" si="20">IFERROR(E58/E22,0)</f>
        <v>171.11891077594947</v>
      </c>
      <c r="F60" s="16">
        <f t="shared" si="20"/>
        <v>27.687905351258827</v>
      </c>
      <c r="G60" s="16">
        <f t="shared" si="20"/>
        <v>169.06645868402734</v>
      </c>
      <c r="H60" s="16">
        <f t="shared" si="20"/>
        <v>241.00840978134073</v>
      </c>
      <c r="I60" s="16">
        <f t="shared" si="20"/>
        <v>158.84731243733646</v>
      </c>
      <c r="J60" s="16">
        <f t="shared" si="20"/>
        <v>37.151234475960919</v>
      </c>
      <c r="K60" s="16">
        <f t="shared" si="20"/>
        <v>72.533496078266353</v>
      </c>
      <c r="L60" s="16">
        <f t="shared" si="20"/>
        <v>68.870501465926935</v>
      </c>
      <c r="M60" s="16">
        <f t="shared" si="20"/>
        <v>12.582363274042345</v>
      </c>
      <c r="N60" s="201">
        <f>IFERROR(N58/N22,0)</f>
        <v>78.414790428847169</v>
      </c>
    </row>
    <row r="61" spans="1:14" ht="15.75" x14ac:dyDescent="0.25">
      <c r="A61" s="596" t="s">
        <v>116</v>
      </c>
      <c r="B61" s="597"/>
      <c r="C61" s="6" t="s">
        <v>3</v>
      </c>
      <c r="D61" s="26">
        <f>Zomba!I61</f>
        <v>64</v>
      </c>
      <c r="E61" s="26">
        <f>Mwanza!I61</f>
        <v>12</v>
      </c>
      <c r="F61" s="26">
        <f>Domasi!I61</f>
        <v>8</v>
      </c>
      <c r="G61" s="26">
        <f>Namadzi!I61</f>
        <v>5</v>
      </c>
      <c r="H61" s="26">
        <f>Neno!I61</f>
        <v>5</v>
      </c>
      <c r="I61" s="26">
        <f>Kuchawe!I61</f>
        <v>3</v>
      </c>
      <c r="J61" s="26">
        <f>Chiradzulu!I61</f>
        <v>4</v>
      </c>
      <c r="K61" s="26">
        <f>Thondwe!I61</f>
        <v>1</v>
      </c>
      <c r="L61" s="26">
        <f>Jali!I61</f>
        <v>1</v>
      </c>
      <c r="M61" s="26">
        <f>Lirangwe!I61</f>
        <v>7</v>
      </c>
      <c r="N61" s="39">
        <f>SUM(D61:M61)</f>
        <v>110</v>
      </c>
    </row>
    <row r="62" spans="1:14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0.66126478221757679</v>
      </c>
      <c r="E62" s="16">
        <f t="shared" ref="E62:M62" si="21">IFERROR((E61*1000*31)/E9,0)</f>
        <v>1.6478843291516054</v>
      </c>
      <c r="F62" s="16">
        <f t="shared" si="21"/>
        <v>1.7414751980225831</v>
      </c>
      <c r="G62" s="16">
        <f t="shared" si="21"/>
        <v>3.4296588042660532</v>
      </c>
      <c r="H62" s="16">
        <f t="shared" si="21"/>
        <v>3.6769938795843813</v>
      </c>
      <c r="I62" s="16">
        <f t="shared" si="21"/>
        <v>3.4665275085731326</v>
      </c>
      <c r="J62" s="16">
        <f t="shared" si="21"/>
        <v>7.173020188581015</v>
      </c>
      <c r="K62" s="16">
        <f t="shared" si="21"/>
        <v>1.9732654360280077</v>
      </c>
      <c r="L62" s="16">
        <f t="shared" si="21"/>
        <v>0.95868381989114304</v>
      </c>
      <c r="M62" s="16">
        <f t="shared" si="21"/>
        <v>4.9629494099350469</v>
      </c>
      <c r="N62" s="40">
        <f>IFERROR((N61*1000*31)/N9,0)</f>
        <v>0.94941219969618806</v>
      </c>
    </row>
    <row r="63" spans="1:14" ht="15.75" x14ac:dyDescent="0.25">
      <c r="A63" s="641" t="s">
        <v>113</v>
      </c>
      <c r="B63" s="642"/>
      <c r="C63" s="38" t="s">
        <v>3</v>
      </c>
      <c r="D63" s="26">
        <f>Zomba!I63</f>
        <v>75</v>
      </c>
      <c r="E63" s="26">
        <f>Mwanza!I63</f>
        <v>26</v>
      </c>
      <c r="F63" s="26">
        <f>Domasi!I63</f>
        <v>17</v>
      </c>
      <c r="G63" s="26">
        <f>Namadzi!I63</f>
        <v>6</v>
      </c>
      <c r="H63" s="26">
        <f>Neno!I63</f>
        <v>15</v>
      </c>
      <c r="I63" s="26">
        <f>Kuchawe!I63</f>
        <v>5</v>
      </c>
      <c r="J63" s="26">
        <f>Chiradzulu!I63</f>
        <v>6</v>
      </c>
      <c r="K63" s="26">
        <f>Thondwe!I63</f>
        <v>4</v>
      </c>
      <c r="L63" s="26">
        <f>Jali!I63</f>
        <v>6</v>
      </c>
      <c r="M63" s="26">
        <f>Lirangwe!I63</f>
        <v>7</v>
      </c>
      <c r="N63" s="39">
        <f>SUM(D63:M63)</f>
        <v>167</v>
      </c>
    </row>
    <row r="64" spans="1:14" x14ac:dyDescent="0.25">
      <c r="A64" s="710"/>
      <c r="B64" s="711"/>
      <c r="C64" s="711"/>
      <c r="D64" s="711"/>
      <c r="E64" s="711"/>
      <c r="F64" s="711"/>
      <c r="G64" s="711"/>
      <c r="H64" s="711"/>
      <c r="I64" s="711"/>
      <c r="J64" s="711"/>
      <c r="K64" s="711"/>
      <c r="L64" s="711"/>
      <c r="M64" s="711"/>
      <c r="N64" s="712"/>
    </row>
    <row r="65" spans="1:14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8"/>
    </row>
    <row r="66" spans="1:14" ht="15.75" x14ac:dyDescent="0.25">
      <c r="A66" s="649" t="s">
        <v>111</v>
      </c>
      <c r="B66" s="37" t="s">
        <v>85</v>
      </c>
      <c r="C66" s="6" t="s">
        <v>3</v>
      </c>
      <c r="D66" s="26">
        <f>Zomba!D66</f>
        <v>25</v>
      </c>
      <c r="E66" s="26">
        <f>Mwanza!D66</f>
        <v>61</v>
      </c>
      <c r="F66" s="26">
        <f>Domasi!D66</f>
        <v>44</v>
      </c>
      <c r="G66" s="26">
        <f>Namadzi!D66</f>
        <v>72</v>
      </c>
      <c r="H66" s="26">
        <f>Neno!D66</f>
        <v>0</v>
      </c>
      <c r="I66" s="26">
        <f>Kuchawe!D66</f>
        <v>1</v>
      </c>
      <c r="J66" s="26">
        <f>Chiradzulu!D66</f>
        <v>1</v>
      </c>
      <c r="K66" s="26">
        <f>Thondwe!D66</f>
        <v>0</v>
      </c>
      <c r="L66" s="26">
        <f>Jali!D66</f>
        <v>1</v>
      </c>
      <c r="M66" s="26">
        <f>Lirangwe!D66</f>
        <v>29</v>
      </c>
      <c r="N66" s="202">
        <f>SUM(D66:M66)</f>
        <v>234</v>
      </c>
    </row>
    <row r="67" spans="1:14" ht="15.75" x14ac:dyDescent="0.25">
      <c r="A67" s="650"/>
      <c r="B67" s="24" t="s">
        <v>106</v>
      </c>
      <c r="C67" s="6" t="s">
        <v>3</v>
      </c>
      <c r="D67" s="26">
        <f>Zomba!D67+Zomba!E67+Zomba!F67+Zomba!G67+Zomba!H67+Zomba!I67</f>
        <v>680</v>
      </c>
      <c r="E67" s="26">
        <f>Mwanza!D67+Mwanza!E67+Mwanza!F67+Mwanza!G67+Mwanza!H67+Mwanza!I67</f>
        <v>196</v>
      </c>
      <c r="F67" s="26">
        <f>Domasi!D67+Domasi!E67+Domasi!F67+Domasi!G67+Domasi!H67+Domasi!I67</f>
        <v>116</v>
      </c>
      <c r="G67" s="26">
        <f>Namadzi!D67+Namadzi!E67+Namadzi!F67+Namadzi!G67+Namadzi!H67+Namadzi!I67</f>
        <v>0</v>
      </c>
      <c r="H67" s="26">
        <f>Neno!D67+Neno!E67+Neno!F67+Neno!G67+Neno!H67+Neno!I67</f>
        <v>50</v>
      </c>
      <c r="I67" s="26">
        <f>Kuchawe!D67+Kuchawe!E67+Kuchawe!F67+Kuchawe!G67+Kuchawe!H67+Kuchawe!I67</f>
        <v>13</v>
      </c>
      <c r="J67" s="26">
        <f>Chiradzulu!D67+Chiradzulu!E67+Chiradzulu!F67+Chiradzulu!G67+Chiradzulu!H67+Chiradzulu!I67</f>
        <v>10</v>
      </c>
      <c r="K67" s="26">
        <f>Thondwe!D67+Thondwe!E67+Thondwe!F67+Thondwe!G67+Thondwe!H67+Thondwe!I67</f>
        <v>18</v>
      </c>
      <c r="L67" s="26">
        <f>Jali!D67+Jali!E67+Jali!F67+Jali!G67+Jali!H67+Jali!I67</f>
        <v>36</v>
      </c>
      <c r="M67" s="26">
        <f>Lirangwe!D67+Lirangwe!E67+Lirangwe!F67+Lirangwe!G67+Lirangwe!H67+Lirangwe!I67</f>
        <v>71</v>
      </c>
      <c r="N67" s="202">
        <f>SUM(D67:M67)</f>
        <v>1190</v>
      </c>
    </row>
    <row r="68" spans="1:14" ht="26.25" x14ac:dyDescent="0.25">
      <c r="A68" s="650"/>
      <c r="B68" s="24" t="s">
        <v>105</v>
      </c>
      <c r="C68" s="6" t="s">
        <v>3</v>
      </c>
      <c r="D68" s="26">
        <f>Zomba!D68+Zomba!E68+Zomba!F68+Zomba!G68+Zomba!H68+Zomba!I68</f>
        <v>705</v>
      </c>
      <c r="E68" s="26">
        <f>Mwanza!D68+Mwanza!E68+Mwanza!F68+Mwanza!G68+Mwanza!H68+Mwanza!I68</f>
        <v>160</v>
      </c>
      <c r="F68" s="26">
        <f>Domasi!D68+Domasi!E68+Domasi!F68+Domasi!G68+Domasi!H68+Domasi!I68</f>
        <v>107</v>
      </c>
      <c r="G68" s="26">
        <f>Namadzi!D68+Namadzi!E68+Namadzi!F68+Namadzi!G68+Namadzi!H68+Namadzi!I68</f>
        <v>9</v>
      </c>
      <c r="H68" s="26">
        <f>Neno!D68+Neno!E68+Neno!F68+Neno!G68+Neno!H68+Neno!I68</f>
        <v>50</v>
      </c>
      <c r="I68" s="26">
        <f>Kuchawe!D68+Kuchawe!E68+Kuchawe!F68+Kuchawe!G68+Kuchawe!H68+Kuchawe!I68</f>
        <v>11</v>
      </c>
      <c r="J68" s="26">
        <f>Chiradzulu!D68+Chiradzulu!E68+Chiradzulu!F68+Chiradzulu!G68+Chiradzulu!H68+Chiradzulu!I68</f>
        <v>8</v>
      </c>
      <c r="K68" s="26">
        <f>Thondwe!D68+Thondwe!E68+Thondwe!F68+Thondwe!G68+Thondwe!H68+Thondwe!I68</f>
        <v>18</v>
      </c>
      <c r="L68" s="26">
        <f>Jali!D68+Jali!E68+Jali!F68+Jali!G68+Jali!H68+Jali!I68</f>
        <v>34</v>
      </c>
      <c r="M68" s="26">
        <f>Lirangwe!D68+Lirangwe!E68+Lirangwe!F68+Lirangwe!G68+Lirangwe!H68+Lirangwe!I68</f>
        <v>68</v>
      </c>
      <c r="N68" s="202">
        <f t="shared" ref="N68:N69" si="22">SUM(D68:M68)</f>
        <v>1170</v>
      </c>
    </row>
    <row r="69" spans="1:14" s="3" customFormat="1" ht="26.25" x14ac:dyDescent="0.25">
      <c r="A69" s="650"/>
      <c r="B69" s="24" t="s">
        <v>104</v>
      </c>
      <c r="C69" s="12" t="s">
        <v>3</v>
      </c>
      <c r="D69" s="26">
        <f>Zomba!D69+Zomba!E69+Zomba!F69+Zomba!G69+Zomba!H69+Zomba!I69</f>
        <v>0</v>
      </c>
      <c r="E69" s="26">
        <f>Mwanza!D69+Mwanza!E69+Mwanza!F69+Mwanza!G69+Mwanza!H69+Mwanza!I69</f>
        <v>0</v>
      </c>
      <c r="F69" s="26">
        <f>Domasi!D69+Domasi!E69+Domasi!F69+Domasi!G69+Domasi!H69+Domasi!I69</f>
        <v>0</v>
      </c>
      <c r="G69" s="26">
        <f>Namadzi!D69+Namadzi!E69+Namadzi!F69+Namadzi!G69+Namadzi!H69+Namadzi!I69</f>
        <v>0</v>
      </c>
      <c r="H69" s="26">
        <f>Neno!D69+Neno!E69+Neno!F69+Neno!G69+Neno!H69+Neno!I69</f>
        <v>0</v>
      </c>
      <c r="I69" s="26">
        <f>Kuchawe!D69+Kuchawe!E69+Kuchawe!F69+Kuchawe!G69+Kuchawe!H69+Kuchawe!I69</f>
        <v>0</v>
      </c>
      <c r="J69" s="26">
        <f>Chiradzulu!D69+Chiradzulu!E69+Chiradzulu!F69+Chiradzulu!G69+Chiradzulu!H69+Chiradzulu!I69</f>
        <v>0</v>
      </c>
      <c r="K69" s="26">
        <f>Thondwe!D69+Thondwe!E69+Thondwe!F69+Thondwe!G69+Thondwe!H69+Thondwe!I69</f>
        <v>0</v>
      </c>
      <c r="L69" s="26">
        <f>Jali!D69+Jali!E69+Jali!F69+Jali!G69+Jali!H69+Jali!I69</f>
        <v>0</v>
      </c>
      <c r="M69" s="26">
        <f>Lirangwe!D69+Lirangwe!E69+Lirangwe!F69+Lirangwe!G69+Lirangwe!H69+Lirangwe!I69</f>
        <v>0</v>
      </c>
      <c r="N69" s="202">
        <f t="shared" si="22"/>
        <v>0</v>
      </c>
    </row>
    <row r="70" spans="1:14" s="3" customFormat="1" ht="15.75" x14ac:dyDescent="0.25">
      <c r="A70" s="650"/>
      <c r="B70" s="24" t="s">
        <v>190</v>
      </c>
      <c r="C70" s="12" t="s">
        <v>3</v>
      </c>
      <c r="D70" s="5">
        <f>D68+D69</f>
        <v>705</v>
      </c>
      <c r="E70" s="5">
        <f t="shared" ref="E70:N70" si="23">E68+E69</f>
        <v>160</v>
      </c>
      <c r="F70" s="5">
        <f t="shared" si="23"/>
        <v>107</v>
      </c>
      <c r="G70" s="5">
        <f t="shared" si="23"/>
        <v>9</v>
      </c>
      <c r="H70" s="5">
        <f t="shared" si="23"/>
        <v>50</v>
      </c>
      <c r="I70" s="5">
        <f t="shared" si="23"/>
        <v>11</v>
      </c>
      <c r="J70" s="5">
        <f t="shared" si="23"/>
        <v>8</v>
      </c>
      <c r="K70" s="5">
        <f t="shared" si="23"/>
        <v>18</v>
      </c>
      <c r="L70" s="5">
        <f t="shared" si="23"/>
        <v>34</v>
      </c>
      <c r="M70" s="5">
        <f t="shared" si="23"/>
        <v>68</v>
      </c>
      <c r="N70" s="240">
        <f t="shared" si="23"/>
        <v>1170</v>
      </c>
    </row>
    <row r="71" spans="1:14" ht="15.75" x14ac:dyDescent="0.25">
      <c r="A71" s="651"/>
      <c r="B71" s="37" t="s">
        <v>81</v>
      </c>
      <c r="C71" s="6" t="s">
        <v>3</v>
      </c>
      <c r="D71" s="26">
        <f>D66+D67-D70</f>
        <v>0</v>
      </c>
      <c r="E71" s="26">
        <f t="shared" ref="E71:M71" si="24">E66+E67-E70</f>
        <v>97</v>
      </c>
      <c r="F71" s="26">
        <f t="shared" si="24"/>
        <v>53</v>
      </c>
      <c r="G71" s="26">
        <f t="shared" si="24"/>
        <v>63</v>
      </c>
      <c r="H71" s="26">
        <f t="shared" si="24"/>
        <v>0</v>
      </c>
      <c r="I71" s="26">
        <f t="shared" si="24"/>
        <v>3</v>
      </c>
      <c r="J71" s="26">
        <f t="shared" si="24"/>
        <v>3</v>
      </c>
      <c r="K71" s="26">
        <f t="shared" si="24"/>
        <v>0</v>
      </c>
      <c r="L71" s="26">
        <f t="shared" si="24"/>
        <v>3</v>
      </c>
      <c r="M71" s="26">
        <f t="shared" si="24"/>
        <v>32</v>
      </c>
      <c r="N71" s="166">
        <f>N66+N67-N70</f>
        <v>254</v>
      </c>
    </row>
    <row r="72" spans="1:14" ht="15.75" x14ac:dyDescent="0.25">
      <c r="A72" s="649" t="s">
        <v>110</v>
      </c>
      <c r="B72" s="37" t="s">
        <v>85</v>
      </c>
      <c r="C72" s="6" t="s">
        <v>3</v>
      </c>
      <c r="D72" s="26">
        <f>Zomba!D72</f>
        <v>16</v>
      </c>
      <c r="E72" s="26">
        <f>Mwanza!D72</f>
        <v>0</v>
      </c>
      <c r="F72" s="26">
        <f>Domasi!D72</f>
        <v>3</v>
      </c>
      <c r="G72" s="26">
        <f>Namadzi!D72</f>
        <v>0</v>
      </c>
      <c r="H72" s="26">
        <f>Neno!D72</f>
        <v>0</v>
      </c>
      <c r="I72" s="26">
        <f>Kuchawe!D72</f>
        <v>0</v>
      </c>
      <c r="J72" s="26">
        <f>Chiradzulu!D72</f>
        <v>0</v>
      </c>
      <c r="K72" s="26">
        <f>Thondwe!D72</f>
        <v>0</v>
      </c>
      <c r="L72" s="26">
        <f>Jali!D72</f>
        <v>1</v>
      </c>
      <c r="M72" s="26">
        <f>Lirangwe!D72</f>
        <v>0</v>
      </c>
      <c r="N72" s="202">
        <f>SUM(D72:M72)</f>
        <v>20</v>
      </c>
    </row>
    <row r="73" spans="1:14" ht="15.75" x14ac:dyDescent="0.25">
      <c r="A73" s="650"/>
      <c r="B73" s="24" t="s">
        <v>106</v>
      </c>
      <c r="C73" s="6" t="s">
        <v>3</v>
      </c>
      <c r="D73" s="26">
        <f>Zomba!D73+Zomba!E73+Zomba!F73+Zomba!G73+Zomba!H73+Zomba!I73</f>
        <v>11</v>
      </c>
      <c r="E73" s="26">
        <f>Mwanza!D73+Mwanza!E73+Mwanza!F73+Mwanza!G73+Mwanza!H73+Mwanza!I73</f>
        <v>3</v>
      </c>
      <c r="F73" s="26">
        <f>Domasi!D73+Domasi!E73+Domasi!F73+Domasi!G73+Domasi!H73+Domasi!I73</f>
        <v>1</v>
      </c>
      <c r="G73" s="26">
        <f>Namadzi!D73+Namadzi!E73+Namadzi!F73+Namadzi!G73+Namadzi!H73+Namadzi!I73</f>
        <v>0</v>
      </c>
      <c r="H73" s="26">
        <f>Neno!D73+Neno!E73+Neno!F73+Neno!G73+Neno!H73+Neno!I73</f>
        <v>0</v>
      </c>
      <c r="I73" s="26">
        <f>Kuchawe!D73+Kuchawe!E73+Kuchawe!F73+Kuchawe!G73+Kuchawe!H73+Kuchawe!I73</f>
        <v>0</v>
      </c>
      <c r="J73" s="26">
        <f>Chiradzulu!D73+Chiradzulu!E73+Chiradzulu!F73+Chiradzulu!G73+Chiradzulu!H73+Chiradzulu!I73</f>
        <v>0</v>
      </c>
      <c r="K73" s="26">
        <f>Thondwe!D73+Thondwe!E73+Thondwe!F73+Thondwe!G73+Thondwe!H73+Thondwe!I73</f>
        <v>0</v>
      </c>
      <c r="L73" s="26">
        <f>Jali!D73+Jali!E73+Jali!F73+Jali!G73+Jali!H73+Jali!I73</f>
        <v>0</v>
      </c>
      <c r="M73" s="26">
        <f>Lirangwe!D73+Lirangwe!E73+Lirangwe!F73+Lirangwe!G73+Lirangwe!H73+Lirangwe!I73</f>
        <v>2</v>
      </c>
      <c r="N73" s="202">
        <f>SUM(D73:M73)</f>
        <v>17</v>
      </c>
    </row>
    <row r="74" spans="1:14" ht="26.25" x14ac:dyDescent="0.25">
      <c r="A74" s="650"/>
      <c r="B74" s="24" t="s">
        <v>105</v>
      </c>
      <c r="C74" s="6" t="s">
        <v>3</v>
      </c>
      <c r="D74" s="26">
        <f>Zomba!D74+Zomba!E74+Zomba!F74+Zomba!G74+Zomba!H74+Zomba!I74</f>
        <v>12</v>
      </c>
      <c r="E74" s="26">
        <f>Mwanza!D74+Mwanza!E74+Mwanza!F74+Mwanza!G74+Mwanza!H74+Mwanza!I74</f>
        <v>3</v>
      </c>
      <c r="F74" s="26">
        <f>Domasi!D74+Domasi!E74+Domasi!F74+Domasi!G74+Domasi!H74+Domasi!I74</f>
        <v>0</v>
      </c>
      <c r="G74" s="26">
        <f>Namadzi!D74+Namadzi!E74+Namadzi!F74+Namadzi!G74+Namadzi!H74+Namadzi!I74</f>
        <v>0</v>
      </c>
      <c r="H74" s="26">
        <f>Neno!D74+Neno!E74+Neno!F74+Neno!G74+Neno!H74+Neno!I74</f>
        <v>0</v>
      </c>
      <c r="I74" s="26">
        <f>Kuchawe!D74+Kuchawe!E74+Kuchawe!F74+Kuchawe!G74+Kuchawe!H74+Kuchawe!I74</f>
        <v>0</v>
      </c>
      <c r="J74" s="26">
        <f>Chiradzulu!D74+Chiradzulu!E74+Chiradzulu!F74+Chiradzulu!G74+Chiradzulu!H74+Chiradzulu!I74</f>
        <v>0</v>
      </c>
      <c r="K74" s="26">
        <f>Thondwe!D74+Thondwe!E74+Thondwe!F74+Thondwe!G74+Thondwe!H74+Thondwe!I74</f>
        <v>0</v>
      </c>
      <c r="L74" s="26">
        <f>Jali!D74+Jali!E74+Jali!F74+Jali!G74+Jali!H74+Jali!I74</f>
        <v>0</v>
      </c>
      <c r="M74" s="26">
        <f>Lirangwe!D74+Lirangwe!E74+Lirangwe!F74+Lirangwe!G74+Lirangwe!H74+Lirangwe!I74</f>
        <v>2</v>
      </c>
      <c r="N74" s="202">
        <f>SUM(D74:M74)</f>
        <v>17</v>
      </c>
    </row>
    <row r="75" spans="1:14" s="3" customFormat="1" ht="26.25" x14ac:dyDescent="0.25">
      <c r="A75" s="650"/>
      <c r="B75" s="24" t="s">
        <v>104</v>
      </c>
      <c r="C75" s="12" t="s">
        <v>3</v>
      </c>
      <c r="D75" s="26">
        <f>Zomba!D75+Zomba!E75+Zomba!F75+Zomba!G75+Zomba!H75+Zomba!I75</f>
        <v>0</v>
      </c>
      <c r="E75" s="26">
        <f>Mwanza!D75+Mwanza!E75+Mwanza!F75+Mwanza!G75+Mwanza!H75+Mwanza!I75</f>
        <v>0</v>
      </c>
      <c r="F75" s="26">
        <f>Domasi!D75+Domasi!E75+Domasi!F75+Domasi!G75+Domasi!H75+Domasi!I75</f>
        <v>0</v>
      </c>
      <c r="G75" s="26">
        <f>Namadzi!D75+Namadzi!E75+Namadzi!F75+Namadzi!G75+Namadzi!H75+Namadzi!I75</f>
        <v>0</v>
      </c>
      <c r="H75" s="26">
        <f>Neno!D75+Neno!E75+Neno!F75+Neno!G75+Neno!H75+Neno!I75</f>
        <v>0</v>
      </c>
      <c r="I75" s="26">
        <f>Kuchawe!D75+Kuchawe!E75+Kuchawe!F75+Kuchawe!G75+Kuchawe!H75+Kuchawe!I75</f>
        <v>0</v>
      </c>
      <c r="J75" s="26">
        <f>Chiradzulu!D75+Chiradzulu!E75+Chiradzulu!F75+Chiradzulu!G75+Chiradzulu!H75+Chiradzulu!I75</f>
        <v>0</v>
      </c>
      <c r="K75" s="26">
        <f>Thondwe!D75+Thondwe!E75+Thondwe!F75+Thondwe!G75+Thondwe!H75+Thondwe!I75</f>
        <v>0</v>
      </c>
      <c r="L75" s="26">
        <f>Jali!D75+Jali!E75+Jali!F75+Jali!G75+Jali!H75+Jali!I75</f>
        <v>0</v>
      </c>
      <c r="M75" s="26">
        <f>Lirangwe!D75+Lirangwe!E75+Lirangwe!F75+Lirangwe!G75+Lirangwe!H75+Lirangwe!I75</f>
        <v>0</v>
      </c>
      <c r="N75" s="166"/>
    </row>
    <row r="76" spans="1:14" s="3" customFormat="1" ht="15.75" x14ac:dyDescent="0.25">
      <c r="A76" s="650"/>
      <c r="B76" s="24" t="s">
        <v>190</v>
      </c>
      <c r="C76" s="12" t="s">
        <v>3</v>
      </c>
      <c r="D76" s="5">
        <f>D74+D75</f>
        <v>12</v>
      </c>
      <c r="E76" s="5">
        <f t="shared" ref="E76:N76" si="25">E74+E75</f>
        <v>3</v>
      </c>
      <c r="F76" s="5">
        <f t="shared" si="25"/>
        <v>0</v>
      </c>
      <c r="G76" s="5">
        <f t="shared" si="25"/>
        <v>0</v>
      </c>
      <c r="H76" s="5">
        <f t="shared" si="25"/>
        <v>0</v>
      </c>
      <c r="I76" s="5">
        <f t="shared" si="25"/>
        <v>0</v>
      </c>
      <c r="J76" s="5">
        <f t="shared" si="25"/>
        <v>0</v>
      </c>
      <c r="K76" s="5">
        <f t="shared" si="25"/>
        <v>0</v>
      </c>
      <c r="L76" s="5">
        <f t="shared" si="25"/>
        <v>0</v>
      </c>
      <c r="M76" s="5">
        <f t="shared" si="25"/>
        <v>2</v>
      </c>
      <c r="N76" s="240">
        <f t="shared" si="25"/>
        <v>17</v>
      </c>
    </row>
    <row r="77" spans="1:14" ht="15.75" x14ac:dyDescent="0.25">
      <c r="A77" s="651"/>
      <c r="B77" s="37" t="s">
        <v>81</v>
      </c>
      <c r="C77" s="6" t="s">
        <v>3</v>
      </c>
      <c r="D77" s="26">
        <f>D73+D74-D76</f>
        <v>11</v>
      </c>
      <c r="E77" s="26">
        <f t="shared" ref="E77:M77" si="26">E73+E74-E76</f>
        <v>3</v>
      </c>
      <c r="F77" s="26">
        <f t="shared" si="26"/>
        <v>1</v>
      </c>
      <c r="G77" s="26">
        <f t="shared" si="26"/>
        <v>0</v>
      </c>
      <c r="H77" s="26">
        <f t="shared" si="26"/>
        <v>0</v>
      </c>
      <c r="I77" s="26">
        <f t="shared" si="26"/>
        <v>0</v>
      </c>
      <c r="J77" s="26">
        <f t="shared" si="26"/>
        <v>0</v>
      </c>
      <c r="K77" s="26">
        <f t="shared" si="26"/>
        <v>0</v>
      </c>
      <c r="L77" s="26">
        <f t="shared" si="26"/>
        <v>0</v>
      </c>
      <c r="M77" s="26">
        <f t="shared" si="26"/>
        <v>2</v>
      </c>
      <c r="N77" s="166">
        <f>N72+N73-N76</f>
        <v>20</v>
      </c>
    </row>
    <row r="78" spans="1:14" ht="15.6" customHeight="1" x14ac:dyDescent="0.25">
      <c r="A78" s="649" t="s">
        <v>109</v>
      </c>
      <c r="B78" s="37" t="s">
        <v>85</v>
      </c>
      <c r="C78" s="6" t="s">
        <v>3</v>
      </c>
      <c r="D78" s="26">
        <f>Zomba!D78</f>
        <v>1</v>
      </c>
      <c r="E78" s="26">
        <f>Mwanza!D78</f>
        <v>0</v>
      </c>
      <c r="F78" s="26">
        <f>Domasi!D78</f>
        <v>3</v>
      </c>
      <c r="G78" s="26">
        <f>Namadzi!D78</f>
        <v>0</v>
      </c>
      <c r="H78" s="26">
        <f>Neno!D78</f>
        <v>0</v>
      </c>
      <c r="I78" s="26">
        <f>Kuchawe!D78</f>
        <v>0</v>
      </c>
      <c r="J78" s="26">
        <f>Chiradzulu!D78</f>
        <v>0</v>
      </c>
      <c r="K78" s="26">
        <f>Thondwe!D78</f>
        <v>0</v>
      </c>
      <c r="L78" s="26">
        <f>Jali!D78</f>
        <v>0</v>
      </c>
      <c r="M78" s="26">
        <f>Lirangwe!D78</f>
        <v>0</v>
      </c>
      <c r="N78" s="202">
        <f>SUM(D78:M78)</f>
        <v>4</v>
      </c>
    </row>
    <row r="79" spans="1:14" ht="15.75" customHeight="1" x14ac:dyDescent="0.25">
      <c r="A79" s="650"/>
      <c r="B79" s="24" t="s">
        <v>106</v>
      </c>
      <c r="C79" s="6" t="s">
        <v>3</v>
      </c>
      <c r="D79" s="26">
        <f>Zomba!D79+Zomba!E79+Zomba!F79+Zomba!G79+Zomba!H79+Zomba!I79</f>
        <v>8</v>
      </c>
      <c r="E79" s="26">
        <f>Mwanza!D79+Mwanza!E79+Mwanza!F79+Mwanza!G79+Mwanza!H79+Mwanza!I79</f>
        <v>0</v>
      </c>
      <c r="F79" s="26">
        <f>Domasi!D79+Domasi!E79+Domasi!F79+Domasi!G79+Domasi!H79+Domasi!I79</f>
        <v>2</v>
      </c>
      <c r="G79" s="26">
        <f>Namadzi!D79+Namadzi!E79+Namadzi!F79+Namadzi!G79+Namadzi!H79+Namadzi!I79</f>
        <v>0</v>
      </c>
      <c r="H79" s="26">
        <f>Neno!D79+Neno!E79+Neno!F79+Neno!G79+Neno!H79+Neno!I79</f>
        <v>0</v>
      </c>
      <c r="I79" s="26">
        <f>Kuchawe!D79+Kuchawe!E79+Kuchawe!F79+Kuchawe!G79+Kuchawe!H79+Kuchawe!I79</f>
        <v>0</v>
      </c>
      <c r="J79" s="26">
        <f>Chiradzulu!D79+Chiradzulu!E79+Chiradzulu!F79+Chiradzulu!G79+Chiradzulu!H79+Chiradzulu!I79</f>
        <v>3</v>
      </c>
      <c r="K79" s="26">
        <f>Thondwe!D79+Thondwe!E79+Thondwe!F79+Thondwe!G79+Thondwe!H79+Thondwe!I79</f>
        <v>0</v>
      </c>
      <c r="L79" s="26">
        <f>Jali!D79+Jali!E79+Jali!F79+Jali!G79+Jali!H79+Jali!I79</f>
        <v>1</v>
      </c>
      <c r="M79" s="26">
        <f>Lirangwe!D79+Lirangwe!E79+Lirangwe!F79+Lirangwe!G79+Lirangwe!H79+Lirangwe!I79</f>
        <v>0</v>
      </c>
      <c r="N79" s="202">
        <f>SUM(D79:M79)</f>
        <v>14</v>
      </c>
    </row>
    <row r="80" spans="1:14" ht="26.25" x14ac:dyDescent="0.25">
      <c r="A80" s="650"/>
      <c r="B80" s="24" t="s">
        <v>105</v>
      </c>
      <c r="C80" s="6" t="s">
        <v>3</v>
      </c>
      <c r="D80" s="26">
        <f>Zomba!D80+Zomba!E80+Zomba!F80+Zomba!G80+Zomba!H80+Zomba!I80</f>
        <v>4</v>
      </c>
      <c r="E80" s="26">
        <f>Mwanza!D80+Mwanza!E80+Mwanza!F80+Mwanza!G80+Mwanza!H80+Mwanza!I80</f>
        <v>0</v>
      </c>
      <c r="F80" s="26">
        <f>Domasi!D80+Domasi!E80+Domasi!F80+Domasi!G80+Domasi!H80+Domasi!I80</f>
        <v>1</v>
      </c>
      <c r="G80" s="26">
        <f>Namadzi!D80+Namadzi!E80+Namadzi!F80+Namadzi!G80+Namadzi!H80+Namadzi!I80</f>
        <v>0</v>
      </c>
      <c r="H80" s="26">
        <f>Neno!D80+Neno!E80+Neno!F80+Neno!G80+Neno!H80+Neno!I80</f>
        <v>0</v>
      </c>
      <c r="I80" s="26">
        <f>Kuchawe!D80+Kuchawe!E80+Kuchawe!F80+Kuchawe!G80+Kuchawe!H80+Kuchawe!I80</f>
        <v>0</v>
      </c>
      <c r="J80" s="26">
        <f>Chiradzulu!D80+Chiradzulu!E80+Chiradzulu!F80+Chiradzulu!G80+Chiradzulu!H80+Chiradzulu!I80</f>
        <v>3</v>
      </c>
      <c r="K80" s="26">
        <f>Thondwe!D80+Thondwe!E80+Thondwe!F80+Thondwe!G80+Thondwe!H80+Thondwe!I80</f>
        <v>0</v>
      </c>
      <c r="L80" s="26">
        <f>Jali!D80+Jali!E80+Jali!F80+Jali!G80+Jali!H80+Jali!I80</f>
        <v>1</v>
      </c>
      <c r="M80" s="26">
        <f>Lirangwe!D80+Lirangwe!E80+Lirangwe!F80+Lirangwe!G80+Lirangwe!H80+Lirangwe!I80</f>
        <v>0</v>
      </c>
      <c r="N80" s="202">
        <f>SUM(D80:M80)</f>
        <v>9</v>
      </c>
    </row>
    <row r="81" spans="1:14" s="3" customFormat="1" ht="26.25" customHeight="1" x14ac:dyDescent="0.25">
      <c r="A81" s="650"/>
      <c r="B81" s="24" t="s">
        <v>104</v>
      </c>
      <c r="C81" s="12" t="s">
        <v>3</v>
      </c>
      <c r="D81" s="26">
        <f>Zomba!D81+Zomba!E81+Zomba!F81+Zomba!G81+Zomba!H81+Zomba!I81</f>
        <v>0</v>
      </c>
      <c r="E81" s="26">
        <f>Mwanza!D81+Mwanza!E81+Mwanza!F81+Mwanza!G81+Mwanza!H81+Mwanza!I81</f>
        <v>0</v>
      </c>
      <c r="F81" s="26">
        <f>Domasi!D81+Domasi!E81+Domasi!F81+Domasi!G81+Domasi!H81+Domasi!I81</f>
        <v>0</v>
      </c>
      <c r="G81" s="26">
        <f>Namadzi!D81+Namadzi!E81+Namadzi!F81+Namadzi!G81+Namadzi!H81+Namadzi!I81</f>
        <v>0</v>
      </c>
      <c r="H81" s="26">
        <f>Neno!D81+Neno!E81+Neno!F81+Neno!G81+Neno!H81+Neno!I81</f>
        <v>0</v>
      </c>
      <c r="I81" s="26">
        <f>Kuchawe!D81+Kuchawe!E81+Kuchawe!F81+Kuchawe!G81+Kuchawe!H81+Kuchawe!I81</f>
        <v>0</v>
      </c>
      <c r="J81" s="26">
        <f>Chiradzulu!D81+Chiradzulu!E81+Chiradzulu!F81+Chiradzulu!G81+Chiradzulu!H81+Chiradzulu!I81</f>
        <v>0</v>
      </c>
      <c r="K81" s="26">
        <f>Thondwe!D81+Thondwe!E81+Thondwe!F81+Thondwe!G81+Thondwe!H81+Thondwe!I81</f>
        <v>0</v>
      </c>
      <c r="L81" s="26">
        <f>Jali!D81+Jali!E81+Jali!F81+Jali!G81+Jali!H81+Jali!I81</f>
        <v>0</v>
      </c>
      <c r="M81" s="26">
        <f>Lirangwe!D81+Lirangwe!E81+Lirangwe!F81+Lirangwe!G81+Lirangwe!H81+Lirangwe!I81</f>
        <v>0</v>
      </c>
      <c r="N81" s="166">
        <f>SUM(D81:M81)</f>
        <v>0</v>
      </c>
    </row>
    <row r="82" spans="1:14" s="3" customFormat="1" ht="15.75" x14ac:dyDescent="0.25">
      <c r="A82" s="650"/>
      <c r="B82" s="24" t="s">
        <v>190</v>
      </c>
      <c r="C82" s="12" t="s">
        <v>3</v>
      </c>
      <c r="D82" s="5">
        <f>D81+D80</f>
        <v>4</v>
      </c>
      <c r="E82" s="5">
        <f t="shared" ref="E82:N82" si="27">E81+E80</f>
        <v>0</v>
      </c>
      <c r="F82" s="5">
        <f t="shared" si="27"/>
        <v>1</v>
      </c>
      <c r="G82" s="5">
        <f t="shared" si="27"/>
        <v>0</v>
      </c>
      <c r="H82" s="5">
        <f t="shared" si="27"/>
        <v>0</v>
      </c>
      <c r="I82" s="5">
        <f t="shared" si="27"/>
        <v>0</v>
      </c>
      <c r="J82" s="5">
        <f t="shared" si="27"/>
        <v>3</v>
      </c>
      <c r="K82" s="5">
        <f t="shared" si="27"/>
        <v>0</v>
      </c>
      <c r="L82" s="5">
        <f t="shared" si="27"/>
        <v>1</v>
      </c>
      <c r="M82" s="5">
        <f t="shared" si="27"/>
        <v>0</v>
      </c>
      <c r="N82" s="240">
        <f t="shared" si="27"/>
        <v>9</v>
      </c>
    </row>
    <row r="83" spans="1:14" ht="15.75" x14ac:dyDescent="0.25">
      <c r="A83" s="651"/>
      <c r="B83" s="37" t="s">
        <v>81</v>
      </c>
      <c r="C83" s="6" t="s">
        <v>3</v>
      </c>
      <c r="D83" s="26">
        <f>D78+D79-D82</f>
        <v>5</v>
      </c>
      <c r="E83" s="26">
        <f t="shared" ref="E83:N83" si="28">E78+E79-E82</f>
        <v>0</v>
      </c>
      <c r="F83" s="26">
        <f t="shared" si="28"/>
        <v>4</v>
      </c>
      <c r="G83" s="26">
        <f t="shared" si="28"/>
        <v>0</v>
      </c>
      <c r="H83" s="26">
        <f t="shared" si="28"/>
        <v>0</v>
      </c>
      <c r="I83" s="26">
        <f t="shared" si="28"/>
        <v>0</v>
      </c>
      <c r="J83" s="26">
        <f t="shared" si="28"/>
        <v>0</v>
      </c>
      <c r="K83" s="26">
        <f t="shared" si="28"/>
        <v>0</v>
      </c>
      <c r="L83" s="26">
        <f t="shared" si="28"/>
        <v>0</v>
      </c>
      <c r="M83" s="26">
        <f t="shared" si="28"/>
        <v>0</v>
      </c>
      <c r="N83" s="166">
        <f t="shared" si="28"/>
        <v>9</v>
      </c>
    </row>
    <row r="84" spans="1:14" ht="15.75" x14ac:dyDescent="0.25">
      <c r="A84" s="652" t="s">
        <v>108</v>
      </c>
      <c r="B84" s="37" t="s">
        <v>85</v>
      </c>
      <c r="C84" s="6" t="s">
        <v>3</v>
      </c>
      <c r="D84" s="26">
        <f>Zomba!D84</f>
        <v>5</v>
      </c>
      <c r="E84" s="26">
        <f>Mwanza!D84</f>
        <v>0</v>
      </c>
      <c r="F84" s="26">
        <f>Domasi!D84</f>
        <v>0</v>
      </c>
      <c r="G84" s="26">
        <f>Namadzi!D84</f>
        <v>0</v>
      </c>
      <c r="H84" s="26">
        <f>Neno!D84</f>
        <v>0</v>
      </c>
      <c r="I84" s="26">
        <f>Kuchawe!D84</f>
        <v>0</v>
      </c>
      <c r="J84" s="26">
        <f>Chiradzulu!D84</f>
        <v>0</v>
      </c>
      <c r="K84" s="26">
        <f>Thondwe!D84</f>
        <v>0</v>
      </c>
      <c r="L84" s="26">
        <f>Jali!D84</f>
        <v>0</v>
      </c>
      <c r="M84" s="26">
        <f>Lirangwe!D84</f>
        <v>0</v>
      </c>
      <c r="N84" s="202">
        <f>SUM(D84:M84)</f>
        <v>5</v>
      </c>
    </row>
    <row r="85" spans="1:14" ht="15.75" x14ac:dyDescent="0.25">
      <c r="A85" s="653"/>
      <c r="B85" s="37" t="s">
        <v>106</v>
      </c>
      <c r="C85" s="6" t="s">
        <v>3</v>
      </c>
      <c r="D85" s="26">
        <f>Zomba!D85+Zomba!E85+Zomba!F85+Zomba!G85+Zomba!H85+Zomba!I85</f>
        <v>1</v>
      </c>
      <c r="E85" s="26">
        <f>Mwanza!D85+Mwanza!E85+Mwanza!F85+Mwanza!G85+Mwanza!H85+Mwanza!I85</f>
        <v>0</v>
      </c>
      <c r="F85" s="26">
        <f>Domasi!D85+Domasi!E85+Domasi!F85+Domasi!G85+Domasi!H85+Domasi!I85</f>
        <v>0</v>
      </c>
      <c r="G85" s="26">
        <f>Namadzi!D85+Namadzi!E85+Namadzi!F85+Namadzi!G85+Namadzi!H85+Namadzi!I85</f>
        <v>0</v>
      </c>
      <c r="H85" s="26">
        <f>Neno!D85+Neno!E85+Neno!F85+Neno!G85+Neno!H85+Neno!I85</f>
        <v>0</v>
      </c>
      <c r="I85" s="26">
        <f>Kuchawe!D85+Kuchawe!E85+Kuchawe!F85+Kuchawe!G85+Kuchawe!H85+Kuchawe!I85</f>
        <v>0</v>
      </c>
      <c r="J85" s="26">
        <f>Chiradzulu!D85+Chiradzulu!E85+Chiradzulu!F85+Chiradzulu!G85+Chiradzulu!H85+Chiradzulu!I85</f>
        <v>0</v>
      </c>
      <c r="K85" s="26">
        <f>Thondwe!D85+Thondwe!E85+Thondwe!F85+Thondwe!G85+Thondwe!H85+Thondwe!I85</f>
        <v>0</v>
      </c>
      <c r="L85" s="26">
        <f>Jali!D85+Jali!E85+Jali!F85+Jali!G85+Jali!H85+Jali!I85</f>
        <v>0</v>
      </c>
      <c r="M85" s="26">
        <f>Lirangwe!D85+Lirangwe!E85+Lirangwe!F85+Lirangwe!G85+Lirangwe!H85+Lirangwe!I85</f>
        <v>0</v>
      </c>
      <c r="N85" s="202">
        <f>SUM(D85:M85)</f>
        <v>1</v>
      </c>
    </row>
    <row r="86" spans="1:14" ht="26.25" x14ac:dyDescent="0.25">
      <c r="A86" s="653"/>
      <c r="B86" s="37" t="s">
        <v>105</v>
      </c>
      <c r="C86" s="6" t="s">
        <v>3</v>
      </c>
      <c r="D86" s="26">
        <f>Zomba!D86+Zomba!E86+Zomba!F86+Zomba!G86+Zomba!H86+Zomba!I86</f>
        <v>0</v>
      </c>
      <c r="E86" s="26">
        <f>Mwanza!D86+Mwanza!E86+Mwanza!F86+Mwanza!G86+Mwanza!H86+Mwanza!I86</f>
        <v>0</v>
      </c>
      <c r="F86" s="26">
        <f>Domasi!D86+Domasi!E86+Domasi!F86+Domasi!G86+Domasi!H86+Domasi!I86</f>
        <v>0</v>
      </c>
      <c r="G86" s="26">
        <f>Namadzi!D86+Namadzi!E86+Namadzi!F86+Namadzi!G86+Namadzi!H86+Namadzi!I86</f>
        <v>0</v>
      </c>
      <c r="H86" s="26">
        <f>Neno!D86+Neno!E86+Neno!F86+Neno!G86+Neno!H86+Neno!I86</f>
        <v>0</v>
      </c>
      <c r="I86" s="26">
        <f>Kuchawe!D86+Kuchawe!E86+Kuchawe!F86+Kuchawe!G86+Kuchawe!H86+Kuchawe!I86</f>
        <v>0</v>
      </c>
      <c r="J86" s="26">
        <f>Chiradzulu!D86+Chiradzulu!E86+Chiradzulu!F86+Chiradzulu!G86+Chiradzulu!H86+Chiradzulu!I86</f>
        <v>0</v>
      </c>
      <c r="K86" s="26">
        <f>Thondwe!D86+Thondwe!E86+Thondwe!F86+Thondwe!G86+Thondwe!H86+Thondwe!I86</f>
        <v>0</v>
      </c>
      <c r="L86" s="26">
        <f>Jali!D86+Jali!E86+Jali!F86+Jali!G86+Jali!H86+Jali!I86</f>
        <v>0</v>
      </c>
      <c r="M86" s="26">
        <f>Lirangwe!D86+Lirangwe!E86+Lirangwe!F86+Lirangwe!G86+Lirangwe!H86+Lirangwe!I86</f>
        <v>0</v>
      </c>
      <c r="N86" s="202"/>
    </row>
    <row r="87" spans="1:14" s="3" customFormat="1" ht="26.25" x14ac:dyDescent="0.25">
      <c r="A87" s="653"/>
      <c r="B87" s="24" t="s">
        <v>104</v>
      </c>
      <c r="C87" s="12" t="s">
        <v>3</v>
      </c>
      <c r="D87" s="26">
        <f>Zomba!D87+Zomba!E87+Zomba!F87+Zomba!G87+Zomba!H87+Zomba!I87</f>
        <v>0</v>
      </c>
      <c r="E87" s="26">
        <f>Mwanza!D87+Mwanza!E87+Mwanza!F87+Mwanza!G87+Mwanza!H87+Mwanza!I87</f>
        <v>0</v>
      </c>
      <c r="F87" s="26">
        <f>Domasi!D87+Domasi!E87+Domasi!F87+Domasi!G87+Domasi!H87+Domasi!I87</f>
        <v>0</v>
      </c>
      <c r="G87" s="26">
        <f>Namadzi!D87+Namadzi!E87+Namadzi!F87+Namadzi!G87+Namadzi!H87+Namadzi!I87</f>
        <v>0</v>
      </c>
      <c r="H87" s="26">
        <f>Neno!D87+Neno!E87+Neno!F87+Neno!G87+Neno!H87+Neno!I87</f>
        <v>0</v>
      </c>
      <c r="I87" s="26">
        <f>Kuchawe!D87+Kuchawe!E87+Kuchawe!F87+Kuchawe!G87+Kuchawe!H87+Kuchawe!I87</f>
        <v>0</v>
      </c>
      <c r="J87" s="26">
        <f>Chiradzulu!D87+Chiradzulu!E87+Chiradzulu!F87+Chiradzulu!G87+Chiradzulu!H87+Chiradzulu!I87</f>
        <v>0</v>
      </c>
      <c r="K87" s="26">
        <f>Thondwe!D87+Thondwe!E87+Thondwe!F87+Thondwe!G87+Thondwe!H87+Thondwe!I87</f>
        <v>0</v>
      </c>
      <c r="L87" s="26">
        <f>Jali!D87+Jali!E87+Jali!F87+Jali!G87+Jali!H87+Jali!I87</f>
        <v>0</v>
      </c>
      <c r="M87" s="26">
        <f>Lirangwe!D87+Lirangwe!E87+Lirangwe!F87+Lirangwe!G87+Lirangwe!H87+Lirangwe!I87</f>
        <v>0</v>
      </c>
      <c r="N87" s="166">
        <f>SUM(D87:M87)</f>
        <v>0</v>
      </c>
    </row>
    <row r="88" spans="1:14" s="3" customFormat="1" ht="15.75" x14ac:dyDescent="0.25">
      <c r="A88" s="653"/>
      <c r="B88" s="24" t="s">
        <v>190</v>
      </c>
      <c r="C88" s="12" t="s">
        <v>3</v>
      </c>
      <c r="D88" s="5">
        <f>D87+D86</f>
        <v>0</v>
      </c>
      <c r="E88" s="5">
        <f t="shared" ref="E88:M88" si="29">E87+E86</f>
        <v>0</v>
      </c>
      <c r="F88" s="5">
        <f t="shared" si="29"/>
        <v>0</v>
      </c>
      <c r="G88" s="5">
        <f t="shared" si="29"/>
        <v>0</v>
      </c>
      <c r="H88" s="5">
        <f t="shared" si="29"/>
        <v>0</v>
      </c>
      <c r="I88" s="5">
        <f t="shared" si="29"/>
        <v>0</v>
      </c>
      <c r="J88" s="5">
        <f t="shared" si="29"/>
        <v>0</v>
      </c>
      <c r="K88" s="5">
        <f t="shared" si="29"/>
        <v>0</v>
      </c>
      <c r="L88" s="5">
        <f t="shared" si="29"/>
        <v>0</v>
      </c>
      <c r="M88" s="5">
        <f t="shared" si="29"/>
        <v>0</v>
      </c>
      <c r="N88" s="166"/>
    </row>
    <row r="89" spans="1:14" ht="15.75" x14ac:dyDescent="0.25">
      <c r="A89" s="654"/>
      <c r="B89" s="36" t="s">
        <v>81</v>
      </c>
      <c r="C89" s="6" t="s">
        <v>3</v>
      </c>
      <c r="D89" s="26">
        <f>D84+D85-D88</f>
        <v>6</v>
      </c>
      <c r="E89" s="26">
        <f t="shared" ref="E89:M89" si="30">E84+E85-E88</f>
        <v>0</v>
      </c>
      <c r="F89" s="26">
        <f t="shared" si="30"/>
        <v>0</v>
      </c>
      <c r="G89" s="26">
        <f t="shared" si="30"/>
        <v>0</v>
      </c>
      <c r="H89" s="26">
        <f t="shared" si="30"/>
        <v>0</v>
      </c>
      <c r="I89" s="26">
        <f t="shared" si="30"/>
        <v>0</v>
      </c>
      <c r="J89" s="26">
        <f t="shared" si="30"/>
        <v>0</v>
      </c>
      <c r="K89" s="26">
        <f t="shared" si="30"/>
        <v>0</v>
      </c>
      <c r="L89" s="26">
        <f t="shared" si="30"/>
        <v>0</v>
      </c>
      <c r="M89" s="26">
        <f t="shared" si="30"/>
        <v>0</v>
      </c>
      <c r="N89" s="166">
        <f t="shared" ref="N89" si="31">N84+N85-N86-N87</f>
        <v>6</v>
      </c>
    </row>
    <row r="90" spans="1:14" ht="15.75" x14ac:dyDescent="0.25">
      <c r="A90" s="655" t="s">
        <v>107</v>
      </c>
      <c r="B90" s="24" t="s">
        <v>85</v>
      </c>
      <c r="C90" s="12" t="s">
        <v>3</v>
      </c>
      <c r="D90" s="142">
        <f>D66+D72+D78+D84</f>
        <v>47</v>
      </c>
      <c r="E90" s="142">
        <f t="shared" ref="E90:M90" si="32">E66+E72+E78+E84</f>
        <v>61</v>
      </c>
      <c r="F90" s="142">
        <f t="shared" si="32"/>
        <v>50</v>
      </c>
      <c r="G90" s="142">
        <f t="shared" si="32"/>
        <v>72</v>
      </c>
      <c r="H90" s="142">
        <f t="shared" si="32"/>
        <v>0</v>
      </c>
      <c r="I90" s="142">
        <f t="shared" si="32"/>
        <v>1</v>
      </c>
      <c r="J90" s="142">
        <f t="shared" si="32"/>
        <v>1</v>
      </c>
      <c r="K90" s="142">
        <f t="shared" si="32"/>
        <v>0</v>
      </c>
      <c r="L90" s="142">
        <f t="shared" si="32"/>
        <v>2</v>
      </c>
      <c r="M90" s="142">
        <f t="shared" si="32"/>
        <v>29</v>
      </c>
      <c r="N90" s="202">
        <f>SUM(D90:M90)</f>
        <v>263</v>
      </c>
    </row>
    <row r="91" spans="1:14" ht="15.75" x14ac:dyDescent="0.25">
      <c r="A91" s="656"/>
      <c r="B91" s="24" t="s">
        <v>106</v>
      </c>
      <c r="C91" s="12" t="s">
        <v>3</v>
      </c>
      <c r="D91" s="142">
        <f t="shared" ref="D91:M93" si="33">D67+D73+D79+D85</f>
        <v>700</v>
      </c>
      <c r="E91" s="142">
        <f t="shared" si="33"/>
        <v>199</v>
      </c>
      <c r="F91" s="142">
        <f t="shared" si="33"/>
        <v>119</v>
      </c>
      <c r="G91" s="142">
        <f t="shared" si="33"/>
        <v>0</v>
      </c>
      <c r="H91" s="142">
        <f t="shared" si="33"/>
        <v>50</v>
      </c>
      <c r="I91" s="142">
        <f t="shared" si="33"/>
        <v>13</v>
      </c>
      <c r="J91" s="142">
        <f t="shared" si="33"/>
        <v>13</v>
      </c>
      <c r="K91" s="142">
        <f t="shared" si="33"/>
        <v>18</v>
      </c>
      <c r="L91" s="142">
        <f t="shared" si="33"/>
        <v>37</v>
      </c>
      <c r="M91" s="142">
        <f t="shared" si="33"/>
        <v>73</v>
      </c>
      <c r="N91" s="202">
        <f>SUM(D91:M91)</f>
        <v>1222</v>
      </c>
    </row>
    <row r="92" spans="1:14" ht="26.25" x14ac:dyDescent="0.25">
      <c r="A92" s="656"/>
      <c r="B92" s="24" t="s">
        <v>105</v>
      </c>
      <c r="C92" s="12" t="s">
        <v>3</v>
      </c>
      <c r="D92" s="142">
        <f t="shared" si="33"/>
        <v>721</v>
      </c>
      <c r="E92" s="142">
        <f t="shared" si="33"/>
        <v>163</v>
      </c>
      <c r="F92" s="142">
        <f t="shared" si="33"/>
        <v>108</v>
      </c>
      <c r="G92" s="142">
        <f t="shared" si="33"/>
        <v>9</v>
      </c>
      <c r="H92" s="142">
        <f t="shared" si="33"/>
        <v>50</v>
      </c>
      <c r="I92" s="142">
        <f t="shared" si="33"/>
        <v>11</v>
      </c>
      <c r="J92" s="142">
        <f t="shared" si="33"/>
        <v>11</v>
      </c>
      <c r="K92" s="142">
        <f t="shared" si="33"/>
        <v>18</v>
      </c>
      <c r="L92" s="142">
        <f t="shared" si="33"/>
        <v>35</v>
      </c>
      <c r="M92" s="142">
        <f t="shared" si="33"/>
        <v>70</v>
      </c>
      <c r="N92" s="202">
        <f t="shared" ref="N92:N93" si="34">SUM(D92:M92)</f>
        <v>1196</v>
      </c>
    </row>
    <row r="93" spans="1:14" s="3" customFormat="1" ht="26.25" x14ac:dyDescent="0.25">
      <c r="A93" s="656"/>
      <c r="B93" s="24" t="s">
        <v>104</v>
      </c>
      <c r="C93" s="12"/>
      <c r="D93" s="142">
        <f t="shared" si="33"/>
        <v>0</v>
      </c>
      <c r="E93" s="142">
        <f t="shared" si="33"/>
        <v>0</v>
      </c>
      <c r="F93" s="142">
        <f t="shared" si="33"/>
        <v>0</v>
      </c>
      <c r="G93" s="142">
        <f t="shared" si="33"/>
        <v>0</v>
      </c>
      <c r="H93" s="142">
        <f t="shared" si="33"/>
        <v>0</v>
      </c>
      <c r="I93" s="142">
        <f t="shared" si="33"/>
        <v>0</v>
      </c>
      <c r="J93" s="142">
        <f t="shared" si="33"/>
        <v>0</v>
      </c>
      <c r="K93" s="142">
        <f t="shared" si="33"/>
        <v>0</v>
      </c>
      <c r="L93" s="142">
        <f t="shared" si="33"/>
        <v>0</v>
      </c>
      <c r="M93" s="142">
        <f t="shared" si="33"/>
        <v>0</v>
      </c>
      <c r="N93" s="202">
        <f t="shared" si="34"/>
        <v>0</v>
      </c>
    </row>
    <row r="94" spans="1:14" s="3" customFormat="1" ht="15.75" x14ac:dyDescent="0.25">
      <c r="A94" s="656"/>
      <c r="B94" s="24" t="s">
        <v>190</v>
      </c>
      <c r="C94" s="12" t="s">
        <v>3</v>
      </c>
      <c r="D94" s="143">
        <f>D93+D92</f>
        <v>721</v>
      </c>
      <c r="E94" s="143">
        <f t="shared" ref="E94:N94" si="35">E93+E92</f>
        <v>163</v>
      </c>
      <c r="F94" s="143">
        <f t="shared" si="35"/>
        <v>108</v>
      </c>
      <c r="G94" s="143">
        <f t="shared" si="35"/>
        <v>9</v>
      </c>
      <c r="H94" s="143">
        <f t="shared" si="35"/>
        <v>50</v>
      </c>
      <c r="I94" s="143">
        <f t="shared" si="35"/>
        <v>11</v>
      </c>
      <c r="J94" s="143">
        <f t="shared" si="35"/>
        <v>11</v>
      </c>
      <c r="K94" s="143">
        <f t="shared" si="35"/>
        <v>18</v>
      </c>
      <c r="L94" s="143">
        <f t="shared" si="35"/>
        <v>35</v>
      </c>
      <c r="M94" s="143">
        <f t="shared" si="35"/>
        <v>70</v>
      </c>
      <c r="N94" s="203">
        <f t="shared" si="35"/>
        <v>1196</v>
      </c>
    </row>
    <row r="95" spans="1:14" ht="16.5" thickBot="1" x14ac:dyDescent="0.3">
      <c r="A95" s="657"/>
      <c r="B95" s="24" t="s">
        <v>81</v>
      </c>
      <c r="C95" s="12" t="s">
        <v>3</v>
      </c>
      <c r="D95" s="144">
        <f>D90+D91-D94</f>
        <v>26</v>
      </c>
      <c r="E95" s="144">
        <f t="shared" ref="E95:N95" si="36">E90+E91-E94</f>
        <v>97</v>
      </c>
      <c r="F95" s="144">
        <f t="shared" si="36"/>
        <v>61</v>
      </c>
      <c r="G95" s="144">
        <f t="shared" si="36"/>
        <v>63</v>
      </c>
      <c r="H95" s="144">
        <f t="shared" si="36"/>
        <v>0</v>
      </c>
      <c r="I95" s="144">
        <f t="shared" si="36"/>
        <v>3</v>
      </c>
      <c r="J95" s="144">
        <f t="shared" si="36"/>
        <v>3</v>
      </c>
      <c r="K95" s="144">
        <f t="shared" si="36"/>
        <v>0</v>
      </c>
      <c r="L95" s="144">
        <f t="shared" si="36"/>
        <v>4</v>
      </c>
      <c r="M95" s="144">
        <f t="shared" si="36"/>
        <v>32</v>
      </c>
      <c r="N95" s="204">
        <f t="shared" si="36"/>
        <v>289</v>
      </c>
    </row>
    <row r="96" spans="1:14" ht="16.149999999999999" customHeight="1" thickBot="1" x14ac:dyDescent="0.3">
      <c r="A96" s="707"/>
      <c r="B96" s="708"/>
      <c r="C96" s="708"/>
      <c r="D96" s="708"/>
      <c r="E96" s="708"/>
      <c r="F96" s="708"/>
      <c r="G96" s="708"/>
      <c r="H96" s="708"/>
      <c r="I96" s="708"/>
      <c r="J96" s="708"/>
      <c r="K96" s="708"/>
      <c r="L96" s="708"/>
      <c r="M96" s="708"/>
      <c r="N96" s="709"/>
    </row>
    <row r="97" spans="1:14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6"/>
    </row>
    <row r="98" spans="1:14" ht="15.75" x14ac:dyDescent="0.25">
      <c r="A98" s="85" t="s">
        <v>192</v>
      </c>
      <c r="B98" s="67"/>
      <c r="C98" s="12" t="s">
        <v>3</v>
      </c>
      <c r="D98" s="26">
        <f>Zomba!D98+Zomba!E98+Zomba!F98+Zomba!G98+Zomba!H98+Zomba!I98</f>
        <v>0</v>
      </c>
      <c r="E98" s="26">
        <f>Mwanza!D98+Mwanza!E98+Mwanza!F98+Mwanza!G98+Mwanza!H98+Mwanza!I98</f>
        <v>2</v>
      </c>
      <c r="F98" s="26">
        <f>Domasi!D98+Domasi!E98+Domasi!F98+Domasi!G98+Domasi!H98+Domasi!I98</f>
        <v>6</v>
      </c>
      <c r="G98" s="26">
        <f>Namadzi!D98+Namadzi!E98+Namadzi!F98+Namadzi!G98+Namadzi!H98+Namadzi!I98</f>
        <v>0</v>
      </c>
      <c r="H98" s="26">
        <f>Neno!D98+Neno!E98+Neno!F98+Neno!G98+Neno!H98+Neno!I98</f>
        <v>0</v>
      </c>
      <c r="I98" s="26">
        <f>Kuchawe!D98+Kuchawe!E98+Kuchawe!F98+Kuchawe!G98+Kuchawe!H98+Kuchawe!I98</f>
        <v>0</v>
      </c>
      <c r="J98" s="26">
        <f>Chiradzulu!D98+Chiradzulu!E98+Chiradzulu!F98+Chiradzulu!G98+Chiradzulu!H98+Chiradzulu!I98</f>
        <v>0</v>
      </c>
      <c r="K98" s="26">
        <f>Thondwe!D98+Thondwe!E98+Thondwe!F98+Thondwe!G98+Thondwe!H98+Thondwe!I98</f>
        <v>0</v>
      </c>
      <c r="L98" s="26">
        <f>Jali!D98+Jali!E98+Jali!F98+Jali!G98+Jali!H98+Jali!I98</f>
        <v>0</v>
      </c>
      <c r="M98" s="26">
        <f>Lirangwe!D98+Lirangwe!E98+Lirangwe!F98+Lirangwe!G98+Lirangwe!H98+Lirangwe!I98</f>
        <v>0</v>
      </c>
      <c r="N98" s="189">
        <f>SUM(D98:M98)</f>
        <v>8</v>
      </c>
    </row>
    <row r="99" spans="1:14" ht="15.75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150"/>
    </row>
    <row r="100" spans="1:14" s="3" customFormat="1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40"/>
    </row>
    <row r="101" spans="1:14" ht="15.75" x14ac:dyDescent="0.25">
      <c r="A101" s="596" t="s">
        <v>102</v>
      </c>
      <c r="B101" s="597"/>
      <c r="C101" s="12" t="s">
        <v>3</v>
      </c>
      <c r="D101" s="26">
        <f>Zomba!I101</f>
        <v>6372</v>
      </c>
      <c r="E101" s="26">
        <f>Mwanza!I101</f>
        <v>816</v>
      </c>
      <c r="F101" s="26">
        <f>Domasi!I101</f>
        <v>647</v>
      </c>
      <c r="G101" s="26">
        <f>Namadzi!I101</f>
        <v>208</v>
      </c>
      <c r="H101" s="26">
        <f>Neno!I101</f>
        <v>144</v>
      </c>
      <c r="I101" s="26">
        <f>Kuchawe!I101</f>
        <v>111</v>
      </c>
      <c r="J101" s="26">
        <f>Chiradzulu!I101</f>
        <v>67</v>
      </c>
      <c r="K101" s="26">
        <f>Thondwe!I101</f>
        <v>160</v>
      </c>
      <c r="L101" s="26">
        <f>Jali!I101</f>
        <v>27</v>
      </c>
      <c r="M101" s="26">
        <f>Lirangwe!I101</f>
        <v>60</v>
      </c>
      <c r="N101" s="32">
        <f>SUM(D101:M101)</f>
        <v>8612</v>
      </c>
    </row>
    <row r="102" spans="1:14" ht="15.75" x14ac:dyDescent="0.25">
      <c r="A102" s="596" t="s">
        <v>101</v>
      </c>
      <c r="B102" s="597"/>
      <c r="C102" s="12" t="s">
        <v>3</v>
      </c>
      <c r="D102" s="26">
        <f>Zomba!I102</f>
        <v>389</v>
      </c>
      <c r="E102" s="26">
        <f>Mwanza!I102</f>
        <v>51</v>
      </c>
      <c r="F102" s="26">
        <f>Domasi!I102</f>
        <v>9</v>
      </c>
      <c r="G102" s="26">
        <f>Namadzi!I102</f>
        <v>9</v>
      </c>
      <c r="H102" s="26">
        <f>Neno!I102</f>
        <v>3</v>
      </c>
      <c r="I102" s="26">
        <f>Kuchawe!I102</f>
        <v>9</v>
      </c>
      <c r="J102" s="26">
        <f>Chiradzulu!I102</f>
        <v>45</v>
      </c>
      <c r="K102" s="26">
        <f>Thondwe!I102</f>
        <v>4</v>
      </c>
      <c r="L102" s="26">
        <f>Jali!I102</f>
        <v>0</v>
      </c>
      <c r="M102" s="26">
        <f>Lirangwe!I102</f>
        <v>5</v>
      </c>
      <c r="N102" s="32">
        <f t="shared" ref="N102:N104" si="37">SUM(D102:M102)</f>
        <v>524</v>
      </c>
    </row>
    <row r="103" spans="1:14" ht="15.6" customHeight="1" x14ac:dyDescent="0.25">
      <c r="A103" s="603" t="s">
        <v>100</v>
      </c>
      <c r="B103" s="604"/>
      <c r="C103" s="12" t="s">
        <v>3</v>
      </c>
      <c r="D103" s="26">
        <f>Zomba!I103</f>
        <v>185</v>
      </c>
      <c r="E103" s="26">
        <f>Mwanza!I103</f>
        <v>13</v>
      </c>
      <c r="F103" s="26">
        <f>Domasi!I103</f>
        <v>3</v>
      </c>
      <c r="G103" s="26">
        <f>Namadzi!I103</f>
        <v>10</v>
      </c>
      <c r="H103" s="26">
        <f>Neno!I103</f>
        <v>0</v>
      </c>
      <c r="I103" s="26">
        <f>Kuchawe!I103</f>
        <v>0</v>
      </c>
      <c r="J103" s="26">
        <f>Chiradzulu!I103</f>
        <v>8</v>
      </c>
      <c r="K103" s="26">
        <f>Thondwe!I103</f>
        <v>5</v>
      </c>
      <c r="L103" s="26">
        <f>Jali!I103</f>
        <v>0</v>
      </c>
      <c r="M103" s="26">
        <f>Lirangwe!I103</f>
        <v>0</v>
      </c>
      <c r="N103" s="32">
        <f t="shared" si="37"/>
        <v>224</v>
      </c>
    </row>
    <row r="104" spans="1:14" ht="15.75" x14ac:dyDescent="0.25">
      <c r="A104" s="603" t="s">
        <v>99</v>
      </c>
      <c r="B104" s="604"/>
      <c r="C104" s="12" t="s">
        <v>3</v>
      </c>
      <c r="D104" s="26">
        <f>Zomba!I104</f>
        <v>75</v>
      </c>
      <c r="E104" s="26">
        <f>Mwanza!I104</f>
        <v>11</v>
      </c>
      <c r="F104" s="26">
        <f>Domasi!I104</f>
        <v>5</v>
      </c>
      <c r="G104" s="26">
        <f>Namadzi!I104</f>
        <v>2</v>
      </c>
      <c r="H104" s="26">
        <f>Neno!I104</f>
        <v>3</v>
      </c>
      <c r="I104" s="26">
        <f>Kuchawe!I104</f>
        <v>0</v>
      </c>
      <c r="J104" s="26">
        <f>Chiradzulu!I104</f>
        <v>0</v>
      </c>
      <c r="K104" s="26">
        <f>Thondwe!I104</f>
        <v>0</v>
      </c>
      <c r="L104" s="26">
        <f>Jali!I104</f>
        <v>0</v>
      </c>
      <c r="M104" s="26">
        <f>Lirangwe!I104</f>
        <v>6</v>
      </c>
      <c r="N104" s="32">
        <f t="shared" si="37"/>
        <v>102</v>
      </c>
    </row>
    <row r="105" spans="1:14" ht="15.75" x14ac:dyDescent="0.25">
      <c r="A105" s="658" t="s">
        <v>98</v>
      </c>
      <c r="B105" s="659"/>
      <c r="C105" s="12" t="s">
        <v>3</v>
      </c>
      <c r="D105" s="33">
        <f>SUM(D101:D104)</f>
        <v>7021</v>
      </c>
      <c r="E105" s="33">
        <f t="shared" ref="E105:N105" si="38">SUM(E101:E104)</f>
        <v>891</v>
      </c>
      <c r="F105" s="33">
        <f t="shared" si="38"/>
        <v>664</v>
      </c>
      <c r="G105" s="33">
        <f t="shared" si="38"/>
        <v>229</v>
      </c>
      <c r="H105" s="33">
        <f t="shared" si="38"/>
        <v>150</v>
      </c>
      <c r="I105" s="33">
        <f t="shared" si="38"/>
        <v>120</v>
      </c>
      <c r="J105" s="33">
        <f t="shared" si="38"/>
        <v>120</v>
      </c>
      <c r="K105" s="33">
        <f t="shared" si="38"/>
        <v>169</v>
      </c>
      <c r="L105" s="33">
        <f t="shared" si="38"/>
        <v>27</v>
      </c>
      <c r="M105" s="33">
        <f t="shared" si="38"/>
        <v>71</v>
      </c>
      <c r="N105" s="54">
        <f t="shared" si="38"/>
        <v>9462</v>
      </c>
    </row>
    <row r="106" spans="1:14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7"/>
    </row>
    <row r="107" spans="1:14" ht="15.75" x14ac:dyDescent="0.25">
      <c r="A107" s="596" t="s">
        <v>195</v>
      </c>
      <c r="B107" s="597"/>
      <c r="C107" s="12" t="s">
        <v>3</v>
      </c>
      <c r="D107" s="26">
        <f>Zomba!I107</f>
        <v>13358</v>
      </c>
      <c r="E107" s="26">
        <f>Mwanza!I107</f>
        <v>2515</v>
      </c>
      <c r="F107" s="26">
        <f>Domasi!I107</f>
        <v>876</v>
      </c>
      <c r="G107" s="26">
        <f>Namadzi!I107</f>
        <v>303</v>
      </c>
      <c r="H107" s="26">
        <f>Neno!I107</f>
        <v>633</v>
      </c>
      <c r="I107" s="26">
        <f>Kuchawe!I107</f>
        <v>93</v>
      </c>
      <c r="J107" s="26">
        <f>Chiradzulu!I107</f>
        <v>204</v>
      </c>
      <c r="K107" s="26">
        <f>Thondwe!I107</f>
        <v>335</v>
      </c>
      <c r="L107" s="26">
        <f>Jali!I107</f>
        <v>248</v>
      </c>
      <c r="M107" s="26">
        <f>Lirangwe!I107</f>
        <v>145</v>
      </c>
      <c r="N107" s="32">
        <f>SUM(D107:M107)</f>
        <v>18710</v>
      </c>
    </row>
    <row r="108" spans="1:14" ht="15.75" x14ac:dyDescent="0.25">
      <c r="A108" s="596" t="s">
        <v>196</v>
      </c>
      <c r="B108" s="597"/>
      <c r="C108" s="12" t="s">
        <v>3</v>
      </c>
      <c r="D108" s="26">
        <f>Zomba!I108</f>
        <v>169</v>
      </c>
      <c r="E108" s="26">
        <f>Mwanza!I108</f>
        <v>21</v>
      </c>
      <c r="F108" s="26">
        <f>Domasi!I108</f>
        <v>7</v>
      </c>
      <c r="G108" s="26">
        <f>Namadzi!I108</f>
        <v>9</v>
      </c>
      <c r="H108" s="26">
        <f>Neno!I108</f>
        <v>8</v>
      </c>
      <c r="I108" s="26">
        <f>Kuchawe!I108</f>
        <v>5</v>
      </c>
      <c r="J108" s="26">
        <f>Chiradzulu!I108</f>
        <v>5</v>
      </c>
      <c r="K108" s="26">
        <f>Thondwe!I108</f>
        <v>2</v>
      </c>
      <c r="L108" s="26">
        <f>Jali!I108</f>
        <v>5</v>
      </c>
      <c r="M108" s="26">
        <f>Lirangwe!I108</f>
        <v>2</v>
      </c>
      <c r="N108" s="32">
        <f t="shared" ref="N108:N110" si="39">SUM(D108:M108)</f>
        <v>233</v>
      </c>
    </row>
    <row r="109" spans="1:14" ht="15.75" x14ac:dyDescent="0.25">
      <c r="A109" s="596" t="s">
        <v>197</v>
      </c>
      <c r="B109" s="597"/>
      <c r="C109" s="12" t="s">
        <v>3</v>
      </c>
      <c r="D109" s="26">
        <f>Zomba!I109</f>
        <v>108</v>
      </c>
      <c r="E109" s="26">
        <f>Mwanza!I109</f>
        <v>50</v>
      </c>
      <c r="F109" s="26">
        <f>Domasi!I109</f>
        <v>4</v>
      </c>
      <c r="G109" s="26">
        <f>Namadzi!I109</f>
        <v>3</v>
      </c>
      <c r="H109" s="26">
        <f>Neno!I109</f>
        <v>16</v>
      </c>
      <c r="I109" s="26">
        <f>Kuchawe!I109</f>
        <v>3</v>
      </c>
      <c r="J109" s="26">
        <f>Chiradzulu!I109</f>
        <v>4</v>
      </c>
      <c r="K109" s="26">
        <f>Thondwe!I109</f>
        <v>1</v>
      </c>
      <c r="L109" s="26">
        <f>Jali!I109</f>
        <v>7</v>
      </c>
      <c r="M109" s="26">
        <f>Lirangwe!I109</f>
        <v>1</v>
      </c>
      <c r="N109" s="32">
        <f t="shared" si="39"/>
        <v>197</v>
      </c>
    </row>
    <row r="110" spans="1:14" ht="15.75" x14ac:dyDescent="0.25">
      <c r="A110" s="596" t="s">
        <v>198</v>
      </c>
      <c r="B110" s="597"/>
      <c r="C110" s="12" t="s">
        <v>3</v>
      </c>
      <c r="D110" s="26">
        <f>Zomba!I110</f>
        <v>127</v>
      </c>
      <c r="E110" s="26">
        <f>Mwanza!I110</f>
        <v>15</v>
      </c>
      <c r="F110" s="26">
        <f>Domasi!I110</f>
        <v>0</v>
      </c>
      <c r="G110" s="26">
        <f>Namadzi!I110</f>
        <v>2</v>
      </c>
      <c r="H110" s="26">
        <f>Neno!I110</f>
        <v>2</v>
      </c>
      <c r="I110" s="26">
        <f>Kuchawe!I110</f>
        <v>1</v>
      </c>
      <c r="J110" s="26">
        <f>Chiradzulu!I110</f>
        <v>0</v>
      </c>
      <c r="K110" s="26">
        <f>Thondwe!I110</f>
        <v>0</v>
      </c>
      <c r="L110" s="26">
        <f>Jali!I110</f>
        <v>0</v>
      </c>
      <c r="M110" s="26">
        <f>Lirangwe!I110</f>
        <v>0</v>
      </c>
      <c r="N110" s="32">
        <f t="shared" si="39"/>
        <v>147</v>
      </c>
    </row>
    <row r="111" spans="1:14" ht="15.75" x14ac:dyDescent="0.25">
      <c r="A111" s="617" t="s">
        <v>97</v>
      </c>
      <c r="B111" s="618"/>
      <c r="C111" s="12" t="s">
        <v>3</v>
      </c>
      <c r="D111" s="33">
        <f>SUM(D107:D110)</f>
        <v>13762</v>
      </c>
      <c r="E111" s="33">
        <f t="shared" ref="E111:N111" si="40">SUM(E107:E110)</f>
        <v>2601</v>
      </c>
      <c r="F111" s="33">
        <f t="shared" si="40"/>
        <v>887</v>
      </c>
      <c r="G111" s="33">
        <f t="shared" si="40"/>
        <v>317</v>
      </c>
      <c r="H111" s="33">
        <f t="shared" si="40"/>
        <v>659</v>
      </c>
      <c r="I111" s="33">
        <f t="shared" si="40"/>
        <v>102</v>
      </c>
      <c r="J111" s="33">
        <f t="shared" si="40"/>
        <v>213</v>
      </c>
      <c r="K111" s="33">
        <f t="shared" si="40"/>
        <v>338</v>
      </c>
      <c r="L111" s="33">
        <f t="shared" si="40"/>
        <v>260</v>
      </c>
      <c r="M111" s="33">
        <f t="shared" si="40"/>
        <v>148</v>
      </c>
      <c r="N111" s="54">
        <f t="shared" si="40"/>
        <v>19287</v>
      </c>
    </row>
    <row r="112" spans="1:14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40"/>
    </row>
    <row r="113" spans="1:14" ht="15.75" x14ac:dyDescent="0.25">
      <c r="A113" s="596" t="s">
        <v>199</v>
      </c>
      <c r="B113" s="597"/>
      <c r="C113" s="12" t="s">
        <v>3</v>
      </c>
      <c r="D113" s="26">
        <f>Zomba!I113</f>
        <v>3859</v>
      </c>
      <c r="E113" s="26">
        <f>Mwanza!I113</f>
        <v>248</v>
      </c>
      <c r="F113" s="26">
        <f>Domasi!I113</f>
        <v>339</v>
      </c>
      <c r="G113" s="26">
        <f>Namadzi!I113</f>
        <v>115</v>
      </c>
      <c r="H113" s="26">
        <f>Neno!I113</f>
        <v>114</v>
      </c>
      <c r="I113" s="26">
        <f>Kuchawe!I113</f>
        <v>43</v>
      </c>
      <c r="J113" s="26">
        <f>Chiradzulu!I113</f>
        <v>108</v>
      </c>
      <c r="K113" s="26">
        <f>Thondwe!I113</f>
        <v>20</v>
      </c>
      <c r="L113" s="26">
        <f>Jali!I113</f>
        <v>154</v>
      </c>
      <c r="M113" s="26">
        <f>Lirangwe!I113</f>
        <v>760</v>
      </c>
      <c r="N113" s="32">
        <f>SUM(D113:M113)</f>
        <v>5760</v>
      </c>
    </row>
    <row r="114" spans="1:14" ht="15.75" x14ac:dyDescent="0.25">
      <c r="A114" s="596" t="s">
        <v>200</v>
      </c>
      <c r="B114" s="597"/>
      <c r="C114" s="12" t="s">
        <v>3</v>
      </c>
      <c r="D114" s="26">
        <f>Zomba!I114</f>
        <v>243</v>
      </c>
      <c r="E114" s="26">
        <f>Mwanza!I114</f>
        <v>37</v>
      </c>
      <c r="F114" s="26">
        <f>Domasi!I114</f>
        <v>24</v>
      </c>
      <c r="G114" s="26">
        <f>Namadzi!I114</f>
        <v>24</v>
      </c>
      <c r="H114" s="26">
        <f>Neno!I114</f>
        <v>20</v>
      </c>
      <c r="I114" s="26">
        <f>Kuchawe!I114</f>
        <v>5</v>
      </c>
      <c r="J114" s="26">
        <f>Chiradzulu!I114</f>
        <v>14</v>
      </c>
      <c r="K114" s="26">
        <f>Thondwe!I114</f>
        <v>3</v>
      </c>
      <c r="L114" s="26">
        <f>Jali!I114</f>
        <v>5</v>
      </c>
      <c r="M114" s="26">
        <f>Lirangwe!I114</f>
        <v>14</v>
      </c>
      <c r="N114" s="32">
        <f t="shared" ref="N114:N116" si="41">SUM(D114:M114)</f>
        <v>389</v>
      </c>
    </row>
    <row r="115" spans="1:14" ht="15.75" x14ac:dyDescent="0.25">
      <c r="A115" s="596" t="s">
        <v>201</v>
      </c>
      <c r="B115" s="597"/>
      <c r="C115" s="12" t="s">
        <v>3</v>
      </c>
      <c r="D115" s="26">
        <f>Zomba!I115</f>
        <v>171</v>
      </c>
      <c r="E115" s="26">
        <f>Mwanza!I115</f>
        <v>39</v>
      </c>
      <c r="F115" s="26">
        <f>Domasi!I115</f>
        <v>26</v>
      </c>
      <c r="G115" s="26">
        <f>Namadzi!I115</f>
        <v>3</v>
      </c>
      <c r="H115" s="26">
        <f>Neno!I115</f>
        <v>6</v>
      </c>
      <c r="I115" s="26">
        <f>Kuchawe!I115</f>
        <v>18</v>
      </c>
      <c r="J115" s="26">
        <f>Chiradzulu!I115</f>
        <v>1</v>
      </c>
      <c r="K115" s="26">
        <f>Thondwe!I115</f>
        <v>6</v>
      </c>
      <c r="L115" s="26">
        <f>Jali!I115</f>
        <v>0</v>
      </c>
      <c r="M115" s="26">
        <f>Lirangwe!I115</f>
        <v>10</v>
      </c>
      <c r="N115" s="32">
        <f t="shared" si="41"/>
        <v>280</v>
      </c>
    </row>
    <row r="116" spans="1:14" ht="15.75" x14ac:dyDescent="0.25">
      <c r="A116" s="596" t="s">
        <v>202</v>
      </c>
      <c r="B116" s="597"/>
      <c r="C116" s="12" t="s">
        <v>3</v>
      </c>
      <c r="D116" s="26">
        <f>Zomba!I116</f>
        <v>80</v>
      </c>
      <c r="E116" s="26">
        <f>Mwanza!I116</f>
        <v>2</v>
      </c>
      <c r="F116" s="26">
        <f>Domasi!I116</f>
        <v>2</v>
      </c>
      <c r="G116" s="26">
        <f>Namadzi!I116</f>
        <v>1</v>
      </c>
      <c r="H116" s="26">
        <f>Neno!I116</f>
        <v>0</v>
      </c>
      <c r="I116" s="26">
        <f>Kuchawe!I116</f>
        <v>22</v>
      </c>
      <c r="J116" s="26">
        <f>Chiradzulu!I116</f>
        <v>0</v>
      </c>
      <c r="K116" s="26">
        <f>Thondwe!I116</f>
        <v>4</v>
      </c>
      <c r="L116" s="26">
        <f>Jali!I116</f>
        <v>15</v>
      </c>
      <c r="M116" s="26">
        <f>Lirangwe!I116</f>
        <v>13</v>
      </c>
      <c r="N116" s="32">
        <f t="shared" si="41"/>
        <v>139</v>
      </c>
    </row>
    <row r="117" spans="1:14" ht="15.75" x14ac:dyDescent="0.25">
      <c r="A117" s="617" t="s">
        <v>96</v>
      </c>
      <c r="B117" s="618"/>
      <c r="C117" s="12" t="s">
        <v>3</v>
      </c>
      <c r="D117" s="33">
        <f>SUM(D113:D116)</f>
        <v>4353</v>
      </c>
      <c r="E117" s="33">
        <f t="shared" ref="E117:M117" si="42">SUM(E113:E116)</f>
        <v>326</v>
      </c>
      <c r="F117" s="33">
        <f t="shared" si="42"/>
        <v>391</v>
      </c>
      <c r="G117" s="33">
        <f t="shared" si="42"/>
        <v>143</v>
      </c>
      <c r="H117" s="33">
        <f t="shared" si="42"/>
        <v>140</v>
      </c>
      <c r="I117" s="33">
        <f t="shared" si="42"/>
        <v>88</v>
      </c>
      <c r="J117" s="33">
        <f t="shared" si="42"/>
        <v>123</v>
      </c>
      <c r="K117" s="33">
        <f t="shared" si="42"/>
        <v>33</v>
      </c>
      <c r="L117" s="33">
        <f t="shared" si="42"/>
        <v>174</v>
      </c>
      <c r="M117" s="33">
        <f t="shared" si="42"/>
        <v>797</v>
      </c>
      <c r="N117" s="54">
        <f>SUM(N113:N116)</f>
        <v>6568</v>
      </c>
    </row>
    <row r="118" spans="1:14" s="3" customFormat="1" ht="15.75" x14ac:dyDescent="0.25">
      <c r="A118" s="194" t="s">
        <v>193</v>
      </c>
      <c r="B118" s="195"/>
      <c r="C118" s="12" t="s">
        <v>3</v>
      </c>
      <c r="D118" s="33">
        <f>D111+D117</f>
        <v>18115</v>
      </c>
      <c r="E118" s="33">
        <f t="shared" ref="E118:N118" si="43">E111+E117</f>
        <v>2927</v>
      </c>
      <c r="F118" s="33">
        <f t="shared" si="43"/>
        <v>1278</v>
      </c>
      <c r="G118" s="33">
        <f t="shared" si="43"/>
        <v>460</v>
      </c>
      <c r="H118" s="33">
        <f t="shared" si="43"/>
        <v>799</v>
      </c>
      <c r="I118" s="33">
        <f t="shared" si="43"/>
        <v>190</v>
      </c>
      <c r="J118" s="33">
        <f t="shared" si="43"/>
        <v>336</v>
      </c>
      <c r="K118" s="33">
        <f t="shared" si="43"/>
        <v>371</v>
      </c>
      <c r="L118" s="33">
        <f t="shared" si="43"/>
        <v>434</v>
      </c>
      <c r="M118" s="33">
        <f t="shared" si="43"/>
        <v>945</v>
      </c>
      <c r="N118" s="54">
        <f t="shared" si="43"/>
        <v>25855</v>
      </c>
    </row>
    <row r="119" spans="1:14" ht="15.75" x14ac:dyDescent="0.25">
      <c r="A119" s="617" t="s">
        <v>194</v>
      </c>
      <c r="B119" s="618"/>
      <c r="C119" s="12" t="s">
        <v>3</v>
      </c>
      <c r="D119" s="33">
        <f>D118+D105</f>
        <v>25136</v>
      </c>
      <c r="E119" s="33">
        <f t="shared" ref="E119:M119" si="44">E118+E105</f>
        <v>3818</v>
      </c>
      <c r="F119" s="33">
        <f t="shared" si="44"/>
        <v>1942</v>
      </c>
      <c r="G119" s="33">
        <f t="shared" si="44"/>
        <v>689</v>
      </c>
      <c r="H119" s="33">
        <f t="shared" si="44"/>
        <v>949</v>
      </c>
      <c r="I119" s="33">
        <f t="shared" si="44"/>
        <v>310</v>
      </c>
      <c r="J119" s="33">
        <f t="shared" si="44"/>
        <v>456</v>
      </c>
      <c r="K119" s="33">
        <f t="shared" si="44"/>
        <v>540</v>
      </c>
      <c r="L119" s="33">
        <f t="shared" si="44"/>
        <v>461</v>
      </c>
      <c r="M119" s="33">
        <f t="shared" si="44"/>
        <v>1016</v>
      </c>
      <c r="N119" s="54">
        <f>N118+N105</f>
        <v>35317</v>
      </c>
    </row>
    <row r="120" spans="1:14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5"/>
    </row>
    <row r="121" spans="1:14" ht="15.75" x14ac:dyDescent="0.25">
      <c r="A121" s="596" t="s">
        <v>95</v>
      </c>
      <c r="B121" s="597"/>
      <c r="C121" s="6" t="s">
        <v>3</v>
      </c>
      <c r="D121" s="26">
        <f>Zomba!I121</f>
        <v>137943</v>
      </c>
      <c r="E121" s="26">
        <f>Mwanza!I121</f>
        <v>22763</v>
      </c>
      <c r="F121" s="26">
        <f>Domasi!I121</f>
        <v>10565</v>
      </c>
      <c r="G121" s="26">
        <f>Namadzi!I121</f>
        <v>3692</v>
      </c>
      <c r="H121" s="26">
        <f>Neno!I121</f>
        <v>2996</v>
      </c>
      <c r="I121" s="26">
        <f>Kuchawe!I121</f>
        <v>1902</v>
      </c>
      <c r="J121" s="26">
        <f>Chiradzulu!I121</f>
        <v>3361</v>
      </c>
      <c r="K121" s="26">
        <f>Thondwe!I121</f>
        <v>3541</v>
      </c>
      <c r="L121" s="26">
        <f>Jali!I121</f>
        <v>6959</v>
      </c>
      <c r="M121" s="26">
        <f>Lirangwe!I121</f>
        <v>8229</v>
      </c>
      <c r="N121" s="32">
        <f t="shared" ref="N121:N122" si="45">SUM(D121:M121)</f>
        <v>201951</v>
      </c>
    </row>
    <row r="122" spans="1:14" ht="15.75" x14ac:dyDescent="0.25">
      <c r="A122" s="596" t="s">
        <v>94</v>
      </c>
      <c r="B122" s="597"/>
      <c r="C122" s="6" t="s">
        <v>3</v>
      </c>
      <c r="D122" s="26">
        <f>Zomba!I122</f>
        <v>138008</v>
      </c>
      <c r="E122" s="26">
        <f>Mwanza!I122</f>
        <v>19068</v>
      </c>
      <c r="F122" s="26">
        <f>Domasi!I122</f>
        <v>10053.9</v>
      </c>
      <c r="G122" s="26">
        <f>Namadzi!I122</f>
        <v>3440.9</v>
      </c>
      <c r="H122" s="26">
        <f>Neno!I122</f>
        <v>2993.3</v>
      </c>
      <c r="I122" s="26">
        <f>Kuchawe!I122</f>
        <v>1902.9</v>
      </c>
      <c r="J122" s="26">
        <f>Chiradzulu!I122</f>
        <v>2468</v>
      </c>
      <c r="K122" s="26">
        <f>Thondwe!I122</f>
        <v>3308.6</v>
      </c>
      <c r="L122" s="26">
        <f>Jali!I122</f>
        <v>5669.7</v>
      </c>
      <c r="M122" s="26">
        <f>Lirangwe!I122</f>
        <v>7021.3</v>
      </c>
      <c r="N122" s="32">
        <f t="shared" si="45"/>
        <v>193934.59999999998</v>
      </c>
    </row>
    <row r="123" spans="1:14" ht="15.75" x14ac:dyDescent="0.25">
      <c r="A123" s="633" t="s">
        <v>93</v>
      </c>
      <c r="B123" s="634"/>
      <c r="C123" s="30" t="s">
        <v>6</v>
      </c>
      <c r="D123" s="29">
        <f>IFERROR(D122/D121,0)</f>
        <v>1.0004712091226087</v>
      </c>
      <c r="E123" s="316">
        <f t="shared" ref="E123:M123" si="46">IFERROR(E122/E121,0)</f>
        <v>0.83767517462548868</v>
      </c>
      <c r="F123" s="316">
        <f t="shared" si="46"/>
        <v>0.95162328442972077</v>
      </c>
      <c r="G123" s="316">
        <f t="shared" si="46"/>
        <v>0.93198808234019503</v>
      </c>
      <c r="H123" s="316">
        <f t="shared" si="46"/>
        <v>0.99909879839786386</v>
      </c>
      <c r="I123" s="316">
        <f t="shared" si="46"/>
        <v>1.0004731861198739</v>
      </c>
      <c r="J123" s="316">
        <f t="shared" si="46"/>
        <v>0.73430526628979476</v>
      </c>
      <c r="K123" s="316">
        <f t="shared" si="46"/>
        <v>0.93436882236656305</v>
      </c>
      <c r="L123" s="316">
        <f t="shared" si="46"/>
        <v>0.81472912774823969</v>
      </c>
      <c r="M123" s="316">
        <f t="shared" si="46"/>
        <v>0.85323854660347553</v>
      </c>
      <c r="N123" s="298">
        <f>IFERROR(N122/N121,0)</f>
        <v>0.96030522255398576</v>
      </c>
    </row>
    <row r="124" spans="1:14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7"/>
    </row>
    <row r="125" spans="1:14" ht="15.75" x14ac:dyDescent="0.25">
      <c r="A125" s="605" t="s">
        <v>91</v>
      </c>
      <c r="B125" s="24" t="s">
        <v>85</v>
      </c>
      <c r="C125" s="12" t="s">
        <v>3</v>
      </c>
      <c r="D125" s="26">
        <f>Zomba!D125</f>
        <v>12</v>
      </c>
      <c r="E125" s="26">
        <f>Mwanza!D125</f>
        <v>2</v>
      </c>
      <c r="F125" s="26">
        <f>Domasi!D125</f>
        <v>0</v>
      </c>
      <c r="G125" s="26">
        <f>Namadzi!D125</f>
        <v>0</v>
      </c>
      <c r="H125" s="26">
        <f>Neno!D125</f>
        <v>0</v>
      </c>
      <c r="I125" s="26">
        <f>Kuchawe!D125</f>
        <v>2</v>
      </c>
      <c r="J125" s="26">
        <f>Chiradzulu!D125</f>
        <v>0</v>
      </c>
      <c r="K125" s="26">
        <f>Thondwe!D125</f>
        <v>0</v>
      </c>
      <c r="L125" s="26">
        <f>Jali!D125</f>
        <v>0</v>
      </c>
      <c r="M125" s="26">
        <f>Lirangwe!D125</f>
        <v>0</v>
      </c>
      <c r="N125" s="202">
        <f t="shared" ref="N125:N143" si="47">SUM(D125:M125)</f>
        <v>16</v>
      </c>
    </row>
    <row r="126" spans="1:14" ht="15.75" x14ac:dyDescent="0.25">
      <c r="A126" s="606"/>
      <c r="B126" s="24" t="s">
        <v>84</v>
      </c>
      <c r="C126" s="12" t="s">
        <v>3</v>
      </c>
      <c r="D126" s="26">
        <f>Zomba!D126+Zomba!E126+Zomba!F126+Zomba!G126+Zomba!H126+Zomba!I126</f>
        <v>10</v>
      </c>
      <c r="E126" s="26">
        <f>Mwanza!D126+Mwanza!E126+Mwanza!F126+Mwanza!G126+Mwanza!H126+Mwanza!I126</f>
        <v>9</v>
      </c>
      <c r="F126" s="26">
        <f>Domasi!D126+Domasi!E126+Domasi!F126+Domasi!G126+Domasi!H126+Domasi!I126</f>
        <v>0</v>
      </c>
      <c r="G126" s="26">
        <f>Namadzi!D126+Namadzi!E126+Namadzi!F126+Namadzi!G126+Namadzi!H126+Namadzi!I126</f>
        <v>0</v>
      </c>
      <c r="H126" s="26">
        <f>Neno!D126+Neno!E126+Neno!F126+Neno!G126+Neno!H126+Neno!I126</f>
        <v>0</v>
      </c>
      <c r="I126" s="26">
        <f>Kuchawe!D126+Kuchawe!E126+Kuchawe!F126+Kuchawe!G126+Kuchawe!H126+Kuchawe!I126</f>
        <v>0</v>
      </c>
      <c r="J126" s="26">
        <f>Chiradzulu!D126+Chiradzulu!E126+Chiradzulu!F126+Chiradzulu!G126+Chiradzulu!H126+Chiradzulu!I126</f>
        <v>0</v>
      </c>
      <c r="K126" s="26">
        <f>Thondwe!D126+Thondwe!E126+Thondwe!F126+Thondwe!G126+Thondwe!H126+Thondwe!I126</f>
        <v>0</v>
      </c>
      <c r="L126" s="26">
        <f>Jali!D126+Jali!E126+Jali!F126+Jali!G126+Jali!H126+Jali!I126</f>
        <v>0</v>
      </c>
      <c r="M126" s="26">
        <f>Lirangwe!D126+Lirangwe!E126+Lirangwe!F126+Lirangwe!G126+Lirangwe!H126+Lirangwe!I126</f>
        <v>0</v>
      </c>
      <c r="N126" s="202">
        <f t="shared" si="47"/>
        <v>19</v>
      </c>
    </row>
    <row r="127" spans="1:14" ht="15.75" x14ac:dyDescent="0.25">
      <c r="A127" s="606"/>
      <c r="B127" s="79" t="s">
        <v>88</v>
      </c>
      <c r="C127" s="12" t="s">
        <v>3</v>
      </c>
      <c r="D127" s="26">
        <f>Zomba!D127+Zomba!E127+Zomba!F127+Zomba!G127+Zomba!H127+Zomba!I127</f>
        <v>5</v>
      </c>
      <c r="E127" s="26">
        <f>Mwanza!D127+Mwanza!E127+Mwanza!F127+Mwanza!G127+Mwanza!H127+Mwanza!I127</f>
        <v>6</v>
      </c>
      <c r="F127" s="26">
        <f>Domasi!D127+Domasi!E127+Domasi!F127+Domasi!G127+Domasi!H127+Domasi!I127</f>
        <v>0</v>
      </c>
      <c r="G127" s="26">
        <f>Namadzi!D127+Namadzi!E127+Namadzi!F127+Namadzi!G127+Namadzi!H127+Namadzi!I127</f>
        <v>0</v>
      </c>
      <c r="H127" s="26">
        <f>Neno!D127+Neno!E127+Neno!F127+Neno!G127+Neno!H127+Neno!I127</f>
        <v>0</v>
      </c>
      <c r="I127" s="26">
        <f>Kuchawe!D127+Kuchawe!E127+Kuchawe!F127+Kuchawe!G127+Kuchawe!H127+Kuchawe!I127</f>
        <v>2</v>
      </c>
      <c r="J127" s="26">
        <f>Chiradzulu!D127+Chiradzulu!E127+Chiradzulu!F127+Chiradzulu!G127+Chiradzulu!H127+Chiradzulu!I127</f>
        <v>0</v>
      </c>
      <c r="K127" s="26">
        <f>Thondwe!D127+Thondwe!E127+Thondwe!F127+Thondwe!G127+Thondwe!H127+Thondwe!I127</f>
        <v>0</v>
      </c>
      <c r="L127" s="26">
        <f>Jali!D127+Jali!E127+Jali!F127+Jali!G127+Jali!H127+Jali!I127</f>
        <v>0</v>
      </c>
      <c r="M127" s="26">
        <f>Lirangwe!D127+Lirangwe!E127+Lirangwe!F127+Lirangwe!G127+Lirangwe!H127+Lirangwe!I127</f>
        <v>0</v>
      </c>
      <c r="N127" s="202">
        <f t="shared" si="47"/>
        <v>13</v>
      </c>
    </row>
    <row r="128" spans="1:14" ht="15.75" x14ac:dyDescent="0.25">
      <c r="A128" s="606"/>
      <c r="B128" s="24" t="s">
        <v>82</v>
      </c>
      <c r="C128" s="12" t="s">
        <v>3</v>
      </c>
      <c r="D128" s="26">
        <f>Zomba!D128+Zomba!E128+Zomba!F128+Zomba!G128+Zomba!H128+Zomba!I128</f>
        <v>9</v>
      </c>
      <c r="E128" s="26">
        <f>Mwanza!D128+Mwanza!E128+Mwanza!F128+Mwanza!G128+Mwanza!H128+Mwanza!I128</f>
        <v>1</v>
      </c>
      <c r="F128" s="26">
        <f>Domasi!D128+Domasi!E128+Domasi!F128+Domasi!G128+Domasi!H128+Domasi!I128</f>
        <v>0</v>
      </c>
      <c r="G128" s="26">
        <f>Namadzi!D128+Namadzi!E128+Namadzi!F128+Namadzi!G128+Namadzi!H128+Namadzi!I128</f>
        <v>0</v>
      </c>
      <c r="H128" s="26">
        <f>Neno!D128+Neno!E128+Neno!F128+Neno!G128+Neno!H128+Neno!I128</f>
        <v>0</v>
      </c>
      <c r="I128" s="26">
        <f>Kuchawe!D128+Kuchawe!E128+Kuchawe!F128+Kuchawe!G128+Kuchawe!H128+Kuchawe!I128</f>
        <v>0</v>
      </c>
      <c r="J128" s="26">
        <f>Chiradzulu!D128+Chiradzulu!E128+Chiradzulu!F128+Chiradzulu!G128+Chiradzulu!H128+Chiradzulu!I128</f>
        <v>0</v>
      </c>
      <c r="K128" s="26">
        <f>Thondwe!D128+Thondwe!E128+Thondwe!F128+Thondwe!G128+Thondwe!H128+Thondwe!I128</f>
        <v>0</v>
      </c>
      <c r="L128" s="26">
        <f>Jali!D128+Jali!E128+Jali!F128+Jali!G128+Jali!H128+Jali!I128</f>
        <v>0</v>
      </c>
      <c r="M128" s="26">
        <f>Lirangwe!D128+Lirangwe!E128+Lirangwe!F128+Lirangwe!G128+Lirangwe!H128+Lirangwe!I128</f>
        <v>0</v>
      </c>
      <c r="N128" s="202">
        <f t="shared" si="47"/>
        <v>10</v>
      </c>
    </row>
    <row r="129" spans="1:14" ht="15.75" x14ac:dyDescent="0.25">
      <c r="A129" s="607"/>
      <c r="B129" s="24" t="s">
        <v>81</v>
      </c>
      <c r="C129" s="12" t="s">
        <v>3</v>
      </c>
      <c r="D129" s="146">
        <f t="shared" ref="D129:N129" si="48">D125+D126-D127-D128</f>
        <v>8</v>
      </c>
      <c r="E129" s="146">
        <f t="shared" si="48"/>
        <v>4</v>
      </c>
      <c r="F129" s="146">
        <f t="shared" si="48"/>
        <v>0</v>
      </c>
      <c r="G129" s="146">
        <f t="shared" si="48"/>
        <v>0</v>
      </c>
      <c r="H129" s="146">
        <f t="shared" si="48"/>
        <v>0</v>
      </c>
      <c r="I129" s="146">
        <f t="shared" si="48"/>
        <v>0</v>
      </c>
      <c r="J129" s="146">
        <f t="shared" si="48"/>
        <v>0</v>
      </c>
      <c r="K129" s="146">
        <f t="shared" si="48"/>
        <v>0</v>
      </c>
      <c r="L129" s="146">
        <f t="shared" si="48"/>
        <v>0</v>
      </c>
      <c r="M129" s="146">
        <f t="shared" si="48"/>
        <v>0</v>
      </c>
      <c r="N129" s="35">
        <f t="shared" si="48"/>
        <v>12</v>
      </c>
    </row>
    <row r="130" spans="1:14" ht="15.75" x14ac:dyDescent="0.25">
      <c r="A130" s="605" t="s">
        <v>90</v>
      </c>
      <c r="B130" s="28" t="s">
        <v>85</v>
      </c>
      <c r="C130" s="27" t="s">
        <v>3</v>
      </c>
      <c r="D130" s="26">
        <f>Zomba!D130</f>
        <v>7</v>
      </c>
      <c r="E130" s="26">
        <f>Mwanza!D130</f>
        <v>7</v>
      </c>
      <c r="F130" s="26">
        <f>Domasi!D130</f>
        <v>0</v>
      </c>
      <c r="G130" s="26">
        <f>Namadzi!D130</f>
        <v>0</v>
      </c>
      <c r="H130" s="26">
        <f>Neno!D130</f>
        <v>0</v>
      </c>
      <c r="I130" s="26">
        <f>Kuchawe!D130</f>
        <v>0</v>
      </c>
      <c r="J130" s="26">
        <f>Chiradzulu!D130</f>
        <v>0</v>
      </c>
      <c r="K130" s="26">
        <f>Thondwe!D130</f>
        <v>0</v>
      </c>
      <c r="L130" s="26">
        <f>Jali!D130</f>
        <v>0</v>
      </c>
      <c r="M130" s="26">
        <f>Lirangwe!D130</f>
        <v>0</v>
      </c>
      <c r="N130" s="202">
        <f t="shared" si="47"/>
        <v>14</v>
      </c>
    </row>
    <row r="131" spans="1:14" ht="15.75" x14ac:dyDescent="0.25">
      <c r="A131" s="606"/>
      <c r="B131" s="24" t="s">
        <v>84</v>
      </c>
      <c r="C131" s="12" t="s">
        <v>3</v>
      </c>
      <c r="D131" s="26">
        <f>Zomba!D131+Zomba!E131+Zomba!F131+Zomba!G131+Zomba!H131+Zomba!I131</f>
        <v>5</v>
      </c>
      <c r="E131" s="26">
        <f>Mwanza!D131+Mwanza!E131+Mwanza!F131+Mwanza!G131+Mwanza!H131+Mwanza!I131</f>
        <v>3</v>
      </c>
      <c r="F131" s="26">
        <f>Domasi!D131+Domasi!E131+Domasi!F131+Domasi!G131+Domasi!H131+Domasi!I131</f>
        <v>0</v>
      </c>
      <c r="G131" s="26">
        <f>Namadzi!D131+Namadzi!E131+Namadzi!F131+Namadzi!G131+Namadzi!H131+Namadzi!I131</f>
        <v>0</v>
      </c>
      <c r="H131" s="26">
        <f>Neno!D131+Neno!E131+Neno!F131+Neno!G131+Neno!H131+Neno!I131</f>
        <v>0</v>
      </c>
      <c r="I131" s="26">
        <f>Kuchawe!D131+Kuchawe!E131+Kuchawe!F131+Kuchawe!G131+Kuchawe!H131+Kuchawe!I131</f>
        <v>0</v>
      </c>
      <c r="J131" s="26">
        <f>Chiradzulu!D131+Chiradzulu!E131+Chiradzulu!F131+Chiradzulu!G131+Chiradzulu!H131+Chiradzulu!I131</f>
        <v>0</v>
      </c>
      <c r="K131" s="26">
        <f>Thondwe!D131+Thondwe!E131+Thondwe!F131+Thondwe!G131+Thondwe!H131+Thondwe!I131</f>
        <v>0</v>
      </c>
      <c r="L131" s="26">
        <f>Jali!D131+Jali!E131+Jali!F131+Jali!G131+Jali!H131+Jali!I131</f>
        <v>0</v>
      </c>
      <c r="M131" s="26">
        <f>Lirangwe!D131+Lirangwe!E131+Lirangwe!F131+Lirangwe!G131+Lirangwe!H131+Lirangwe!I131</f>
        <v>0</v>
      </c>
      <c r="N131" s="202">
        <f t="shared" si="47"/>
        <v>8</v>
      </c>
    </row>
    <row r="132" spans="1:14" ht="15.75" x14ac:dyDescent="0.25">
      <c r="A132" s="606"/>
      <c r="B132" s="79" t="s">
        <v>88</v>
      </c>
      <c r="C132" s="12" t="s">
        <v>3</v>
      </c>
      <c r="D132" s="26">
        <f>Zomba!D132+Zomba!E132+Zomba!F132+Zomba!G132+Zomba!H132+Zomba!I132</f>
        <v>4</v>
      </c>
      <c r="E132" s="26">
        <f>Mwanza!D132+Mwanza!E132+Mwanza!F132+Mwanza!G132+Mwanza!H132+Mwanza!I132</f>
        <v>4</v>
      </c>
      <c r="F132" s="26">
        <f>Domasi!D132+Domasi!E132+Domasi!F132+Domasi!G132+Domasi!H132+Domasi!I132</f>
        <v>0</v>
      </c>
      <c r="G132" s="26">
        <f>Namadzi!D132+Namadzi!E132+Namadzi!F132+Namadzi!G132+Namadzi!H132+Namadzi!I132</f>
        <v>0</v>
      </c>
      <c r="H132" s="26">
        <f>Neno!D132+Neno!E132+Neno!F132+Neno!G132+Neno!H132+Neno!I132</f>
        <v>0</v>
      </c>
      <c r="I132" s="26">
        <f>Kuchawe!D132+Kuchawe!E132+Kuchawe!F132+Kuchawe!G132+Kuchawe!H132+Kuchawe!I132</f>
        <v>0</v>
      </c>
      <c r="J132" s="26">
        <f>Chiradzulu!D132+Chiradzulu!E132+Chiradzulu!F132+Chiradzulu!G132+Chiradzulu!H132+Chiradzulu!I132</f>
        <v>0</v>
      </c>
      <c r="K132" s="26">
        <f>Thondwe!D132+Thondwe!E132+Thondwe!F132+Thondwe!G132+Thondwe!H132+Thondwe!I132</f>
        <v>0</v>
      </c>
      <c r="L132" s="26">
        <f>Jali!D132+Jali!E132+Jali!F132+Jali!G132+Jali!H132+Jali!I132</f>
        <v>0</v>
      </c>
      <c r="M132" s="26">
        <f>Lirangwe!D132+Lirangwe!E132+Lirangwe!F132+Lirangwe!G132+Lirangwe!H132+Lirangwe!I132</f>
        <v>0</v>
      </c>
      <c r="N132" s="202">
        <f t="shared" si="47"/>
        <v>8</v>
      </c>
    </row>
    <row r="133" spans="1:14" ht="15.75" x14ac:dyDescent="0.25">
      <c r="A133" s="606"/>
      <c r="B133" s="24" t="s">
        <v>82</v>
      </c>
      <c r="C133" s="12" t="s">
        <v>3</v>
      </c>
      <c r="D133" s="26">
        <f>Zomba!D133+Zomba!E133+Zomba!F133+Zomba!G133+Zomba!H133+Zomba!I133</f>
        <v>5</v>
      </c>
      <c r="E133" s="26">
        <f>Mwanza!D133+Mwanza!E133+Mwanza!F133+Mwanza!G133+Mwanza!H133+Mwanza!I133</f>
        <v>1</v>
      </c>
      <c r="F133" s="26">
        <f>Domasi!D133+Domasi!E133+Domasi!F133+Domasi!G133+Domasi!H133+Domasi!I133</f>
        <v>0</v>
      </c>
      <c r="G133" s="26">
        <f>Namadzi!D133+Namadzi!E133+Namadzi!F133+Namadzi!G133+Namadzi!H133+Namadzi!I133</f>
        <v>0</v>
      </c>
      <c r="H133" s="26">
        <f>Neno!D133+Neno!E133+Neno!F133+Neno!G133+Neno!H133+Neno!I133</f>
        <v>0</v>
      </c>
      <c r="I133" s="26">
        <f>Kuchawe!D133+Kuchawe!E133+Kuchawe!F133+Kuchawe!G133+Kuchawe!H133+Kuchawe!I133</f>
        <v>0</v>
      </c>
      <c r="J133" s="26">
        <f>Chiradzulu!D133+Chiradzulu!E133+Chiradzulu!F133+Chiradzulu!G133+Chiradzulu!H133+Chiradzulu!I133</f>
        <v>0</v>
      </c>
      <c r="K133" s="26">
        <f>Thondwe!D133+Thondwe!E133+Thondwe!F133+Thondwe!G133+Thondwe!H133+Thondwe!I133</f>
        <v>0</v>
      </c>
      <c r="L133" s="26">
        <f>Jali!D133+Jali!E133+Jali!F133+Jali!G133+Jali!H133+Jali!I133</f>
        <v>0</v>
      </c>
      <c r="M133" s="26">
        <f>Lirangwe!D133+Lirangwe!E133+Lirangwe!F133+Lirangwe!G133+Lirangwe!H133+Lirangwe!I133</f>
        <v>0</v>
      </c>
      <c r="N133" s="202">
        <f t="shared" si="47"/>
        <v>6</v>
      </c>
    </row>
    <row r="134" spans="1:14" ht="15.75" x14ac:dyDescent="0.25">
      <c r="A134" s="607"/>
      <c r="B134" s="24" t="s">
        <v>81</v>
      </c>
      <c r="C134" s="12" t="s">
        <v>3</v>
      </c>
      <c r="D134" s="146">
        <f t="shared" ref="D134:N134" si="49">D130+D131-D132-D133</f>
        <v>3</v>
      </c>
      <c r="E134" s="146">
        <f t="shared" si="49"/>
        <v>5</v>
      </c>
      <c r="F134" s="146">
        <f t="shared" si="49"/>
        <v>0</v>
      </c>
      <c r="G134" s="146">
        <f t="shared" si="49"/>
        <v>0</v>
      </c>
      <c r="H134" s="146">
        <f t="shared" si="49"/>
        <v>0</v>
      </c>
      <c r="I134" s="146">
        <f t="shared" si="49"/>
        <v>0</v>
      </c>
      <c r="J134" s="146">
        <f t="shared" si="49"/>
        <v>0</v>
      </c>
      <c r="K134" s="146">
        <f t="shared" si="49"/>
        <v>0</v>
      </c>
      <c r="L134" s="146">
        <f t="shared" si="49"/>
        <v>0</v>
      </c>
      <c r="M134" s="146">
        <f t="shared" si="49"/>
        <v>0</v>
      </c>
      <c r="N134" s="35">
        <f t="shared" si="49"/>
        <v>8</v>
      </c>
    </row>
    <row r="135" spans="1:14" ht="15.75" x14ac:dyDescent="0.25">
      <c r="A135" s="605" t="s">
        <v>89</v>
      </c>
      <c r="B135" s="24" t="s">
        <v>85</v>
      </c>
      <c r="C135" s="12" t="s">
        <v>3</v>
      </c>
      <c r="D135" s="26">
        <f>Zomba!D135</f>
        <v>5</v>
      </c>
      <c r="E135" s="26">
        <f>Mwanza!D135</f>
        <v>1</v>
      </c>
      <c r="F135" s="26">
        <f>Domasi!D135</f>
        <v>0</v>
      </c>
      <c r="G135" s="26">
        <f>Namadzi!D135</f>
        <v>0</v>
      </c>
      <c r="H135" s="26">
        <f>Neno!D135</f>
        <v>0</v>
      </c>
      <c r="I135" s="26">
        <f>Kuchawe!D135</f>
        <v>0</v>
      </c>
      <c r="J135" s="26">
        <f>Chiradzulu!D135</f>
        <v>0</v>
      </c>
      <c r="K135" s="26">
        <f>Thondwe!D135</f>
        <v>0</v>
      </c>
      <c r="L135" s="26">
        <f>Jali!D135</f>
        <v>0</v>
      </c>
      <c r="M135" s="26">
        <f>Lirangwe!D135</f>
        <v>0</v>
      </c>
      <c r="N135" s="202">
        <f t="shared" si="47"/>
        <v>6</v>
      </c>
    </row>
    <row r="136" spans="1:14" ht="15.75" x14ac:dyDescent="0.25">
      <c r="A136" s="606"/>
      <c r="B136" s="24" t="s">
        <v>84</v>
      </c>
      <c r="C136" s="12" t="s">
        <v>3</v>
      </c>
      <c r="D136" s="26">
        <f>Zomba!D136+Zomba!E136+Zomba!F136+Zomba!G136+Zomba!H136+Zomba!I136</f>
        <v>5</v>
      </c>
      <c r="E136" s="26">
        <f>Mwanza!D136+Mwanza!E136+Mwanza!F136+Mwanza!G136+Mwanza!H136+Mwanza!I136</f>
        <v>1</v>
      </c>
      <c r="F136" s="26">
        <f>Domasi!D136+Domasi!E136+Domasi!F136+Domasi!G136+Domasi!H136+Domasi!I136</f>
        <v>0</v>
      </c>
      <c r="G136" s="26">
        <f>Namadzi!D136+Namadzi!E136+Namadzi!F136+Namadzi!G136+Namadzi!H136+Namadzi!I136</f>
        <v>0</v>
      </c>
      <c r="H136" s="26">
        <f>Neno!D136+Neno!E136+Neno!F136+Neno!G136+Neno!H136+Neno!I136</f>
        <v>0</v>
      </c>
      <c r="I136" s="26">
        <f>Kuchawe!D136+Kuchawe!E136+Kuchawe!F136+Kuchawe!G136+Kuchawe!H136+Kuchawe!I136</f>
        <v>0</v>
      </c>
      <c r="J136" s="26">
        <f>Chiradzulu!D136+Chiradzulu!E136+Chiradzulu!F136+Chiradzulu!G136+Chiradzulu!H136+Chiradzulu!I136</f>
        <v>0</v>
      </c>
      <c r="K136" s="26">
        <f>Thondwe!D136+Thondwe!E136+Thondwe!F136+Thondwe!G136+Thondwe!H136+Thondwe!I136</f>
        <v>0</v>
      </c>
      <c r="L136" s="26">
        <f>Jali!D136+Jali!E136+Jali!F136+Jali!G136+Jali!H136+Jali!I136</f>
        <v>0</v>
      </c>
      <c r="M136" s="26">
        <f>Lirangwe!D136+Lirangwe!E136+Lirangwe!F136+Lirangwe!G136+Lirangwe!H136+Lirangwe!I136</f>
        <v>0</v>
      </c>
      <c r="N136" s="202">
        <f t="shared" si="47"/>
        <v>6</v>
      </c>
    </row>
    <row r="137" spans="1:14" ht="15.75" x14ac:dyDescent="0.25">
      <c r="A137" s="606"/>
      <c r="B137" s="79" t="s">
        <v>88</v>
      </c>
      <c r="C137" s="12" t="s">
        <v>3</v>
      </c>
      <c r="D137" s="26">
        <f>Zomba!D137+Zomba!E137+Zomba!F137+Zomba!G137+Zomba!H137+Zomba!I137</f>
        <v>4</v>
      </c>
      <c r="E137" s="26">
        <f>Mwanza!D137+Mwanza!E137+Mwanza!F137+Mwanza!G137+Mwanza!H137+Mwanza!I137</f>
        <v>1</v>
      </c>
      <c r="F137" s="26">
        <f>Domasi!D137+Domasi!E137+Domasi!F137+Domasi!G137+Domasi!H137+Domasi!I137</f>
        <v>0</v>
      </c>
      <c r="G137" s="26">
        <f>Namadzi!D137+Namadzi!E137+Namadzi!F137+Namadzi!G137+Namadzi!H137+Namadzi!I137</f>
        <v>0</v>
      </c>
      <c r="H137" s="26">
        <f>Neno!D137+Neno!E137+Neno!F137+Neno!G137+Neno!H137+Neno!I137</f>
        <v>0</v>
      </c>
      <c r="I137" s="26">
        <f>Kuchawe!D137+Kuchawe!E137+Kuchawe!F137+Kuchawe!G137+Kuchawe!H137+Kuchawe!I137</f>
        <v>0</v>
      </c>
      <c r="J137" s="26">
        <f>Chiradzulu!D137+Chiradzulu!E137+Chiradzulu!F137+Chiradzulu!G137+Chiradzulu!H137+Chiradzulu!I137</f>
        <v>0</v>
      </c>
      <c r="K137" s="26">
        <f>Thondwe!D137+Thondwe!E137+Thondwe!F137+Thondwe!G137+Thondwe!H137+Thondwe!I137</f>
        <v>0</v>
      </c>
      <c r="L137" s="26">
        <f>Jali!D137+Jali!E137+Jali!F137+Jali!G137+Jali!H137+Jali!I137</f>
        <v>0</v>
      </c>
      <c r="M137" s="26">
        <f>Lirangwe!D137+Lirangwe!E137+Lirangwe!F137+Lirangwe!G137+Lirangwe!H137+Lirangwe!I137</f>
        <v>0</v>
      </c>
      <c r="N137" s="202">
        <f t="shared" si="47"/>
        <v>5</v>
      </c>
    </row>
    <row r="138" spans="1:14" ht="15.75" x14ac:dyDescent="0.25">
      <c r="A138" s="606"/>
      <c r="B138" s="24" t="s">
        <v>82</v>
      </c>
      <c r="C138" s="12" t="s">
        <v>3</v>
      </c>
      <c r="D138" s="26">
        <f>Zomba!D138+Zomba!E138+Zomba!F138+Zomba!G138+Zomba!H138+Zomba!I138</f>
        <v>3</v>
      </c>
      <c r="E138" s="26">
        <f>Mwanza!D138+Mwanza!E138+Mwanza!F138+Mwanza!G138+Mwanza!H138+Mwanza!I138</f>
        <v>0</v>
      </c>
      <c r="F138" s="26">
        <f>Domasi!D138+Domasi!E138+Domasi!F138+Domasi!G138+Domasi!H138+Domasi!I138</f>
        <v>0</v>
      </c>
      <c r="G138" s="26">
        <f>Namadzi!D138+Namadzi!E138+Namadzi!F138+Namadzi!G138+Namadzi!H138+Namadzi!I138</f>
        <v>0</v>
      </c>
      <c r="H138" s="26">
        <f>Neno!D138+Neno!E138+Neno!F138+Neno!G138+Neno!H138+Neno!I138</f>
        <v>0</v>
      </c>
      <c r="I138" s="26">
        <f>Kuchawe!D138+Kuchawe!E138+Kuchawe!F138+Kuchawe!G138+Kuchawe!H138+Kuchawe!I138</f>
        <v>0</v>
      </c>
      <c r="J138" s="26">
        <f>Chiradzulu!D138+Chiradzulu!E138+Chiradzulu!F138+Chiradzulu!G138+Chiradzulu!H138+Chiradzulu!I138</f>
        <v>0</v>
      </c>
      <c r="K138" s="26">
        <f>Thondwe!D138+Thondwe!E138+Thondwe!F138+Thondwe!G138+Thondwe!H138+Thondwe!I138</f>
        <v>0</v>
      </c>
      <c r="L138" s="26">
        <f>Jali!D138+Jali!E138+Jali!F138+Jali!G138+Jali!H138+Jali!I138</f>
        <v>0</v>
      </c>
      <c r="M138" s="26">
        <f>Lirangwe!D138+Lirangwe!E138+Lirangwe!F138+Lirangwe!G138+Lirangwe!H138+Lirangwe!I138</f>
        <v>0</v>
      </c>
      <c r="N138" s="202">
        <f t="shared" si="47"/>
        <v>3</v>
      </c>
    </row>
    <row r="139" spans="1:14" ht="15.75" x14ac:dyDescent="0.25">
      <c r="A139" s="607"/>
      <c r="B139" s="24" t="s">
        <v>81</v>
      </c>
      <c r="C139" s="12" t="s">
        <v>3</v>
      </c>
      <c r="D139" s="146">
        <f t="shared" ref="D139:N139" si="50">D135+D136-D137-D138</f>
        <v>3</v>
      </c>
      <c r="E139" s="146">
        <f t="shared" si="50"/>
        <v>1</v>
      </c>
      <c r="F139" s="146">
        <f t="shared" si="50"/>
        <v>0</v>
      </c>
      <c r="G139" s="146">
        <f t="shared" si="50"/>
        <v>0</v>
      </c>
      <c r="H139" s="146">
        <f t="shared" si="50"/>
        <v>0</v>
      </c>
      <c r="I139" s="146">
        <f t="shared" si="50"/>
        <v>0</v>
      </c>
      <c r="J139" s="146">
        <f t="shared" si="50"/>
        <v>0</v>
      </c>
      <c r="K139" s="146">
        <f t="shared" si="50"/>
        <v>0</v>
      </c>
      <c r="L139" s="146">
        <f t="shared" si="50"/>
        <v>0</v>
      </c>
      <c r="M139" s="146">
        <f t="shared" si="50"/>
        <v>0</v>
      </c>
      <c r="N139" s="35">
        <f t="shared" si="50"/>
        <v>4</v>
      </c>
    </row>
    <row r="140" spans="1:14" ht="15.75" x14ac:dyDescent="0.25">
      <c r="A140" s="605" t="s">
        <v>87</v>
      </c>
      <c r="B140" s="24" t="s">
        <v>85</v>
      </c>
      <c r="C140" s="12" t="s">
        <v>3</v>
      </c>
      <c r="D140" s="26">
        <f>Zomba!D140</f>
        <v>433</v>
      </c>
      <c r="E140" s="26">
        <f>Mwanza!D140</f>
        <v>140</v>
      </c>
      <c r="F140" s="26">
        <f>Domasi!D140</f>
        <v>2</v>
      </c>
      <c r="G140" s="26">
        <f>Namadzi!D140</f>
        <v>0</v>
      </c>
      <c r="H140" s="26">
        <f>Neno!D140</f>
        <v>0</v>
      </c>
      <c r="I140" s="26">
        <f>Kuchawe!D140</f>
        <v>0</v>
      </c>
      <c r="J140" s="26">
        <f>Chiradzulu!D140</f>
        <v>0</v>
      </c>
      <c r="K140" s="26">
        <f>Thondwe!D140</f>
        <v>2</v>
      </c>
      <c r="L140" s="26">
        <f>Jali!D140</f>
        <v>0</v>
      </c>
      <c r="M140" s="26">
        <f>Lirangwe!D140</f>
        <v>0</v>
      </c>
      <c r="N140" s="202">
        <f t="shared" si="47"/>
        <v>577</v>
      </c>
    </row>
    <row r="141" spans="1:14" ht="15.75" x14ac:dyDescent="0.25">
      <c r="A141" s="606"/>
      <c r="B141" s="24" t="s">
        <v>84</v>
      </c>
      <c r="C141" s="12" t="s">
        <v>3</v>
      </c>
      <c r="D141" s="26">
        <f>Zomba!D141+Zomba!E141+Zomba!F141+Zomba!G141+Zomba!H141+Zomba!I141</f>
        <v>980</v>
      </c>
      <c r="E141" s="26">
        <f>Mwanza!D141+Mwanza!E141+Mwanza!F141+Mwanza!G141+Mwanza!H141+Mwanza!I141</f>
        <v>238</v>
      </c>
      <c r="F141" s="26">
        <f>Domasi!D141+Domasi!E141+Domasi!F141+Domasi!G141+Domasi!H141+Domasi!I141</f>
        <v>14</v>
      </c>
      <c r="G141" s="26">
        <f>Namadzi!D141+Namadzi!E141+Namadzi!F141+Namadzi!G141+Namadzi!H141+Namadzi!I141</f>
        <v>10</v>
      </c>
      <c r="H141" s="26">
        <f>Neno!D141+Neno!E141+Neno!F141+Neno!G141+Neno!H141+Neno!I141</f>
        <v>31</v>
      </c>
      <c r="I141" s="26">
        <f>Kuchawe!D141+Kuchawe!E141+Kuchawe!F141+Kuchawe!G141+Kuchawe!H141+Kuchawe!I141</f>
        <v>0</v>
      </c>
      <c r="J141" s="26">
        <f>Chiradzulu!D141+Chiradzulu!E141+Chiradzulu!F141+Chiradzulu!G141+Chiradzulu!H141+Chiradzulu!I141</f>
        <v>11</v>
      </c>
      <c r="K141" s="26">
        <f>Thondwe!D141+Thondwe!E141+Thondwe!F141+Thondwe!G141+Thondwe!H141+Thondwe!I141</f>
        <v>2</v>
      </c>
      <c r="L141" s="26">
        <f>Jali!D141+Jali!E141+Jali!F141+Jali!G141+Jali!H141+Jali!I141</f>
        <v>32</v>
      </c>
      <c r="M141" s="26">
        <f>Lirangwe!D141+Lirangwe!E141+Lirangwe!F141+Lirangwe!G141+Lirangwe!H141+Lirangwe!I141</f>
        <v>1</v>
      </c>
      <c r="N141" s="202">
        <f t="shared" si="47"/>
        <v>1319</v>
      </c>
    </row>
    <row r="142" spans="1:14" ht="15.75" x14ac:dyDescent="0.25">
      <c r="A142" s="606"/>
      <c r="B142" s="24" t="s">
        <v>83</v>
      </c>
      <c r="C142" s="12" t="s">
        <v>3</v>
      </c>
      <c r="D142" s="26">
        <f>Zomba!D142+Zomba!E142+Zomba!F142+Zomba!G142+Zomba!H142+Zomba!I142</f>
        <v>7</v>
      </c>
      <c r="E142" s="26">
        <f>Mwanza!D142+Mwanza!E142+Mwanza!F142+Mwanza!G142+Mwanza!H142+Mwanza!I142</f>
        <v>36</v>
      </c>
      <c r="F142" s="26">
        <f>Domasi!D142+Domasi!E142+Domasi!F142+Domasi!G142+Domasi!H142+Domasi!I142</f>
        <v>1</v>
      </c>
      <c r="G142" s="26">
        <f>Namadzi!D142+Namadzi!E142+Namadzi!F142+Namadzi!G142+Namadzi!H142+Namadzi!I142</f>
        <v>5</v>
      </c>
      <c r="H142" s="26">
        <f>Neno!D142+Neno!E142+Neno!F142+Neno!G142+Neno!H142+Neno!I142</f>
        <v>30</v>
      </c>
      <c r="I142" s="26">
        <f>Kuchawe!D142+Kuchawe!E142+Kuchawe!F142+Kuchawe!G142+Kuchawe!H142+Kuchawe!I142</f>
        <v>0</v>
      </c>
      <c r="J142" s="26">
        <f>Chiradzulu!D142+Chiradzulu!E142+Chiradzulu!F142+Chiradzulu!G142+Chiradzulu!H142+Chiradzulu!I142</f>
        <v>11</v>
      </c>
      <c r="K142" s="26">
        <f>Thondwe!D142+Thondwe!E142+Thondwe!F142+Thondwe!G142+Thondwe!H142+Thondwe!I142</f>
        <v>2</v>
      </c>
      <c r="L142" s="26">
        <f>Jali!D142+Jali!E142+Jali!F142+Jali!G142+Jali!H142+Jali!I142</f>
        <v>9</v>
      </c>
      <c r="M142" s="26">
        <f>Lirangwe!D142+Lirangwe!E142+Lirangwe!F142+Lirangwe!G142+Lirangwe!H142+Lirangwe!I142</f>
        <v>1</v>
      </c>
      <c r="N142" s="202">
        <f t="shared" si="47"/>
        <v>102</v>
      </c>
    </row>
    <row r="143" spans="1:14" ht="15.75" x14ac:dyDescent="0.25">
      <c r="A143" s="606"/>
      <c r="B143" s="24" t="s">
        <v>82</v>
      </c>
      <c r="C143" s="12" t="s">
        <v>3</v>
      </c>
      <c r="D143" s="26">
        <f>Zomba!D143+Zomba!E143+Zomba!F143+Zomba!G143+Zomba!H143+Zomba!I143</f>
        <v>654</v>
      </c>
      <c r="E143" s="26">
        <f>Mwanza!D143+Mwanza!E143+Mwanza!F143+Mwanza!G143+Mwanza!H143+Mwanza!I143</f>
        <v>11</v>
      </c>
      <c r="F143" s="26">
        <f>Domasi!D143+Domasi!E143+Domasi!F143+Domasi!G143+Domasi!H143+Domasi!I143</f>
        <v>15</v>
      </c>
      <c r="G143" s="26">
        <f>Namadzi!D143+Namadzi!E143+Namadzi!F143+Namadzi!G143+Namadzi!H143+Namadzi!I143</f>
        <v>5</v>
      </c>
      <c r="H143" s="26">
        <f>Neno!D143+Neno!E143+Neno!F143+Neno!G143+Neno!H143+Neno!I143</f>
        <v>1</v>
      </c>
      <c r="I143" s="26">
        <f>Kuchawe!D143+Kuchawe!E143+Kuchawe!F143+Kuchawe!G143+Kuchawe!H143+Kuchawe!I143</f>
        <v>0</v>
      </c>
      <c r="J143" s="26">
        <f>Chiradzulu!D143+Chiradzulu!E143+Chiradzulu!F143+Chiradzulu!G143+Chiradzulu!H143+Chiradzulu!I143</f>
        <v>0</v>
      </c>
      <c r="K143" s="26">
        <f>Thondwe!D143+Thondwe!E143+Thondwe!F143+Thondwe!G143+Thondwe!H143+Thondwe!I143</f>
        <v>2</v>
      </c>
      <c r="L143" s="26">
        <f>Jali!D143+Jali!E143+Jali!F143+Jali!G143+Jali!H143+Jali!I143</f>
        <v>17</v>
      </c>
      <c r="M143" s="26">
        <f>Lirangwe!D143+Lirangwe!E143+Lirangwe!F143+Lirangwe!G143+Lirangwe!H143+Lirangwe!I143</f>
        <v>0</v>
      </c>
      <c r="N143" s="202">
        <f t="shared" si="47"/>
        <v>705</v>
      </c>
    </row>
    <row r="144" spans="1:14" ht="15.75" x14ac:dyDescent="0.25">
      <c r="A144" s="607"/>
      <c r="B144" s="24" t="s">
        <v>81</v>
      </c>
      <c r="C144" s="12" t="s">
        <v>3</v>
      </c>
      <c r="D144" s="146">
        <f t="shared" ref="D144:N144" si="51">D140+D141-D142-D143</f>
        <v>752</v>
      </c>
      <c r="E144" s="146">
        <f t="shared" si="51"/>
        <v>331</v>
      </c>
      <c r="F144" s="146">
        <f t="shared" si="51"/>
        <v>0</v>
      </c>
      <c r="G144" s="146">
        <f t="shared" si="51"/>
        <v>0</v>
      </c>
      <c r="H144" s="146">
        <f t="shared" si="51"/>
        <v>0</v>
      </c>
      <c r="I144" s="146">
        <f t="shared" si="51"/>
        <v>0</v>
      </c>
      <c r="J144" s="146">
        <f t="shared" si="51"/>
        <v>0</v>
      </c>
      <c r="K144" s="146">
        <f t="shared" si="51"/>
        <v>0</v>
      </c>
      <c r="L144" s="146">
        <f t="shared" si="51"/>
        <v>6</v>
      </c>
      <c r="M144" s="146">
        <f t="shared" si="51"/>
        <v>0</v>
      </c>
      <c r="N144" s="35">
        <f t="shared" si="51"/>
        <v>1089</v>
      </c>
    </row>
    <row r="145" spans="1:14" s="3" customFormat="1" ht="15.75" x14ac:dyDescent="0.25">
      <c r="A145" s="605" t="s">
        <v>86</v>
      </c>
      <c r="B145" s="24" t="s">
        <v>85</v>
      </c>
      <c r="C145" s="12" t="s">
        <v>3</v>
      </c>
      <c r="D145" s="147">
        <f t="shared" ref="D145:M145" si="52">D125+D130+D135+D140</f>
        <v>457</v>
      </c>
      <c r="E145" s="147">
        <f t="shared" si="52"/>
        <v>150</v>
      </c>
      <c r="F145" s="147">
        <f t="shared" si="52"/>
        <v>2</v>
      </c>
      <c r="G145" s="147">
        <f t="shared" si="52"/>
        <v>0</v>
      </c>
      <c r="H145" s="147">
        <f t="shared" si="52"/>
        <v>0</v>
      </c>
      <c r="I145" s="147">
        <f t="shared" si="52"/>
        <v>2</v>
      </c>
      <c r="J145" s="147">
        <f t="shared" si="52"/>
        <v>0</v>
      </c>
      <c r="K145" s="147">
        <f t="shared" si="52"/>
        <v>2</v>
      </c>
      <c r="L145" s="147">
        <f t="shared" si="52"/>
        <v>0</v>
      </c>
      <c r="M145" s="147">
        <f t="shared" si="52"/>
        <v>0</v>
      </c>
      <c r="N145" s="97">
        <f t="shared" ref="N145:N149" si="53">N125+N130+N135+N140</f>
        <v>613</v>
      </c>
    </row>
    <row r="146" spans="1:14" ht="15.75" x14ac:dyDescent="0.25">
      <c r="A146" s="606"/>
      <c r="B146" s="24" t="s">
        <v>84</v>
      </c>
      <c r="C146" s="12" t="s">
        <v>3</v>
      </c>
      <c r="D146" s="147">
        <f t="shared" ref="D146:M148" si="54">D126+D131+D136+D141</f>
        <v>1000</v>
      </c>
      <c r="E146" s="147">
        <f t="shared" si="54"/>
        <v>251</v>
      </c>
      <c r="F146" s="147">
        <f t="shared" si="54"/>
        <v>14</v>
      </c>
      <c r="G146" s="147">
        <f t="shared" si="54"/>
        <v>10</v>
      </c>
      <c r="H146" s="147">
        <f t="shared" si="54"/>
        <v>31</v>
      </c>
      <c r="I146" s="147">
        <f t="shared" si="54"/>
        <v>0</v>
      </c>
      <c r="J146" s="147">
        <f t="shared" si="54"/>
        <v>11</v>
      </c>
      <c r="K146" s="147">
        <f t="shared" si="54"/>
        <v>2</v>
      </c>
      <c r="L146" s="147">
        <f t="shared" si="54"/>
        <v>32</v>
      </c>
      <c r="M146" s="147">
        <f t="shared" si="54"/>
        <v>1</v>
      </c>
      <c r="N146" s="97">
        <f t="shared" si="53"/>
        <v>1352</v>
      </c>
    </row>
    <row r="147" spans="1:14" ht="15.75" x14ac:dyDescent="0.25">
      <c r="A147" s="606"/>
      <c r="B147" s="24" t="s">
        <v>83</v>
      </c>
      <c r="C147" s="12" t="s">
        <v>3</v>
      </c>
      <c r="D147" s="147">
        <f t="shared" si="54"/>
        <v>20</v>
      </c>
      <c r="E147" s="147">
        <f t="shared" si="54"/>
        <v>47</v>
      </c>
      <c r="F147" s="147">
        <f t="shared" si="54"/>
        <v>1</v>
      </c>
      <c r="G147" s="147">
        <f t="shared" si="54"/>
        <v>5</v>
      </c>
      <c r="H147" s="147">
        <f t="shared" si="54"/>
        <v>30</v>
      </c>
      <c r="I147" s="147">
        <f t="shared" si="54"/>
        <v>2</v>
      </c>
      <c r="J147" s="147">
        <f t="shared" si="54"/>
        <v>11</v>
      </c>
      <c r="K147" s="147">
        <f t="shared" si="54"/>
        <v>2</v>
      </c>
      <c r="L147" s="147">
        <f t="shared" si="54"/>
        <v>9</v>
      </c>
      <c r="M147" s="147">
        <f t="shared" si="54"/>
        <v>1</v>
      </c>
      <c r="N147" s="97">
        <f t="shared" si="53"/>
        <v>128</v>
      </c>
    </row>
    <row r="148" spans="1:14" ht="15.75" x14ac:dyDescent="0.25">
      <c r="A148" s="606"/>
      <c r="B148" s="24" t="s">
        <v>82</v>
      </c>
      <c r="C148" s="12" t="s">
        <v>3</v>
      </c>
      <c r="D148" s="147">
        <f t="shared" si="54"/>
        <v>671</v>
      </c>
      <c r="E148" s="147">
        <f t="shared" si="54"/>
        <v>13</v>
      </c>
      <c r="F148" s="147">
        <f t="shared" si="54"/>
        <v>15</v>
      </c>
      <c r="G148" s="147">
        <f t="shared" si="54"/>
        <v>5</v>
      </c>
      <c r="H148" s="147">
        <f t="shared" si="54"/>
        <v>1</v>
      </c>
      <c r="I148" s="147">
        <f t="shared" si="54"/>
        <v>0</v>
      </c>
      <c r="J148" s="147">
        <f t="shared" si="54"/>
        <v>0</v>
      </c>
      <c r="K148" s="147">
        <f t="shared" si="54"/>
        <v>2</v>
      </c>
      <c r="L148" s="147">
        <f t="shared" si="54"/>
        <v>17</v>
      </c>
      <c r="M148" s="147">
        <f t="shared" si="54"/>
        <v>0</v>
      </c>
      <c r="N148" s="97">
        <f t="shared" si="53"/>
        <v>724</v>
      </c>
    </row>
    <row r="149" spans="1:14" ht="15.75" x14ac:dyDescent="0.25">
      <c r="A149" s="607"/>
      <c r="B149" s="24" t="s">
        <v>81</v>
      </c>
      <c r="C149" s="12" t="s">
        <v>3</v>
      </c>
      <c r="D149" s="146">
        <f t="shared" ref="D149:M149" si="55">D145+D146-D147-D148</f>
        <v>766</v>
      </c>
      <c r="E149" s="146">
        <f t="shared" si="55"/>
        <v>341</v>
      </c>
      <c r="F149" s="146">
        <f t="shared" si="55"/>
        <v>0</v>
      </c>
      <c r="G149" s="146">
        <f t="shared" si="55"/>
        <v>0</v>
      </c>
      <c r="H149" s="146">
        <f t="shared" si="55"/>
        <v>0</v>
      </c>
      <c r="I149" s="146">
        <f t="shared" si="55"/>
        <v>0</v>
      </c>
      <c r="J149" s="146">
        <f t="shared" si="55"/>
        <v>0</v>
      </c>
      <c r="K149" s="146">
        <f t="shared" si="55"/>
        <v>0</v>
      </c>
      <c r="L149" s="146">
        <f t="shared" si="55"/>
        <v>6</v>
      </c>
      <c r="M149" s="146">
        <f t="shared" si="55"/>
        <v>0</v>
      </c>
      <c r="N149" s="97">
        <f t="shared" si="53"/>
        <v>1113</v>
      </c>
    </row>
    <row r="150" spans="1:14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5"/>
    </row>
    <row r="151" spans="1:14" ht="15.6" customHeight="1" x14ac:dyDescent="0.25">
      <c r="A151" s="698" t="s">
        <v>79</v>
      </c>
      <c r="B151" s="699"/>
      <c r="C151" s="699"/>
      <c r="D151" s="699"/>
      <c r="E151" s="699"/>
      <c r="F151" s="699"/>
      <c r="G151" s="699"/>
      <c r="H151" s="699"/>
      <c r="I151" s="699"/>
      <c r="J151" s="699"/>
      <c r="K151" s="699"/>
      <c r="L151" s="699"/>
      <c r="M151" s="699"/>
      <c r="N151" s="700"/>
    </row>
    <row r="152" spans="1:14" ht="15.75" x14ac:dyDescent="0.25">
      <c r="A152" s="628" t="s">
        <v>78</v>
      </c>
      <c r="B152" s="88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10"/>
    </row>
    <row r="153" spans="1:14" ht="15.75" x14ac:dyDescent="0.25">
      <c r="A153" s="629"/>
      <c r="B153" s="20" t="s">
        <v>73</v>
      </c>
      <c r="C153" s="12" t="s">
        <v>57</v>
      </c>
      <c r="D153" s="26">
        <f>Zomba!D153+Zomba!E153+Zomba!F153+Zomba!G153+Zomba!H153+Zomba!I153</f>
        <v>1252</v>
      </c>
      <c r="E153" s="26">
        <f>Mwanza!D153+Mwanza!E153+Mwanza!F153+Mwanza!G153+Mwanza!H153+Mwanza!I153</f>
        <v>189</v>
      </c>
      <c r="F153" s="26">
        <f>Domasi!D153+Domasi!E153+Domasi!F153+Domasi!G153+Domasi!H153+Domasi!I153</f>
        <v>61</v>
      </c>
      <c r="G153" s="26">
        <f>Namadzi!D153+Namadzi!E153+Namadzi!F153+Namadzi!G153+Namadzi!H153+Namadzi!I153</f>
        <v>92</v>
      </c>
      <c r="H153" s="26">
        <f>Neno!D153+Neno!E153+Neno!F153+Neno!G153+Neno!H153+Neno!I153</f>
        <v>32</v>
      </c>
      <c r="I153" s="26">
        <f>Kuchawe!D153+Kuchawe!E153+Kuchawe!F153+Kuchawe!G153+Kuchawe!H153+Kuchawe!I153</f>
        <v>42</v>
      </c>
      <c r="J153" s="26">
        <f>Chiradzulu!D153+Chiradzulu!E153+Chiradzulu!F153+Chiradzulu!G153+Chiradzulu!H153+Chiradzulu!I153</f>
        <v>42</v>
      </c>
      <c r="K153" s="26">
        <f>Thondwe!D153+Thondwe!E153+Thondwe!F153+Thondwe!G153+Thondwe!H153+Thondwe!I153</f>
        <v>12</v>
      </c>
      <c r="L153" s="26">
        <f>Jali!D153+Jali!E153+Jali!F153+Jali!G153+Jali!H153+Jali!I153</f>
        <v>40</v>
      </c>
      <c r="M153" s="26">
        <f>Lirangwe!D153+Lirangwe!E153+Lirangwe!F153+Lirangwe!G153+Lirangwe!H153+Lirangwe!I153</f>
        <v>124</v>
      </c>
      <c r="N153" s="71">
        <f t="shared" ref="N153:N165" si="56">SUM(D153:M153)</f>
        <v>1886</v>
      </c>
    </row>
    <row r="154" spans="1:14" ht="15.75" x14ac:dyDescent="0.25">
      <c r="A154" s="629"/>
      <c r="B154" s="20" t="s">
        <v>72</v>
      </c>
      <c r="C154" s="12" t="s">
        <v>57</v>
      </c>
      <c r="D154" s="26">
        <f>Zomba!D154+Zomba!E154+Zomba!F154+Zomba!G154+Zomba!H154+Zomba!I154</f>
        <v>676</v>
      </c>
      <c r="E154" s="26">
        <f>Mwanza!D154+Mwanza!E154+Mwanza!F154+Mwanza!G154+Mwanza!H154+Mwanza!I154</f>
        <v>113</v>
      </c>
      <c r="F154" s="26">
        <f>Domasi!D154+Domasi!E154+Domasi!F154+Domasi!G154+Domasi!H154+Domasi!I154</f>
        <v>31</v>
      </c>
      <c r="G154" s="26">
        <f>Namadzi!D154+Namadzi!E154+Namadzi!F154+Namadzi!G154+Namadzi!H154+Namadzi!I154</f>
        <v>57</v>
      </c>
      <c r="H154" s="26">
        <f>Neno!D154+Neno!E154+Neno!F154+Neno!G154+Neno!H154+Neno!I154</f>
        <v>8</v>
      </c>
      <c r="I154" s="26">
        <f>Kuchawe!D154+Kuchawe!E154+Kuchawe!F154+Kuchawe!G154+Kuchawe!H154+Kuchawe!I154</f>
        <v>39</v>
      </c>
      <c r="J154" s="26">
        <f>Chiradzulu!D154+Chiradzulu!E154+Chiradzulu!F154+Chiradzulu!G154+Chiradzulu!H154+Chiradzulu!I154</f>
        <v>19</v>
      </c>
      <c r="K154" s="26">
        <f>Thondwe!D154+Thondwe!E154+Thondwe!F154+Thondwe!G154+Thondwe!H154+Thondwe!I154</f>
        <v>3</v>
      </c>
      <c r="L154" s="26">
        <f>Jali!D154+Jali!E154+Jali!F154+Jali!G154+Jali!H154+Jali!I154</f>
        <v>9</v>
      </c>
      <c r="M154" s="26">
        <f>Lirangwe!D154+Lirangwe!E154+Lirangwe!F154+Lirangwe!G154+Lirangwe!H154+Lirangwe!I154</f>
        <v>19</v>
      </c>
      <c r="N154" s="71">
        <f t="shared" si="56"/>
        <v>974</v>
      </c>
    </row>
    <row r="155" spans="1:14" ht="15.75" x14ac:dyDescent="0.25">
      <c r="A155" s="629"/>
      <c r="B155" s="20" t="s">
        <v>53</v>
      </c>
      <c r="C155" s="12" t="s">
        <v>57</v>
      </c>
      <c r="D155" s="26">
        <f>Zomba!D155+Zomba!E155+Zomba!F155+Zomba!G155+Zomba!H155+Zomba!I155</f>
        <v>362</v>
      </c>
      <c r="E155" s="26">
        <f>Mwanza!D155+Mwanza!E155+Mwanza!F155+Mwanza!G155+Mwanza!H155+Mwanza!I155</f>
        <v>34</v>
      </c>
      <c r="F155" s="26">
        <f>Domasi!D155+Domasi!E155+Domasi!F155+Domasi!G155+Domasi!H155+Domasi!I155</f>
        <v>38</v>
      </c>
      <c r="G155" s="26">
        <f>Namadzi!D155+Namadzi!E155+Namadzi!F155+Namadzi!G155+Namadzi!H155+Namadzi!I155</f>
        <v>25</v>
      </c>
      <c r="H155" s="26">
        <f>Neno!D155+Neno!E155+Neno!F155+Neno!G155+Neno!H155+Neno!I155</f>
        <v>0</v>
      </c>
      <c r="I155" s="26">
        <f>Kuchawe!D155+Kuchawe!E155+Kuchawe!F155+Kuchawe!G155+Kuchawe!H155+Kuchawe!I155</f>
        <v>40</v>
      </c>
      <c r="J155" s="26">
        <f>Chiradzulu!D155+Chiradzulu!E155+Chiradzulu!F155+Chiradzulu!G155+Chiradzulu!H155+Chiradzulu!I155</f>
        <v>20</v>
      </c>
      <c r="K155" s="26">
        <f>Thondwe!D155+Thondwe!E155+Thondwe!F155+Thondwe!G155+Thondwe!H155+Thondwe!I155</f>
        <v>3</v>
      </c>
      <c r="L155" s="26">
        <f>Jali!D155+Jali!E155+Jali!F155+Jali!G155+Jali!H155+Jali!I155</f>
        <v>6</v>
      </c>
      <c r="M155" s="26">
        <f>Lirangwe!D155+Lirangwe!E155+Lirangwe!F155+Lirangwe!G155+Lirangwe!H155+Lirangwe!I155</f>
        <v>21</v>
      </c>
      <c r="N155" s="71">
        <f t="shared" si="56"/>
        <v>549</v>
      </c>
    </row>
    <row r="156" spans="1:14" ht="15.75" x14ac:dyDescent="0.25">
      <c r="A156" s="629"/>
      <c r="B156" s="20" t="s">
        <v>71</v>
      </c>
      <c r="C156" s="12" t="s">
        <v>57</v>
      </c>
      <c r="D156" s="26">
        <f>Zomba!D156+Zomba!E156+Zomba!F156+Zomba!G156+Zomba!H156+Zomba!I156</f>
        <v>111</v>
      </c>
      <c r="E156" s="26">
        <f>Mwanza!D156+Mwanza!E156+Mwanza!F156+Mwanza!G156+Mwanza!H156+Mwanza!I156</f>
        <v>15</v>
      </c>
      <c r="F156" s="26">
        <f>Domasi!D156+Domasi!E156+Domasi!F156+Domasi!G156+Domasi!H156+Domasi!I156</f>
        <v>5</v>
      </c>
      <c r="G156" s="26">
        <f>Namadzi!D156+Namadzi!E156+Namadzi!F156+Namadzi!G156+Namadzi!H156+Namadzi!I156</f>
        <v>14</v>
      </c>
      <c r="H156" s="26">
        <f>Neno!D156+Neno!E156+Neno!F156+Neno!G156+Neno!H156+Neno!I156</f>
        <v>0</v>
      </c>
      <c r="I156" s="26">
        <f>Kuchawe!D156+Kuchawe!E156+Kuchawe!F156+Kuchawe!G156+Kuchawe!H156+Kuchawe!I156</f>
        <v>2</v>
      </c>
      <c r="J156" s="26">
        <f>Chiradzulu!D156+Chiradzulu!E156+Chiradzulu!F156+Chiradzulu!G156+Chiradzulu!H156+Chiradzulu!I156</f>
        <v>7</v>
      </c>
      <c r="K156" s="26">
        <f>Thondwe!D156+Thondwe!E156+Thondwe!F156+Thondwe!G156+Thondwe!H156+Thondwe!I156</f>
        <v>6</v>
      </c>
      <c r="L156" s="26">
        <f>Jali!D156+Jali!E156+Jali!F156+Jali!G156+Jali!H156+Jali!I156</f>
        <v>4</v>
      </c>
      <c r="M156" s="26">
        <f>Lirangwe!D156+Lirangwe!E156+Lirangwe!F156+Lirangwe!G156+Lirangwe!H156+Lirangwe!I156</f>
        <v>5</v>
      </c>
      <c r="N156" s="71">
        <f t="shared" si="56"/>
        <v>169</v>
      </c>
    </row>
    <row r="157" spans="1:14" ht="15.75" x14ac:dyDescent="0.25">
      <c r="A157" s="629"/>
      <c r="B157" s="20" t="s">
        <v>52</v>
      </c>
      <c r="C157" s="12" t="s">
        <v>57</v>
      </c>
      <c r="D157" s="26">
        <f>Zomba!D157+Zomba!E157+Zomba!F157+Zomba!G157+Zomba!H157+Zomba!I157</f>
        <v>211</v>
      </c>
      <c r="E157" s="26">
        <f>Mwanza!D157+Mwanza!E157+Mwanza!F157+Mwanza!G157+Mwanza!H157+Mwanza!I157</f>
        <v>74</v>
      </c>
      <c r="F157" s="26">
        <f>Domasi!D157+Domasi!E157+Domasi!F157+Domasi!G157+Domasi!H157+Domasi!I157</f>
        <v>4</v>
      </c>
      <c r="G157" s="26">
        <f>Namadzi!D157+Namadzi!E157+Namadzi!F157+Namadzi!G157+Namadzi!H157+Namadzi!I157</f>
        <v>15</v>
      </c>
      <c r="H157" s="26">
        <f>Neno!D157+Neno!E157+Neno!F157+Neno!G157+Neno!H157+Neno!I157</f>
        <v>0</v>
      </c>
      <c r="I157" s="26">
        <f>Kuchawe!D157+Kuchawe!E157+Kuchawe!F157+Kuchawe!G157+Kuchawe!H157+Kuchawe!I157</f>
        <v>16</v>
      </c>
      <c r="J157" s="26">
        <f>Chiradzulu!D157+Chiradzulu!E157+Chiradzulu!F157+Chiradzulu!G157+Chiradzulu!H157+Chiradzulu!I157</f>
        <v>11</v>
      </c>
      <c r="K157" s="26">
        <f>Thondwe!D157+Thondwe!E157+Thondwe!F157+Thondwe!G157+Thondwe!H157+Thondwe!I157</f>
        <v>0</v>
      </c>
      <c r="L157" s="26">
        <f>Jali!D157+Jali!E157+Jali!F157+Jali!G157+Jali!H157+Jali!I157</f>
        <v>0</v>
      </c>
      <c r="M157" s="26">
        <f>Lirangwe!D157+Lirangwe!E157+Lirangwe!F157+Lirangwe!G157+Lirangwe!H157+Lirangwe!I157</f>
        <v>9</v>
      </c>
      <c r="N157" s="71">
        <f t="shared" si="56"/>
        <v>340</v>
      </c>
    </row>
    <row r="158" spans="1:14" ht="15.75" x14ac:dyDescent="0.25">
      <c r="A158" s="629"/>
      <c r="B158" s="20" t="s">
        <v>51</v>
      </c>
      <c r="C158" s="12" t="s">
        <v>57</v>
      </c>
      <c r="D158" s="26">
        <f>Zomba!D158+Zomba!E158+Zomba!F158+Zomba!G158+Zomba!H158+Zomba!I158</f>
        <v>199</v>
      </c>
      <c r="E158" s="26">
        <f>Mwanza!D158+Mwanza!E158+Mwanza!F158+Mwanza!G158+Mwanza!H158+Mwanza!I158</f>
        <v>40</v>
      </c>
      <c r="F158" s="26">
        <f>Domasi!D158+Domasi!E158+Domasi!F158+Domasi!G158+Domasi!H158+Domasi!I158</f>
        <v>17</v>
      </c>
      <c r="G158" s="26">
        <f>Namadzi!D158+Namadzi!E158+Namadzi!F158+Namadzi!G158+Namadzi!H158+Namadzi!I158</f>
        <v>4</v>
      </c>
      <c r="H158" s="26">
        <f>Neno!D158+Neno!E158+Neno!F158+Neno!G158+Neno!H158+Neno!I158</f>
        <v>3</v>
      </c>
      <c r="I158" s="26">
        <f>Kuchawe!D158+Kuchawe!E158+Kuchawe!F158+Kuchawe!G158+Kuchawe!H158+Kuchawe!I158</f>
        <v>7</v>
      </c>
      <c r="J158" s="26">
        <f>Chiradzulu!D158+Chiradzulu!E158+Chiradzulu!F158+Chiradzulu!G158+Chiradzulu!H158+Chiradzulu!I158</f>
        <v>6</v>
      </c>
      <c r="K158" s="26">
        <f>Thondwe!D158+Thondwe!E158+Thondwe!F158+Thondwe!G158+Thondwe!H158+Thondwe!I158</f>
        <v>4</v>
      </c>
      <c r="L158" s="26">
        <f>Jali!D158+Jali!E158+Jali!F158+Jali!G158+Jali!H158+Jali!I158</f>
        <v>8</v>
      </c>
      <c r="M158" s="26">
        <f>Lirangwe!D158+Lirangwe!E158+Lirangwe!F158+Lirangwe!G158+Lirangwe!H158+Lirangwe!I158</f>
        <v>10</v>
      </c>
      <c r="N158" s="71">
        <f t="shared" si="56"/>
        <v>298</v>
      </c>
    </row>
    <row r="159" spans="1:14" ht="15.75" x14ac:dyDescent="0.25">
      <c r="A159" s="629"/>
      <c r="B159" s="20" t="s">
        <v>62</v>
      </c>
      <c r="C159" s="12" t="s">
        <v>57</v>
      </c>
      <c r="D159" s="26">
        <f>Zomba!D159+Zomba!E159+Zomba!F159+Zomba!G159+Zomba!H159+Zomba!I159</f>
        <v>41</v>
      </c>
      <c r="E159" s="26">
        <f>Mwanza!D159+Mwanza!E159+Mwanza!F159+Mwanza!G159+Mwanza!H159+Mwanza!I159</f>
        <v>25</v>
      </c>
      <c r="F159" s="26">
        <f>Domasi!D159+Domasi!E159+Domasi!F159+Domasi!G159+Domasi!H159+Domasi!I159</f>
        <v>9</v>
      </c>
      <c r="G159" s="26">
        <f>Namadzi!D159+Namadzi!E159+Namadzi!F159+Namadzi!G159+Namadzi!H159+Namadzi!I159</f>
        <v>0</v>
      </c>
      <c r="H159" s="26">
        <f>Neno!D159+Neno!E159+Neno!F159+Neno!G159+Neno!H159+Neno!I159</f>
        <v>0</v>
      </c>
      <c r="I159" s="26">
        <f>Kuchawe!D159+Kuchawe!E159+Kuchawe!F159+Kuchawe!G159+Kuchawe!H159+Kuchawe!I159</f>
        <v>2</v>
      </c>
      <c r="J159" s="26">
        <f>Chiradzulu!D159+Chiradzulu!E159+Chiradzulu!F159+Chiradzulu!G159+Chiradzulu!H159+Chiradzulu!I159</f>
        <v>0</v>
      </c>
      <c r="K159" s="26">
        <f>Thondwe!D159+Thondwe!E159+Thondwe!F159+Thondwe!G159+Thondwe!H159+Thondwe!I159</f>
        <v>1</v>
      </c>
      <c r="L159" s="26">
        <f>Jali!D159+Jali!E159+Jali!F159+Jali!G159+Jali!H159+Jali!I159</f>
        <v>0</v>
      </c>
      <c r="M159" s="26">
        <f>Lirangwe!D159+Lirangwe!E159+Lirangwe!F159+Lirangwe!G159+Lirangwe!H159+Lirangwe!I159</f>
        <v>0</v>
      </c>
      <c r="N159" s="71">
        <f t="shared" si="56"/>
        <v>78</v>
      </c>
    </row>
    <row r="160" spans="1:14" ht="15.75" x14ac:dyDescent="0.25">
      <c r="A160" s="629"/>
      <c r="B160" s="20" t="s">
        <v>50</v>
      </c>
      <c r="C160" s="12" t="s">
        <v>57</v>
      </c>
      <c r="D160" s="26">
        <f>Zomba!D160+Zomba!E160+Zomba!F160+Zomba!G160+Zomba!H160+Zomba!I160</f>
        <v>59</v>
      </c>
      <c r="E160" s="26">
        <f>Mwanza!D160+Mwanza!E160+Mwanza!F160+Mwanza!G160+Mwanza!H160+Mwanza!I160</f>
        <v>16</v>
      </c>
      <c r="F160" s="26">
        <f>Domasi!D160+Domasi!E160+Domasi!F160+Domasi!G160+Domasi!H160+Domasi!I160</f>
        <v>6</v>
      </c>
      <c r="G160" s="26">
        <f>Namadzi!D160+Namadzi!E160+Namadzi!F160+Namadzi!G160+Namadzi!H160+Namadzi!I160</f>
        <v>0</v>
      </c>
      <c r="H160" s="26">
        <f>Neno!D160+Neno!E160+Neno!F160+Neno!G160+Neno!H160+Neno!I160</f>
        <v>0</v>
      </c>
      <c r="I160" s="26">
        <f>Kuchawe!D160+Kuchawe!E160+Kuchawe!F160+Kuchawe!G160+Kuchawe!H160+Kuchawe!I160</f>
        <v>8</v>
      </c>
      <c r="J160" s="26">
        <f>Chiradzulu!D160+Chiradzulu!E160+Chiradzulu!F160+Chiradzulu!G160+Chiradzulu!H160+Chiradzulu!I160</f>
        <v>0</v>
      </c>
      <c r="K160" s="26">
        <f>Thondwe!D160+Thondwe!E160+Thondwe!F160+Thondwe!G160+Thondwe!H160+Thondwe!I160</f>
        <v>1</v>
      </c>
      <c r="L160" s="26">
        <f>Jali!D160+Jali!E160+Jali!F160+Jali!G160+Jali!H160+Jali!I160</f>
        <v>0</v>
      </c>
      <c r="M160" s="26">
        <f>Lirangwe!D160+Lirangwe!E160+Lirangwe!F160+Lirangwe!G160+Lirangwe!H160+Lirangwe!I160</f>
        <v>6</v>
      </c>
      <c r="N160" s="71">
        <f t="shared" si="56"/>
        <v>96</v>
      </c>
    </row>
    <row r="161" spans="1:14" ht="15.75" x14ac:dyDescent="0.25">
      <c r="A161" s="629"/>
      <c r="B161" s="20" t="s">
        <v>49</v>
      </c>
      <c r="C161" s="12" t="s">
        <v>57</v>
      </c>
      <c r="D161" s="26">
        <f>Zomba!D161+Zomba!E161+Zomba!F161+Zomba!G161+Zomba!H161+Zomba!I161</f>
        <v>31</v>
      </c>
      <c r="E161" s="26">
        <f>Mwanza!D161+Mwanza!E161+Mwanza!F161+Mwanza!G161+Mwanza!H161+Mwanza!I161</f>
        <v>1</v>
      </c>
      <c r="F161" s="26">
        <f>Domasi!D161+Domasi!E161+Domasi!F161+Domasi!G161+Domasi!H161+Domasi!I161</f>
        <v>1</v>
      </c>
      <c r="G161" s="26">
        <f>Namadzi!D161+Namadzi!E161+Namadzi!F161+Namadzi!G161+Namadzi!H161+Namadzi!I161</f>
        <v>0</v>
      </c>
      <c r="H161" s="26">
        <f>Neno!D161+Neno!E161+Neno!F161+Neno!G161+Neno!H161+Neno!I161</f>
        <v>0</v>
      </c>
      <c r="I161" s="26">
        <f>Kuchawe!D161+Kuchawe!E161+Kuchawe!F161+Kuchawe!G161+Kuchawe!H161+Kuchawe!I161</f>
        <v>5</v>
      </c>
      <c r="J161" s="26">
        <f>Chiradzulu!D161+Chiradzulu!E161+Chiradzulu!F161+Chiradzulu!G161+Chiradzulu!H161+Chiradzulu!I161</f>
        <v>0</v>
      </c>
      <c r="K161" s="26">
        <f>Thondwe!D161+Thondwe!E161+Thondwe!F161+Thondwe!G161+Thondwe!H161+Thondwe!I161</f>
        <v>0</v>
      </c>
      <c r="L161" s="26">
        <f>Jali!D161+Jali!E161+Jali!F161+Jali!G161+Jali!H161+Jali!I161</f>
        <v>1</v>
      </c>
      <c r="M161" s="26">
        <f>Lirangwe!D161+Lirangwe!E161+Lirangwe!F161+Lirangwe!G161+Lirangwe!H161+Lirangwe!I161</f>
        <v>0</v>
      </c>
      <c r="N161" s="71">
        <f t="shared" si="56"/>
        <v>39</v>
      </c>
    </row>
    <row r="162" spans="1:14" ht="15.75" x14ac:dyDescent="0.25">
      <c r="A162" s="629"/>
      <c r="B162" s="20" t="s">
        <v>77</v>
      </c>
      <c r="C162" s="12" t="s">
        <v>57</v>
      </c>
      <c r="D162" s="26">
        <f>Zomba!D162+Zomba!E162+Zomba!F162+Zomba!G162+Zomba!H162+Zomba!I162</f>
        <v>27</v>
      </c>
      <c r="E162" s="26">
        <f>Mwanza!D162+Mwanza!E162+Mwanza!F162+Mwanza!G162+Mwanza!H162+Mwanza!I162</f>
        <v>1</v>
      </c>
      <c r="F162" s="26">
        <f>Domasi!D162+Domasi!E162+Domasi!F162+Domasi!G162+Domasi!H162+Domasi!I162</f>
        <v>0</v>
      </c>
      <c r="G162" s="26">
        <f>Namadzi!D162+Namadzi!E162+Namadzi!F162+Namadzi!G162+Namadzi!H162+Namadzi!I162</f>
        <v>2</v>
      </c>
      <c r="H162" s="26">
        <f>Neno!D162+Neno!E162+Neno!F162+Neno!G162+Neno!H162+Neno!I162</f>
        <v>0</v>
      </c>
      <c r="I162" s="26">
        <f>Kuchawe!D162+Kuchawe!E162+Kuchawe!F162+Kuchawe!G162+Kuchawe!H162+Kuchawe!I162</f>
        <v>0</v>
      </c>
      <c r="J162" s="26">
        <f>Chiradzulu!D162+Chiradzulu!E162+Chiradzulu!F162+Chiradzulu!G162+Chiradzulu!H162+Chiradzulu!I162</f>
        <v>0</v>
      </c>
      <c r="K162" s="26">
        <f>Thondwe!D162+Thondwe!E162+Thondwe!F162+Thondwe!G162+Thondwe!H162+Thondwe!I162</f>
        <v>0</v>
      </c>
      <c r="L162" s="26">
        <f>Jali!D162+Jali!E162+Jali!F162+Jali!G162+Jali!H162+Jali!I162</f>
        <v>0</v>
      </c>
      <c r="M162" s="26">
        <f>Lirangwe!D162+Lirangwe!E162+Lirangwe!F162+Lirangwe!G162+Lirangwe!H162+Lirangwe!I162</f>
        <v>0</v>
      </c>
      <c r="N162" s="71">
        <f t="shared" si="56"/>
        <v>30</v>
      </c>
    </row>
    <row r="163" spans="1:14" ht="15.75" x14ac:dyDescent="0.25">
      <c r="A163" s="629"/>
      <c r="B163" s="20" t="s">
        <v>69</v>
      </c>
      <c r="C163" s="12" t="s">
        <v>57</v>
      </c>
      <c r="D163" s="26">
        <f>Zomba!D163+Zomba!E163+Zomba!F163+Zomba!G163+Zomba!H163+Zomba!I163</f>
        <v>7</v>
      </c>
      <c r="E163" s="26">
        <f>Mwanza!D163+Mwanza!E163+Mwanza!F163+Mwanza!G163+Mwanza!H163+Mwanza!I163</f>
        <v>0</v>
      </c>
      <c r="F163" s="26">
        <f>Domasi!D163+Domasi!E163+Domasi!F163+Domasi!G163+Domasi!H163+Domasi!I163</f>
        <v>4</v>
      </c>
      <c r="G163" s="26">
        <f>Namadzi!D163+Namadzi!E163+Namadzi!F163+Namadzi!G163+Namadzi!H163+Namadzi!I163</f>
        <v>0</v>
      </c>
      <c r="H163" s="26">
        <f>Neno!D163+Neno!E163+Neno!F163+Neno!G163+Neno!H163+Neno!I163</f>
        <v>0</v>
      </c>
      <c r="I163" s="26">
        <f>Kuchawe!D163+Kuchawe!E163+Kuchawe!F163+Kuchawe!G163+Kuchawe!H163+Kuchawe!I163</f>
        <v>0</v>
      </c>
      <c r="J163" s="26">
        <f>Chiradzulu!D163+Chiradzulu!E163+Chiradzulu!F163+Chiradzulu!G163+Chiradzulu!H163+Chiradzulu!I163</f>
        <v>0</v>
      </c>
      <c r="K163" s="26">
        <f>Thondwe!D163+Thondwe!E163+Thondwe!F163+Thondwe!G163+Thondwe!H163+Thondwe!I163</f>
        <v>0</v>
      </c>
      <c r="L163" s="26">
        <f>Jali!D163+Jali!E163+Jali!F163+Jali!G163+Jali!H163+Jali!I163</f>
        <v>0</v>
      </c>
      <c r="M163" s="26">
        <f>Lirangwe!D163+Lirangwe!E163+Lirangwe!F163+Lirangwe!G163+Lirangwe!H163+Lirangwe!I163</f>
        <v>0</v>
      </c>
      <c r="N163" s="71">
        <f t="shared" si="56"/>
        <v>11</v>
      </c>
    </row>
    <row r="164" spans="1:14" ht="15.75" x14ac:dyDescent="0.25">
      <c r="A164" s="629"/>
      <c r="B164" s="20" t="s">
        <v>68</v>
      </c>
      <c r="C164" s="12" t="s">
        <v>57</v>
      </c>
      <c r="D164" s="26">
        <f>Zomba!D164+Zomba!E164+Zomba!F164+Zomba!G164+Zomba!H164+Zomba!I164</f>
        <v>0</v>
      </c>
      <c r="E164" s="26">
        <f>Mwanza!D164+Mwanza!E164+Mwanza!F164+Mwanza!G164+Mwanza!H164+Mwanza!I164</f>
        <v>0</v>
      </c>
      <c r="F164" s="26">
        <f>Domasi!D164+Domasi!E164+Domasi!F164+Domasi!G164+Domasi!H164+Domasi!I164</f>
        <v>0</v>
      </c>
      <c r="G164" s="26">
        <f>Namadzi!D164+Namadzi!E164+Namadzi!F164+Namadzi!G164+Namadzi!H164+Namadzi!I164</f>
        <v>0</v>
      </c>
      <c r="H164" s="26">
        <f>Neno!D164+Neno!E164+Neno!F164+Neno!G164+Neno!H164+Neno!I164</f>
        <v>0</v>
      </c>
      <c r="I164" s="26">
        <f>Kuchawe!D164+Kuchawe!E164+Kuchawe!F164+Kuchawe!G164+Kuchawe!H164+Kuchawe!I164</f>
        <v>0</v>
      </c>
      <c r="J164" s="26">
        <f>Chiradzulu!D164+Chiradzulu!E164+Chiradzulu!F164+Chiradzulu!G164+Chiradzulu!H164+Chiradzulu!I164</f>
        <v>0</v>
      </c>
      <c r="K164" s="26">
        <f>Thondwe!D164+Thondwe!E164+Thondwe!F164+Thondwe!G164+Thondwe!H164+Thondwe!I164</f>
        <v>0</v>
      </c>
      <c r="L164" s="26">
        <f>Jali!D164+Jali!E164+Jali!F164+Jali!G164+Jali!H164+Jali!I164</f>
        <v>0</v>
      </c>
      <c r="M164" s="26">
        <f>Lirangwe!D164+Lirangwe!E164+Lirangwe!F164+Lirangwe!G164+Lirangwe!H164+Lirangwe!I164</f>
        <v>0</v>
      </c>
      <c r="N164" s="71">
        <f t="shared" si="56"/>
        <v>0</v>
      </c>
    </row>
    <row r="165" spans="1:14" ht="15.75" x14ac:dyDescent="0.25">
      <c r="A165" s="630"/>
      <c r="B165" s="20" t="s">
        <v>76</v>
      </c>
      <c r="C165" s="12" t="s">
        <v>57</v>
      </c>
      <c r="D165" s="26">
        <f>Zomba!D165+Zomba!E165+Zomba!F165+Zomba!G165+Zomba!H165+Zomba!I165</f>
        <v>0</v>
      </c>
      <c r="E165" s="26">
        <f>Mwanza!D165+Mwanza!E165+Mwanza!F165+Mwanza!G165+Mwanza!H165+Mwanza!I165</f>
        <v>0</v>
      </c>
      <c r="F165" s="26">
        <f>Domasi!D165+Domasi!E165+Domasi!F165+Domasi!G165+Domasi!H165+Domasi!I165</f>
        <v>0</v>
      </c>
      <c r="G165" s="26">
        <f>Namadzi!D165+Namadzi!E165+Namadzi!F165+Namadzi!G165+Namadzi!H165+Namadzi!I165</f>
        <v>0</v>
      </c>
      <c r="H165" s="26">
        <f>Neno!D165+Neno!E165+Neno!F165+Neno!G165+Neno!H165+Neno!I165</f>
        <v>0</v>
      </c>
      <c r="I165" s="26">
        <f>Kuchawe!D165+Kuchawe!E165+Kuchawe!F165+Kuchawe!G165+Kuchawe!H165+Kuchawe!I165</f>
        <v>0</v>
      </c>
      <c r="J165" s="26">
        <f>Chiradzulu!D165+Chiradzulu!E165+Chiradzulu!F165+Chiradzulu!G165+Chiradzulu!H165+Chiradzulu!I165</f>
        <v>0</v>
      </c>
      <c r="K165" s="26">
        <f>Thondwe!D165+Thondwe!E165+Thondwe!F165+Thondwe!G165+Thondwe!H165+Thondwe!I165</f>
        <v>0</v>
      </c>
      <c r="L165" s="26">
        <f>Jali!D165+Jali!E165+Jali!F165+Jali!G165+Jali!H165+Jali!I165</f>
        <v>0</v>
      </c>
      <c r="M165" s="26">
        <f>Lirangwe!D165+Lirangwe!E165+Lirangwe!F165+Lirangwe!G165+Lirangwe!H165+Lirangwe!I165</f>
        <v>0</v>
      </c>
      <c r="N165" s="71">
        <f t="shared" si="56"/>
        <v>0</v>
      </c>
    </row>
    <row r="166" spans="1:14" ht="15.75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71"/>
    </row>
    <row r="167" spans="1:14" ht="15.75" x14ac:dyDescent="0.25">
      <c r="A167" s="629"/>
      <c r="B167" s="20" t="s">
        <v>74</v>
      </c>
      <c r="C167" s="12" t="s">
        <v>57</v>
      </c>
      <c r="D167" s="26">
        <f>Zomba!D167+Zomba!E167+Zomba!F167+Zomba!G167+Zomba!H167+Zomba!I167</f>
        <v>200</v>
      </c>
      <c r="E167" s="26">
        <f>Mwanza!D167+Mwanza!E167+Mwanza!F167+Mwanza!G167+Mwanza!H167+Mwanza!I167</f>
        <v>30</v>
      </c>
      <c r="F167" s="26">
        <f>Domasi!D167+Domasi!E167+Domasi!F167+Domasi!G167+Domasi!H167+Domasi!I167</f>
        <v>27</v>
      </c>
      <c r="G167" s="26">
        <f>Namadzi!D167+Namadzi!E167+Namadzi!F167+Namadzi!G167+Namadzi!H167+Namadzi!I167</f>
        <v>0</v>
      </c>
      <c r="H167" s="26">
        <f>Neno!D167+Neno!E167+Neno!F167+Neno!G167+Neno!H167+Neno!I167</f>
        <v>3</v>
      </c>
      <c r="I167" s="26">
        <f>Kuchawe!D167+Kuchawe!E167+Kuchawe!F167+Kuchawe!G167+Kuchawe!H167+Kuchawe!I167</f>
        <v>4</v>
      </c>
      <c r="J167" s="26">
        <f>Chiradzulu!D167+Chiradzulu!E167+Chiradzulu!F167+Chiradzulu!G167+Chiradzulu!H167+Chiradzulu!I167</f>
        <v>1</v>
      </c>
      <c r="K167" s="26">
        <f>Thondwe!D167+Thondwe!E167+Thondwe!F167+Thondwe!G167+Thondwe!H167+Thondwe!I167</f>
        <v>0</v>
      </c>
      <c r="L167" s="26">
        <f>Jali!D167+Jali!E167+Jali!F167+Jali!G167+Jali!H167+Jali!I167</f>
        <v>0</v>
      </c>
      <c r="M167" s="26">
        <f>Lirangwe!D167+Lirangwe!E167+Lirangwe!F167+Lirangwe!G167+Lirangwe!H167+Lirangwe!I167</f>
        <v>31</v>
      </c>
      <c r="N167" s="71">
        <f t="shared" ref="N167:N175" si="57">SUM(D167:M167)</f>
        <v>296</v>
      </c>
    </row>
    <row r="168" spans="1:14" ht="15.75" x14ac:dyDescent="0.25">
      <c r="A168" s="629"/>
      <c r="B168" s="20" t="s">
        <v>73</v>
      </c>
      <c r="C168" s="12" t="s">
        <v>57</v>
      </c>
      <c r="D168" s="26">
        <f>Zomba!D168+Zomba!E168+Zomba!F168+Zomba!G168+Zomba!H168+Zomba!I168</f>
        <v>42</v>
      </c>
      <c r="E168" s="26">
        <f>Mwanza!D168+Mwanza!E168+Mwanza!F168+Mwanza!G168+Mwanza!H168+Mwanza!I168</f>
        <v>0</v>
      </c>
      <c r="F168" s="26">
        <f>Domasi!D168+Domasi!E168+Domasi!F168+Domasi!G168+Domasi!H168+Domasi!I168</f>
        <v>14</v>
      </c>
      <c r="G168" s="26">
        <f>Namadzi!D168+Namadzi!E168+Namadzi!F168+Namadzi!G168+Namadzi!H168+Namadzi!I168</f>
        <v>0</v>
      </c>
      <c r="H168" s="26">
        <f>Neno!D168+Neno!E168+Neno!F168+Neno!G168+Neno!H168+Neno!I168</f>
        <v>4</v>
      </c>
      <c r="I168" s="26">
        <f>Kuchawe!D168+Kuchawe!E168+Kuchawe!F168+Kuchawe!G168+Kuchawe!H168+Kuchawe!I168</f>
        <v>0</v>
      </c>
      <c r="J168" s="26">
        <f>Chiradzulu!D168+Chiradzulu!E168+Chiradzulu!F168+Chiradzulu!G168+Chiradzulu!H168+Chiradzulu!I168</f>
        <v>0</v>
      </c>
      <c r="K168" s="26">
        <f>Thondwe!D168+Thondwe!E168+Thondwe!F168+Thondwe!G168+Thondwe!H168+Thondwe!I168</f>
        <v>0</v>
      </c>
      <c r="L168" s="26">
        <f>Jali!D168+Jali!E168+Jali!F168+Jali!G168+Jali!H168+Jali!I168</f>
        <v>0</v>
      </c>
      <c r="M168" s="26">
        <f>Lirangwe!D168+Lirangwe!E168+Lirangwe!F168+Lirangwe!G168+Lirangwe!H168+Lirangwe!I168</f>
        <v>0</v>
      </c>
      <c r="N168" s="71">
        <f t="shared" si="57"/>
        <v>60</v>
      </c>
    </row>
    <row r="169" spans="1:14" ht="15.75" x14ac:dyDescent="0.25">
      <c r="A169" s="629"/>
      <c r="B169" s="20" t="s">
        <v>72</v>
      </c>
      <c r="C169" s="12" t="s">
        <v>57</v>
      </c>
      <c r="D169" s="26">
        <f>Zomba!D169+Zomba!E169+Zomba!F169+Zomba!G169+Zomba!H169+Zomba!I169</f>
        <v>8</v>
      </c>
      <c r="E169" s="26">
        <f>Mwanza!D169+Mwanza!E169+Mwanza!F169+Mwanza!G169+Mwanza!H169+Mwanza!I169</f>
        <v>0</v>
      </c>
      <c r="F169" s="26">
        <f>Domasi!D169+Domasi!E169+Domasi!F169+Domasi!G169+Domasi!H169+Domasi!I169</f>
        <v>3</v>
      </c>
      <c r="G169" s="26">
        <f>Namadzi!D169+Namadzi!E169+Namadzi!F169+Namadzi!G169+Namadzi!H169+Namadzi!I169</f>
        <v>0</v>
      </c>
      <c r="H169" s="26">
        <f>Neno!D169+Neno!E169+Neno!F169+Neno!G169+Neno!H169+Neno!I169</f>
        <v>0</v>
      </c>
      <c r="I169" s="26">
        <f>Kuchawe!D169+Kuchawe!E169+Kuchawe!F169+Kuchawe!G169+Kuchawe!H169+Kuchawe!I169</f>
        <v>0</v>
      </c>
      <c r="J169" s="26">
        <f>Chiradzulu!D169+Chiradzulu!E169+Chiradzulu!F169+Chiradzulu!G169+Chiradzulu!H169+Chiradzulu!I169</f>
        <v>0</v>
      </c>
      <c r="K169" s="26">
        <f>Thondwe!D169+Thondwe!E169+Thondwe!F169+Thondwe!G169+Thondwe!H169+Thondwe!I169</f>
        <v>0</v>
      </c>
      <c r="L169" s="26">
        <f>Jali!D169+Jali!E169+Jali!F169+Jali!G169+Jali!H169+Jali!I169</f>
        <v>0</v>
      </c>
      <c r="M169" s="26">
        <f>Lirangwe!D169+Lirangwe!E169+Lirangwe!F169+Lirangwe!G169+Lirangwe!H169+Lirangwe!I169</f>
        <v>0</v>
      </c>
      <c r="N169" s="71">
        <f t="shared" si="57"/>
        <v>11</v>
      </c>
    </row>
    <row r="170" spans="1:14" ht="15.75" x14ac:dyDescent="0.25">
      <c r="A170" s="629"/>
      <c r="B170" s="20" t="s">
        <v>71</v>
      </c>
      <c r="C170" s="12" t="s">
        <v>57</v>
      </c>
      <c r="D170" s="26">
        <f>Zomba!D170+Zomba!E170+Zomba!F170+Zomba!G170+Zomba!H170+Zomba!I170</f>
        <v>4</v>
      </c>
      <c r="E170" s="26">
        <f>Mwanza!D170+Mwanza!E170+Mwanza!F170+Mwanza!G170+Mwanza!H170+Mwanza!I170</f>
        <v>0</v>
      </c>
      <c r="F170" s="26">
        <f>Domasi!D170+Domasi!E170+Domasi!F170+Domasi!G170+Domasi!H170+Domasi!I170</f>
        <v>0</v>
      </c>
      <c r="G170" s="26">
        <f>Namadzi!D170+Namadzi!E170+Namadzi!F170+Namadzi!G170+Namadzi!H170+Namadzi!I170</f>
        <v>0</v>
      </c>
      <c r="H170" s="26">
        <f>Neno!D170+Neno!E170+Neno!F170+Neno!G170+Neno!H170+Neno!I170</f>
        <v>0</v>
      </c>
      <c r="I170" s="26">
        <f>Kuchawe!D170+Kuchawe!E170+Kuchawe!F170+Kuchawe!G170+Kuchawe!H170+Kuchawe!I170</f>
        <v>0</v>
      </c>
      <c r="J170" s="26">
        <f>Chiradzulu!D170+Chiradzulu!E170+Chiradzulu!F170+Chiradzulu!G170+Chiradzulu!H170+Chiradzulu!I170</f>
        <v>0</v>
      </c>
      <c r="K170" s="26">
        <f>Thondwe!D170+Thondwe!E170+Thondwe!F170+Thondwe!G170+Thondwe!H170+Thondwe!I170</f>
        <v>0</v>
      </c>
      <c r="L170" s="26">
        <f>Jali!D170+Jali!E170+Jali!F170+Jali!G170+Jali!H170+Jali!I170</f>
        <v>0</v>
      </c>
      <c r="M170" s="26">
        <f>Lirangwe!D170+Lirangwe!E170+Lirangwe!F170+Lirangwe!G170+Lirangwe!H170+Lirangwe!I170</f>
        <v>0</v>
      </c>
      <c r="N170" s="71">
        <f t="shared" si="57"/>
        <v>4</v>
      </c>
    </row>
    <row r="171" spans="1:14" ht="15.75" x14ac:dyDescent="0.25">
      <c r="A171" s="629"/>
      <c r="B171" s="20" t="s">
        <v>52</v>
      </c>
      <c r="C171" s="12" t="s">
        <v>57</v>
      </c>
      <c r="D171" s="26">
        <f>Zomba!D171+Zomba!E171+Zomba!F171+Zomba!G171+Zomba!H171+Zomba!I171</f>
        <v>6</v>
      </c>
      <c r="E171" s="26">
        <f>Mwanza!D171+Mwanza!E171+Mwanza!F171+Mwanza!G171+Mwanza!H171+Mwanza!I171</f>
        <v>0</v>
      </c>
      <c r="F171" s="26">
        <f>Domasi!D171+Domasi!E171+Domasi!F171+Domasi!G171+Domasi!H171+Domasi!I171</f>
        <v>0</v>
      </c>
      <c r="G171" s="26">
        <f>Namadzi!D171+Namadzi!E171+Namadzi!F171+Namadzi!G171+Namadzi!H171+Namadzi!I171</f>
        <v>0</v>
      </c>
      <c r="H171" s="26">
        <f>Neno!D171+Neno!E171+Neno!F171+Neno!G171+Neno!H171+Neno!I171</f>
        <v>0</v>
      </c>
      <c r="I171" s="26">
        <f>Kuchawe!D171+Kuchawe!E171+Kuchawe!F171+Kuchawe!G171+Kuchawe!H171+Kuchawe!I171</f>
        <v>0</v>
      </c>
      <c r="J171" s="26">
        <f>Chiradzulu!D171+Chiradzulu!E171+Chiradzulu!F171+Chiradzulu!G171+Chiradzulu!H171+Chiradzulu!I171</f>
        <v>0</v>
      </c>
      <c r="K171" s="26">
        <f>Thondwe!D171+Thondwe!E171+Thondwe!F171+Thondwe!G171+Thondwe!H171+Thondwe!I171</f>
        <v>0</v>
      </c>
      <c r="L171" s="26">
        <f>Jali!D171+Jali!E171+Jali!F171+Jali!G171+Jali!H171+Jali!I171</f>
        <v>0</v>
      </c>
      <c r="M171" s="26">
        <f>Lirangwe!D171+Lirangwe!E171+Lirangwe!F171+Lirangwe!G171+Lirangwe!H171+Lirangwe!I171</f>
        <v>0</v>
      </c>
      <c r="N171" s="71">
        <f t="shared" si="57"/>
        <v>6</v>
      </c>
    </row>
    <row r="172" spans="1:14" ht="15.75" x14ac:dyDescent="0.25">
      <c r="A172" s="629"/>
      <c r="B172" s="20" t="s">
        <v>62</v>
      </c>
      <c r="C172" s="12" t="s">
        <v>57</v>
      </c>
      <c r="D172" s="26">
        <f>Zomba!D172+Zomba!E172+Zomba!F172+Zomba!G172+Zomba!H172+Zomba!I172</f>
        <v>2</v>
      </c>
      <c r="E172" s="26">
        <f>Mwanza!D172+Mwanza!E172+Mwanza!F172+Mwanza!G172+Mwanza!H172+Mwanza!I172</f>
        <v>2</v>
      </c>
      <c r="F172" s="26">
        <f>Domasi!D172+Domasi!E172+Domasi!F172+Domasi!G172+Domasi!H172+Domasi!I172</f>
        <v>0</v>
      </c>
      <c r="G172" s="26">
        <f>Namadzi!D172+Namadzi!E172+Namadzi!F172+Namadzi!G172+Namadzi!H172+Namadzi!I172</f>
        <v>0</v>
      </c>
      <c r="H172" s="26">
        <f>Neno!D172+Neno!E172+Neno!F172+Neno!G172+Neno!H172+Neno!I172</f>
        <v>0</v>
      </c>
      <c r="I172" s="26">
        <f>Kuchawe!D172+Kuchawe!E172+Kuchawe!F172+Kuchawe!G172+Kuchawe!H172+Kuchawe!I172</f>
        <v>0</v>
      </c>
      <c r="J172" s="26">
        <f>Chiradzulu!D172+Chiradzulu!E172+Chiradzulu!F172+Chiradzulu!G172+Chiradzulu!H172+Chiradzulu!I172</f>
        <v>0</v>
      </c>
      <c r="K172" s="26">
        <f>Thondwe!D172+Thondwe!E172+Thondwe!F172+Thondwe!G172+Thondwe!H172+Thondwe!I172</f>
        <v>0</v>
      </c>
      <c r="L172" s="26">
        <f>Jali!D172+Jali!E172+Jali!F172+Jali!G172+Jali!H172+Jali!I172</f>
        <v>0</v>
      </c>
      <c r="M172" s="26">
        <f>Lirangwe!D172+Lirangwe!E172+Lirangwe!F172+Lirangwe!G172+Lirangwe!H172+Lirangwe!I172</f>
        <v>0</v>
      </c>
      <c r="N172" s="71">
        <f t="shared" si="57"/>
        <v>4</v>
      </c>
    </row>
    <row r="173" spans="1:14" ht="15.75" x14ac:dyDescent="0.25">
      <c r="A173" s="629"/>
      <c r="B173" s="20" t="s">
        <v>61</v>
      </c>
      <c r="C173" s="12" t="s">
        <v>57</v>
      </c>
      <c r="D173" s="26">
        <f>Zomba!D173+Zomba!E173+Zomba!F173+Zomba!G173+Zomba!H173+Zomba!I173</f>
        <v>2</v>
      </c>
      <c r="E173" s="26">
        <f>Mwanza!D173+Mwanza!E173+Mwanza!F173+Mwanza!G173+Mwanza!H173+Mwanza!I173</f>
        <v>0</v>
      </c>
      <c r="F173" s="26">
        <f>Domasi!D173+Domasi!E173+Domasi!F173+Domasi!G173+Domasi!H173+Domasi!I173</f>
        <v>0</v>
      </c>
      <c r="G173" s="26">
        <f>Namadzi!D173+Namadzi!E173+Namadzi!F173+Namadzi!G173+Namadzi!H173+Namadzi!I173</f>
        <v>0</v>
      </c>
      <c r="H173" s="26">
        <f>Neno!D173+Neno!E173+Neno!F173+Neno!G173+Neno!H173+Neno!I173</f>
        <v>0</v>
      </c>
      <c r="I173" s="26">
        <f>Kuchawe!D173+Kuchawe!E173+Kuchawe!F173+Kuchawe!G173+Kuchawe!H173+Kuchawe!I173</f>
        <v>0</v>
      </c>
      <c r="J173" s="26">
        <f>Chiradzulu!D173+Chiradzulu!E173+Chiradzulu!F173+Chiradzulu!G173+Chiradzulu!H173+Chiradzulu!I173</f>
        <v>0</v>
      </c>
      <c r="K173" s="26">
        <f>Thondwe!D173+Thondwe!E173+Thondwe!F173+Thondwe!G173+Thondwe!H173+Thondwe!I173</f>
        <v>0</v>
      </c>
      <c r="L173" s="26">
        <f>Jali!D173+Jali!E173+Jali!F173+Jali!G173+Jali!H173+Jali!I173</f>
        <v>0</v>
      </c>
      <c r="M173" s="26">
        <f>Lirangwe!D173+Lirangwe!E173+Lirangwe!F173+Lirangwe!G173+Lirangwe!H173+Lirangwe!I173</f>
        <v>0</v>
      </c>
      <c r="N173" s="71">
        <f t="shared" si="57"/>
        <v>2</v>
      </c>
    </row>
    <row r="174" spans="1:14" ht="15.75" x14ac:dyDescent="0.25">
      <c r="A174" s="629"/>
      <c r="B174" s="20" t="s">
        <v>60</v>
      </c>
      <c r="C174" s="12" t="s">
        <v>57</v>
      </c>
      <c r="D174" s="26">
        <f>Zomba!D174+Zomba!E174+Zomba!F174+Zomba!G174+Zomba!H174+Zomba!I174</f>
        <v>1</v>
      </c>
      <c r="E174" s="26">
        <f>Mwanza!D174+Mwanza!E174+Mwanza!F174+Mwanza!G174+Mwanza!H174+Mwanza!I174</f>
        <v>0</v>
      </c>
      <c r="F174" s="26">
        <f>Domasi!D174+Domasi!E174+Domasi!F174+Domasi!G174+Domasi!H174+Domasi!I174</f>
        <v>0</v>
      </c>
      <c r="G174" s="26">
        <f>Namadzi!D174+Namadzi!E174+Namadzi!F174+Namadzi!G174+Namadzi!H174+Namadzi!I174</f>
        <v>0</v>
      </c>
      <c r="H174" s="26">
        <f>Neno!D174+Neno!E174+Neno!F174+Neno!G174+Neno!H174+Neno!I174</f>
        <v>0</v>
      </c>
      <c r="I174" s="26">
        <f>Kuchawe!D174+Kuchawe!E174+Kuchawe!F174+Kuchawe!G174+Kuchawe!H174+Kuchawe!I174</f>
        <v>0</v>
      </c>
      <c r="J174" s="26">
        <f>Chiradzulu!D174+Chiradzulu!E174+Chiradzulu!F174+Chiradzulu!G174+Chiradzulu!H174+Chiradzulu!I174</f>
        <v>0</v>
      </c>
      <c r="K174" s="26">
        <f>Thondwe!D174+Thondwe!E174+Thondwe!F174+Thondwe!G174+Thondwe!H174+Thondwe!I174</f>
        <v>0</v>
      </c>
      <c r="L174" s="26">
        <f>Jali!D174+Jali!E174+Jali!F174+Jali!G174+Jali!H174+Jali!I174</f>
        <v>0</v>
      </c>
      <c r="M174" s="26">
        <f>Lirangwe!D174+Lirangwe!E174+Lirangwe!F174+Lirangwe!G174+Lirangwe!H174+Lirangwe!I174</f>
        <v>0</v>
      </c>
      <c r="N174" s="71">
        <f t="shared" si="57"/>
        <v>1</v>
      </c>
    </row>
    <row r="175" spans="1:14" ht="15.75" x14ac:dyDescent="0.25">
      <c r="A175" s="630"/>
      <c r="B175" s="20" t="s">
        <v>69</v>
      </c>
      <c r="C175" s="12" t="s">
        <v>57</v>
      </c>
      <c r="D175" s="26">
        <f>Zomba!D175+Zomba!E175+Zomba!F175+Zomba!G175+Zomba!H175+Zomba!I175</f>
        <v>0</v>
      </c>
      <c r="E175" s="26">
        <f>Mwanza!D175+Mwanza!E175+Mwanza!F175+Mwanza!G175+Mwanza!H175+Mwanza!I175</f>
        <v>0</v>
      </c>
      <c r="F175" s="26">
        <f>Domasi!D175+Domasi!E175+Domasi!F175+Domasi!G175+Domasi!H175+Domasi!I175</f>
        <v>0</v>
      </c>
      <c r="G175" s="26">
        <f>Namadzi!D175+Namadzi!E175+Namadzi!F175+Namadzi!G175+Namadzi!H175+Namadzi!I175</f>
        <v>0</v>
      </c>
      <c r="H175" s="26">
        <f>Neno!D175+Neno!E175+Neno!F175+Neno!G175+Neno!H175+Neno!I175</f>
        <v>0</v>
      </c>
      <c r="I175" s="26">
        <f>Kuchawe!D175+Kuchawe!E175+Kuchawe!F175+Kuchawe!G175+Kuchawe!H175+Kuchawe!I175</f>
        <v>0</v>
      </c>
      <c r="J175" s="26">
        <f>Chiradzulu!D175+Chiradzulu!E175+Chiradzulu!F175+Chiradzulu!G175+Chiradzulu!H175+Chiradzulu!I175</f>
        <v>0</v>
      </c>
      <c r="K175" s="26">
        <f>Thondwe!D175+Thondwe!E175+Thondwe!F175+Thondwe!G175+Thondwe!H175+Thondwe!I175</f>
        <v>0</v>
      </c>
      <c r="L175" s="26">
        <f>Jali!D175+Jali!E175+Jali!F175+Jali!G175+Jali!H175+Jali!I175</f>
        <v>0</v>
      </c>
      <c r="M175" s="26">
        <f>Lirangwe!D175+Lirangwe!E175+Lirangwe!F175+Lirangwe!G175+Lirangwe!H175+Lirangwe!I175</f>
        <v>0</v>
      </c>
      <c r="N175" s="71">
        <f t="shared" si="57"/>
        <v>0</v>
      </c>
    </row>
    <row r="176" spans="1:14" ht="15.75" x14ac:dyDescent="0.25">
      <c r="A176" s="628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71"/>
    </row>
    <row r="177" spans="1:14" ht="15.75" x14ac:dyDescent="0.25">
      <c r="A177" s="629"/>
      <c r="B177" s="20" t="s">
        <v>60</v>
      </c>
      <c r="C177" s="12" t="s">
        <v>57</v>
      </c>
      <c r="D177" s="26">
        <f>Zomba!D177+Zomba!E177+Zomba!F177+Zomba!G177+Zomba!H177+Zomba!I177</f>
        <v>0</v>
      </c>
      <c r="E177" s="26">
        <f>Mwanza!D177+Mwanza!E177+Mwanza!F177+Mwanza!G177+Mwanza!H177+Mwanza!I177</f>
        <v>0</v>
      </c>
      <c r="F177" s="26">
        <f>Domasi!D177+Domasi!E177+Domasi!F177+Domasi!G177+Domasi!H177+Domasi!I177</f>
        <v>0</v>
      </c>
      <c r="G177" s="26">
        <f>Namadzi!D177+Namadzi!E177+Namadzi!F177+Namadzi!G177+Namadzi!H177+Namadzi!I177</f>
        <v>0</v>
      </c>
      <c r="H177" s="26">
        <f>Neno!D177+Neno!E177+Neno!F177+Neno!G177+Neno!H177+Neno!I177</f>
        <v>0</v>
      </c>
      <c r="I177" s="26">
        <f>Kuchawe!D177+Kuchawe!E177+Kuchawe!F177+Kuchawe!G177+Kuchawe!H177+Kuchawe!I177</f>
        <v>0</v>
      </c>
      <c r="J177" s="26">
        <f>Chiradzulu!D177+Chiradzulu!E177+Chiradzulu!F177+Chiradzulu!G177+Chiradzulu!H177+Chiradzulu!I177</f>
        <v>0</v>
      </c>
      <c r="K177" s="26">
        <f>Thondwe!D177+Thondwe!E177+Thondwe!F177+Thondwe!G177+Thondwe!H177+Thondwe!I177</f>
        <v>0</v>
      </c>
      <c r="L177" s="26">
        <f>Jali!D177+Jali!E177+Jali!F177+Jali!G177+Jali!H177+Jali!I177</f>
        <v>0</v>
      </c>
      <c r="M177" s="26">
        <f>Lirangwe!D177+Lirangwe!E177+Lirangwe!F177+Lirangwe!G177+Lirangwe!H177+Lirangwe!I177</f>
        <v>0</v>
      </c>
      <c r="N177" s="71">
        <f t="shared" ref="N177:N182" si="58">SUM(D177:M177)</f>
        <v>0</v>
      </c>
    </row>
    <row r="178" spans="1:14" ht="15.75" x14ac:dyDescent="0.25">
      <c r="A178" s="629"/>
      <c r="B178" s="20" t="s">
        <v>69</v>
      </c>
      <c r="C178" s="12" t="s">
        <v>57</v>
      </c>
      <c r="D178" s="26">
        <f>Zomba!D178+Zomba!E178+Zomba!F178+Zomba!G178+Zomba!H178+Zomba!I178</f>
        <v>0</v>
      </c>
      <c r="E178" s="26">
        <f>Mwanza!D178+Mwanza!E178+Mwanza!F178+Mwanza!G178+Mwanza!H178+Mwanza!I178</f>
        <v>0</v>
      </c>
      <c r="F178" s="26">
        <f>Domasi!D178+Domasi!E178+Domasi!F178+Domasi!G178+Domasi!H178+Domasi!I178</f>
        <v>0</v>
      </c>
      <c r="G178" s="26">
        <f>Namadzi!D178+Namadzi!E178+Namadzi!F178+Namadzi!G178+Namadzi!H178+Namadzi!I178</f>
        <v>0</v>
      </c>
      <c r="H178" s="26">
        <f>Neno!D178+Neno!E178+Neno!F178+Neno!G178+Neno!H178+Neno!I178</f>
        <v>0</v>
      </c>
      <c r="I178" s="26">
        <f>Kuchawe!D178+Kuchawe!E178+Kuchawe!F178+Kuchawe!G178+Kuchawe!H178+Kuchawe!I178</f>
        <v>0</v>
      </c>
      <c r="J178" s="26">
        <f>Chiradzulu!D178+Chiradzulu!E178+Chiradzulu!F178+Chiradzulu!G178+Chiradzulu!H178+Chiradzulu!I178</f>
        <v>0</v>
      </c>
      <c r="K178" s="26">
        <f>Thondwe!D178+Thondwe!E178+Thondwe!F178+Thondwe!G178+Thondwe!H178+Thondwe!I178</f>
        <v>0</v>
      </c>
      <c r="L178" s="26">
        <f>Jali!D178+Jali!E178+Jali!F178+Jali!G178+Jali!H178+Jali!I178</f>
        <v>0</v>
      </c>
      <c r="M178" s="26">
        <f>Lirangwe!D178+Lirangwe!E178+Lirangwe!F178+Lirangwe!G178+Lirangwe!H178+Lirangwe!I178</f>
        <v>0</v>
      </c>
      <c r="N178" s="71">
        <f t="shared" si="58"/>
        <v>0</v>
      </c>
    </row>
    <row r="179" spans="1:14" ht="15.75" x14ac:dyDescent="0.25">
      <c r="A179" s="629"/>
      <c r="B179" s="20" t="s">
        <v>68</v>
      </c>
      <c r="C179" s="12" t="s">
        <v>57</v>
      </c>
      <c r="D179" s="26">
        <f>Zomba!D179+Zomba!E179+Zomba!F179+Zomba!G179+Zomba!H179+Zomba!I179</f>
        <v>0</v>
      </c>
      <c r="E179" s="26">
        <f>Mwanza!D179+Mwanza!E179+Mwanza!F179+Mwanza!G179+Mwanza!H179+Mwanza!I179</f>
        <v>0</v>
      </c>
      <c r="F179" s="26">
        <f>Domasi!D179+Domasi!E179+Domasi!F179+Domasi!G179+Domasi!H179+Domasi!I179</f>
        <v>0</v>
      </c>
      <c r="G179" s="26">
        <f>Namadzi!D179+Namadzi!E179+Namadzi!F179+Namadzi!G179+Namadzi!H179+Namadzi!I179</f>
        <v>0</v>
      </c>
      <c r="H179" s="26">
        <f>Neno!D179+Neno!E179+Neno!F179+Neno!G179+Neno!H179+Neno!I179</f>
        <v>0</v>
      </c>
      <c r="I179" s="26">
        <f>Kuchawe!D179+Kuchawe!E179+Kuchawe!F179+Kuchawe!G179+Kuchawe!H179+Kuchawe!I179</f>
        <v>0</v>
      </c>
      <c r="J179" s="26">
        <f>Chiradzulu!D179+Chiradzulu!E179+Chiradzulu!F179+Chiradzulu!G179+Chiradzulu!H179+Chiradzulu!I179</f>
        <v>0</v>
      </c>
      <c r="K179" s="26">
        <f>Thondwe!D179+Thondwe!E179+Thondwe!F179+Thondwe!G179+Thondwe!H179+Thondwe!I179</f>
        <v>0</v>
      </c>
      <c r="L179" s="26">
        <f>Jali!D179+Jali!E179+Jali!F179+Jali!G179+Jali!H179+Jali!I179</f>
        <v>0</v>
      </c>
      <c r="M179" s="26">
        <f>Lirangwe!D179+Lirangwe!E179+Lirangwe!F179+Lirangwe!G179+Lirangwe!H179+Lirangwe!I179</f>
        <v>0</v>
      </c>
      <c r="N179" s="71">
        <f t="shared" si="58"/>
        <v>0</v>
      </c>
    </row>
    <row r="180" spans="1:14" ht="15.75" x14ac:dyDescent="0.25">
      <c r="A180" s="629"/>
      <c r="B180" s="20" t="s">
        <v>67</v>
      </c>
      <c r="C180" s="12" t="s">
        <v>57</v>
      </c>
      <c r="D180" s="26">
        <f>Zomba!D180+Zomba!E180+Zomba!F180+Zomba!G180+Zomba!H180+Zomba!I180</f>
        <v>0</v>
      </c>
      <c r="E180" s="26">
        <f>Mwanza!D180+Mwanza!E180+Mwanza!F180+Mwanza!G180+Mwanza!H180+Mwanza!I180</f>
        <v>0</v>
      </c>
      <c r="F180" s="26">
        <f>Domasi!D180+Domasi!E180+Domasi!F180+Domasi!G180+Domasi!H180+Domasi!I180</f>
        <v>0</v>
      </c>
      <c r="G180" s="26">
        <f>Namadzi!D180+Namadzi!E180+Namadzi!F180+Namadzi!G180+Namadzi!H180+Namadzi!I180</f>
        <v>0</v>
      </c>
      <c r="H180" s="26">
        <f>Neno!D180+Neno!E180+Neno!F180+Neno!G180+Neno!H180+Neno!I180</f>
        <v>0</v>
      </c>
      <c r="I180" s="26">
        <f>Kuchawe!D180+Kuchawe!E180+Kuchawe!F180+Kuchawe!G180+Kuchawe!H180+Kuchawe!I180</f>
        <v>0</v>
      </c>
      <c r="J180" s="26">
        <f>Chiradzulu!D180+Chiradzulu!E180+Chiradzulu!F180+Chiradzulu!G180+Chiradzulu!H180+Chiradzulu!I180</f>
        <v>0</v>
      </c>
      <c r="K180" s="26">
        <f>Thondwe!D180+Thondwe!E180+Thondwe!F180+Thondwe!G180+Thondwe!H180+Thondwe!I180</f>
        <v>0</v>
      </c>
      <c r="L180" s="26">
        <f>Jali!D180+Jali!E180+Jali!F180+Jali!G180+Jali!H180+Jali!I180</f>
        <v>0</v>
      </c>
      <c r="M180" s="26">
        <f>Lirangwe!D180+Lirangwe!E180+Lirangwe!F180+Lirangwe!G180+Lirangwe!H180+Lirangwe!I180</f>
        <v>0</v>
      </c>
      <c r="N180" s="71">
        <f t="shared" si="58"/>
        <v>0</v>
      </c>
    </row>
    <row r="181" spans="1:14" ht="15.75" x14ac:dyDescent="0.25">
      <c r="A181" s="629"/>
      <c r="B181" s="20" t="s">
        <v>66</v>
      </c>
      <c r="C181" s="12" t="s">
        <v>57</v>
      </c>
      <c r="D181" s="26">
        <f>Zomba!D181+Zomba!E181+Zomba!F181+Zomba!G181+Zomba!H181+Zomba!I181</f>
        <v>0</v>
      </c>
      <c r="E181" s="26">
        <f>Mwanza!D181+Mwanza!E181+Mwanza!F181+Mwanza!G181+Mwanza!H181+Mwanza!I181</f>
        <v>0</v>
      </c>
      <c r="F181" s="26">
        <f>Domasi!D181+Domasi!E181+Domasi!F181+Domasi!G181+Domasi!H181+Domasi!I181</f>
        <v>0</v>
      </c>
      <c r="G181" s="26">
        <f>Namadzi!D181+Namadzi!E181+Namadzi!F181+Namadzi!G181+Namadzi!H181+Namadzi!I181</f>
        <v>0</v>
      </c>
      <c r="H181" s="26">
        <f>Neno!D181+Neno!E181+Neno!F181+Neno!G181+Neno!H181+Neno!I181</f>
        <v>0</v>
      </c>
      <c r="I181" s="26">
        <f>Kuchawe!D181+Kuchawe!E181+Kuchawe!F181+Kuchawe!G181+Kuchawe!H181+Kuchawe!I181</f>
        <v>0</v>
      </c>
      <c r="J181" s="26">
        <f>Chiradzulu!D181+Chiradzulu!E181+Chiradzulu!F181+Chiradzulu!G181+Chiradzulu!H181+Chiradzulu!I181</f>
        <v>0</v>
      </c>
      <c r="K181" s="26">
        <f>Thondwe!D181+Thondwe!E181+Thondwe!F181+Thondwe!G181+Thondwe!H181+Thondwe!I181</f>
        <v>0</v>
      </c>
      <c r="L181" s="26">
        <f>Jali!D181+Jali!E181+Jali!F181+Jali!G181+Jali!H181+Jali!I181</f>
        <v>0</v>
      </c>
      <c r="M181" s="26">
        <f>Lirangwe!D181+Lirangwe!E181+Lirangwe!F181+Lirangwe!G181+Lirangwe!H181+Lirangwe!I181</f>
        <v>0</v>
      </c>
      <c r="N181" s="71">
        <f t="shared" si="58"/>
        <v>0</v>
      </c>
    </row>
    <row r="182" spans="1:14" ht="15.75" x14ac:dyDescent="0.25">
      <c r="A182" s="630"/>
      <c r="B182" s="20" t="s">
        <v>65</v>
      </c>
      <c r="C182" s="12" t="s">
        <v>57</v>
      </c>
      <c r="D182" s="26">
        <f>Zomba!D182+Zomba!E182+Zomba!F182+Zomba!G182+Zomba!H182+Zomba!I182</f>
        <v>0</v>
      </c>
      <c r="E182" s="26">
        <f>Mwanza!D182+Mwanza!E182+Mwanza!F182+Mwanza!G182+Mwanza!H182+Mwanza!I182</f>
        <v>0</v>
      </c>
      <c r="F182" s="26">
        <f>Domasi!D182+Domasi!E182+Domasi!F182+Domasi!G182+Domasi!H182+Domasi!I182</f>
        <v>0</v>
      </c>
      <c r="G182" s="26">
        <f>Namadzi!D182+Namadzi!E182+Namadzi!F182+Namadzi!G182+Namadzi!H182+Namadzi!I182</f>
        <v>0</v>
      </c>
      <c r="H182" s="26">
        <f>Neno!D182+Neno!E182+Neno!F182+Neno!G182+Neno!H182+Neno!I182</f>
        <v>0</v>
      </c>
      <c r="I182" s="26">
        <f>Kuchawe!D182+Kuchawe!E182+Kuchawe!F182+Kuchawe!G182+Kuchawe!H182+Kuchawe!I182</f>
        <v>0</v>
      </c>
      <c r="J182" s="26">
        <f>Chiradzulu!D182+Chiradzulu!E182+Chiradzulu!F182+Chiradzulu!G182+Chiradzulu!H182+Chiradzulu!I182</f>
        <v>0</v>
      </c>
      <c r="K182" s="26">
        <f>Thondwe!D182+Thondwe!E182+Thondwe!F182+Thondwe!G182+Thondwe!H182+Thondwe!I182</f>
        <v>0</v>
      </c>
      <c r="L182" s="26">
        <f>Jali!D182+Jali!E182+Jali!F182+Jali!G182+Jali!H182+Jali!I182</f>
        <v>0</v>
      </c>
      <c r="M182" s="26">
        <f>Lirangwe!D182+Lirangwe!E182+Lirangwe!F182+Lirangwe!G182+Lirangwe!H182+Lirangwe!I182</f>
        <v>0</v>
      </c>
      <c r="N182" s="71">
        <f t="shared" si="58"/>
        <v>0</v>
      </c>
    </row>
    <row r="183" spans="1:14" ht="15.75" x14ac:dyDescent="0.25">
      <c r="A183" s="628" t="s">
        <v>211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71"/>
    </row>
    <row r="184" spans="1:14" ht="15.75" x14ac:dyDescent="0.25">
      <c r="A184" s="629"/>
      <c r="B184" s="20" t="s">
        <v>73</v>
      </c>
      <c r="C184" s="12" t="s">
        <v>57</v>
      </c>
      <c r="D184" s="26">
        <f>Zomba!D184+Zomba!E184+Zomba!F184+Zomba!G184+Zomba!H184+Zomba!I184</f>
        <v>22</v>
      </c>
      <c r="E184" s="26">
        <f>Mwanza!D184+Mwanza!E184+Mwanza!F184+Mwanza!G184+Mwanza!H184+Mwanza!I184</f>
        <v>0</v>
      </c>
      <c r="F184" s="26">
        <f>Domasi!D184+Domasi!E184+Domasi!F184+Domasi!G184+Domasi!H184+Domasi!I184</f>
        <v>0</v>
      </c>
      <c r="G184" s="26">
        <f>Namadzi!D184+Namadzi!E184+Namadzi!F184+Namadzi!G184+Namadzi!H184+Namadzi!I184</f>
        <v>0</v>
      </c>
      <c r="H184" s="26">
        <f>Neno!D184+Neno!E184+Neno!F184+Neno!G184+Neno!H184+Neno!I184</f>
        <v>0</v>
      </c>
      <c r="I184" s="26">
        <f>Kuchawe!D184+Kuchawe!E184+Kuchawe!F184+Kuchawe!G184+Kuchawe!H184+Kuchawe!I184</f>
        <v>0</v>
      </c>
      <c r="J184" s="26">
        <f>Chiradzulu!D184+Chiradzulu!E184+Chiradzulu!F184+Chiradzulu!G184+Chiradzulu!H184+Chiradzulu!I184</f>
        <v>0</v>
      </c>
      <c r="K184" s="26">
        <f>Thondwe!D184+Thondwe!E184+Thondwe!F184+Thondwe!G184+Thondwe!H184+Thondwe!I184</f>
        <v>0</v>
      </c>
      <c r="L184" s="26">
        <f>Jali!D184+Jali!E184+Jali!F184+Jali!G184+Jali!H184+Jali!I184</f>
        <v>0</v>
      </c>
      <c r="M184" s="26">
        <f>Lirangwe!D184+Lirangwe!E184+Lirangwe!F184+Lirangwe!G184+Lirangwe!H184+Lirangwe!I184</f>
        <v>0</v>
      </c>
      <c r="N184" s="71">
        <f>SUM(D184:M184)</f>
        <v>22</v>
      </c>
    </row>
    <row r="185" spans="1:14" ht="15.75" x14ac:dyDescent="0.25">
      <c r="A185" s="629"/>
      <c r="B185" s="20" t="s">
        <v>72</v>
      </c>
      <c r="C185" s="12" t="s">
        <v>57</v>
      </c>
      <c r="D185" s="26">
        <f>Zomba!D185+Zomba!E185+Zomba!F185+Zomba!G185+Zomba!H185+Zomba!I185</f>
        <v>34</v>
      </c>
      <c r="E185" s="26">
        <f>Mwanza!D185+Mwanza!E185+Mwanza!F185+Mwanza!G185+Mwanza!H185+Mwanza!I185</f>
        <v>0</v>
      </c>
      <c r="F185" s="26">
        <f>Domasi!D185+Domasi!E185+Domasi!F185+Domasi!G185+Domasi!H185+Domasi!I185</f>
        <v>0</v>
      </c>
      <c r="G185" s="26">
        <f>Namadzi!D185+Namadzi!E185+Namadzi!F185+Namadzi!G185+Namadzi!H185+Namadzi!I185</f>
        <v>0</v>
      </c>
      <c r="H185" s="26">
        <f>Neno!D185+Neno!E185+Neno!F185+Neno!G185+Neno!H185+Neno!I185</f>
        <v>0</v>
      </c>
      <c r="I185" s="26">
        <f>Kuchawe!D185+Kuchawe!E185+Kuchawe!F185+Kuchawe!G185+Kuchawe!H185+Kuchawe!I185</f>
        <v>0</v>
      </c>
      <c r="J185" s="26">
        <f>Chiradzulu!D185+Chiradzulu!E185+Chiradzulu!F185+Chiradzulu!G185+Chiradzulu!H185+Chiradzulu!I185</f>
        <v>0</v>
      </c>
      <c r="K185" s="26">
        <f>Thondwe!D185+Thondwe!E185+Thondwe!F185+Thondwe!G185+Thondwe!H185+Thondwe!I185</f>
        <v>0</v>
      </c>
      <c r="L185" s="26">
        <f>Jali!D185+Jali!E185+Jali!F185+Jali!G185+Jali!H185+Jali!I185</f>
        <v>0</v>
      </c>
      <c r="M185" s="26">
        <f>Lirangwe!D185+Lirangwe!E185+Lirangwe!F185+Lirangwe!G185+Lirangwe!H185+Lirangwe!I185</f>
        <v>0</v>
      </c>
      <c r="N185" s="71">
        <f>SUM(D185:M185)</f>
        <v>34</v>
      </c>
    </row>
    <row r="186" spans="1:14" ht="15.75" x14ac:dyDescent="0.25">
      <c r="A186" s="629"/>
      <c r="B186" s="20" t="s">
        <v>53</v>
      </c>
      <c r="C186" s="12" t="s">
        <v>57</v>
      </c>
      <c r="D186" s="26">
        <f>Zomba!D186+Zomba!E186+Zomba!F186+Zomba!G186+Zomba!H186+Zomba!I186</f>
        <v>2</v>
      </c>
      <c r="E186" s="26">
        <f>Mwanza!D186+Mwanza!E186+Mwanza!F186+Mwanza!G186+Mwanza!H186+Mwanza!I186</f>
        <v>0</v>
      </c>
      <c r="F186" s="26">
        <f>Domasi!D186+Domasi!E186+Domasi!F186+Domasi!G186+Domasi!H186+Domasi!I186</f>
        <v>0</v>
      </c>
      <c r="G186" s="26">
        <f>Namadzi!D186+Namadzi!E186+Namadzi!F186+Namadzi!G186+Namadzi!H186+Namadzi!I186</f>
        <v>0</v>
      </c>
      <c r="H186" s="26">
        <f>Neno!D186+Neno!E186+Neno!F186+Neno!G186+Neno!H186+Neno!I186</f>
        <v>0</v>
      </c>
      <c r="I186" s="26">
        <f>Kuchawe!D186+Kuchawe!E186+Kuchawe!F186+Kuchawe!G186+Kuchawe!H186+Kuchawe!I186</f>
        <v>0</v>
      </c>
      <c r="J186" s="26">
        <f>Chiradzulu!D186+Chiradzulu!E186+Chiradzulu!F186+Chiradzulu!G186+Chiradzulu!H186+Chiradzulu!I186</f>
        <v>0</v>
      </c>
      <c r="K186" s="26">
        <f>Thondwe!D186+Thondwe!E186+Thondwe!F186+Thondwe!G186+Thondwe!H186+Thondwe!I186</f>
        <v>0</v>
      </c>
      <c r="L186" s="26">
        <f>Jali!D186+Jali!E186+Jali!F186+Jali!G186+Jali!H186+Jali!I186</f>
        <v>0</v>
      </c>
      <c r="M186" s="26">
        <f>Lirangwe!D186+Lirangwe!E186+Lirangwe!F186+Lirangwe!G186+Lirangwe!H186+Lirangwe!I186</f>
        <v>0</v>
      </c>
      <c r="N186" s="71">
        <f>SUM(D186:M186)</f>
        <v>2</v>
      </c>
    </row>
    <row r="187" spans="1:14" ht="15.75" x14ac:dyDescent="0.25">
      <c r="A187" s="630"/>
      <c r="B187" s="20" t="s">
        <v>52</v>
      </c>
      <c r="C187" s="12" t="s">
        <v>57</v>
      </c>
      <c r="D187" s="26">
        <f>Zomba!D187+Zomba!E187+Zomba!F187+Zomba!G187+Zomba!H187+Zomba!I187</f>
        <v>1</v>
      </c>
      <c r="E187" s="26">
        <f>Mwanza!D187+Mwanza!E187+Mwanza!F187+Mwanza!G187+Mwanza!H187+Mwanza!I187</f>
        <v>0</v>
      </c>
      <c r="F187" s="26">
        <f>Domasi!D187+Domasi!E187+Domasi!F187+Domasi!G187+Domasi!H187+Domasi!I187</f>
        <v>0</v>
      </c>
      <c r="G187" s="26">
        <f>Namadzi!D187+Namadzi!E187+Namadzi!F187+Namadzi!G187+Namadzi!H187+Namadzi!I187</f>
        <v>0</v>
      </c>
      <c r="H187" s="26">
        <f>Neno!D187+Neno!E187+Neno!F187+Neno!G187+Neno!H187+Neno!I187</f>
        <v>0</v>
      </c>
      <c r="I187" s="26">
        <f>Kuchawe!D187+Kuchawe!E187+Kuchawe!F187+Kuchawe!G187+Kuchawe!H187+Kuchawe!I187</f>
        <v>0</v>
      </c>
      <c r="J187" s="26">
        <f>Chiradzulu!D187+Chiradzulu!E187+Chiradzulu!F187+Chiradzulu!G187+Chiradzulu!H187+Chiradzulu!I187</f>
        <v>0</v>
      </c>
      <c r="K187" s="26">
        <f>Thondwe!D187+Thondwe!E187+Thondwe!F187+Thondwe!G187+Thondwe!H187+Thondwe!I187</f>
        <v>0</v>
      </c>
      <c r="L187" s="26">
        <f>Jali!D187+Jali!E187+Jali!F187+Jali!G187+Jali!H187+Jali!I187</f>
        <v>0</v>
      </c>
      <c r="M187" s="26">
        <f>Lirangwe!D187+Lirangwe!E187+Lirangwe!F187+Lirangwe!G187+Lirangwe!H187+Lirangwe!I187</f>
        <v>0</v>
      </c>
      <c r="N187" s="71">
        <f>SUM(D187:M187)</f>
        <v>1</v>
      </c>
    </row>
    <row r="188" spans="1:14" ht="15.75" x14ac:dyDescent="0.25">
      <c r="A188" s="628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71"/>
    </row>
    <row r="189" spans="1:14" ht="15.75" x14ac:dyDescent="0.25">
      <c r="A189" s="629"/>
      <c r="B189" s="21" t="s">
        <v>52</v>
      </c>
      <c r="C189" s="12" t="s">
        <v>57</v>
      </c>
      <c r="D189" s="26">
        <f>Zomba!D189+Zomba!E189+Zomba!F189+Zomba!G189+Zomba!H189+Zomba!I189</f>
        <v>0</v>
      </c>
      <c r="E189" s="26">
        <f>Mwanza!D189+Mwanza!E189+Mwanza!F189+Mwanza!G189+Mwanza!H189+Mwanza!I189</f>
        <v>0</v>
      </c>
      <c r="F189" s="26">
        <f>Domasi!D189+Domasi!E189+Domasi!F189+Domasi!G189+Domasi!H189+Domasi!I189</f>
        <v>0</v>
      </c>
      <c r="G189" s="26">
        <f>Namadzi!D189+Namadzi!E189+Namadzi!F189+Namadzi!G189+Namadzi!H189+Namadzi!I189</f>
        <v>0</v>
      </c>
      <c r="H189" s="26">
        <f>Neno!D189+Neno!E189+Neno!F189+Neno!G189+Neno!H189+Neno!I189</f>
        <v>0</v>
      </c>
      <c r="I189" s="26">
        <f>Kuchawe!D189+Kuchawe!E189+Kuchawe!F189+Kuchawe!G189+Kuchawe!H189+Kuchawe!I189</f>
        <v>0</v>
      </c>
      <c r="J189" s="26">
        <f>Chiradzulu!D189+Chiradzulu!E189+Chiradzulu!F189+Chiradzulu!G189+Chiradzulu!H189+Chiradzulu!I189</f>
        <v>0</v>
      </c>
      <c r="K189" s="26">
        <f>Thondwe!D189+Thondwe!E189+Thondwe!F189+Thondwe!G189+Thondwe!H189+Thondwe!I189</f>
        <v>0</v>
      </c>
      <c r="L189" s="26">
        <f>Jali!D189+Jali!E189+Jali!F189+Jali!G189+Jali!H189+Jali!I189</f>
        <v>0</v>
      </c>
      <c r="M189" s="26">
        <f>Lirangwe!D189+Lirangwe!E189+Lirangwe!F189+Lirangwe!G189+Lirangwe!H189+Lirangwe!I189</f>
        <v>0</v>
      </c>
      <c r="N189" s="71">
        <f>SUM(D189:M189)</f>
        <v>0</v>
      </c>
    </row>
    <row r="190" spans="1:14" ht="15.75" x14ac:dyDescent="0.25">
      <c r="A190" s="629"/>
      <c r="B190" s="20" t="s">
        <v>62</v>
      </c>
      <c r="C190" s="12" t="s">
        <v>57</v>
      </c>
      <c r="D190" s="26">
        <f>Zomba!D190+Zomba!E190+Zomba!F190+Zomba!G190+Zomba!H190+Zomba!I190</f>
        <v>0</v>
      </c>
      <c r="E190" s="26">
        <f>Mwanza!D190+Mwanza!E190+Mwanza!F190+Mwanza!G190+Mwanza!H190+Mwanza!I190</f>
        <v>0</v>
      </c>
      <c r="F190" s="26">
        <f>Domasi!D190+Domasi!E190+Domasi!F190+Domasi!G190+Domasi!H190+Domasi!I190</f>
        <v>0</v>
      </c>
      <c r="G190" s="26">
        <f>Namadzi!D190+Namadzi!E190+Namadzi!F190+Namadzi!G190+Namadzi!H190+Namadzi!I190</f>
        <v>0</v>
      </c>
      <c r="H190" s="26">
        <f>Neno!D190+Neno!E190+Neno!F190+Neno!G190+Neno!H190+Neno!I190</f>
        <v>0</v>
      </c>
      <c r="I190" s="26">
        <f>Kuchawe!D190+Kuchawe!E190+Kuchawe!F190+Kuchawe!G190+Kuchawe!H190+Kuchawe!I190</f>
        <v>0</v>
      </c>
      <c r="J190" s="26">
        <f>Chiradzulu!D190+Chiradzulu!E190+Chiradzulu!F190+Chiradzulu!G190+Chiradzulu!H190+Chiradzulu!I190</f>
        <v>0</v>
      </c>
      <c r="K190" s="26">
        <f>Thondwe!D190+Thondwe!E190+Thondwe!F190+Thondwe!G190+Thondwe!H190+Thondwe!I190</f>
        <v>0</v>
      </c>
      <c r="L190" s="26">
        <f>Jali!D190+Jali!E190+Jali!F190+Jali!G190+Jali!H190+Jali!I190</f>
        <v>0</v>
      </c>
      <c r="M190" s="26">
        <f>Lirangwe!D190+Lirangwe!E190+Lirangwe!F190+Lirangwe!G190+Lirangwe!H190+Lirangwe!I190</f>
        <v>0</v>
      </c>
      <c r="N190" s="71">
        <f>SUM(D190:M190)</f>
        <v>0</v>
      </c>
    </row>
    <row r="191" spans="1:14" ht="15.75" x14ac:dyDescent="0.25">
      <c r="A191" s="629"/>
      <c r="B191" s="20" t="s">
        <v>61</v>
      </c>
      <c r="C191" s="12" t="s">
        <v>57</v>
      </c>
      <c r="D191" s="26">
        <f>Zomba!D191+Zomba!E191+Zomba!F191+Zomba!G191+Zomba!H191+Zomba!I191</f>
        <v>3</v>
      </c>
      <c r="E191" s="26">
        <f>Mwanza!D191+Mwanza!E191+Mwanza!F191+Mwanza!G191+Mwanza!H191+Mwanza!I191</f>
        <v>0</v>
      </c>
      <c r="F191" s="26">
        <f>Domasi!D191+Domasi!E191+Domasi!F191+Domasi!G191+Domasi!H191+Domasi!I191</f>
        <v>0</v>
      </c>
      <c r="G191" s="26">
        <f>Namadzi!D191+Namadzi!E191+Namadzi!F191+Namadzi!G191+Namadzi!H191+Namadzi!I191</f>
        <v>0</v>
      </c>
      <c r="H191" s="26">
        <f>Neno!D191+Neno!E191+Neno!F191+Neno!G191+Neno!H191+Neno!I191</f>
        <v>0</v>
      </c>
      <c r="I191" s="26">
        <f>Kuchawe!D191+Kuchawe!E191+Kuchawe!F191+Kuchawe!G191+Kuchawe!H191+Kuchawe!I191</f>
        <v>0</v>
      </c>
      <c r="J191" s="26">
        <f>Chiradzulu!D191+Chiradzulu!E191+Chiradzulu!F191+Chiradzulu!G191+Chiradzulu!H191+Chiradzulu!I191</f>
        <v>0</v>
      </c>
      <c r="K191" s="26">
        <f>Thondwe!D191+Thondwe!E191+Thondwe!F191+Thondwe!G191+Thondwe!H191+Thondwe!I191</f>
        <v>0</v>
      </c>
      <c r="L191" s="26">
        <f>Jali!D191+Jali!E191+Jali!F191+Jali!G191+Jali!H191+Jali!I191</f>
        <v>0</v>
      </c>
      <c r="M191" s="26">
        <f>Lirangwe!D191+Lirangwe!E191+Lirangwe!F191+Lirangwe!G191+Lirangwe!H191+Lirangwe!I191</f>
        <v>0</v>
      </c>
      <c r="N191" s="71">
        <f>SUM(D191:M191)</f>
        <v>3</v>
      </c>
    </row>
    <row r="192" spans="1:14" ht="15.75" x14ac:dyDescent="0.25">
      <c r="A192" s="630"/>
      <c r="B192" s="20" t="s">
        <v>60</v>
      </c>
      <c r="C192" s="12" t="s">
        <v>57</v>
      </c>
      <c r="D192" s="26">
        <f>Zomba!D192+Zomba!E192+Zomba!F192+Zomba!G192+Zomba!H192+Zomba!I192</f>
        <v>1</v>
      </c>
      <c r="E192" s="26">
        <f>Mwanza!D192+Mwanza!E192+Mwanza!F192+Mwanza!G192+Mwanza!H192+Mwanza!I192</f>
        <v>0</v>
      </c>
      <c r="F192" s="26">
        <f>Domasi!D192+Domasi!E192+Domasi!F192+Domasi!G192+Domasi!H192+Domasi!I192</f>
        <v>0</v>
      </c>
      <c r="G192" s="26">
        <f>Namadzi!D192+Namadzi!E192+Namadzi!F192+Namadzi!G192+Namadzi!H192+Namadzi!I192</f>
        <v>0</v>
      </c>
      <c r="H192" s="26">
        <f>Neno!D192+Neno!E192+Neno!F192+Neno!G192+Neno!H192+Neno!I192</f>
        <v>0</v>
      </c>
      <c r="I192" s="26">
        <f>Kuchawe!D192+Kuchawe!E192+Kuchawe!F192+Kuchawe!G192+Kuchawe!H192+Kuchawe!I192</f>
        <v>0</v>
      </c>
      <c r="J192" s="26">
        <f>Chiradzulu!D192+Chiradzulu!E192+Chiradzulu!F192+Chiradzulu!G192+Chiradzulu!H192+Chiradzulu!I192</f>
        <v>0</v>
      </c>
      <c r="K192" s="26">
        <f>Thondwe!D192+Thondwe!E192+Thondwe!F192+Thondwe!G192+Thondwe!H192+Thondwe!I192</f>
        <v>0</v>
      </c>
      <c r="L192" s="26">
        <f>Jali!D192+Jali!E192+Jali!F192+Jali!G192+Jali!H192+Jali!I192</f>
        <v>0</v>
      </c>
      <c r="M192" s="26">
        <f>Lirangwe!D192+Lirangwe!E192+Lirangwe!F192+Lirangwe!G192+Lirangwe!H192+Lirangwe!I192</f>
        <v>0</v>
      </c>
      <c r="N192" s="71">
        <f>SUM(D192:M192)</f>
        <v>1</v>
      </c>
    </row>
    <row r="193" spans="1:14" ht="15.75" x14ac:dyDescent="0.25">
      <c r="A193" s="701" t="s">
        <v>59</v>
      </c>
      <c r="B193" s="702"/>
      <c r="C193" s="12"/>
      <c r="D193" s="11">
        <f>SUM(D153:D192)</f>
        <v>3304</v>
      </c>
      <c r="E193" s="11">
        <f t="shared" ref="E193:N193" si="59">SUM(E153:E192)</f>
        <v>540</v>
      </c>
      <c r="F193" s="11">
        <f t="shared" si="59"/>
        <v>220</v>
      </c>
      <c r="G193" s="11">
        <f t="shared" si="59"/>
        <v>209</v>
      </c>
      <c r="H193" s="11">
        <f t="shared" si="59"/>
        <v>50</v>
      </c>
      <c r="I193" s="11">
        <f t="shared" si="59"/>
        <v>165</v>
      </c>
      <c r="J193" s="11">
        <f t="shared" si="59"/>
        <v>106</v>
      </c>
      <c r="K193" s="11">
        <f t="shared" si="59"/>
        <v>30</v>
      </c>
      <c r="L193" s="11">
        <f t="shared" si="59"/>
        <v>68</v>
      </c>
      <c r="M193" s="11">
        <f t="shared" si="59"/>
        <v>225</v>
      </c>
      <c r="N193" s="166">
        <f t="shared" si="59"/>
        <v>4917</v>
      </c>
    </row>
    <row r="194" spans="1:14" ht="15.75" x14ac:dyDescent="0.25">
      <c r="A194" s="600" t="s">
        <v>58</v>
      </c>
      <c r="B194" s="631"/>
      <c r="C194" s="12" t="s">
        <v>57</v>
      </c>
      <c r="D194" s="26">
        <f>Zomba!D194+Zomba!E194+Zomba!F194+Zomba!G194+Zomba!H194+Zomba!I194</f>
        <v>0</v>
      </c>
      <c r="E194" s="26">
        <f>Mwanza!D194+Mwanza!E194+Mwanza!F194+Mwanza!G194+Mwanza!H194+Mwanza!I194</f>
        <v>0</v>
      </c>
      <c r="F194" s="26">
        <f>Domasi!D194+Domasi!E194+Domasi!F194+Domasi!G194+Domasi!H194+Domasi!I194</f>
        <v>0</v>
      </c>
      <c r="G194" s="26">
        <f>Namadzi!D194+Namadzi!E194+Namadzi!F194+Namadzi!G194+Namadzi!H194+Namadzi!I194</f>
        <v>3</v>
      </c>
      <c r="H194" s="26">
        <f>Neno!D194+Neno!E194+Neno!F194+Neno!G194+Neno!H194+Neno!I194</f>
        <v>8</v>
      </c>
      <c r="I194" s="26">
        <f>Kuchawe!D194+Kuchawe!E194+Kuchawe!F194+Kuchawe!G194+Kuchawe!H194+Kuchawe!I194</f>
        <v>0</v>
      </c>
      <c r="J194" s="26">
        <f>Chiradzulu!D194+Chiradzulu!E194+Chiradzulu!F194+Chiradzulu!G194+Chiradzulu!H194+Chiradzulu!I194</f>
        <v>0</v>
      </c>
      <c r="K194" s="26">
        <f>Thondwe!D194+Thondwe!E194+Thondwe!F194+Thondwe!G194+Thondwe!H194+Thondwe!I194</f>
        <v>0</v>
      </c>
      <c r="L194" s="26">
        <f>Jali!D194+Jali!E194+Jali!F194+Jali!G194+Jali!H194+Jali!I194</f>
        <v>0</v>
      </c>
      <c r="M194" s="26">
        <f>Lirangwe!D194+Lirangwe!E194+Lirangwe!F194+Lirangwe!G194+Lirangwe!H194+Lirangwe!I194</f>
        <v>0</v>
      </c>
      <c r="N194" s="71">
        <f>SUM(D194:M194)</f>
        <v>11</v>
      </c>
    </row>
    <row r="195" spans="1:14" ht="15.75" x14ac:dyDescent="0.25">
      <c r="A195" s="602"/>
      <c r="B195" s="632"/>
      <c r="C195" s="17" t="s">
        <v>55</v>
      </c>
      <c r="D195" s="26">
        <f>Zomba!D195+Zomba!E195+Zomba!F195+Zomba!G195+Zomba!H195+Zomba!I195</f>
        <v>0</v>
      </c>
      <c r="E195" s="26">
        <f>Mwanza!D195+Mwanza!E195+Mwanza!F195+Mwanza!G195+Mwanza!H195+Mwanza!I195</f>
        <v>0</v>
      </c>
      <c r="F195" s="26">
        <f>Domasi!D195+Domasi!E195+Domasi!F195+Domasi!G195+Domasi!H195+Domasi!I195</f>
        <v>0</v>
      </c>
      <c r="G195" s="26">
        <f>Namadzi!D195+Namadzi!E195+Namadzi!F195+Namadzi!G195+Namadzi!H195+Namadzi!I195</f>
        <v>1104</v>
      </c>
      <c r="H195" s="26">
        <f>Neno!D195+Neno!E195+Neno!F195+Neno!G195+Neno!H195+Neno!I195</f>
        <v>5513</v>
      </c>
      <c r="I195" s="26">
        <f>Kuchawe!D195+Kuchawe!E195+Kuchawe!F195+Kuchawe!G195+Kuchawe!H195+Kuchawe!I195</f>
        <v>0</v>
      </c>
      <c r="J195" s="26">
        <f>Chiradzulu!D195+Chiradzulu!E195+Chiradzulu!F195+Chiradzulu!G195+Chiradzulu!H195+Chiradzulu!I195</f>
        <v>0</v>
      </c>
      <c r="K195" s="26">
        <f>Thondwe!D195+Thondwe!E195+Thondwe!F195+Thondwe!G195+Thondwe!H195+Thondwe!I195</f>
        <v>0</v>
      </c>
      <c r="L195" s="26">
        <f>Jali!D195+Jali!E195+Jali!F195+Jali!G195+Jali!H195+Jali!I195</f>
        <v>0</v>
      </c>
      <c r="M195" s="26">
        <f>Lirangwe!D195+Lirangwe!E195+Lirangwe!F195+Lirangwe!G195+Lirangwe!H195+Lirangwe!I195</f>
        <v>0</v>
      </c>
      <c r="N195" s="71">
        <f>SUM(D195:M195)</f>
        <v>6617</v>
      </c>
    </row>
    <row r="196" spans="1:14" ht="15.75" x14ac:dyDescent="0.25">
      <c r="A196" s="196" t="s">
        <v>204</v>
      </c>
      <c r="B196" s="197"/>
      <c r="C196" s="17" t="s">
        <v>55</v>
      </c>
      <c r="D196" s="26">
        <f>Zomba!D196+Zomba!E196+Zomba!F196+Zomba!G196+Zomba!H196+Zomba!I196</f>
        <v>126</v>
      </c>
      <c r="E196" s="26">
        <f>Mwanza!D196+Mwanza!E196+Mwanza!F196+Mwanza!G196+Mwanza!H196+Mwanza!I196</f>
        <v>129</v>
      </c>
      <c r="F196" s="26">
        <f>Domasi!D196+Domasi!E196+Domasi!F196+Domasi!G196+Domasi!H196+Domasi!I196</f>
        <v>120</v>
      </c>
      <c r="G196" s="26">
        <f>Namadzi!D196+Namadzi!E196+Namadzi!F196+Namadzi!G196+Namadzi!H196+Namadzi!I196</f>
        <v>131</v>
      </c>
      <c r="H196" s="26">
        <f>Neno!D196+Neno!E196+Neno!F196+Neno!G196+Neno!H196+Neno!I196</f>
        <v>61</v>
      </c>
      <c r="I196" s="26">
        <f>Kuchawe!D196+Kuchawe!E196+Kuchawe!F196+Kuchawe!G196+Kuchawe!H196+Kuchawe!I196</f>
        <v>129</v>
      </c>
      <c r="J196" s="26">
        <f>Chiradzulu!D196+Chiradzulu!E196+Chiradzulu!F196+Chiradzulu!G196+Chiradzulu!H196+Chiradzulu!I196</f>
        <v>65</v>
      </c>
      <c r="K196" s="26">
        <f>Thondwe!D196+Thondwe!E196+Thondwe!F196+Thondwe!G196+Thondwe!H196+Thondwe!I196</f>
        <v>64</v>
      </c>
      <c r="L196" s="26">
        <f>Jali!D196+Jali!E196+Jali!F196+Jali!G196+Jali!H196+Jali!I196</f>
        <v>137</v>
      </c>
      <c r="M196" s="26">
        <f>Lirangwe!D196+Lirangwe!E196+Lirangwe!F196+Lirangwe!G196+Lirangwe!H196+Lirangwe!I196</f>
        <v>111</v>
      </c>
      <c r="N196" s="71">
        <f>SUM(D196:M196)/10</f>
        <v>107.3</v>
      </c>
    </row>
    <row r="197" spans="1:14" ht="15.75" x14ac:dyDescent="0.25">
      <c r="A197" s="596" t="s">
        <v>56</v>
      </c>
      <c r="B197" s="597"/>
      <c r="C197" s="17" t="s">
        <v>55</v>
      </c>
      <c r="D197" s="26">
        <f>Zomba!D197+Zomba!E197+Zomba!F197+Zomba!G197+Zomba!H197+Zomba!I197</f>
        <v>298.51</v>
      </c>
      <c r="E197" s="26">
        <f>Mwanza!D197+Mwanza!E197+Mwanza!F197+Mwanza!G197+Mwanza!H197+Mwanza!I197</f>
        <v>108.07</v>
      </c>
      <c r="F197" s="26">
        <f>Domasi!D197+Domasi!E197+Domasi!F197+Domasi!G197+Domasi!H197+Domasi!I197</f>
        <v>168</v>
      </c>
      <c r="G197" s="26">
        <f>Namadzi!D197+Namadzi!E197+Namadzi!F197+Namadzi!G197+Namadzi!H197+Namadzi!I197</f>
        <v>362.67</v>
      </c>
      <c r="H197" s="26">
        <f>Neno!D197+Neno!E197+Neno!F197+Neno!G197+Neno!H197+Neno!I197</f>
        <v>205</v>
      </c>
      <c r="I197" s="26">
        <f>Kuchawe!D197+Kuchawe!E197+Kuchawe!F197+Kuchawe!G197+Kuchawe!H197+Kuchawe!I197</f>
        <v>232.2</v>
      </c>
      <c r="J197" s="26">
        <f>Chiradzulu!D197+Chiradzulu!E197+Chiradzulu!F197+Chiradzulu!G197+Chiradzulu!H197+Chiradzulu!I197</f>
        <v>75.8</v>
      </c>
      <c r="K197" s="26">
        <f>Thondwe!D197+Thondwe!E197+Thondwe!F197+Thondwe!G197+Thondwe!H197+Thondwe!I197</f>
        <v>0</v>
      </c>
      <c r="L197" s="26">
        <f>Jali!D197+Jali!E197+Jali!F197+Jali!G197+Jali!H197+Jali!I197</f>
        <v>0</v>
      </c>
      <c r="M197" s="26">
        <f>Lirangwe!D197+Lirangwe!E197+Lirangwe!F197+Lirangwe!G197+Lirangwe!H197+Lirangwe!I197</f>
        <v>20.5</v>
      </c>
      <c r="N197" s="71">
        <f>SUM(D197:M197)</f>
        <v>1470.75</v>
      </c>
    </row>
    <row r="198" spans="1:14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5"/>
    </row>
    <row r="199" spans="1:14" ht="15.75" x14ac:dyDescent="0.25">
      <c r="A199" s="600" t="s">
        <v>54</v>
      </c>
      <c r="B199" s="193" t="s">
        <v>53</v>
      </c>
      <c r="C199" s="12" t="s">
        <v>47</v>
      </c>
      <c r="D199" s="26">
        <f>Zomba!D199+Zomba!E199+Zomba!F199+Zomba!G199+Zomba!H199+Zomba!I199</f>
        <v>0</v>
      </c>
      <c r="E199" s="26">
        <f>Mwanza!D199+Mwanza!E199+Mwanza!F199+Mwanza!G199+Mwanza!H199+Mwanza!I199</f>
        <v>252</v>
      </c>
      <c r="F199" s="26">
        <f>Domasi!D199+Domasi!E199+Domasi!F199+Domasi!G199+Domasi!H199+Domasi!I199</f>
        <v>300</v>
      </c>
      <c r="G199" s="26">
        <f>Namadzi!D199+Namadzi!E199+Namadzi!F199+Namadzi!G199+Namadzi!H199+Namadzi!I199</f>
        <v>0</v>
      </c>
      <c r="H199" s="26">
        <f>Neno!D199+Neno!E199+Neno!F199+Neno!G199+Neno!H199+Neno!I199</f>
        <v>228</v>
      </c>
      <c r="I199" s="26">
        <f>Kuchawe!D199+Kuchawe!E199+Kuchawe!F199+Kuchawe!G199+Kuchawe!H199+Kuchawe!I199</f>
        <v>0</v>
      </c>
      <c r="J199" s="26">
        <f>Chiradzulu!D199+Chiradzulu!E199+Chiradzulu!F199+Chiradzulu!G199+Chiradzulu!H199+Chiradzulu!I199</f>
        <v>0</v>
      </c>
      <c r="K199" s="26">
        <f>Thondwe!D199+Thondwe!E199+Thondwe!F199+Thondwe!G199+Thondwe!H199+Thondwe!I199</f>
        <v>0</v>
      </c>
      <c r="L199" s="26">
        <f>Jali!D199+Jali!E199+Jali!F199+Jali!G199+Jali!H199+Jali!I199</f>
        <v>60</v>
      </c>
      <c r="M199" s="26">
        <f>Lirangwe!D199+Lirangwe!E199+Lirangwe!F199+Lirangwe!G199+Lirangwe!H199+Lirangwe!I199</f>
        <v>246</v>
      </c>
      <c r="N199" s="186">
        <f t="shared" ref="N199:N204" si="60">SUM(D199:M199)</f>
        <v>1086</v>
      </c>
    </row>
    <row r="200" spans="1:14" ht="15.75" x14ac:dyDescent="0.25">
      <c r="A200" s="601"/>
      <c r="B200" s="193" t="s">
        <v>52</v>
      </c>
      <c r="C200" s="12" t="s">
        <v>47</v>
      </c>
      <c r="D200" s="26">
        <f>Zomba!D200+Zomba!E200+Zomba!F200+Zomba!G200+Zomba!H200+Zomba!I200</f>
        <v>0</v>
      </c>
      <c r="E200" s="26">
        <f>Mwanza!D200+Mwanza!E200+Mwanza!F200+Mwanza!G200+Mwanza!H200+Mwanza!I200</f>
        <v>78</v>
      </c>
      <c r="F200" s="26">
        <f>Domasi!D200+Domasi!E200+Domasi!F200+Domasi!G200+Domasi!H200+Domasi!I200</f>
        <v>0</v>
      </c>
      <c r="G200" s="26">
        <f>Namadzi!D200+Namadzi!E200+Namadzi!F200+Namadzi!G200+Namadzi!H200+Namadzi!I200</f>
        <v>0</v>
      </c>
      <c r="H200" s="26">
        <f>Neno!D200+Neno!E200+Neno!F200+Neno!G200+Neno!H200+Neno!I200</f>
        <v>60</v>
      </c>
      <c r="I200" s="26">
        <f>Kuchawe!D200+Kuchawe!E200+Kuchawe!F200+Kuchawe!G200+Kuchawe!H200+Kuchawe!I200</f>
        <v>0</v>
      </c>
      <c r="J200" s="26">
        <f>Chiradzulu!D200+Chiradzulu!E200+Chiradzulu!F200+Chiradzulu!G200+Chiradzulu!H200+Chiradzulu!I200</f>
        <v>0</v>
      </c>
      <c r="K200" s="26">
        <f>Thondwe!D200+Thondwe!E200+Thondwe!F200+Thondwe!G200+Thondwe!H200+Thondwe!I200</f>
        <v>0</v>
      </c>
      <c r="L200" s="26">
        <f>Jali!D200+Jali!E200+Jali!F200+Jali!G200+Jali!H200+Jali!I200</f>
        <v>60</v>
      </c>
      <c r="M200" s="26">
        <f>Lirangwe!D200+Lirangwe!E200+Lirangwe!F200+Lirangwe!G200+Lirangwe!H200+Lirangwe!I200</f>
        <v>864</v>
      </c>
      <c r="N200" s="186">
        <f t="shared" si="60"/>
        <v>1062</v>
      </c>
    </row>
    <row r="201" spans="1:14" ht="15.75" x14ac:dyDescent="0.25">
      <c r="A201" s="601"/>
      <c r="B201" s="193" t="s">
        <v>51</v>
      </c>
      <c r="C201" s="12" t="s">
        <v>47</v>
      </c>
      <c r="D201" s="26">
        <f>Zomba!D201+Zomba!E201+Zomba!F201+Zomba!G201+Zomba!H201+Zomba!I201</f>
        <v>0</v>
      </c>
      <c r="E201" s="26">
        <f>Mwanza!D201+Mwanza!E201+Mwanza!F201+Mwanza!G201+Mwanza!H201+Mwanza!I201</f>
        <v>1200</v>
      </c>
      <c r="F201" s="26">
        <f>Domasi!D201+Domasi!E201+Domasi!F201+Domasi!G201+Domasi!H201+Domasi!I201</f>
        <v>0</v>
      </c>
      <c r="G201" s="26">
        <f>Namadzi!D201+Namadzi!E201+Namadzi!F201+Namadzi!G201+Namadzi!H201+Namadzi!I201</f>
        <v>0</v>
      </c>
      <c r="H201" s="26">
        <f>Neno!D201+Neno!E201+Neno!F201+Neno!G201+Neno!H201+Neno!I201</f>
        <v>1518</v>
      </c>
      <c r="I201" s="26">
        <f>Kuchawe!D201+Kuchawe!E201+Kuchawe!F201+Kuchawe!G201+Kuchawe!H201+Kuchawe!I201</f>
        <v>0</v>
      </c>
      <c r="J201" s="26">
        <f>Chiradzulu!D201+Chiradzulu!E201+Chiradzulu!F201+Chiradzulu!G201+Chiradzulu!H201+Chiradzulu!I201</f>
        <v>0</v>
      </c>
      <c r="K201" s="26">
        <f>Thondwe!D201+Thondwe!E201+Thondwe!F201+Thondwe!G201+Thondwe!H201+Thondwe!I201</f>
        <v>0</v>
      </c>
      <c r="L201" s="26">
        <f>Jali!D201+Jali!E201+Jali!F201+Jali!G201+Jali!H201+Jali!I201</f>
        <v>220</v>
      </c>
      <c r="M201" s="26">
        <f>Lirangwe!D201+Lirangwe!E201+Lirangwe!F201+Lirangwe!G201+Lirangwe!H201+Lirangwe!I201</f>
        <v>18</v>
      </c>
      <c r="N201" s="186">
        <f t="shared" si="60"/>
        <v>2956</v>
      </c>
    </row>
    <row r="202" spans="1:14" ht="15.75" x14ac:dyDescent="0.25">
      <c r="A202" s="601"/>
      <c r="B202" s="193" t="s">
        <v>50</v>
      </c>
      <c r="C202" s="12" t="s">
        <v>47</v>
      </c>
      <c r="D202" s="26">
        <f>Zomba!D202+Zomba!E202+Zomba!F202+Zomba!G202+Zomba!H202+Zomba!I202</f>
        <v>0</v>
      </c>
      <c r="E202" s="26">
        <f>Mwanza!D202+Mwanza!E202+Mwanza!F202+Mwanza!G202+Mwanza!H202+Mwanza!I202</f>
        <v>150</v>
      </c>
      <c r="F202" s="26">
        <f>Domasi!D202+Domasi!E202+Domasi!F202+Domasi!G202+Domasi!H202+Domasi!I202</f>
        <v>0</v>
      </c>
      <c r="G202" s="26">
        <f>Namadzi!D202+Namadzi!E202+Namadzi!F202+Namadzi!G202+Namadzi!H202+Namadzi!I202</f>
        <v>0</v>
      </c>
      <c r="H202" s="26">
        <f>Neno!D202+Neno!E202+Neno!F202+Neno!G202+Neno!H202+Neno!I202</f>
        <v>0</v>
      </c>
      <c r="I202" s="26">
        <f>Kuchawe!D202+Kuchawe!E202+Kuchawe!F202+Kuchawe!G202+Kuchawe!H202+Kuchawe!I202</f>
        <v>0</v>
      </c>
      <c r="J202" s="26">
        <f>Chiradzulu!D202+Chiradzulu!E202+Chiradzulu!F202+Chiradzulu!G202+Chiradzulu!H202+Chiradzulu!I202</f>
        <v>0</v>
      </c>
      <c r="K202" s="26">
        <f>Thondwe!D202+Thondwe!E202+Thondwe!F202+Thondwe!G202+Thondwe!H202+Thondwe!I202</f>
        <v>0</v>
      </c>
      <c r="L202" s="26">
        <f>Jali!D202+Jali!E202+Jali!F202+Jali!G202+Jali!H202+Jali!I202</f>
        <v>0</v>
      </c>
      <c r="M202" s="26">
        <f>Lirangwe!D202+Lirangwe!E202+Lirangwe!F202+Lirangwe!G202+Lirangwe!H202+Lirangwe!I202</f>
        <v>1200</v>
      </c>
      <c r="N202" s="186">
        <f t="shared" si="60"/>
        <v>1350</v>
      </c>
    </row>
    <row r="203" spans="1:14" ht="15.75" x14ac:dyDescent="0.25">
      <c r="A203" s="602"/>
      <c r="B203" s="193" t="s">
        <v>49</v>
      </c>
      <c r="C203" s="12" t="s">
        <v>47</v>
      </c>
      <c r="D203" s="26">
        <f>Zomba!D203+Zomba!E203+Zomba!F203+Zomba!G203+Zomba!H203+Zomba!I203</f>
        <v>0</v>
      </c>
      <c r="E203" s="26">
        <f>Mwanza!D203+Mwanza!E203+Mwanza!F203+Mwanza!G203+Mwanza!H203+Mwanza!I203</f>
        <v>0</v>
      </c>
      <c r="F203" s="26">
        <f>Domasi!D203+Domasi!E203+Domasi!F203+Domasi!G203+Domasi!H203+Domasi!I203</f>
        <v>0</v>
      </c>
      <c r="G203" s="26">
        <f>Namadzi!D203+Namadzi!E203+Namadzi!F203+Namadzi!G203+Namadzi!H203+Namadzi!I203</f>
        <v>0</v>
      </c>
      <c r="H203" s="26">
        <f>Neno!D203+Neno!E203+Neno!F203+Neno!G203+Neno!H203+Neno!I203</f>
        <v>0</v>
      </c>
      <c r="I203" s="26">
        <f>Kuchawe!D203+Kuchawe!E203+Kuchawe!F203+Kuchawe!G203+Kuchawe!H203+Kuchawe!I203</f>
        <v>0</v>
      </c>
      <c r="J203" s="26">
        <f>Chiradzulu!D203+Chiradzulu!E203+Chiradzulu!F203+Chiradzulu!G203+Chiradzulu!H203+Chiradzulu!I203</f>
        <v>0</v>
      </c>
      <c r="K203" s="26">
        <f>Thondwe!D203+Thondwe!E203+Thondwe!F203+Thondwe!G203+Thondwe!H203+Thondwe!I203</f>
        <v>0</v>
      </c>
      <c r="L203" s="26">
        <f>Jali!D203+Jali!E203+Jali!F203+Jali!G203+Jali!H203+Jali!I203</f>
        <v>0</v>
      </c>
      <c r="M203" s="26">
        <f>Lirangwe!D203+Lirangwe!E203+Lirangwe!F203+Lirangwe!G203+Lirangwe!H203+Lirangwe!I203</f>
        <v>1200</v>
      </c>
      <c r="N203" s="186">
        <f t="shared" si="60"/>
        <v>1200</v>
      </c>
    </row>
    <row r="204" spans="1:14" ht="15.75" x14ac:dyDescent="0.25">
      <c r="A204" s="80" t="s">
        <v>48</v>
      </c>
      <c r="B204" s="193"/>
      <c r="C204" s="12" t="s">
        <v>47</v>
      </c>
      <c r="D204" s="16">
        <f t="shared" ref="D204:M204" si="61">SUM(D199:D203)</f>
        <v>0</v>
      </c>
      <c r="E204" s="16">
        <f t="shared" si="61"/>
        <v>1680</v>
      </c>
      <c r="F204" s="16">
        <f t="shared" si="61"/>
        <v>300</v>
      </c>
      <c r="G204" s="16">
        <f t="shared" si="61"/>
        <v>0</v>
      </c>
      <c r="H204" s="16">
        <f t="shared" si="61"/>
        <v>1806</v>
      </c>
      <c r="I204" s="16">
        <f t="shared" si="61"/>
        <v>0</v>
      </c>
      <c r="J204" s="16">
        <f t="shared" si="61"/>
        <v>0</v>
      </c>
      <c r="K204" s="16">
        <f t="shared" si="61"/>
        <v>0</v>
      </c>
      <c r="L204" s="16">
        <f t="shared" si="61"/>
        <v>340</v>
      </c>
      <c r="M204" s="16">
        <f t="shared" si="61"/>
        <v>3528</v>
      </c>
      <c r="N204" s="186">
        <f t="shared" si="60"/>
        <v>7654</v>
      </c>
    </row>
    <row r="205" spans="1:14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5"/>
    </row>
    <row r="206" spans="1:14" ht="15.75" x14ac:dyDescent="0.25">
      <c r="A206" s="596" t="s">
        <v>43</v>
      </c>
      <c r="B206" s="597"/>
      <c r="C206" s="12" t="s">
        <v>31</v>
      </c>
      <c r="D206" s="16">
        <f>Zomba!D206+Zomba!E206+Zomba!F206+Zomba!G206+Zomba!H206+Zomba!I206</f>
        <v>1010601257.3700018</v>
      </c>
      <c r="E206" s="16">
        <f>Mwanza!D206+Mwanza!E206+Mwanza!F206+Mwanza!G206+Mwanza!H206+Mwanza!I206</f>
        <v>116621245.32999998</v>
      </c>
      <c r="F206" s="16">
        <f>Domasi!D206+Domasi!E206+Domasi!F206+Domasi!G206+Domasi!H206+Domasi!I206</f>
        <v>47147738.310000002</v>
      </c>
      <c r="G206" s="16">
        <f>Namadzi!D206+Namadzi!E206+Namadzi!F206+Namadzi!G206+Namadzi!H206+Namadzi!I206</f>
        <v>11489239.460000001</v>
      </c>
      <c r="H206" s="16">
        <f>Neno!D206+Neno!E206+Neno!F206+Neno!G206+Neno!H206+Neno!I206</f>
        <v>22806753.649999999</v>
      </c>
      <c r="I206" s="16">
        <f>Kuchawe!D206+Kuchawe!E206+Kuchawe!F206+Kuchawe!G206+Kuchawe!H206+Kuchawe!I206</f>
        <v>2925350</v>
      </c>
      <c r="J206" s="16">
        <f>Chiradzulu!D206+Chiradzulu!E206+Chiradzulu!F206+Chiradzulu!G206+Chiradzulu!H206+Chiradzulu!I206</f>
        <v>6311402.3000000007</v>
      </c>
      <c r="K206" s="16">
        <f>Thondwe!D206+Thondwe!E206+Thondwe!F206+Thondwe!G206+Thondwe!H206+Thondwe!I206</f>
        <v>10988106.970000001</v>
      </c>
      <c r="L206" s="16">
        <f>Jali!D206+Jali!E206+Jali!F206+Jali!G206+Jali!H206+Jali!I206</f>
        <v>11961369.07</v>
      </c>
      <c r="M206" s="16">
        <f>Lirangwe!D206+Lirangwe!E206+Lirangwe!F206+Lirangwe!G206+Lirangwe!H206+Lirangwe!I206</f>
        <v>3339924.06</v>
      </c>
      <c r="N206" s="39">
        <f>SUM(D206:M206)</f>
        <v>1244192386.5200016</v>
      </c>
    </row>
    <row r="207" spans="1:14" ht="15.75" x14ac:dyDescent="0.25">
      <c r="A207" s="596" t="s">
        <v>42</v>
      </c>
      <c r="B207" s="597"/>
      <c r="C207" s="12" t="s">
        <v>31</v>
      </c>
      <c r="D207" s="16">
        <f>Zomba!D207+Zomba!E207+Zomba!F207+Zomba!G207+Zomba!H207+Zomba!I207</f>
        <v>14872177.669999998</v>
      </c>
      <c r="E207" s="16">
        <f>Mwanza!D207+Mwanza!E207+Mwanza!F207+Mwanza!G207+Mwanza!H207+Mwanza!I207</f>
        <v>1168800</v>
      </c>
      <c r="F207" s="16">
        <f>Domasi!D207+Domasi!E207+Domasi!F207+Domasi!G207+Domasi!H207+Domasi!I207</f>
        <v>44000</v>
      </c>
      <c r="G207" s="16">
        <f>Namadzi!D207+Namadzi!E207+Namadzi!F207+Namadzi!G207+Namadzi!H207+Namadzi!I207</f>
        <v>31000</v>
      </c>
      <c r="H207" s="16">
        <f>Neno!D207+Neno!E207+Neno!F207+Neno!G207+Neno!H207+Neno!I207</f>
        <v>64850</v>
      </c>
      <c r="I207" s="16">
        <f>Kuchawe!D207+Kuchawe!E207+Kuchawe!F207+Kuchawe!G207+Kuchawe!H207+Kuchawe!I207</f>
        <v>10500</v>
      </c>
      <c r="J207" s="16">
        <f>Chiradzulu!D207+Chiradzulu!E207+Chiradzulu!F207+Chiradzulu!G207+Chiradzulu!H207+Chiradzulu!I207</f>
        <v>0</v>
      </c>
      <c r="K207" s="16">
        <f>Thondwe!D207+Thondwe!E207+Thondwe!F207+Thondwe!G207+Thondwe!H207+Thondwe!I207</f>
        <v>0</v>
      </c>
      <c r="L207" s="16">
        <f>Jali!D207+Jali!E207+Jali!F207+Jali!G207+Jali!H207+Jali!I207</f>
        <v>0</v>
      </c>
      <c r="M207" s="16">
        <f>Lirangwe!D207+Lirangwe!E207+Lirangwe!F207+Lirangwe!G207+Lirangwe!H207+Lirangwe!I207</f>
        <v>0</v>
      </c>
      <c r="N207" s="39">
        <f>SUM(D207:M207)</f>
        <v>16191327.669999998</v>
      </c>
    </row>
    <row r="208" spans="1:14" ht="15.75" x14ac:dyDescent="0.25">
      <c r="A208" s="603" t="s">
        <v>41</v>
      </c>
      <c r="B208" s="604"/>
      <c r="C208" s="12" t="s">
        <v>31</v>
      </c>
      <c r="D208" s="16">
        <f>Zomba!D208+Zomba!E208+Zomba!F208+Zomba!G208+Zomba!H208+Zomba!I208</f>
        <v>39956734.979999989</v>
      </c>
      <c r="E208" s="16">
        <f>Mwanza!D208+Mwanza!E208+Mwanza!F208+Mwanza!G208+Mwanza!H208+Mwanza!I208</f>
        <v>15523600.02</v>
      </c>
      <c r="F208" s="16">
        <f>Domasi!D208+Domasi!E208+Domasi!F208+Domasi!G208+Domasi!H208+Domasi!I208</f>
        <v>1393400</v>
      </c>
      <c r="G208" s="16">
        <f>Namadzi!D208+Namadzi!E208+Namadzi!F208+Namadzi!G208+Namadzi!H208+Namadzi!I208</f>
        <v>280000</v>
      </c>
      <c r="H208" s="16">
        <f>Neno!D208+Neno!E208+Neno!F208+Neno!G208+Neno!H208+Neno!I208</f>
        <v>2640785.91</v>
      </c>
      <c r="I208" s="16">
        <f>Kuchawe!D208+Kuchawe!E208+Kuchawe!F208+Kuchawe!G208+Kuchawe!H208+Kuchawe!I208</f>
        <v>111000</v>
      </c>
      <c r="J208" s="16">
        <f>Chiradzulu!D208+Chiradzulu!E208+Chiradzulu!F208+Chiradzulu!G208+Chiradzulu!H208+Chiradzulu!I208</f>
        <v>1740142.55</v>
      </c>
      <c r="K208" s="16">
        <f>Thondwe!D208+Thondwe!E208+Thondwe!F208+Thondwe!G208+Thondwe!H208+Thondwe!I208</f>
        <v>39872.35</v>
      </c>
      <c r="L208" s="16">
        <f>Jali!D208+Jali!E208+Jali!F208+Jali!G208+Jali!H208+Jali!I208</f>
        <v>1165250</v>
      </c>
      <c r="M208" s="16">
        <f>Lirangwe!D208+Lirangwe!E208+Lirangwe!F208+Lirangwe!G208+Lirangwe!H208+Lirangwe!I208</f>
        <v>166000</v>
      </c>
      <c r="N208" s="39">
        <f>SUM(D208:M208)</f>
        <v>63016785.80999998</v>
      </c>
    </row>
    <row r="209" spans="1:14" ht="15.75" x14ac:dyDescent="0.25">
      <c r="A209" s="596" t="s">
        <v>40</v>
      </c>
      <c r="B209" s="597"/>
      <c r="C209" s="12" t="s">
        <v>31</v>
      </c>
      <c r="D209" s="16">
        <f>Zomba!D209+Zomba!E209+Zomba!F209+Zomba!G209+Zomba!H209+Zomba!I209</f>
        <v>414295271.17000014</v>
      </c>
      <c r="E209" s="16">
        <f>Mwanza!D209+Mwanza!E209+Mwanza!F209+Mwanza!G209+Mwanza!H209+Mwanza!I209</f>
        <v>2392573.65</v>
      </c>
      <c r="F209" s="16">
        <f>Domasi!D209+Domasi!E209+Domasi!F209+Domasi!G209+Domasi!H209+Domasi!I209</f>
        <v>459000</v>
      </c>
      <c r="G209" s="16">
        <f>Namadzi!D209+Namadzi!E209+Namadzi!F209+Namadzi!G209+Namadzi!H209+Namadzi!I209</f>
        <v>1534542.5699999998</v>
      </c>
      <c r="H209" s="16">
        <f>Neno!D209+Neno!E209+Neno!F209+Neno!G209+Neno!H209+Neno!I209</f>
        <v>409298.17</v>
      </c>
      <c r="I209" s="16">
        <f>Kuchawe!D209+Kuchawe!E209+Kuchawe!F209+Kuchawe!G209+Kuchawe!H209+Kuchawe!I209</f>
        <v>232242.93</v>
      </c>
      <c r="J209" s="16">
        <f>Chiradzulu!D209+Chiradzulu!E209+Chiradzulu!F209+Chiradzulu!G209+Chiradzulu!H209+Chiradzulu!I209</f>
        <v>333107.76</v>
      </c>
      <c r="K209" s="16">
        <f>Thondwe!D209+Thondwe!E209+Thondwe!F209+Thondwe!G209+Thondwe!H209+Thondwe!I209</f>
        <v>2693055.89</v>
      </c>
      <c r="L209" s="16">
        <f>Jali!D209+Jali!E209+Jali!F209+Jali!G209+Jali!H209+Jali!I209</f>
        <v>460925.13</v>
      </c>
      <c r="M209" s="16">
        <f>Lirangwe!D209+Lirangwe!E209+Lirangwe!F209+Lirangwe!G209+Lirangwe!H209+Lirangwe!I209</f>
        <v>403400</v>
      </c>
      <c r="N209" s="39">
        <f>SUM(D209:M209)</f>
        <v>423213417.2700001</v>
      </c>
    </row>
    <row r="210" spans="1:14" ht="15.75" x14ac:dyDescent="0.25">
      <c r="A210" s="598" t="s">
        <v>45</v>
      </c>
      <c r="B210" s="599"/>
      <c r="C210" s="12" t="s">
        <v>31</v>
      </c>
      <c r="D210" s="11">
        <f t="shared" ref="D210:M210" si="62">SUM(D206:D209)</f>
        <v>1479725441.190002</v>
      </c>
      <c r="E210" s="11">
        <f t="shared" si="62"/>
        <v>135706218.99999997</v>
      </c>
      <c r="F210" s="11">
        <f t="shared" si="62"/>
        <v>49044138.310000002</v>
      </c>
      <c r="G210" s="11">
        <f t="shared" si="62"/>
        <v>13334782.030000001</v>
      </c>
      <c r="H210" s="11">
        <f t="shared" si="62"/>
        <v>25921687.73</v>
      </c>
      <c r="I210" s="11">
        <f t="shared" si="62"/>
        <v>3279092.93</v>
      </c>
      <c r="J210" s="11">
        <f t="shared" si="62"/>
        <v>8384652.6100000003</v>
      </c>
      <c r="K210" s="11">
        <f t="shared" si="62"/>
        <v>13721035.210000001</v>
      </c>
      <c r="L210" s="11">
        <f t="shared" si="62"/>
        <v>13587544.200000001</v>
      </c>
      <c r="M210" s="11">
        <f t="shared" si="62"/>
        <v>3909324.06</v>
      </c>
      <c r="N210" s="39">
        <f>SUM(D210:M210)</f>
        <v>1746613917.2700019</v>
      </c>
    </row>
    <row r="211" spans="1:14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5"/>
    </row>
    <row r="212" spans="1:14" ht="15.75" x14ac:dyDescent="0.25">
      <c r="A212" s="596" t="s">
        <v>43</v>
      </c>
      <c r="B212" s="597"/>
      <c r="C212" s="12" t="s">
        <v>31</v>
      </c>
      <c r="D212" s="16">
        <f>Zomba!D212+Zomba!E212+Zomba!F212+Zomba!G212+Zomba!H212+Zomba!I212</f>
        <v>456089978.6099999</v>
      </c>
      <c r="E212" s="16">
        <f>Mwanza!D212+Mwanza!E212+Mwanza!F212+Mwanza!G212+Mwanza!H212+Mwanza!I212</f>
        <v>15763403.530000001</v>
      </c>
      <c r="F212" s="16">
        <f>Domasi!D212+Domasi!E212+Domasi!F212+Domasi!G212+Domasi!H212+Domasi!I212</f>
        <v>29001095.119999997</v>
      </c>
      <c r="G212" s="16">
        <f>Namadzi!D212+Namadzi!E212+Namadzi!F212+Namadzi!G212+Namadzi!H212+Namadzi!I212</f>
        <v>8584142.870000001</v>
      </c>
      <c r="H212" s="16">
        <f>Neno!D212+Neno!E212+Neno!F212+Neno!G212+Neno!H212+Neno!I212</f>
        <v>6539148.6600000001</v>
      </c>
      <c r="I212" s="16">
        <f>Kuchawe!D212+Kuchawe!E212+Kuchawe!F212+Kuchawe!G212+Kuchawe!H212+Kuchawe!I212</f>
        <v>2351889.71</v>
      </c>
      <c r="J212" s="16">
        <f>Chiradzulu!D212+Chiradzulu!E212+Chiradzulu!F212+Chiradzulu!G212+Chiradzulu!H212+Chiradzulu!I212</f>
        <v>7985420</v>
      </c>
      <c r="K212" s="16">
        <f>Thondwe!D212+Thondwe!E212+Thondwe!F212+Thondwe!G212+Thondwe!H212+Thondwe!I212</f>
        <v>709694.52</v>
      </c>
      <c r="L212" s="16">
        <f>Jali!D212+Jali!E212+Jali!F212+Jali!G212+Jali!H212+Jali!I212</f>
        <v>6566439.5899999999</v>
      </c>
      <c r="M212" s="16">
        <f>Lirangwe!D212+Lirangwe!E212+Lirangwe!F212+Lirangwe!G212+Lirangwe!H212+Lirangwe!I212</f>
        <v>29856911.859999999</v>
      </c>
      <c r="N212" s="39">
        <f>SUM(D212:M212)</f>
        <v>563448124.46999979</v>
      </c>
    </row>
    <row r="213" spans="1:14" ht="15.75" x14ac:dyDescent="0.25">
      <c r="A213" s="596" t="s">
        <v>42</v>
      </c>
      <c r="B213" s="597"/>
      <c r="C213" s="12" t="s">
        <v>31</v>
      </c>
      <c r="D213" s="16">
        <f>Zomba!D213+Zomba!E213+Zomba!F213+Zomba!G213+Zomba!H213+Zomba!I213</f>
        <v>9867943.8800000008</v>
      </c>
      <c r="E213" s="16">
        <f>Mwanza!D213+Mwanza!E213+Mwanza!F213+Mwanza!G213+Mwanza!H213+Mwanza!I213</f>
        <v>302800</v>
      </c>
      <c r="F213" s="16">
        <f>Domasi!D213+Domasi!E213+Domasi!F213+Domasi!G213+Domasi!H213+Domasi!I213</f>
        <v>203689.71</v>
      </c>
      <c r="G213" s="16">
        <f>Namadzi!D213+Namadzi!E213+Namadzi!F213+Namadzi!G213+Namadzi!H213+Namadzi!I213</f>
        <v>0</v>
      </c>
      <c r="H213" s="16">
        <f>Neno!D213+Neno!E213+Neno!F213+Neno!G213+Neno!H213+Neno!I213</f>
        <v>0</v>
      </c>
      <c r="I213" s="16">
        <f>Kuchawe!D213+Kuchawe!E213+Kuchawe!F213+Kuchawe!G213+Kuchawe!H213+Kuchawe!I213</f>
        <v>475700</v>
      </c>
      <c r="J213" s="16">
        <f>Chiradzulu!D213+Chiradzulu!E213+Chiradzulu!F213+Chiradzulu!G213+Chiradzulu!H213+Chiradzulu!I213</f>
        <v>0</v>
      </c>
      <c r="K213" s="16">
        <f>Thondwe!D213+Thondwe!E213+Thondwe!F213+Thondwe!G213+Thondwe!H213+Thondwe!I213</f>
        <v>8796.57</v>
      </c>
      <c r="L213" s="16">
        <f>Jali!D213+Jali!E213+Jali!F213+Jali!G213+Jali!H213+Jali!I213</f>
        <v>722611.41999999993</v>
      </c>
      <c r="M213" s="16">
        <f>Lirangwe!D213+Lirangwe!E213+Lirangwe!F213+Lirangwe!G213+Lirangwe!H213+Lirangwe!I213</f>
        <v>238700</v>
      </c>
      <c r="N213" s="39">
        <f>SUM(D213:M213)</f>
        <v>11820241.580000002</v>
      </c>
    </row>
    <row r="214" spans="1:14" ht="15.75" x14ac:dyDescent="0.25">
      <c r="A214" s="603" t="s">
        <v>41</v>
      </c>
      <c r="B214" s="604"/>
      <c r="C214" s="12" t="s">
        <v>31</v>
      </c>
      <c r="D214" s="16">
        <f>Zomba!D214+Zomba!E214+Zomba!F214+Zomba!G214+Zomba!H214+Zomba!I214</f>
        <v>114074286.37</v>
      </c>
      <c r="E214" s="16">
        <f>Mwanza!D214+Mwanza!E214+Mwanza!F214+Mwanza!G214+Mwanza!H214+Mwanza!I214</f>
        <v>6567298.2699999996</v>
      </c>
      <c r="F214" s="16">
        <f>Domasi!D214+Domasi!E214+Domasi!F214+Domasi!G214+Domasi!H214+Domasi!I214</f>
        <v>8850899.1400000006</v>
      </c>
      <c r="G214" s="16">
        <f>Namadzi!D214+Namadzi!E214+Namadzi!F214+Namadzi!G214+Namadzi!H214+Namadzi!I214</f>
        <v>809300</v>
      </c>
      <c r="H214" s="16">
        <f>Neno!D214+Neno!E214+Neno!F214+Neno!G214+Neno!H214+Neno!I214</f>
        <v>2640350</v>
      </c>
      <c r="I214" s="16">
        <f>Kuchawe!D214+Kuchawe!E214+Kuchawe!F214+Kuchawe!G214+Kuchawe!H214+Kuchawe!I214</f>
        <v>36658200</v>
      </c>
      <c r="J214" s="16">
        <f>Chiradzulu!D214+Chiradzulu!E214+Chiradzulu!F214+Chiradzulu!G214+Chiradzulu!H214+Chiradzulu!I214</f>
        <v>160000</v>
      </c>
      <c r="K214" s="16">
        <f>Thondwe!D214+Thondwe!E214+Thondwe!F214+Thondwe!G214+Thondwe!H214+Thondwe!I214</f>
        <v>373398.27</v>
      </c>
      <c r="L214" s="16">
        <f>Jali!D214+Jali!E214+Jali!F214+Jali!G214+Jali!H214+Jali!I214</f>
        <v>240000</v>
      </c>
      <c r="M214" s="16">
        <f>Lirangwe!D214+Lirangwe!E214+Lirangwe!F214+Lirangwe!G214+Lirangwe!H214+Lirangwe!I214</f>
        <v>1234800</v>
      </c>
      <c r="N214" s="39">
        <f>SUM(D214:M214)</f>
        <v>171608532.05000001</v>
      </c>
    </row>
    <row r="215" spans="1:14" ht="15.75" x14ac:dyDescent="0.25">
      <c r="A215" s="596" t="s">
        <v>40</v>
      </c>
      <c r="B215" s="597"/>
      <c r="C215" s="12" t="s">
        <v>31</v>
      </c>
      <c r="D215" s="16">
        <f>Zomba!D215+Zomba!E215+Zomba!F215+Zomba!G215+Zomba!H215+Zomba!I215</f>
        <v>663651822.03999996</v>
      </c>
      <c r="E215" s="16">
        <f>Mwanza!D215+Mwanza!E215+Mwanza!F215+Mwanza!G215+Mwanza!H215+Mwanza!I215</f>
        <v>36637238.439999998</v>
      </c>
      <c r="F215" s="16">
        <f>Domasi!D215+Domasi!E215+Domasi!F215+Domasi!G215+Domasi!H215+Domasi!I215</f>
        <v>89154916.549999997</v>
      </c>
      <c r="G215" s="16">
        <f>Namadzi!D215+Namadzi!E215+Namadzi!F215+Namadzi!G215+Namadzi!H215+Namadzi!I215</f>
        <v>39070900</v>
      </c>
      <c r="H215" s="16">
        <f>Neno!D215+Neno!E215+Neno!F215+Neno!G215+Neno!H215+Neno!I215</f>
        <v>7621663.0999999996</v>
      </c>
      <c r="I215" s="16">
        <f>Kuchawe!D215+Kuchawe!E215+Kuchawe!F215+Kuchawe!G215+Kuchawe!H215+Kuchawe!I215</f>
        <v>3447844</v>
      </c>
      <c r="J215" s="16">
        <f>Chiradzulu!D215+Chiradzulu!E215+Chiradzulu!F215+Chiradzulu!G215+Chiradzulu!H215+Chiradzulu!I215</f>
        <v>4301900</v>
      </c>
      <c r="K215" s="16">
        <f>Thondwe!D215+Thondwe!E215+Thondwe!F215+Thondwe!G215+Thondwe!H215+Thondwe!I215</f>
        <v>142744.64000000001</v>
      </c>
      <c r="L215" s="16">
        <f>Jali!D215+Jali!E215+Jali!F215+Jali!G215+Jali!H215+Jali!I215</f>
        <v>1963000</v>
      </c>
      <c r="M215" s="16">
        <f>Lirangwe!D215+Lirangwe!E215+Lirangwe!F215+Lirangwe!G215+Lirangwe!H215+Lirangwe!I215</f>
        <v>5376504</v>
      </c>
      <c r="N215" s="39">
        <f>SUM(D215:M215)</f>
        <v>851368532.76999998</v>
      </c>
    </row>
    <row r="216" spans="1:14" ht="15.75" x14ac:dyDescent="0.25">
      <c r="A216" s="598" t="s">
        <v>39</v>
      </c>
      <c r="B216" s="599"/>
      <c r="C216" s="12" t="s">
        <v>31</v>
      </c>
      <c r="D216" s="11">
        <f t="shared" ref="D216:M216" si="63">SUM(D212:D215)</f>
        <v>1243684030.8999999</v>
      </c>
      <c r="E216" s="11">
        <f t="shared" si="63"/>
        <v>59270740.239999995</v>
      </c>
      <c r="F216" s="11">
        <f t="shared" si="63"/>
        <v>127210600.52</v>
      </c>
      <c r="G216" s="11">
        <f t="shared" si="63"/>
        <v>48464342.870000005</v>
      </c>
      <c r="H216" s="11">
        <f>SUM(H212:H215)</f>
        <v>16801161.759999998</v>
      </c>
      <c r="I216" s="11">
        <f t="shared" si="63"/>
        <v>42933633.710000001</v>
      </c>
      <c r="J216" s="11">
        <f t="shared" si="63"/>
        <v>12447320</v>
      </c>
      <c r="K216" s="11">
        <f t="shared" si="63"/>
        <v>1234634</v>
      </c>
      <c r="L216" s="11">
        <f t="shared" si="63"/>
        <v>9492051.0099999998</v>
      </c>
      <c r="M216" s="11">
        <f t="shared" si="63"/>
        <v>36706915.859999999</v>
      </c>
      <c r="N216" s="39">
        <f>SUM(D216:M216)</f>
        <v>1598245430.8699996</v>
      </c>
    </row>
    <row r="217" spans="1:14" s="3" customFormat="1" ht="15.75" x14ac:dyDescent="0.25">
      <c r="A217" s="198" t="s">
        <v>38</v>
      </c>
      <c r="B217" s="199"/>
      <c r="C217" s="12" t="s">
        <v>31</v>
      </c>
      <c r="D217" s="11">
        <f>D210+D216</f>
        <v>2723409472.0900021</v>
      </c>
      <c r="E217" s="11">
        <f t="shared" ref="E217:N217" si="64">E210+E216</f>
        <v>194976959.23999995</v>
      </c>
      <c r="F217" s="11">
        <f t="shared" si="64"/>
        <v>176254738.82999998</v>
      </c>
      <c r="G217" s="11">
        <f t="shared" si="64"/>
        <v>61799124.900000006</v>
      </c>
      <c r="H217" s="11">
        <f t="shared" si="64"/>
        <v>42722849.489999995</v>
      </c>
      <c r="I217" s="11">
        <f t="shared" si="64"/>
        <v>46212726.640000001</v>
      </c>
      <c r="J217" s="11">
        <f t="shared" si="64"/>
        <v>20831972.609999999</v>
      </c>
      <c r="K217" s="11">
        <f t="shared" si="64"/>
        <v>14955669.210000001</v>
      </c>
      <c r="L217" s="11">
        <f t="shared" si="64"/>
        <v>23079595.210000001</v>
      </c>
      <c r="M217" s="11">
        <f t="shared" si="64"/>
        <v>40616239.920000002</v>
      </c>
      <c r="N217" s="40">
        <f t="shared" si="64"/>
        <v>3344859348.1400013</v>
      </c>
    </row>
    <row r="218" spans="1:14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5"/>
    </row>
    <row r="219" spans="1:14" ht="15.75" x14ac:dyDescent="0.25">
      <c r="A219" s="596" t="s">
        <v>35</v>
      </c>
      <c r="B219" s="597"/>
      <c r="C219" s="12" t="s">
        <v>31</v>
      </c>
      <c r="D219" s="16">
        <f>Zomba!D219+Zomba!E219+Zomba!F219+Zomba!G219+Zomba!H219+Zomba!I219</f>
        <v>817862331.90999997</v>
      </c>
      <c r="E219" s="16">
        <f>Mwanza!D219+Mwanza!E219+Mwanza!F219+Mwanza!G219+Mwanza!H219+Mwanza!I219</f>
        <v>103760146.31999999</v>
      </c>
      <c r="F219" s="16">
        <f>Domasi!D219+Domasi!E219+Domasi!F219+Domasi!G219+Domasi!H219+Domasi!I219</f>
        <v>41488427.07</v>
      </c>
      <c r="G219" s="16">
        <f>Namadzi!D219+Namadzi!E219+Namadzi!F219+Namadzi!G219+Namadzi!H219+Namadzi!I219</f>
        <v>11948181.140000001</v>
      </c>
      <c r="H219" s="16">
        <f>Neno!D219+Neno!E219+Neno!F219+Neno!G219+Neno!H219+Neno!I219</f>
        <v>21431437.949999999</v>
      </c>
      <c r="I219" s="16">
        <f>Kuchawe!D219+Kuchawe!E219+Kuchawe!F219+Kuchawe!G219+Kuchawe!H219+Kuchawe!I219</f>
        <v>3509230.4699999997</v>
      </c>
      <c r="J219" s="16">
        <f>Chiradzulu!D219+Chiradzulu!E219+Chiradzulu!F219+Chiradzulu!G219+Chiradzulu!H219+Chiradzulu!I219</f>
        <v>5878011.9700000007</v>
      </c>
      <c r="K219" s="16">
        <f>Thondwe!D219+Thondwe!E219+Thondwe!F219+Thondwe!G219+Thondwe!H219+Thondwe!I219</f>
        <v>9093593.4900000002</v>
      </c>
      <c r="L219" s="16">
        <f>Jali!D219+Jali!E219+Jali!F219+Jali!G219+Jali!H219+Jali!I219</f>
        <v>11404467.240000002</v>
      </c>
      <c r="M219" s="16">
        <f>Lirangwe!D219+Lirangwe!E219+Lirangwe!F219+Lirangwe!G219+Lirangwe!H219+Lirangwe!I219</f>
        <v>4093270.5300000003</v>
      </c>
      <c r="N219" s="39">
        <f>SUM(D219:M219)</f>
        <v>1030469098.0900002</v>
      </c>
    </row>
    <row r="220" spans="1:14" ht="15.75" x14ac:dyDescent="0.25">
      <c r="A220" s="596" t="s">
        <v>34</v>
      </c>
      <c r="B220" s="597"/>
      <c r="C220" s="12" t="s">
        <v>31</v>
      </c>
      <c r="D220" s="16">
        <f>Zomba!D220+Zomba!E220+Zomba!F220+Zomba!G220+Zomba!H220+Zomba!I220</f>
        <v>13438247.720000001</v>
      </c>
      <c r="E220" s="16">
        <f>Mwanza!D220+Mwanza!E220+Mwanza!F220+Mwanza!G220+Mwanza!H220+Mwanza!I220</f>
        <v>1022318.3900000001</v>
      </c>
      <c r="F220" s="16">
        <f>Domasi!D220+Domasi!E220+Domasi!F220+Domasi!G220+Domasi!H220+Domasi!I220</f>
        <v>20692.91</v>
      </c>
      <c r="G220" s="16">
        <f>Namadzi!D220+Namadzi!E220+Namadzi!F220+Namadzi!G220+Namadzi!H220+Namadzi!I220</f>
        <v>71816.75</v>
      </c>
      <c r="H220" s="16">
        <f>Neno!D220+Neno!E220+Neno!F220+Neno!G220+Neno!H220+Neno!I220</f>
        <v>43768.17</v>
      </c>
      <c r="I220" s="16">
        <f>Kuchawe!D220+Kuchawe!E220+Kuchawe!F220+Kuchawe!G220+Kuchawe!H220+Kuchawe!I220</f>
        <v>16676.07</v>
      </c>
      <c r="J220" s="16">
        <f>Chiradzulu!D220+Chiradzulu!E220+Chiradzulu!F220+Chiradzulu!G220+Chiradzulu!H220+Chiradzulu!I220</f>
        <v>0</v>
      </c>
      <c r="K220" s="16">
        <f>Thondwe!D220+Thondwe!E220+Thondwe!F220+Thondwe!G220+Thondwe!H220+Thondwe!I220</f>
        <v>0</v>
      </c>
      <c r="L220" s="16">
        <f>Jali!D220+Jali!E220+Jali!F220+Jali!G220+Jali!H220+Jali!I220</f>
        <v>0</v>
      </c>
      <c r="M220" s="16">
        <f>Lirangwe!D220+Lirangwe!E220+Lirangwe!F220+Lirangwe!G220+Lirangwe!H220+Lirangwe!I220</f>
        <v>0</v>
      </c>
      <c r="N220" s="39">
        <f>SUM(D220:M220)</f>
        <v>14613520.010000002</v>
      </c>
    </row>
    <row r="221" spans="1:14" ht="15.75" x14ac:dyDescent="0.25">
      <c r="A221" s="596" t="s">
        <v>33</v>
      </c>
      <c r="B221" s="597"/>
      <c r="C221" s="12" t="s">
        <v>31</v>
      </c>
      <c r="D221" s="16">
        <f>Zomba!D221+Zomba!E221+Zomba!F221+Zomba!G221+Zomba!H221+Zomba!I221</f>
        <v>750227681.93000007</v>
      </c>
      <c r="E221" s="16">
        <f>Mwanza!D221+Mwanza!E221+Mwanza!F221+Mwanza!G221+Mwanza!H221+Mwanza!I221</f>
        <v>6195715.6799999997</v>
      </c>
      <c r="F221" s="16">
        <f>Domasi!D221+Domasi!E221+Domasi!F221+Domasi!G221+Domasi!H221+Domasi!I221</f>
        <v>1187355.26</v>
      </c>
      <c r="G221" s="16">
        <f>Namadzi!D221+Namadzi!E221+Namadzi!F221+Namadzi!G221+Namadzi!H221+Namadzi!I221</f>
        <v>5124688.1099999994</v>
      </c>
      <c r="H221" s="16">
        <f>Neno!D221+Neno!E221+Neno!F221+Neno!G221+Neno!H221+Neno!I221</f>
        <v>1283980.73</v>
      </c>
      <c r="I221" s="16">
        <f>Kuchawe!D221+Kuchawe!E221+Kuchawe!F221+Kuchawe!G221+Kuchawe!H221+Kuchawe!I221</f>
        <v>8611856.9500000011</v>
      </c>
      <c r="J221" s="16">
        <f>Chiradzulu!D221+Chiradzulu!E221+Chiradzulu!F221+Chiradzulu!G221+Chiradzulu!H221+Chiradzulu!I221</f>
        <v>377637.54000000004</v>
      </c>
      <c r="K221" s="16">
        <f>Thondwe!D221+Thondwe!E221+Thondwe!F221+Thondwe!G221+Thondwe!H221+Thondwe!I221</f>
        <v>145888.06</v>
      </c>
      <c r="L221" s="16">
        <f>Jali!D221+Jali!E221+Jali!F221+Jali!G221+Jali!H221+Jali!I221</f>
        <v>1032326.2899999998</v>
      </c>
      <c r="M221" s="16">
        <f>Lirangwe!D221+Lirangwe!E221+Lirangwe!F221+Lirangwe!G221+Lirangwe!H221+Lirangwe!I221</f>
        <v>1846970.2100000002</v>
      </c>
      <c r="N221" s="39">
        <f>SUM(D221:M221)</f>
        <v>776034100.75999999</v>
      </c>
    </row>
    <row r="222" spans="1:14" ht="15.75" x14ac:dyDescent="0.25">
      <c r="A222" s="596" t="s">
        <v>32</v>
      </c>
      <c r="B222" s="597"/>
      <c r="C222" s="12" t="s">
        <v>31</v>
      </c>
      <c r="D222" s="16">
        <f>Zomba!D222+Zomba!E222+Zomba!F222+Zomba!G222+Zomba!H222+Zomba!I222</f>
        <v>60304065.310000002</v>
      </c>
      <c r="E222" s="16">
        <f>Mwanza!D222+Mwanza!E222+Mwanza!F222+Mwanza!G222+Mwanza!H222+Mwanza!I222</f>
        <v>22126052.909999996</v>
      </c>
      <c r="F222" s="16">
        <f>Domasi!D222+Domasi!E222+Domasi!F222+Domasi!G222+Domasi!H222+Domasi!I222</f>
        <v>3096499.41</v>
      </c>
      <c r="G222" s="16">
        <f>Namadzi!D222+Namadzi!E222+Namadzi!F222+Namadzi!G222+Namadzi!H222+Namadzi!I222</f>
        <v>121692.93</v>
      </c>
      <c r="H222" s="16">
        <f>Neno!D222+Neno!E222+Neno!F222+Neno!G222+Neno!H222+Neno!I222</f>
        <v>2219639.89</v>
      </c>
      <c r="I222" s="16">
        <f>Kuchawe!D222+Kuchawe!E222+Kuchawe!F222+Kuchawe!G222+Kuchawe!H222+Kuchawe!I222</f>
        <v>1498002.74</v>
      </c>
      <c r="J222" s="16">
        <f>Chiradzulu!D222+Chiradzulu!E222+Chiradzulu!F222+Chiradzulu!G222+Chiradzulu!H222+Chiradzulu!I222</f>
        <v>778590.25</v>
      </c>
      <c r="K222" s="16">
        <f>Thondwe!D222+Thondwe!E222+Thondwe!F222+Thondwe!G222+Thondwe!H222+Thondwe!I222</f>
        <v>70346.5</v>
      </c>
      <c r="L222" s="16">
        <f>Jali!D222+Jali!E222+Jali!F222+Jali!G222+Jali!H222+Jali!I222</f>
        <v>629455.5199999999</v>
      </c>
      <c r="M222" s="16">
        <f>Lirangwe!D222+Lirangwe!E222+Lirangwe!F222+Lirangwe!G222+Lirangwe!H222+Lirangwe!I222</f>
        <v>108041.1</v>
      </c>
      <c r="N222" s="39">
        <f>SUM(D222:M222)</f>
        <v>90952386.559999987</v>
      </c>
    </row>
    <row r="223" spans="1:14" ht="15.75" x14ac:dyDescent="0.25">
      <c r="A223" s="598" t="s">
        <v>36</v>
      </c>
      <c r="B223" s="599"/>
      <c r="C223" s="12" t="s">
        <v>31</v>
      </c>
      <c r="D223" s="13">
        <f t="shared" ref="D223:M223" si="65">SUM(D219:D222)</f>
        <v>1641832326.8699999</v>
      </c>
      <c r="E223" s="11">
        <f t="shared" si="65"/>
        <v>133104233.29999998</v>
      </c>
      <c r="F223" s="11">
        <f t="shared" si="65"/>
        <v>45792974.649999991</v>
      </c>
      <c r="G223" s="11">
        <f t="shared" si="65"/>
        <v>17266378.93</v>
      </c>
      <c r="H223" s="11">
        <f t="shared" si="65"/>
        <v>24978826.740000002</v>
      </c>
      <c r="I223" s="11">
        <f t="shared" si="65"/>
        <v>13635766.23</v>
      </c>
      <c r="J223" s="15">
        <f t="shared" si="65"/>
        <v>7034239.7600000007</v>
      </c>
      <c r="K223" s="15">
        <f t="shared" si="65"/>
        <v>9309828.0500000007</v>
      </c>
      <c r="L223" s="15">
        <f t="shared" si="65"/>
        <v>13066249.050000001</v>
      </c>
      <c r="M223" s="15">
        <f t="shared" si="65"/>
        <v>6048281.8399999999</v>
      </c>
      <c r="N223" s="39">
        <f>SUM(D223:M223)</f>
        <v>1912069105.4199998</v>
      </c>
    </row>
    <row r="224" spans="1:14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5"/>
    </row>
    <row r="225" spans="1:14" ht="15.75" x14ac:dyDescent="0.25">
      <c r="A225" s="596" t="s">
        <v>35</v>
      </c>
      <c r="B225" s="597"/>
      <c r="C225" s="12" t="s">
        <v>31</v>
      </c>
      <c r="D225" s="16">
        <f>Zomba!D225+Zomba!E225+Zomba!F225+Zomba!G225+Zomba!H225+Zomba!I225</f>
        <v>437129705.62</v>
      </c>
      <c r="E225" s="16">
        <f>Mwanza!D225+Mwanza!E225+Mwanza!F225+Mwanza!G225+Mwanza!H225+Mwanza!I225</f>
        <v>15109551.970000001</v>
      </c>
      <c r="F225" s="16">
        <f>Domasi!D225+Domasi!E225+Domasi!F225+Domasi!G225+Domasi!H225+Domasi!I225</f>
        <v>27474948.34</v>
      </c>
      <c r="G225" s="16">
        <f>Namadzi!D225+Namadzi!E225+Namadzi!F225+Namadzi!G225+Namadzi!H225+Namadzi!I225</f>
        <v>8319194.0899999989</v>
      </c>
      <c r="H225" s="16">
        <f>Neno!D225+Neno!E225+Neno!F225+Neno!G225+Neno!H225+Neno!I225</f>
        <v>6286641.9099999992</v>
      </c>
      <c r="I225" s="16">
        <f>Kuchawe!D225+Kuchawe!E225+Kuchawe!F225+Kuchawe!G225+Kuchawe!H225+Kuchawe!I225</f>
        <v>2291572.41</v>
      </c>
      <c r="J225" s="16">
        <f>Chiradzulu!D225+Chiradzulu!E225+Chiradzulu!F225+Chiradzulu!G225+Chiradzulu!H225+Chiradzulu!I225</f>
        <v>7508212.1600000001</v>
      </c>
      <c r="K225" s="16">
        <f>Thondwe!D225+Thondwe!E225+Thondwe!F225+Thondwe!G225+Thondwe!H225+Thondwe!I225</f>
        <v>678164.52</v>
      </c>
      <c r="L225" s="16">
        <f>Jali!D225+Jali!E225+Jali!F225+Jali!G225+Jali!H225+Jali!I225</f>
        <v>6426876.5999999996</v>
      </c>
      <c r="M225" s="16">
        <f>Lirangwe!D225+Lirangwe!E225+Lirangwe!F225+Lirangwe!G225+Lirangwe!H225+Lirangwe!I225</f>
        <v>29116847.649999995</v>
      </c>
      <c r="N225" s="39">
        <f t="shared" ref="N225:N230" si="66">SUM(D225:M225)</f>
        <v>540341715.2700001</v>
      </c>
    </row>
    <row r="226" spans="1:14" ht="15.75" x14ac:dyDescent="0.25">
      <c r="A226" s="596" t="s">
        <v>34</v>
      </c>
      <c r="B226" s="597"/>
      <c r="C226" s="12" t="s">
        <v>31</v>
      </c>
      <c r="D226" s="16">
        <f>Zomba!D226+Zomba!E226+Zomba!F226+Zomba!G226+Zomba!H226+Zomba!I226</f>
        <v>9294391.4000000004</v>
      </c>
      <c r="E226" s="16">
        <f>Mwanza!D226+Mwanza!E226+Mwanza!F226+Mwanza!G226+Mwanza!H226+Mwanza!I226</f>
        <v>302800</v>
      </c>
      <c r="F226" s="16">
        <f>Domasi!D226+Domasi!E226+Domasi!F226+Domasi!G226+Domasi!H226+Domasi!I226</f>
        <v>152629.71</v>
      </c>
      <c r="G226" s="16">
        <f>Namadzi!D226+Namadzi!E226+Namadzi!F226+Namadzi!G226+Namadzi!H226+Namadzi!I226</f>
        <v>0</v>
      </c>
      <c r="H226" s="16">
        <f>Neno!D226+Neno!E226+Neno!F226+Neno!G226+Neno!H226+Neno!I226</f>
        <v>0</v>
      </c>
      <c r="I226" s="16">
        <f>Kuchawe!D226+Kuchawe!E226+Kuchawe!F226+Kuchawe!G226+Kuchawe!H226+Kuchawe!I226</f>
        <v>367083.99</v>
      </c>
      <c r="J226" s="16">
        <f>Chiradzulu!D226+Chiradzulu!E226+Chiradzulu!F226+Chiradzulu!G226+Chiradzulu!H226+Chiradzulu!I226</f>
        <v>0</v>
      </c>
      <c r="K226" s="16">
        <f>Thondwe!D226+Thondwe!E226+Thondwe!F226+Thondwe!G226+Thondwe!H226+Thondwe!I226</f>
        <v>7476.56</v>
      </c>
      <c r="L226" s="16">
        <f>Jali!D226+Jali!E226+Jali!F226+Jali!G226+Jali!H226+Jali!I226</f>
        <v>642037.88</v>
      </c>
      <c r="M226" s="16">
        <f>Lirangwe!D226+Lirangwe!E226+Lirangwe!F226+Lirangwe!G226+Lirangwe!H226+Lirangwe!I226</f>
        <v>230613.11</v>
      </c>
      <c r="N226" s="39">
        <f t="shared" si="66"/>
        <v>10997032.650000002</v>
      </c>
    </row>
    <row r="227" spans="1:14" ht="15.75" x14ac:dyDescent="0.25">
      <c r="A227" s="596" t="s">
        <v>33</v>
      </c>
      <c r="B227" s="597"/>
      <c r="C227" s="12" t="s">
        <v>31</v>
      </c>
      <c r="D227" s="16">
        <f>Zomba!D227+Zomba!E227+Zomba!F227+Zomba!G227+Zomba!H227+Zomba!I227</f>
        <v>660951477.70999992</v>
      </c>
      <c r="E227" s="16">
        <f>Mwanza!D227+Mwanza!E227+Mwanza!F227+Mwanza!G227+Mwanza!H227+Mwanza!I227</f>
        <v>35618465.050000004</v>
      </c>
      <c r="F227" s="16">
        <f>Domasi!D227+Domasi!E227+Domasi!F227+Domasi!G227+Domasi!H227+Domasi!I227</f>
        <v>89139482.409999996</v>
      </c>
      <c r="G227" s="16">
        <f>Namadzi!D227+Namadzi!E227+Namadzi!F227+Namadzi!G227+Namadzi!H227+Namadzi!I227</f>
        <v>39067652.340000004</v>
      </c>
      <c r="H227" s="16">
        <f>Neno!D227+Neno!E227+Neno!F227+Neno!G227+Neno!H227+Neno!I227</f>
        <v>7490623.0999999996</v>
      </c>
      <c r="I227" s="16">
        <f>Kuchawe!D227+Kuchawe!E227+Kuchawe!F227+Kuchawe!G227+Kuchawe!H227+Kuchawe!I227</f>
        <v>3440164</v>
      </c>
      <c r="J227" s="16">
        <f>Chiradzulu!D227+Chiradzulu!E227+Chiradzulu!F227+Chiradzulu!G227+Chiradzulu!H227+Chiradzulu!I227</f>
        <v>4243275.68</v>
      </c>
      <c r="K227" s="16">
        <f>Thondwe!D227+Thondwe!E227+Thondwe!F227+Thondwe!G227+Thondwe!H227+Thondwe!I227</f>
        <v>142744.63</v>
      </c>
      <c r="L227" s="16">
        <f>Jali!D227+Jali!E227+Jali!F227+Jali!G227+Jali!H227+Jali!I227</f>
        <v>1951000</v>
      </c>
      <c r="M227" s="16">
        <f>Lirangwe!D227+Lirangwe!E227+Lirangwe!F227+Lirangwe!G227+Lirangwe!H227+Lirangwe!I227</f>
        <v>5351833.9399999995</v>
      </c>
      <c r="N227" s="39">
        <f t="shared" si="66"/>
        <v>847396718.8599999</v>
      </c>
    </row>
    <row r="228" spans="1:14" ht="15.75" x14ac:dyDescent="0.25">
      <c r="A228" s="596" t="s">
        <v>32</v>
      </c>
      <c r="B228" s="597"/>
      <c r="C228" s="12" t="s">
        <v>31</v>
      </c>
      <c r="D228" s="16">
        <f>Zomba!D228+Zomba!E228+Zomba!F228+Zomba!G228+Zomba!H228+Zomba!I228</f>
        <v>108764364.89</v>
      </c>
      <c r="E228" s="16">
        <f>Mwanza!D228+Mwanza!E228+Mwanza!F228+Mwanza!G228+Mwanza!H228+Mwanza!I228</f>
        <v>6371759.1299999999</v>
      </c>
      <c r="F228" s="16">
        <f>Domasi!D228+Domasi!E228+Domasi!F228+Domasi!G228+Domasi!H228+Domasi!I228</f>
        <v>8693866.75</v>
      </c>
      <c r="G228" s="16">
        <f>Namadzi!D228+Namadzi!E228+Namadzi!F228+Namadzi!G228+Namadzi!H228+Namadzi!I228</f>
        <v>765680</v>
      </c>
      <c r="H228" s="16">
        <f>Neno!D228+Neno!E228+Neno!F228+Neno!G228+Neno!H228+Neno!I228</f>
        <v>2556550</v>
      </c>
      <c r="I228" s="16">
        <f>Kuchawe!D228+Kuchawe!E228+Kuchawe!F228+Kuchawe!G228+Kuchawe!H228+Kuchawe!I228</f>
        <v>36658200</v>
      </c>
      <c r="J228" s="16">
        <f>Chiradzulu!D228+Chiradzulu!E228+Chiradzulu!F228+Chiradzulu!G228+Chiradzulu!H228+Chiradzulu!I228</f>
        <v>160000</v>
      </c>
      <c r="K228" s="16">
        <f>Thondwe!D228+Thondwe!E228+Thondwe!F228+Thondwe!G228+Thondwe!H228+Thondwe!I228</f>
        <v>340158.27</v>
      </c>
      <c r="L228" s="16">
        <f>Jali!D228+Jali!E228+Jali!F228+Jali!G228+Jali!H228+Jali!I228</f>
        <v>221611.54</v>
      </c>
      <c r="M228" s="16">
        <f>Lirangwe!D228+Lirangwe!E228+Lirangwe!F228+Lirangwe!G228+Lirangwe!H228+Lirangwe!I228</f>
        <v>1234800</v>
      </c>
      <c r="N228" s="39">
        <f t="shared" si="66"/>
        <v>165766990.57999998</v>
      </c>
    </row>
    <row r="229" spans="1:14" ht="15.75" x14ac:dyDescent="0.25">
      <c r="A229" s="598" t="s">
        <v>216</v>
      </c>
      <c r="B229" s="599"/>
      <c r="C229" s="12" t="s">
        <v>31</v>
      </c>
      <c r="D229" s="13">
        <f t="shared" ref="D229:M229" si="67">SUM(D225:D228)</f>
        <v>1216139939.6200001</v>
      </c>
      <c r="E229" s="11">
        <f t="shared" si="67"/>
        <v>57402576.150000006</v>
      </c>
      <c r="F229" s="11">
        <f t="shared" si="67"/>
        <v>125460927.20999999</v>
      </c>
      <c r="G229" s="11">
        <f t="shared" si="67"/>
        <v>48152526.43</v>
      </c>
      <c r="H229" s="11">
        <f t="shared" si="67"/>
        <v>16333815.009999998</v>
      </c>
      <c r="I229" s="11">
        <f t="shared" si="67"/>
        <v>42757020.399999999</v>
      </c>
      <c r="J229" s="15">
        <f t="shared" si="67"/>
        <v>11911487.84</v>
      </c>
      <c r="K229" s="15">
        <f t="shared" si="67"/>
        <v>1168543.98</v>
      </c>
      <c r="L229" s="15">
        <f t="shared" si="67"/>
        <v>9241526.0199999996</v>
      </c>
      <c r="M229" s="15">
        <f t="shared" si="67"/>
        <v>35934094.699999996</v>
      </c>
      <c r="N229" s="39">
        <f t="shared" si="66"/>
        <v>1564502457.3600004</v>
      </c>
    </row>
    <row r="230" spans="1:14" ht="15.75" x14ac:dyDescent="0.25">
      <c r="A230" s="198" t="s">
        <v>217</v>
      </c>
      <c r="B230" s="103"/>
      <c r="C230" s="12" t="s">
        <v>31</v>
      </c>
      <c r="D230" s="13">
        <f>D223+D229</f>
        <v>2857972266.4899998</v>
      </c>
      <c r="E230" s="13">
        <f t="shared" ref="E230:M230" si="68">E223+E229</f>
        <v>190506809.44999999</v>
      </c>
      <c r="F230" s="13">
        <f t="shared" si="68"/>
        <v>171253901.85999998</v>
      </c>
      <c r="G230" s="13">
        <f t="shared" si="68"/>
        <v>65418905.359999999</v>
      </c>
      <c r="H230" s="13">
        <f t="shared" si="68"/>
        <v>41312641.75</v>
      </c>
      <c r="I230" s="13">
        <f t="shared" si="68"/>
        <v>56392786.629999995</v>
      </c>
      <c r="J230" s="13">
        <f t="shared" si="68"/>
        <v>18945727.600000001</v>
      </c>
      <c r="K230" s="13">
        <f t="shared" si="68"/>
        <v>10478372.030000001</v>
      </c>
      <c r="L230" s="13">
        <f t="shared" si="68"/>
        <v>22307775.07</v>
      </c>
      <c r="M230" s="13">
        <f t="shared" si="68"/>
        <v>41982376.539999992</v>
      </c>
      <c r="N230" s="39">
        <f t="shared" si="66"/>
        <v>3476571562.7800002</v>
      </c>
    </row>
    <row r="231" spans="1:14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5"/>
    </row>
    <row r="232" spans="1:14" ht="15.75" x14ac:dyDescent="0.25">
      <c r="A232" s="596" t="s">
        <v>29</v>
      </c>
      <c r="B232" s="597"/>
      <c r="C232" s="12" t="s">
        <v>18</v>
      </c>
      <c r="D232" s="16">
        <f>Zomba!D232+Zomba!E232+Zomba!F232+Zomba!G232+Zomba!H232+Zomba!I232</f>
        <v>39827006.170000002</v>
      </c>
      <c r="E232" s="16">
        <f>Mwanza!D232+Mwanza!E232+Mwanza!F232+Mwanza!G232+Mwanza!H232+Mwanza!I232</f>
        <v>7209286.9499999993</v>
      </c>
      <c r="F232" s="16">
        <f>Domasi!D232+Domasi!E232+Domasi!F232+Domasi!G232+Domasi!H232+Domasi!I232</f>
        <v>2501734.96</v>
      </c>
      <c r="G232" s="16">
        <f>Namadzi!D232+Namadzi!E232+Namadzi!F232+Namadzi!G232+Namadzi!H232+Namadzi!I232</f>
        <v>856253.93</v>
      </c>
      <c r="H232" s="16">
        <f>Neno!D232+Neno!E232+Neno!F232+Neno!G232+Neno!H232+Neno!I232</f>
        <v>1905185.88</v>
      </c>
      <c r="I232" s="16">
        <f>Kuchawe!D232+Kuchawe!E232+Kuchawe!F232+Kuchawe!G232+Kuchawe!H232+Kuchawe!I232</f>
        <v>275291.60000000003</v>
      </c>
      <c r="J232" s="16">
        <f>Chiradzulu!D232+Chiradzulu!E232+Chiradzulu!F232+Chiradzulu!G232+Chiradzulu!H232+Chiradzulu!I232</f>
        <v>589962.48</v>
      </c>
      <c r="K232" s="16">
        <f>Thondwe!D232+Thondwe!E232+Thondwe!F232+Thondwe!G232+Thondwe!H232+Thondwe!I232</f>
        <v>1072074.17</v>
      </c>
      <c r="L232" s="16">
        <f>Jali!D232+Jali!E232+Jali!F232+Jali!G232+Jali!H232+Jali!I232</f>
        <v>697035.64</v>
      </c>
      <c r="M232" s="16">
        <f>Lirangwe!D232+Lirangwe!E232+Lirangwe!F232+Lirangwe!G232+Lirangwe!H232+Lirangwe!I232</f>
        <v>354204.13</v>
      </c>
      <c r="N232" s="39">
        <f>SUM(D232:M232)</f>
        <v>55288035.910000011</v>
      </c>
    </row>
    <row r="233" spans="1:14" ht="15.75" x14ac:dyDescent="0.25">
      <c r="A233" s="596" t="s">
        <v>28</v>
      </c>
      <c r="B233" s="597"/>
      <c r="C233" s="12" t="s">
        <v>18</v>
      </c>
      <c r="D233" s="16">
        <f>Zomba!D233+Zomba!E233+Zomba!F233+Zomba!G233+Zomba!H233+Zomba!I233</f>
        <v>136399.57</v>
      </c>
      <c r="E233" s="16">
        <f>Mwanza!D233+Mwanza!E233+Mwanza!F233+Mwanza!G233+Mwanza!H233+Mwanza!I233</f>
        <v>16171.8</v>
      </c>
      <c r="F233" s="16">
        <f>Domasi!D233+Domasi!E233+Domasi!F233+Domasi!G233+Domasi!H233+Domasi!I233</f>
        <v>521.66999999999996</v>
      </c>
      <c r="G233" s="16">
        <f>Namadzi!D233+Namadzi!E233+Namadzi!F233+Namadzi!G233+Namadzi!H233+Namadzi!I233</f>
        <v>2156.2399999999998</v>
      </c>
      <c r="H233" s="16">
        <f>Neno!D233+Neno!E233+Neno!F233+Neno!G233+Neno!H233+Neno!I233</f>
        <v>2156.2399999999998</v>
      </c>
      <c r="I233" s="16">
        <f>Kuchawe!D233+Kuchawe!E233+Kuchawe!F233+Kuchawe!G233+Kuchawe!H233+Kuchawe!I233</f>
        <v>1078.1199999999999</v>
      </c>
      <c r="J233" s="16">
        <f>Chiradzulu!D233+Chiradzulu!E233+Chiradzulu!F233+Chiradzulu!G233+Chiradzulu!H233+Chiradzulu!I233</f>
        <v>0</v>
      </c>
      <c r="K233" s="16">
        <f>Thondwe!D233+Thondwe!E233+Thondwe!F233+Thondwe!G233+Thondwe!H233+Thondwe!I233</f>
        <v>0</v>
      </c>
      <c r="L233" s="16">
        <f>Jali!D233+Jali!E233+Jali!F233+Jali!G233+Jali!H233+Jali!I233</f>
        <v>0</v>
      </c>
      <c r="M233" s="16">
        <f>Lirangwe!D233+Lirangwe!E233+Lirangwe!F233+Lirangwe!G233+Lirangwe!H233+Lirangwe!I233</f>
        <v>0</v>
      </c>
      <c r="N233" s="39">
        <f>SUM(D233:M233)</f>
        <v>158483.63999999998</v>
      </c>
    </row>
    <row r="234" spans="1:14" ht="15.75" x14ac:dyDescent="0.25">
      <c r="A234" s="596" t="s">
        <v>27</v>
      </c>
      <c r="B234" s="597"/>
      <c r="C234" s="12" t="s">
        <v>18</v>
      </c>
      <c r="D234" s="16">
        <f>Zomba!D234+Zomba!E234+Zomba!F234+Zomba!G234+Zomba!H234+Zomba!I234</f>
        <v>3349833.1100000003</v>
      </c>
      <c r="E234" s="16">
        <f>Mwanza!D234+Mwanza!E234+Mwanza!F234+Mwanza!G234+Mwanza!H234+Mwanza!I234</f>
        <v>355406.85000000003</v>
      </c>
      <c r="F234" s="16">
        <f>Domasi!D234+Domasi!E234+Domasi!F234+Domasi!G234+Domasi!H234+Domasi!I234</f>
        <v>152405.38</v>
      </c>
      <c r="G234" s="16">
        <f>Namadzi!D234+Namadzi!E234+Namadzi!F234+Namadzi!G234+Namadzi!H234+Namadzi!I234</f>
        <v>153639.41999999998</v>
      </c>
      <c r="H234" s="16">
        <f>Neno!D234+Neno!E234+Neno!F234+Neno!G234+Neno!H234+Neno!I234</f>
        <v>159501.16999999998</v>
      </c>
      <c r="I234" s="16">
        <f>Kuchawe!D234+Kuchawe!E234+Kuchawe!F234+Kuchawe!G234+Kuchawe!H234+Kuchawe!I234</f>
        <v>89468.74</v>
      </c>
      <c r="J234" s="16">
        <f>Chiradzulu!D234+Chiradzulu!E234+Chiradzulu!F234+Chiradzulu!G234+Chiradzulu!H234+Chiradzulu!I234</f>
        <v>73734.58</v>
      </c>
      <c r="K234" s="16">
        <f>Thondwe!D234+Thondwe!E234+Thondwe!F234+Thondwe!G234+Thondwe!H234+Thondwe!I234</f>
        <v>38255.599999999999</v>
      </c>
      <c r="L234" s="16">
        <f>Jali!D234+Jali!E234+Jali!F234+Jali!G234+Jali!H234+Jali!I234</f>
        <v>92553.87</v>
      </c>
      <c r="M234" s="16">
        <f>Lirangwe!D234+Lirangwe!E234+Lirangwe!F234+Lirangwe!G234+Lirangwe!H234+Lirangwe!I234</f>
        <v>41649.24</v>
      </c>
      <c r="N234" s="39">
        <f>SUM(D234:M234)</f>
        <v>4506447.96</v>
      </c>
    </row>
    <row r="235" spans="1:14" ht="15.75" x14ac:dyDescent="0.25">
      <c r="A235" s="596" t="s">
        <v>26</v>
      </c>
      <c r="B235" s="597"/>
      <c r="C235" s="12" t="s">
        <v>18</v>
      </c>
      <c r="D235" s="16">
        <f>Zomba!D235+Zomba!E235+Zomba!F235+Zomba!G235+Zomba!H235+Zomba!I235</f>
        <v>3881879.2800000003</v>
      </c>
      <c r="E235" s="16">
        <f>Mwanza!D235+Mwanza!E235+Mwanza!F235+Mwanza!G235+Mwanza!H235+Mwanza!I235</f>
        <v>1459077.29</v>
      </c>
      <c r="F235" s="16">
        <f>Domasi!D235+Domasi!E235+Domasi!F235+Domasi!G235+Domasi!H235+Domasi!I235</f>
        <v>138277.19999999998</v>
      </c>
      <c r="G235" s="16">
        <f>Namadzi!D235+Namadzi!E235+Namadzi!F235+Namadzi!G235+Namadzi!H235+Namadzi!I235</f>
        <v>56912.86</v>
      </c>
      <c r="H235" s="16">
        <f>Neno!D235+Neno!E235+Neno!F235+Neno!G235+Neno!H235+Neno!I235</f>
        <v>418204.16000000003</v>
      </c>
      <c r="I235" s="16">
        <f>Kuchawe!D235+Kuchawe!E235+Kuchawe!F235+Kuchawe!G235+Kuchawe!H235+Kuchawe!I235</f>
        <v>65765.97</v>
      </c>
      <c r="J235" s="16">
        <f>Chiradzulu!D235+Chiradzulu!E235+Chiradzulu!F235+Chiradzulu!G235+Chiradzulu!H235+Chiradzulu!I235</f>
        <v>53961.8</v>
      </c>
      <c r="K235" s="16">
        <f>Thondwe!D235+Thondwe!E235+Thondwe!F235+Thondwe!G235+Thondwe!H235+Thondwe!I235</f>
        <v>38785.070000000007</v>
      </c>
      <c r="L235" s="16">
        <f>Jali!D235+Jali!E235+Jali!F235+Jali!G235+Jali!H235+Jali!I235</f>
        <v>182964.32</v>
      </c>
      <c r="M235" s="16">
        <f>Lirangwe!D235+Lirangwe!E235+Lirangwe!F235+Lirangwe!G235+Lirangwe!H235+Lirangwe!I235</f>
        <v>26137.760000000002</v>
      </c>
      <c r="N235" s="39">
        <f>SUM(D235:M235)</f>
        <v>6321965.7100000009</v>
      </c>
    </row>
    <row r="236" spans="1:14" ht="15.75" x14ac:dyDescent="0.25">
      <c r="A236" s="598" t="s">
        <v>25</v>
      </c>
      <c r="B236" s="599"/>
      <c r="C236" s="12" t="s">
        <v>18</v>
      </c>
      <c r="D236" s="13">
        <f t="shared" ref="D236:M236" si="69">SUM(D232:D235)</f>
        <v>47195118.130000003</v>
      </c>
      <c r="E236" s="11">
        <f t="shared" si="69"/>
        <v>9039942.8899999987</v>
      </c>
      <c r="F236" s="11">
        <f t="shared" si="69"/>
        <v>2792939.21</v>
      </c>
      <c r="G236" s="11">
        <f t="shared" si="69"/>
        <v>1068962.4500000002</v>
      </c>
      <c r="H236" s="11">
        <f t="shared" si="69"/>
        <v>2485047.4499999997</v>
      </c>
      <c r="I236" s="11">
        <f t="shared" si="69"/>
        <v>431604.43000000005</v>
      </c>
      <c r="J236" s="15">
        <f t="shared" si="69"/>
        <v>717658.86</v>
      </c>
      <c r="K236" s="15">
        <f t="shared" si="69"/>
        <v>1149114.8400000001</v>
      </c>
      <c r="L236" s="15">
        <f t="shared" si="69"/>
        <v>972553.83000000007</v>
      </c>
      <c r="M236" s="15">
        <f t="shared" si="69"/>
        <v>421991.13</v>
      </c>
      <c r="N236" s="40">
        <f t="shared" ref="N236" si="70">SUM(N232:N235)</f>
        <v>66274933.220000014</v>
      </c>
    </row>
    <row r="237" spans="1:14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5"/>
    </row>
    <row r="238" spans="1:14" ht="15.75" x14ac:dyDescent="0.25">
      <c r="A238" s="596" t="s">
        <v>23</v>
      </c>
      <c r="B238" s="597"/>
      <c r="C238" s="12" t="s">
        <v>18</v>
      </c>
      <c r="D238" s="16">
        <f>Zomba!D238+Zomba!E238+Zomba!F238+Zomba!G238+Zomba!H238+Zomba!I238</f>
        <v>70375544</v>
      </c>
      <c r="E238" s="16">
        <f>Mwanza!D238+Mwanza!E238+Mwanza!F238+Mwanza!G238+Mwanza!H238+Mwanza!I238</f>
        <v>12923496</v>
      </c>
      <c r="F238" s="16">
        <f>Domasi!D238+Domasi!E238+Domasi!F238+Domasi!G238+Domasi!H238+Domasi!I238</f>
        <v>4361412</v>
      </c>
      <c r="G238" s="16">
        <f>Namadzi!D238+Namadzi!E238+Namadzi!F238+Namadzi!G238+Namadzi!H238+Namadzi!I238</f>
        <v>1510956</v>
      </c>
      <c r="H238" s="16">
        <f>Neno!D238+Neno!E238+Neno!F238+Neno!G238+Neno!H238+Neno!I238</f>
        <v>3311244</v>
      </c>
      <c r="I238" s="16">
        <f>Kuchawe!D238+Kuchawe!E238+Kuchawe!F238+Kuchawe!G238+Kuchawe!H238+Kuchawe!I238</f>
        <v>479541</v>
      </c>
      <c r="J238" s="16">
        <f>Chiradzulu!D238+Chiradzulu!E238+Chiradzulu!F238+Chiradzulu!G238+Chiradzulu!H238+Chiradzulu!I238</f>
        <v>1034094</v>
      </c>
      <c r="K238" s="16">
        <f>Thondwe!D238+Thondwe!E238+Thondwe!F238+Thondwe!G238+Thondwe!H238+Thondwe!I238</f>
        <v>1872621</v>
      </c>
      <c r="L238" s="16">
        <f>Jali!D238+Jali!E238+Jali!F238+Jali!G238+Jali!H238+Jali!I238</f>
        <v>1219838</v>
      </c>
      <c r="M238" s="16">
        <f>Lirangwe!D238+Lirangwe!E238+Lirangwe!F238+Lirangwe!G238+Lirangwe!H238+Lirangwe!I238</f>
        <v>613491</v>
      </c>
      <c r="N238" s="39">
        <f>SUM(D238:M238)</f>
        <v>97702237</v>
      </c>
    </row>
    <row r="239" spans="1:14" ht="15.75" x14ac:dyDescent="0.25">
      <c r="A239" s="596" t="s">
        <v>22</v>
      </c>
      <c r="B239" s="597"/>
      <c r="C239" s="12" t="s">
        <v>18</v>
      </c>
      <c r="D239" s="16">
        <f>Zomba!D239+Zomba!E239+Zomba!F239+Zomba!G239+Zomba!H239+Zomba!I239</f>
        <v>677787</v>
      </c>
      <c r="E239" s="16">
        <f>Mwanza!D239+Mwanza!E239+Mwanza!F239+Mwanza!G239+Mwanza!H239+Mwanza!I239</f>
        <v>80370</v>
      </c>
      <c r="F239" s="16">
        <f>Domasi!D239+Domasi!E239+Domasi!F239+Domasi!G239+Domasi!H239+Domasi!I239</f>
        <v>2679</v>
      </c>
      <c r="G239" s="16">
        <f>Namadzi!D239+Namadzi!E239+Namadzi!F239+Namadzi!G239+Namadzi!H239+Namadzi!I239</f>
        <v>10716</v>
      </c>
      <c r="H239" s="16">
        <f>Neno!D239+Neno!E239+Neno!F239+Neno!G239+Neno!H239+Neno!I239</f>
        <v>10716</v>
      </c>
      <c r="I239" s="16">
        <f>Kuchawe!D239+Kuchawe!E239+Kuchawe!F239+Kuchawe!G239+Kuchawe!H239+Kuchawe!I239</f>
        <v>5358</v>
      </c>
      <c r="J239" s="16">
        <f>Chiradzulu!D239+Chiradzulu!E239+Chiradzulu!F239+Chiradzulu!G239+Chiradzulu!H239+Chiradzulu!I239</f>
        <v>0</v>
      </c>
      <c r="K239" s="16">
        <f>Thondwe!D239+Thondwe!E239+Thondwe!F239+Thondwe!G239+Thondwe!H239+Thondwe!I239</f>
        <v>0</v>
      </c>
      <c r="L239" s="16">
        <f>Jali!D239+Jali!E239+Jali!F239+Jali!G239+Jali!H239+Jali!I239</f>
        <v>0</v>
      </c>
      <c r="M239" s="16">
        <f>Lirangwe!D239+Lirangwe!E239+Lirangwe!F239+Lirangwe!G239+Lirangwe!H239+Lirangwe!I239</f>
        <v>0</v>
      </c>
      <c r="N239" s="39">
        <f>SUM(D239:M239)</f>
        <v>787626</v>
      </c>
    </row>
    <row r="240" spans="1:14" ht="15.75" x14ac:dyDescent="0.25">
      <c r="A240" s="596" t="s">
        <v>21</v>
      </c>
      <c r="B240" s="597"/>
      <c r="C240" s="12" t="s">
        <v>18</v>
      </c>
      <c r="D240" s="16">
        <f>Zomba!D240+Zomba!E240+Zomba!F240+Zomba!G240+Zomba!H240+Zomba!I240</f>
        <v>938543</v>
      </c>
      <c r="E240" s="16">
        <f>Mwanza!D240+Mwanza!E240+Mwanza!F240+Mwanza!G240+Mwanza!H240+Mwanza!I240</f>
        <v>99123</v>
      </c>
      <c r="F240" s="16">
        <f>Domasi!D240+Domasi!E240+Domasi!F240+Domasi!G240+Domasi!H240+Domasi!I240</f>
        <v>42864</v>
      </c>
      <c r="G240" s="16">
        <f>Namadzi!D240+Namadzi!E240+Namadzi!F240+Namadzi!G240+Namadzi!H240+Namadzi!I240</f>
        <v>42864</v>
      </c>
      <c r="H240" s="16">
        <f>Neno!D240+Neno!E240+Neno!F240+Neno!G240+Neno!H240+Neno!I240</f>
        <v>44650</v>
      </c>
      <c r="I240" s="16">
        <f>Kuchawe!D240+Kuchawe!E240+Kuchawe!F240+Kuchawe!G240+Kuchawe!H240+Kuchawe!I240</f>
        <v>25004</v>
      </c>
      <c r="J240" s="16">
        <f>Chiradzulu!D240+Chiradzulu!E240+Chiradzulu!F240+Chiradzulu!G240+Chiradzulu!H240+Chiradzulu!I240</f>
        <v>20539</v>
      </c>
      <c r="K240" s="16">
        <f>Thondwe!D240+Thondwe!E240+Thondwe!F240+Thondwe!G240+Thondwe!H240+Thondwe!I240</f>
        <v>10716</v>
      </c>
      <c r="L240" s="16">
        <f>Jali!D240+Jali!E240+Jali!F240+Jali!G240+Jali!H240+Jali!I240</f>
        <v>25897</v>
      </c>
      <c r="M240" s="16">
        <f>Lirangwe!D240+Lirangwe!E240+Lirangwe!F240+Lirangwe!G240+Lirangwe!H240+Lirangwe!I240</f>
        <v>11609</v>
      </c>
      <c r="N240" s="39">
        <f>SUM(D240:M240)</f>
        <v>1261809</v>
      </c>
    </row>
    <row r="241" spans="1:14" ht="15.75" x14ac:dyDescent="0.25">
      <c r="A241" s="596" t="s">
        <v>20</v>
      </c>
      <c r="B241" s="597"/>
      <c r="C241" s="12" t="s">
        <v>18</v>
      </c>
      <c r="D241" s="16">
        <f>Zomba!D241+Zomba!E241+Zomba!F241+Zomba!G241+Zomba!H241+Zomba!I241</f>
        <v>800128</v>
      </c>
      <c r="E241" s="16">
        <f>Mwanza!D241+Mwanza!E241+Mwanza!F241+Mwanza!G241+Mwanza!H241+Mwanza!I241</f>
        <v>300048</v>
      </c>
      <c r="F241" s="16">
        <f>Domasi!D241+Domasi!E241+Domasi!F241+Domasi!G241+Domasi!H241+Domasi!I241</f>
        <v>28576</v>
      </c>
      <c r="G241" s="16">
        <f>Namadzi!D241+Namadzi!E241+Namadzi!F241+Namadzi!G241+Namadzi!H241+Namadzi!I241</f>
        <v>11609</v>
      </c>
      <c r="H241" s="16">
        <f>Neno!D241+Neno!E241+Neno!F241+Neno!G241+Neno!H241+Neno!I241</f>
        <v>85728</v>
      </c>
      <c r="I241" s="16">
        <f>Kuchawe!D241+Kuchawe!E241+Kuchawe!F241+Kuchawe!G241+Kuchawe!H241+Kuchawe!I241</f>
        <v>13395</v>
      </c>
      <c r="J241" s="16">
        <f>Chiradzulu!D241+Chiradzulu!E241+Chiradzulu!F241+Chiradzulu!G241+Chiradzulu!H241+Chiradzulu!I241</f>
        <v>10716</v>
      </c>
      <c r="K241" s="16">
        <f>Thondwe!D241+Thondwe!E241+Thondwe!F241+Thondwe!G241+Thondwe!H241+Thondwe!I241</f>
        <v>8037</v>
      </c>
      <c r="L241" s="16">
        <f>Jali!D241+Jali!E241+Jali!F241+Jali!G241+Jali!H241+Jali!I241</f>
        <v>37506</v>
      </c>
      <c r="M241" s="16">
        <f>Lirangwe!D241+Lirangwe!E241+Lirangwe!F241+Lirangwe!G241+Lirangwe!H241+Lirangwe!I241</f>
        <v>5358</v>
      </c>
      <c r="N241" s="39">
        <f>SUM(D241:M241)</f>
        <v>1301101</v>
      </c>
    </row>
    <row r="242" spans="1:14" ht="15.75" x14ac:dyDescent="0.25">
      <c r="A242" s="598" t="s">
        <v>19</v>
      </c>
      <c r="B242" s="599"/>
      <c r="C242" s="12" t="s">
        <v>18</v>
      </c>
      <c r="D242" s="13">
        <f t="shared" ref="D242:N242" si="71">SUM(D238:D241)</f>
        <v>72792002</v>
      </c>
      <c r="E242" s="13">
        <f t="shared" si="71"/>
        <v>13403037</v>
      </c>
      <c r="F242" s="13">
        <f t="shared" si="71"/>
        <v>4435531</v>
      </c>
      <c r="G242" s="13">
        <f t="shared" si="71"/>
        <v>1576145</v>
      </c>
      <c r="H242" s="13">
        <f t="shared" si="71"/>
        <v>3452338</v>
      </c>
      <c r="I242" s="13">
        <f t="shared" si="71"/>
        <v>523298</v>
      </c>
      <c r="J242" s="13">
        <f t="shared" si="71"/>
        <v>1065349</v>
      </c>
      <c r="K242" s="13">
        <f t="shared" si="71"/>
        <v>1891374</v>
      </c>
      <c r="L242" s="13">
        <f t="shared" si="71"/>
        <v>1283241</v>
      </c>
      <c r="M242" s="13">
        <f t="shared" si="71"/>
        <v>630458</v>
      </c>
      <c r="N242" s="40">
        <f t="shared" si="71"/>
        <v>101052773</v>
      </c>
    </row>
    <row r="243" spans="1:14" ht="15.75" x14ac:dyDescent="0.25">
      <c r="A243" s="598" t="s">
        <v>218</v>
      </c>
      <c r="B243" s="599"/>
      <c r="C243" s="12" t="s">
        <v>18</v>
      </c>
      <c r="D243" s="11">
        <f>D230+D236+D242</f>
        <v>2977959386.6199999</v>
      </c>
      <c r="E243" s="11">
        <f t="shared" ref="E243:M243" si="72">E230+E236+E242</f>
        <v>212949789.33999997</v>
      </c>
      <c r="F243" s="11">
        <f t="shared" si="72"/>
        <v>178482372.06999999</v>
      </c>
      <c r="G243" s="11">
        <f t="shared" si="72"/>
        <v>68064012.810000002</v>
      </c>
      <c r="H243" s="11">
        <f t="shared" si="72"/>
        <v>47250027.200000003</v>
      </c>
      <c r="I243" s="11">
        <f t="shared" si="72"/>
        <v>57347689.059999995</v>
      </c>
      <c r="J243" s="11">
        <f t="shared" si="72"/>
        <v>20728735.460000001</v>
      </c>
      <c r="K243" s="11">
        <f t="shared" si="72"/>
        <v>13518860.870000001</v>
      </c>
      <c r="L243" s="11">
        <f t="shared" si="72"/>
        <v>24563569.899999999</v>
      </c>
      <c r="M243" s="11">
        <f t="shared" si="72"/>
        <v>43034825.669999994</v>
      </c>
      <c r="N243" s="40">
        <f t="shared" ref="N243" si="73">N216+N223+N236+N242</f>
        <v>3677642242.5099993</v>
      </c>
    </row>
    <row r="244" spans="1:14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5"/>
    </row>
    <row r="245" spans="1:14" ht="15.75" x14ac:dyDescent="0.25">
      <c r="A245" s="621" t="s">
        <v>207</v>
      </c>
      <c r="B245" s="622"/>
      <c r="C245" s="12" t="s">
        <v>18</v>
      </c>
      <c r="D245" s="16">
        <f>Zomba!I245</f>
        <v>1901300166.5799093</v>
      </c>
      <c r="E245" s="16">
        <f>Mwanza!I245</f>
        <v>165232670.74999991</v>
      </c>
      <c r="F245" s="16">
        <f>Domasi!I245</f>
        <v>169012618.21999925</v>
      </c>
      <c r="G245" s="16">
        <f>Namadzi!I245</f>
        <v>31316722.229999993</v>
      </c>
      <c r="H245" s="16">
        <f>Neno!I245</f>
        <v>49929232.190000042</v>
      </c>
      <c r="I245" s="16">
        <f>Kuchawe!I245</f>
        <v>13800555.819999997</v>
      </c>
      <c r="J245" s="16">
        <f>Chiradzulu!I245</f>
        <v>21324730.619999982</v>
      </c>
      <c r="K245" s="16">
        <f>Thondwe!I245</f>
        <v>17593502.169999983</v>
      </c>
      <c r="L245" s="16">
        <f>Jali!I245</f>
        <v>9257801.4399999976</v>
      </c>
      <c r="M245" s="16">
        <f>Lirangwe!I245</f>
        <v>6938828.0700000031</v>
      </c>
      <c r="N245" s="40">
        <f>SUM(D245:M245)</f>
        <v>2385706828.0899091</v>
      </c>
    </row>
    <row r="246" spans="1:14" ht="15.75" x14ac:dyDescent="0.25">
      <c r="A246" s="621" t="s">
        <v>208</v>
      </c>
      <c r="B246" s="622"/>
      <c r="C246" s="12" t="s">
        <v>18</v>
      </c>
      <c r="D246" s="16">
        <f>Zomba!I246</f>
        <v>1419850119.500001</v>
      </c>
      <c r="E246" s="16">
        <f>Mwanza!I246</f>
        <v>-3360055.3499999996</v>
      </c>
      <c r="F246" s="16">
        <f>Domasi!I246</f>
        <v>12501.01</v>
      </c>
      <c r="G246" s="16">
        <f>Namadzi!I246</f>
        <v>-201510.06000000003</v>
      </c>
      <c r="H246" s="16">
        <f>Neno!I246</f>
        <v>0</v>
      </c>
      <c r="I246" s="16">
        <f>Kuchawe!I246</f>
        <v>-29150.51</v>
      </c>
      <c r="J246" s="16">
        <f>Chiradzulu!I246</f>
        <v>455530.57999999996</v>
      </c>
      <c r="K246" s="16">
        <f>Thondwe!I246</f>
        <v>-88485.88</v>
      </c>
      <c r="L246" s="16">
        <f>Jali!I246</f>
        <v>-110731.92999999993</v>
      </c>
      <c r="M246" s="16">
        <f>Lirangwe!I246</f>
        <v>0</v>
      </c>
      <c r="N246" s="40">
        <f>SUM(D246:M246)</f>
        <v>1416528217.3600008</v>
      </c>
    </row>
    <row r="247" spans="1:14" ht="15.75" x14ac:dyDescent="0.25">
      <c r="A247" s="619" t="s">
        <v>209</v>
      </c>
      <c r="B247" s="620"/>
      <c r="C247" s="12" t="s">
        <v>18</v>
      </c>
      <c r="D247" s="149">
        <f>D245+D246</f>
        <v>3321150286.0799103</v>
      </c>
      <c r="E247" s="149">
        <f t="shared" ref="E247:N247" si="74">E245+E246</f>
        <v>161872615.39999992</v>
      </c>
      <c r="F247" s="149">
        <f t="shared" si="74"/>
        <v>169025119.22999924</v>
      </c>
      <c r="G247" s="149">
        <f t="shared" si="74"/>
        <v>31115212.169999994</v>
      </c>
      <c r="H247" s="149">
        <f t="shared" si="74"/>
        <v>49929232.190000042</v>
      </c>
      <c r="I247" s="149">
        <f t="shared" si="74"/>
        <v>13771405.309999997</v>
      </c>
      <c r="J247" s="149">
        <f t="shared" si="74"/>
        <v>21780261.199999981</v>
      </c>
      <c r="K247" s="149">
        <f t="shared" si="74"/>
        <v>17505016.289999984</v>
      </c>
      <c r="L247" s="149">
        <f t="shared" si="74"/>
        <v>9147069.5099999979</v>
      </c>
      <c r="M247" s="163">
        <f t="shared" si="74"/>
        <v>6938828.0700000031</v>
      </c>
      <c r="N247" s="184">
        <f t="shared" si="74"/>
        <v>3802235045.4499102</v>
      </c>
    </row>
    <row r="248" spans="1:14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5"/>
    </row>
    <row r="249" spans="1:14" ht="15.75" x14ac:dyDescent="0.25">
      <c r="A249" s="610" t="s">
        <v>16</v>
      </c>
      <c r="B249" s="611"/>
      <c r="C249" s="6" t="s">
        <v>6</v>
      </c>
      <c r="D249" s="9">
        <f>IFERROR(D58/D243%,0)</f>
        <v>4.6118688147194193</v>
      </c>
      <c r="E249" s="9">
        <f t="shared" ref="E249:M249" si="75">IFERROR(E58/E243%,0)</f>
        <v>13.161713037198725</v>
      </c>
      <c r="F249" s="9">
        <f t="shared" si="75"/>
        <v>1.6868625939256321</v>
      </c>
      <c r="G249" s="9">
        <f t="shared" si="75"/>
        <v>9.4202668452688911</v>
      </c>
      <c r="H249" s="9">
        <f t="shared" si="75"/>
        <v>18.058736997430763</v>
      </c>
      <c r="I249" s="9">
        <f t="shared" si="75"/>
        <v>5.6634741991990571</v>
      </c>
      <c r="J249" s="9">
        <f t="shared" si="75"/>
        <v>2.6433828692534242</v>
      </c>
      <c r="K249" s="9">
        <f t="shared" si="75"/>
        <v>6.3753838096123543</v>
      </c>
      <c r="L249" s="9">
        <f t="shared" si="75"/>
        <v>6.5722517424574347</v>
      </c>
      <c r="M249" s="9">
        <f t="shared" si="75"/>
        <v>0.9903516358313158</v>
      </c>
      <c r="N249" s="307">
        <f>IFERROR(N58/N243%,0)</f>
        <v>5.1669247986363462</v>
      </c>
    </row>
    <row r="250" spans="1:14" ht="15.75" x14ac:dyDescent="0.25">
      <c r="A250" s="610" t="s">
        <v>210</v>
      </c>
      <c r="B250" s="611"/>
      <c r="C250" s="6" t="s">
        <v>6</v>
      </c>
      <c r="D250" s="29">
        <f>IFERROR(D210/(D223+D245)%,0)</f>
        <v>41.763198071918829</v>
      </c>
      <c r="E250" s="316">
        <f t="shared" ref="E250:M250" si="76">IFERROR(E210/(E223+E245)%,0)</f>
        <v>45.487573665126</v>
      </c>
      <c r="F250" s="316">
        <f t="shared" si="76"/>
        <v>22.831872138302103</v>
      </c>
      <c r="G250" s="316">
        <f t="shared" si="76"/>
        <v>27.447366906620914</v>
      </c>
      <c r="H250" s="316">
        <f t="shared" si="76"/>
        <v>34.604671513679534</v>
      </c>
      <c r="I250" s="316">
        <f t="shared" si="76"/>
        <v>11.951649073167227</v>
      </c>
      <c r="J250" s="316">
        <f t="shared" si="76"/>
        <v>29.566139029903685</v>
      </c>
      <c r="K250" s="316">
        <f t="shared" si="76"/>
        <v>51.001251881448333</v>
      </c>
      <c r="L250" s="316">
        <f t="shared" si="76"/>
        <v>60.865048688572479</v>
      </c>
      <c r="M250" s="316">
        <f t="shared" si="76"/>
        <v>30.101570611871406</v>
      </c>
      <c r="N250" s="298">
        <f>IFERROR(N210/(N223+N245)%,0)</f>
        <v>40.639948296317456</v>
      </c>
    </row>
    <row r="251" spans="1:14" ht="16.5" thickBot="1" x14ac:dyDescent="0.3">
      <c r="A251" s="623" t="s">
        <v>15</v>
      </c>
      <c r="B251" s="624"/>
      <c r="C251" s="6" t="s">
        <v>6</v>
      </c>
      <c r="D251" s="8">
        <f>IFERROR(D210/D223%,0)</f>
        <v>90.126465228697285</v>
      </c>
      <c r="E251" s="8">
        <f t="shared" ref="E251:M251" si="77">IFERROR(E210/E223%,0)</f>
        <v>101.954848193397</v>
      </c>
      <c r="F251" s="8">
        <f t="shared" si="77"/>
        <v>107.09969964792408</v>
      </c>
      <c r="G251" s="8">
        <f t="shared" si="77"/>
        <v>77.229754333904225</v>
      </c>
      <c r="H251" s="8">
        <f t="shared" si="77"/>
        <v>103.77464081805789</v>
      </c>
      <c r="I251" s="8">
        <f t="shared" si="77"/>
        <v>24.047735013128047</v>
      </c>
      <c r="J251" s="8">
        <f t="shared" si="77"/>
        <v>119.19770858080616</v>
      </c>
      <c r="K251" s="8">
        <f t="shared" si="77"/>
        <v>147.38226244683435</v>
      </c>
      <c r="L251" s="8">
        <f t="shared" si="77"/>
        <v>103.98963120942501</v>
      </c>
      <c r="M251" s="8">
        <f t="shared" si="77"/>
        <v>64.63528260448922</v>
      </c>
      <c r="N251" s="308">
        <f>IFERROR(N210/N223%,0)</f>
        <v>91.346798728090192</v>
      </c>
    </row>
    <row r="252" spans="1:14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7"/>
    </row>
    <row r="253" spans="1:14" s="3" customFormat="1" ht="15" customHeight="1" x14ac:dyDescent="0.25">
      <c r="A253" s="610" t="s">
        <v>13</v>
      </c>
      <c r="B253" s="611"/>
      <c r="C253" s="6" t="s">
        <v>3</v>
      </c>
      <c r="D253" s="16">
        <f>Zomba!D253+Zomba!E253+Zomba!F253+Zomba!G253+Zomba!H253+Zomba!I253</f>
        <v>672</v>
      </c>
      <c r="E253" s="16">
        <f>Mwanza!D253+Mwanza!E253+Mwanza!F253+Mwanza!G253+Mwanza!H253+Mwanza!I253</f>
        <v>197</v>
      </c>
      <c r="F253" s="16">
        <f>Domasi!D253+Domasi!E253+Domasi!F253+Domasi!G253+Domasi!H253+Domasi!I253</f>
        <v>155</v>
      </c>
      <c r="G253" s="16">
        <f>Namadzi!D253+Namadzi!E253+Namadzi!F253+Namadzi!G253+Namadzi!H253+Namadzi!I253</f>
        <v>8</v>
      </c>
      <c r="H253" s="16">
        <f>Neno!D253+Neno!E253+Neno!F253+Neno!G253+Neno!H253+Neno!I253</f>
        <v>54</v>
      </c>
      <c r="I253" s="16">
        <f>Kuchawe!D253+Kuchawe!E253+Kuchawe!F253+Kuchawe!G253+Kuchawe!H253+Kuchawe!I253</f>
        <v>17</v>
      </c>
      <c r="J253" s="16">
        <f>Chiradzulu!D253+Chiradzulu!E253+Chiradzulu!F253+Chiradzulu!G253+Chiradzulu!H253+Chiradzulu!I253</f>
        <v>12</v>
      </c>
      <c r="K253" s="16">
        <f>Thondwe!D253+Thondwe!E253+Thondwe!F253+Thondwe!G253+Thondwe!H253+Thondwe!I253</f>
        <v>20</v>
      </c>
      <c r="L253" s="16">
        <f>Jali!D253+Jali!E253+Jali!F253+Jali!G253+Jali!H253+Jali!I253</f>
        <v>36</v>
      </c>
      <c r="M253" s="16">
        <f>Lirangwe!D253+Lirangwe!E253+Lirangwe!F253+Lirangwe!G253+Lirangwe!H253+Lirangwe!I253</f>
        <v>85</v>
      </c>
      <c r="N253" s="302">
        <f>SUM(D253:M253)</f>
        <v>1256</v>
      </c>
    </row>
    <row r="254" spans="1:14" s="3" customFormat="1" ht="15.75" x14ac:dyDescent="0.25">
      <c r="A254" s="610" t="s">
        <v>12</v>
      </c>
      <c r="B254" s="611"/>
      <c r="C254" s="6" t="s">
        <v>3</v>
      </c>
      <c r="D254" s="16">
        <f>Zomba!D254+Zomba!E254+Zomba!F254+Zomba!G254+Zomba!H254+Zomba!I254</f>
        <v>30</v>
      </c>
      <c r="E254" s="16">
        <f>Mwanza!D254+Mwanza!E254+Mwanza!F254+Mwanza!G254+Mwanza!H254+Mwanza!I254</f>
        <v>12</v>
      </c>
      <c r="F254" s="16">
        <f>Domasi!D254+Domasi!E254+Domasi!F254+Domasi!G254+Domasi!H254+Domasi!I254</f>
        <v>12</v>
      </c>
      <c r="G254" s="16">
        <f>Namadzi!D254+Namadzi!E254+Namadzi!F254+Namadzi!G254+Namadzi!H254+Namadzi!I254</f>
        <v>2</v>
      </c>
      <c r="H254" s="16">
        <f>Neno!D254+Neno!E254+Neno!F254+Neno!G254+Neno!H254+Neno!I254</f>
        <v>37</v>
      </c>
      <c r="I254" s="16">
        <f>Kuchawe!D254+Kuchawe!E254+Kuchawe!F254+Kuchawe!G254+Kuchawe!H254+Kuchawe!I254</f>
        <v>8</v>
      </c>
      <c r="J254" s="16">
        <f>Chiradzulu!D254+Chiradzulu!E254+Chiradzulu!F254+Chiradzulu!G254+Chiradzulu!H254+Chiradzulu!I254</f>
        <v>5</v>
      </c>
      <c r="K254" s="16">
        <f>Thondwe!D254+Thondwe!E254+Thondwe!F254+Thondwe!G254+Thondwe!H254+Thondwe!I254</f>
        <v>14</v>
      </c>
      <c r="L254" s="16">
        <f>Jali!D254+Jali!E254+Jali!F254+Jali!G254+Jali!H254+Jali!I254</f>
        <v>24</v>
      </c>
      <c r="M254" s="16">
        <f>Lirangwe!D254+Lirangwe!E254+Lirangwe!F254+Lirangwe!G254+Lirangwe!H254+Lirangwe!I254</f>
        <v>6</v>
      </c>
      <c r="N254" s="302">
        <f>SUM(D254:M254)</f>
        <v>150</v>
      </c>
    </row>
    <row r="255" spans="1:14" ht="15.75" customHeight="1" x14ac:dyDescent="0.25">
      <c r="A255" s="610" t="s">
        <v>11</v>
      </c>
      <c r="B255" s="611"/>
      <c r="C255" s="6" t="s">
        <v>3</v>
      </c>
      <c r="D255" s="5">
        <f>D95</f>
        <v>26</v>
      </c>
      <c r="E255" s="5">
        <f t="shared" ref="E255:M255" si="78">E95</f>
        <v>97</v>
      </c>
      <c r="F255" s="5">
        <f t="shared" si="78"/>
        <v>61</v>
      </c>
      <c r="G255" s="5">
        <f t="shared" si="78"/>
        <v>63</v>
      </c>
      <c r="H255" s="5">
        <f t="shared" si="78"/>
        <v>0</v>
      </c>
      <c r="I255" s="5">
        <f t="shared" si="78"/>
        <v>3</v>
      </c>
      <c r="J255" s="5">
        <f t="shared" si="78"/>
        <v>3</v>
      </c>
      <c r="K255" s="5">
        <f t="shared" si="78"/>
        <v>0</v>
      </c>
      <c r="L255" s="5">
        <f t="shared" si="78"/>
        <v>4</v>
      </c>
      <c r="M255" s="5">
        <f t="shared" si="78"/>
        <v>32</v>
      </c>
      <c r="N255" s="302">
        <f>SUM(D255:M255)</f>
        <v>289</v>
      </c>
    </row>
    <row r="256" spans="1:14" ht="15.75" x14ac:dyDescent="0.25">
      <c r="A256" s="610" t="s">
        <v>10</v>
      </c>
      <c r="B256" s="611"/>
      <c r="C256" s="6" t="s">
        <v>3</v>
      </c>
      <c r="D256" s="5">
        <f>D91</f>
        <v>700</v>
      </c>
      <c r="E256" s="5">
        <f t="shared" ref="E256:M256" si="79">E91</f>
        <v>199</v>
      </c>
      <c r="F256" s="5">
        <f t="shared" si="79"/>
        <v>119</v>
      </c>
      <c r="G256" s="5">
        <f t="shared" si="79"/>
        <v>0</v>
      </c>
      <c r="H256" s="5">
        <f t="shared" si="79"/>
        <v>50</v>
      </c>
      <c r="I256" s="5">
        <f t="shared" si="79"/>
        <v>13</v>
      </c>
      <c r="J256" s="5">
        <f t="shared" si="79"/>
        <v>13</v>
      </c>
      <c r="K256" s="5">
        <f t="shared" si="79"/>
        <v>18</v>
      </c>
      <c r="L256" s="5">
        <f t="shared" si="79"/>
        <v>37</v>
      </c>
      <c r="M256" s="5">
        <f t="shared" si="79"/>
        <v>73</v>
      </c>
      <c r="N256" s="302">
        <f>SUM(D256:M256)</f>
        <v>1222</v>
      </c>
    </row>
    <row r="257" spans="1:14" ht="15.6" customHeight="1" x14ac:dyDescent="0.25">
      <c r="A257" s="610" t="s">
        <v>9</v>
      </c>
      <c r="B257" s="611"/>
      <c r="C257" s="6" t="s">
        <v>3</v>
      </c>
      <c r="D257" s="16">
        <f>Zomba!D257+Zomba!E257+Zomba!F257+Zomba!G257+Zomba!H257+Zomba!I257</f>
        <v>368</v>
      </c>
      <c r="E257" s="16">
        <f>Mwanza!D257+Mwanza!E257+Mwanza!F257+Mwanza!G257+Mwanza!H257+Mwanza!I257</f>
        <v>104</v>
      </c>
      <c r="F257" s="16">
        <f>Domasi!D257+Domasi!E257+Domasi!F257+Domasi!G257+Domasi!H257+Domasi!I257</f>
        <v>101</v>
      </c>
      <c r="G257" s="16">
        <f>Namadzi!D257+Namadzi!E257+Namadzi!F257+Namadzi!G257+Namadzi!H257+Namadzi!I257</f>
        <v>21</v>
      </c>
      <c r="H257" s="16">
        <f>Neno!D257+Neno!E257+Neno!F257+Neno!G257+Neno!H257+Neno!I257</f>
        <v>179</v>
      </c>
      <c r="I257" s="16">
        <f>Kuchawe!D257+Kuchawe!E257+Kuchawe!F257+Kuchawe!G257+Kuchawe!H257+Kuchawe!I257</f>
        <v>5</v>
      </c>
      <c r="J257" s="16">
        <f>Chiradzulu!D257+Chiradzulu!E257+Chiradzulu!F257+Chiradzulu!G257+Chiradzulu!H257+Chiradzulu!I257</f>
        <v>17</v>
      </c>
      <c r="K257" s="16">
        <f>Thondwe!D257+Thondwe!E257+Thondwe!F257+Thondwe!G257+Thondwe!H257+Thondwe!I257</f>
        <v>42</v>
      </c>
      <c r="L257" s="16">
        <f>Jali!D257+Jali!E257+Jali!F257+Jali!G257+Jali!H257+Jali!I257</f>
        <v>81</v>
      </c>
      <c r="M257" s="16">
        <f>Lirangwe!D257+Lirangwe!E257+Lirangwe!F257+Lirangwe!G257+Lirangwe!H257+Lirangwe!I257</f>
        <v>180</v>
      </c>
      <c r="N257" s="302">
        <f>SUM(D257:M257)</f>
        <v>1098</v>
      </c>
    </row>
    <row r="258" spans="1:14" ht="15.75" x14ac:dyDescent="0.25">
      <c r="A258" s="598" t="s">
        <v>8</v>
      </c>
      <c r="B258" s="599"/>
      <c r="C258" s="6" t="s">
        <v>3</v>
      </c>
      <c r="D258" s="2">
        <f>IFERROR(D257/D256,0)</f>
        <v>0.52571428571428569</v>
      </c>
      <c r="E258" s="2">
        <f t="shared" ref="E258:M258" si="80">IFERROR(E257/E256,0)</f>
        <v>0.52261306532663321</v>
      </c>
      <c r="F258" s="2">
        <f t="shared" si="80"/>
        <v>0.84873949579831931</v>
      </c>
      <c r="G258" s="2">
        <f t="shared" si="80"/>
        <v>0</v>
      </c>
      <c r="H258" s="2">
        <f t="shared" si="80"/>
        <v>3.58</v>
      </c>
      <c r="I258" s="2">
        <f t="shared" si="80"/>
        <v>0.38461538461538464</v>
      </c>
      <c r="J258" s="2">
        <f t="shared" si="80"/>
        <v>1.3076923076923077</v>
      </c>
      <c r="K258" s="2">
        <f t="shared" si="80"/>
        <v>2.3333333333333335</v>
      </c>
      <c r="L258" s="2">
        <f t="shared" si="80"/>
        <v>2.189189189189189</v>
      </c>
      <c r="M258" s="2">
        <f t="shared" si="80"/>
        <v>2.4657534246575343</v>
      </c>
      <c r="N258" s="302">
        <f>IFERROR(N257/N256,0)</f>
        <v>0.89852700490998361</v>
      </c>
    </row>
    <row r="259" spans="1:14" ht="15.75" x14ac:dyDescent="0.25">
      <c r="A259" s="598" t="s">
        <v>7</v>
      </c>
      <c r="B259" s="599"/>
      <c r="C259" s="6" t="s">
        <v>6</v>
      </c>
      <c r="D259" s="280">
        <f>IFERROR(D92/D255*100,0)</f>
        <v>2773.0769230769229</v>
      </c>
      <c r="E259" s="280">
        <f t="shared" ref="E259:N259" si="81">IFERROR(E92/E255*100,0)</f>
        <v>168.04123711340208</v>
      </c>
      <c r="F259" s="280">
        <f t="shared" si="81"/>
        <v>177.04918032786884</v>
      </c>
      <c r="G259" s="280">
        <f t="shared" si="81"/>
        <v>14.285714285714285</v>
      </c>
      <c r="H259" s="280">
        <f t="shared" si="81"/>
        <v>0</v>
      </c>
      <c r="I259" s="280">
        <f t="shared" si="81"/>
        <v>366.66666666666663</v>
      </c>
      <c r="J259" s="280">
        <f t="shared" si="81"/>
        <v>366.66666666666663</v>
      </c>
      <c r="K259" s="280">
        <f t="shared" si="81"/>
        <v>0</v>
      </c>
      <c r="L259" s="280">
        <f t="shared" si="81"/>
        <v>875</v>
      </c>
      <c r="M259" s="280">
        <f>IFERROR(M92/M255*100,0)</f>
        <v>218.75</v>
      </c>
      <c r="N259" s="312">
        <f t="shared" si="81"/>
        <v>413.84083044982702</v>
      </c>
    </row>
    <row r="260" spans="1:14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5"/>
    </row>
    <row r="261" spans="1:14" s="3" customFormat="1" ht="15" customHeight="1" x14ac:dyDescent="0.25">
      <c r="A261" s="610" t="s">
        <v>4</v>
      </c>
      <c r="B261" s="611"/>
      <c r="C261" s="6" t="s">
        <v>3</v>
      </c>
      <c r="D261" s="16">
        <f>Zomba!D261+Zomba!E261+Zomba!F261+Zomba!G261+Zomba!H261+Zomba!I261</f>
        <v>297</v>
      </c>
      <c r="E261" s="16">
        <f>Mwanza!D261+Mwanza!E261+Mwanza!F261+Mwanza!G261+Mwanza!H261+Mwanza!I261</f>
        <v>66</v>
      </c>
      <c r="F261" s="16">
        <f>Domasi!D261+Domasi!E261+Domasi!F261+Domasi!G261+Domasi!H261+Domasi!I261</f>
        <v>59</v>
      </c>
      <c r="G261" s="16">
        <f>Namadzi!D261+Namadzi!E261+Namadzi!F261+Namadzi!G261+Namadzi!H261+Namadzi!I261</f>
        <v>0</v>
      </c>
      <c r="H261" s="16">
        <f>Neno!D261+Neno!E261+Neno!F261+Neno!G261+Neno!H261+Neno!I261</f>
        <v>234</v>
      </c>
      <c r="I261" s="16">
        <f>Kuchawe!D261+Kuchawe!E261+Kuchawe!F261+Kuchawe!G261+Kuchawe!H261+Kuchawe!I261</f>
        <v>13</v>
      </c>
      <c r="J261" s="16">
        <f>Chiradzulu!D261+Chiradzulu!E261+Chiradzulu!F261+Chiradzulu!G261+Chiradzulu!H261+Chiradzulu!I261</f>
        <v>0</v>
      </c>
      <c r="K261" s="16">
        <f>Thondwe!D261+Thondwe!E261+Thondwe!F261+Thondwe!G261+Thondwe!H261+Thondwe!I261</f>
        <v>1545</v>
      </c>
      <c r="L261" s="16">
        <f>Jali!D261+Jali!E261+Jali!F261+Jali!G261+Jali!H261+Jali!I261</f>
        <v>9</v>
      </c>
      <c r="M261" s="16">
        <f>Lirangwe!D261+Lirangwe!E261+Lirangwe!F261+Lirangwe!G261+Lirangwe!H261+Lirangwe!I261</f>
        <v>0</v>
      </c>
      <c r="N261" s="302">
        <f t="shared" ref="N261:N262" si="82">SUM(D261:M261)</f>
        <v>2223</v>
      </c>
    </row>
    <row r="262" spans="1:14" s="3" customFormat="1" ht="15.75" customHeight="1" x14ac:dyDescent="0.25">
      <c r="A262" s="610" t="s">
        <v>2</v>
      </c>
      <c r="B262" s="611"/>
      <c r="C262" s="6" t="s">
        <v>0</v>
      </c>
      <c r="D262" s="16">
        <f>Zomba!D262+Zomba!E262+Zomba!F262+Zomba!G262+Zomba!H262+Zomba!I262</f>
        <v>183</v>
      </c>
      <c r="E262" s="16">
        <f>Mwanza!D262+Mwanza!E262+Mwanza!F262+Mwanza!G262+Mwanza!H262+Mwanza!I262</f>
        <v>32</v>
      </c>
      <c r="F262" s="16">
        <f>Domasi!D262+Domasi!E262+Domasi!F262+Domasi!G262+Domasi!H262+Domasi!I262</f>
        <v>24</v>
      </c>
      <c r="G262" s="16">
        <f>Namadzi!D262+Namadzi!E262+Namadzi!F262+Namadzi!G262+Namadzi!H262+Namadzi!I262</f>
        <v>0</v>
      </c>
      <c r="H262" s="16">
        <f>Neno!D262+Neno!E262+Neno!F262+Neno!G262+Neno!H262+Neno!I262</f>
        <v>182</v>
      </c>
      <c r="I262" s="16">
        <f>Kuchawe!D262+Kuchawe!E262+Kuchawe!F262+Kuchawe!G262+Kuchawe!H262+Kuchawe!I262</f>
        <v>10</v>
      </c>
      <c r="J262" s="16">
        <f>Chiradzulu!D262+Chiradzulu!E262+Chiradzulu!F262+Chiradzulu!G262+Chiradzulu!H262+Chiradzulu!I262</f>
        <v>0</v>
      </c>
      <c r="K262" s="16">
        <f>Thondwe!D262+Thondwe!E262+Thondwe!F262+Thondwe!G262+Thondwe!H262+Thondwe!I262</f>
        <v>122</v>
      </c>
      <c r="L262" s="16">
        <f>Jali!D262+Jali!E262+Jali!F262+Jali!G262+Jali!H262+Jali!I262</f>
        <v>31</v>
      </c>
      <c r="M262" s="16">
        <f>Lirangwe!D262+Lirangwe!E262+Lirangwe!F262+Lirangwe!G262+Lirangwe!H262+Lirangwe!I262</f>
        <v>0</v>
      </c>
      <c r="N262" s="302">
        <f t="shared" si="82"/>
        <v>584</v>
      </c>
    </row>
    <row r="263" spans="1:14" ht="16.5" thickBot="1" x14ac:dyDescent="0.3">
      <c r="A263" s="608" t="s">
        <v>1</v>
      </c>
      <c r="B263" s="609"/>
      <c r="C263" s="99" t="s">
        <v>0</v>
      </c>
      <c r="D263" s="100">
        <f t="shared" ref="D263:I263" si="83">IFERROR(D261/D262,0)</f>
        <v>1.6229508196721312</v>
      </c>
      <c r="E263" s="100">
        <f t="shared" si="83"/>
        <v>2.0625</v>
      </c>
      <c r="F263" s="100">
        <f t="shared" si="83"/>
        <v>2.4583333333333335</v>
      </c>
      <c r="G263" s="278">
        <f t="shared" si="83"/>
        <v>0</v>
      </c>
      <c r="H263" s="100">
        <f t="shared" si="83"/>
        <v>1.2857142857142858</v>
      </c>
      <c r="I263" s="100">
        <f t="shared" si="83"/>
        <v>1.3</v>
      </c>
      <c r="J263" s="100">
        <f t="shared" ref="J263:N263" si="84">IFERROR(J261/J262,0)</f>
        <v>0</v>
      </c>
      <c r="K263" s="100">
        <f t="shared" si="84"/>
        <v>12.663934426229508</v>
      </c>
      <c r="L263" s="100">
        <f t="shared" si="84"/>
        <v>0.29032258064516131</v>
      </c>
      <c r="M263" s="100">
        <f t="shared" si="84"/>
        <v>0</v>
      </c>
      <c r="N263" s="185">
        <f t="shared" si="84"/>
        <v>3.8065068493150687</v>
      </c>
    </row>
  </sheetData>
  <mergeCells count="160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N267"/>
  <sheetViews>
    <sheetView workbookViewId="0">
      <pane xSplit="2" ySplit="8" topLeftCell="H9" activePane="bottomRight" state="frozen"/>
      <selection pane="topRight" activeCell="C1" sqref="C1"/>
      <selection pane="bottomLeft" activeCell="A9" sqref="A9"/>
      <selection pane="bottomRight" activeCell="O10" sqref="O10"/>
    </sheetView>
  </sheetViews>
  <sheetFormatPr defaultRowHeight="15" x14ac:dyDescent="0.25"/>
  <cols>
    <col min="1" max="1" width="39" customWidth="1"/>
    <col min="2" max="2" width="16.85546875" customWidth="1"/>
    <col min="3" max="3" width="11.7109375" bestFit="1" customWidth="1"/>
    <col min="4" max="4" width="22.140625" bestFit="1" customWidth="1"/>
    <col min="5" max="6" width="18.85546875" bestFit="1" customWidth="1"/>
    <col min="7" max="13" width="17.5703125" bestFit="1" customWidth="1"/>
    <col min="14" max="14" width="20.7109375" style="62" bestFit="1" customWidth="1"/>
  </cols>
  <sheetData>
    <row r="1" spans="1:14" ht="18.75" thickBot="1" x14ac:dyDescent="0.3">
      <c r="A1" s="101" t="s">
        <v>177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4"/>
    </row>
    <row r="2" spans="1:14" ht="18.75" thickBot="1" x14ac:dyDescent="0.3">
      <c r="A2" s="89"/>
      <c r="B2" s="105"/>
      <c r="C2" s="105"/>
      <c r="D2" s="314"/>
      <c r="E2" s="105"/>
      <c r="F2" s="105"/>
      <c r="G2" s="105"/>
      <c r="H2" s="105"/>
      <c r="I2" s="105"/>
      <c r="J2" s="105"/>
      <c r="K2" s="105"/>
      <c r="L2" s="105"/>
      <c r="M2" s="105"/>
      <c r="N2" s="106"/>
    </row>
    <row r="3" spans="1:14" ht="18.75" thickBot="1" x14ac:dyDescent="0.3">
      <c r="A3" s="86" t="s">
        <v>270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294"/>
    </row>
    <row r="4" spans="1:14" ht="18.75" thickBot="1" x14ac:dyDescent="0.3">
      <c r="A4" s="90" t="s">
        <v>212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8"/>
    </row>
    <row r="5" spans="1:14" ht="14.45" customHeight="1" x14ac:dyDescent="0.25">
      <c r="A5" s="91" t="s">
        <v>212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295"/>
    </row>
    <row r="6" spans="1:14" ht="15" customHeight="1" thickBot="1" x14ac:dyDescent="0.3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296"/>
    </row>
    <row r="7" spans="1:14" ht="16.5" thickBot="1" x14ac:dyDescent="0.3">
      <c r="A7" s="690" t="s">
        <v>176</v>
      </c>
      <c r="B7" s="691"/>
      <c r="C7" s="60" t="s">
        <v>175</v>
      </c>
      <c r="D7" s="59" t="s">
        <v>228</v>
      </c>
      <c r="E7" s="59" t="s">
        <v>229</v>
      </c>
      <c r="F7" s="59" t="s">
        <v>230</v>
      </c>
      <c r="G7" s="59" t="s">
        <v>231</v>
      </c>
      <c r="H7" s="59" t="s">
        <v>232</v>
      </c>
      <c r="I7" s="59" t="s">
        <v>233</v>
      </c>
      <c r="J7" s="59" t="s">
        <v>234</v>
      </c>
      <c r="K7" s="59" t="s">
        <v>235</v>
      </c>
      <c r="L7" s="59" t="s">
        <v>236</v>
      </c>
      <c r="M7" s="59" t="s">
        <v>237</v>
      </c>
      <c r="N7" s="58" t="s">
        <v>162</v>
      </c>
    </row>
    <row r="8" spans="1:14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4"/>
    </row>
    <row r="9" spans="1:14" ht="15.75" x14ac:dyDescent="0.25">
      <c r="A9" s="695" t="s">
        <v>178</v>
      </c>
      <c r="B9" s="696"/>
      <c r="C9" s="57" t="s">
        <v>154</v>
      </c>
      <c r="D9" s="56">
        <f>Zomba!J9+Zomba!K9+Zomba!L9</f>
        <v>1526836</v>
      </c>
      <c r="E9" s="56">
        <f>Mwanza!J9+Mwanza!K9+Mwanza!L9</f>
        <v>116422</v>
      </c>
      <c r="F9" s="56">
        <f>Domasi!J9+Domasi!K9+Domasi!L9</f>
        <v>56596</v>
      </c>
      <c r="G9" s="56">
        <f>Namadzi!J9+Namadzi!K9+Namadzi!L9</f>
        <v>20736</v>
      </c>
      <c r="H9" s="56">
        <f>Neno!J9+Neno!K9+Neno!L9</f>
        <v>14661</v>
      </c>
      <c r="I9" s="56">
        <f>Kuchawe!J9+Kuchawe!K9+Kuchawe!L9</f>
        <v>12318</v>
      </c>
      <c r="J9" s="56">
        <f>Chiradzulu!J9+Chiradzulu!K9+Chiradzulu!L9</f>
        <v>3603</v>
      </c>
      <c r="K9" s="56">
        <f>Thondwe!J9+Thondwe!K9+Thondwe!L9</f>
        <v>9900</v>
      </c>
      <c r="L9" s="56">
        <f>Jali!J9+Jali!K9+Jali!L9</f>
        <v>19223</v>
      </c>
      <c r="M9" s="56">
        <f>Lirangwe!J9+Lirangwe!K9+Lirangwe!L9</f>
        <v>24646</v>
      </c>
      <c r="N9" s="159">
        <f>SUM(D9:M9)</f>
        <v>1804941</v>
      </c>
    </row>
    <row r="10" spans="1:14" ht="15.75" thickBot="1" x14ac:dyDescent="0.3">
      <c r="A10" s="593" t="s">
        <v>179</v>
      </c>
      <c r="B10" s="594"/>
      <c r="C10" s="594"/>
      <c r="D10" s="703"/>
      <c r="E10" s="594"/>
      <c r="F10" s="594"/>
      <c r="G10" s="703"/>
      <c r="H10" s="703"/>
      <c r="I10" s="703"/>
      <c r="J10" s="703"/>
      <c r="K10" s="703"/>
      <c r="L10" s="703"/>
      <c r="M10" s="703"/>
      <c r="N10" s="595"/>
    </row>
    <row r="11" spans="1:14" ht="15.75" x14ac:dyDescent="0.25">
      <c r="A11" s="603" t="s">
        <v>159</v>
      </c>
      <c r="B11" s="604"/>
      <c r="C11" s="12" t="s">
        <v>154</v>
      </c>
      <c r="D11" s="26">
        <f>Zomba!J11+Zomba!K11+Zomba!L11</f>
        <v>520342</v>
      </c>
      <c r="E11" s="206">
        <f>Mwanza!J11+Mwanza!K11+Mwanza!L11</f>
        <v>63610</v>
      </c>
      <c r="F11" s="206">
        <f>Domasi!J11+Domasi!K11+Domasi!L11</f>
        <v>27547</v>
      </c>
      <c r="G11" s="26">
        <f>Namadzi!J11+Namadzi!K11+Namadzi!L11</f>
        <v>7696</v>
      </c>
      <c r="H11" s="26">
        <f>Neno!J11+Neno!K11+Neno!L11</f>
        <v>9453</v>
      </c>
      <c r="I11" s="26">
        <f>Kuchawe!J11+Kuchawe!K11+Kuchawe!L11</f>
        <v>1456</v>
      </c>
      <c r="J11" s="26">
        <f>Chiradzulu!J11+Chiradzulu!K11+Chiradzulu!L11</f>
        <v>1977</v>
      </c>
      <c r="K11" s="26">
        <f>Thondwe!J11+Thondwe!K11+Thondwe!L11</f>
        <v>6226</v>
      </c>
      <c r="L11" s="26">
        <f>Jali!J11+Jali!K11+Jali!L11</f>
        <v>8599</v>
      </c>
      <c r="M11" s="26">
        <f>Lirangwe!J11+Lirangwe!K11+Lirangwe!L11</f>
        <v>3238</v>
      </c>
      <c r="N11" s="54">
        <f>SUM(D11:M11)</f>
        <v>650144</v>
      </c>
    </row>
    <row r="12" spans="1:14" ht="15.75" x14ac:dyDescent="0.25">
      <c r="A12" s="603" t="s">
        <v>158</v>
      </c>
      <c r="B12" s="604"/>
      <c r="C12" s="12" t="s">
        <v>154</v>
      </c>
      <c r="D12" s="26">
        <f>Zomba!J12+Zomba!K12+Zomba!L12</f>
        <v>40653</v>
      </c>
      <c r="E12" s="26">
        <f>Mwanza!J12+Mwanza!K12+Mwanza!L12</f>
        <v>2399</v>
      </c>
      <c r="F12" s="26">
        <f>Domasi!J12+Domasi!K12+Domasi!L12</f>
        <v>0</v>
      </c>
      <c r="G12" s="26">
        <f>Namadzi!J12+Namadzi!K12+Namadzi!L12</f>
        <v>138</v>
      </c>
      <c r="H12" s="26">
        <f>Neno!J12+Neno!K12+Neno!L12</f>
        <v>68</v>
      </c>
      <c r="I12" s="26">
        <f>Kuchawe!J12+Kuchawe!K12+Kuchawe!L12</f>
        <v>7</v>
      </c>
      <c r="J12" s="26">
        <f>Chiradzulu!J12+Chiradzulu!K12+Chiradzulu!L12</f>
        <v>0</v>
      </c>
      <c r="K12" s="26">
        <f>Thondwe!J12+Thondwe!K12+Thondwe!L12</f>
        <v>0</v>
      </c>
      <c r="L12" s="26">
        <f>Jali!J12+Jali!K12+Jali!L12</f>
        <v>0</v>
      </c>
      <c r="M12" s="26">
        <f>Lirangwe!J12+Lirangwe!K12+Lirangwe!L12</f>
        <v>0</v>
      </c>
      <c r="N12" s="54">
        <f>SUM(D12:M12)</f>
        <v>43265</v>
      </c>
    </row>
    <row r="13" spans="1:14" ht="15.75" x14ac:dyDescent="0.25">
      <c r="A13" s="603" t="s">
        <v>157</v>
      </c>
      <c r="B13" s="604"/>
      <c r="C13" s="12" t="s">
        <v>154</v>
      </c>
      <c r="D13" s="26">
        <f>Zomba!J13+Zomba!K13+Zomba!L13</f>
        <v>107183</v>
      </c>
      <c r="E13" s="26">
        <f>Mwanza!J13+Mwanza!K13+Mwanza!L13</f>
        <v>1631</v>
      </c>
      <c r="F13" s="26">
        <f>Domasi!J13+Domasi!K13+Domasi!L13</f>
        <v>364</v>
      </c>
      <c r="G13" s="26">
        <f>Namadzi!J13+Namadzi!K13+Namadzi!L13</f>
        <v>1227</v>
      </c>
      <c r="H13" s="26">
        <f>Neno!J13+Neno!K13+Neno!L13</f>
        <v>248</v>
      </c>
      <c r="I13" s="26">
        <f>Kuchawe!J13+Kuchawe!K13+Kuchawe!L13</f>
        <v>805</v>
      </c>
      <c r="J13" s="26">
        <f>Chiradzulu!J13+Chiradzulu!K13+Chiradzulu!L13</f>
        <v>37</v>
      </c>
      <c r="K13" s="26">
        <f>Thondwe!J13+Thondwe!K13+Thondwe!L13</f>
        <v>96</v>
      </c>
      <c r="L13" s="26">
        <f>Jali!J13+Jali!K13+Jali!L13</f>
        <v>69</v>
      </c>
      <c r="M13" s="26">
        <f>Lirangwe!J13+Lirangwe!K13+Lirangwe!L13</f>
        <v>89</v>
      </c>
      <c r="N13" s="54">
        <f>SUM(D13:M13)</f>
        <v>111749</v>
      </c>
    </row>
    <row r="14" spans="1:14" ht="15.75" x14ac:dyDescent="0.25">
      <c r="A14" s="596" t="s">
        <v>156</v>
      </c>
      <c r="B14" s="597"/>
      <c r="C14" s="12" t="s">
        <v>154</v>
      </c>
      <c r="D14" s="26">
        <f>Zomba!J14+Zomba!K14+Zomba!L14</f>
        <v>4560</v>
      </c>
      <c r="E14" s="5">
        <f>Mwanza!J14+Mwanza!K14+Mwanza!L14</f>
        <v>2211</v>
      </c>
      <c r="F14" s="26">
        <f>Domasi!J14+Domasi!K14+Domasi!L14</f>
        <v>192</v>
      </c>
      <c r="G14" s="26">
        <f>Namadzi!J14+Namadzi!K14+Namadzi!L14</f>
        <v>61</v>
      </c>
      <c r="H14" s="26">
        <f>Neno!J14+Neno!K14+Neno!L14</f>
        <v>183</v>
      </c>
      <c r="I14" s="26">
        <f>Kuchawe!J14+Kuchawe!K14+Kuchawe!L14</f>
        <v>57</v>
      </c>
      <c r="J14" s="26">
        <f>Chiradzulu!J14+Chiradzulu!K14+Chiradzulu!L14</f>
        <v>37</v>
      </c>
      <c r="K14" s="26">
        <f>Thondwe!J14+Thondwe!K14+Thondwe!L14</f>
        <v>17</v>
      </c>
      <c r="L14" s="26">
        <f>Jali!J14+Jali!K14+Jali!L14</f>
        <v>20</v>
      </c>
      <c r="M14" s="26">
        <f>Lirangwe!J14+Lirangwe!K14+Lirangwe!L14</f>
        <v>11</v>
      </c>
      <c r="N14" s="54">
        <f>SUM(D14:M14)</f>
        <v>7349</v>
      </c>
    </row>
    <row r="15" spans="1:14" s="62" customFormat="1" ht="15.75" x14ac:dyDescent="0.25">
      <c r="A15" s="617" t="s">
        <v>160</v>
      </c>
      <c r="B15" s="618"/>
      <c r="C15" s="61" t="s">
        <v>154</v>
      </c>
      <c r="D15" s="34">
        <f t="shared" ref="D15:N15" si="0">SUM(D11:D14)</f>
        <v>672738</v>
      </c>
      <c r="E15" s="34">
        <f t="shared" si="0"/>
        <v>69851</v>
      </c>
      <c r="F15" s="34">
        <f t="shared" si="0"/>
        <v>28103</v>
      </c>
      <c r="G15" s="34">
        <f t="shared" si="0"/>
        <v>9122</v>
      </c>
      <c r="H15" s="34">
        <f t="shared" si="0"/>
        <v>9952</v>
      </c>
      <c r="I15" s="34">
        <f t="shared" si="0"/>
        <v>2325</v>
      </c>
      <c r="J15" s="34">
        <f t="shared" si="0"/>
        <v>2051</v>
      </c>
      <c r="K15" s="34">
        <f t="shared" si="0"/>
        <v>6339</v>
      </c>
      <c r="L15" s="34">
        <f t="shared" si="0"/>
        <v>8688</v>
      </c>
      <c r="M15" s="34">
        <f t="shared" si="0"/>
        <v>3338</v>
      </c>
      <c r="N15" s="54">
        <f t="shared" si="0"/>
        <v>812507</v>
      </c>
    </row>
    <row r="16" spans="1:14" s="3" customFormat="1" ht="15.75" thickBot="1" x14ac:dyDescent="0.3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5"/>
    </row>
    <row r="17" spans="1:14" s="3" customFormat="1" ht="15.75" x14ac:dyDescent="0.25">
      <c r="A17" s="603" t="s">
        <v>182</v>
      </c>
      <c r="B17" s="604"/>
      <c r="C17" s="12" t="s">
        <v>154</v>
      </c>
      <c r="D17" s="26">
        <f>Zomba!J17+Zomba!K17+Zomba!L17</f>
        <v>170187.5999999975</v>
      </c>
      <c r="E17" s="206">
        <f>Mwanza!J17+Mwanza!K17+Mwanza!L17</f>
        <v>5918.2999999999811</v>
      </c>
      <c r="F17" s="206">
        <f>Domasi!J17+Domasi!K17+Domasi!L17</f>
        <v>12589.599999999991</v>
      </c>
      <c r="G17" s="26">
        <f>Namadzi!J17+Namadzi!K17+Namadzi!L17</f>
        <v>2007.5000000000005</v>
      </c>
      <c r="H17" s="26">
        <f>Neno!J17+Neno!K17+Neno!L17</f>
        <v>1577.6999999999998</v>
      </c>
      <c r="I17" s="26">
        <f>Kuchawe!J17+Kuchawe!K17+Kuchawe!L17</f>
        <v>895.10000000000025</v>
      </c>
      <c r="J17" s="26">
        <f>Chiradzulu!J17+Chiradzulu!K17+Chiradzulu!L17</f>
        <v>819.30000000000018</v>
      </c>
      <c r="K17" s="26">
        <f>Thondwe!J17+Thondwe!K17+Thondwe!L17</f>
        <v>594.20000000000005</v>
      </c>
      <c r="L17" s="26">
        <f>Jali!J17+Jali!K17+Jali!L17</f>
        <v>2989.5000000000036</v>
      </c>
      <c r="M17" s="26">
        <f>Lirangwe!J17+Lirangwe!K17+Lirangwe!L17</f>
        <v>14720.500000000033</v>
      </c>
      <c r="N17" s="54">
        <f>SUM(D17:M17)</f>
        <v>212299.29999999754</v>
      </c>
    </row>
    <row r="18" spans="1:14" s="3" customFormat="1" ht="15.75" x14ac:dyDescent="0.25">
      <c r="A18" s="603" t="s">
        <v>183</v>
      </c>
      <c r="B18" s="604"/>
      <c r="C18" s="12" t="s">
        <v>154</v>
      </c>
      <c r="D18" s="26">
        <f>Zomba!J18+Zomba!K18+Zomba!L18</f>
        <v>25211.600000000024</v>
      </c>
      <c r="E18" s="26">
        <f>Mwanza!J18+Mwanza!K18+Mwanza!L18</f>
        <v>893.39999999999986</v>
      </c>
      <c r="F18" s="26">
        <f>Domasi!J18+Domasi!K18+Domasi!L18</f>
        <v>413.89999999999992</v>
      </c>
      <c r="G18" s="26">
        <f>Namadzi!J18+Namadzi!K18+Namadzi!L18</f>
        <v>36.200000000000003</v>
      </c>
      <c r="H18" s="26">
        <f>Neno!J18+Neno!K18+Neno!L18</f>
        <v>0</v>
      </c>
      <c r="I18" s="26">
        <f>Kuchawe!J18+Kuchawe!K18+Kuchawe!L18</f>
        <v>604.6</v>
      </c>
      <c r="J18" s="26">
        <f>Chiradzulu!J18+Chiradzulu!K18+Chiradzulu!L18</f>
        <v>0</v>
      </c>
      <c r="K18" s="26">
        <f>Thondwe!J18+Thondwe!K18+Thondwe!L18</f>
        <v>89</v>
      </c>
      <c r="L18" s="26">
        <f>Jali!J18+Jali!K18+Jali!L18</f>
        <v>1799.3000000000002</v>
      </c>
      <c r="M18" s="26">
        <f>Lirangwe!J18+Lirangwe!K18+Lirangwe!L18</f>
        <v>790.69999999999959</v>
      </c>
      <c r="N18" s="54">
        <f>SUM(D18:M18)</f>
        <v>29838.700000000026</v>
      </c>
    </row>
    <row r="19" spans="1:14" s="3" customFormat="1" ht="15.75" x14ac:dyDescent="0.25">
      <c r="A19" s="603" t="s">
        <v>184</v>
      </c>
      <c r="B19" s="604"/>
      <c r="C19" s="12" t="s">
        <v>154</v>
      </c>
      <c r="D19" s="26">
        <f>Zomba!J19+Zomba!K19+Zomba!L19</f>
        <v>117774.29999999964</v>
      </c>
      <c r="E19" s="26">
        <f>Mwanza!J19+Mwanza!K19+Mwanza!L19</f>
        <v>8813.0000000000018</v>
      </c>
      <c r="F19" s="26">
        <f>Domasi!J19+Domasi!K19+Domasi!L19</f>
        <v>7830.5000000000009</v>
      </c>
      <c r="G19" s="26">
        <f>Namadzi!J19+Namadzi!K19+Namadzi!L19</f>
        <v>7470.4</v>
      </c>
      <c r="H19" s="26">
        <f>Neno!J19+Neno!K19+Neno!L19</f>
        <v>865.6</v>
      </c>
      <c r="I19" s="26">
        <f>Kuchawe!J19+Kuchawe!K19+Kuchawe!L19</f>
        <v>116.1</v>
      </c>
      <c r="J19" s="26">
        <f>Chiradzulu!J19+Chiradzulu!K19+Chiradzulu!L19</f>
        <v>267.89999999999998</v>
      </c>
      <c r="K19" s="26">
        <f>Thondwe!J19+Thondwe!K19+Thondwe!L19</f>
        <v>520.5</v>
      </c>
      <c r="L19" s="26">
        <f>Jali!J19+Jali!K19+Jali!L19</f>
        <v>389.30000000000007</v>
      </c>
      <c r="M19" s="26">
        <f>Lirangwe!J19+Lirangwe!K19+Lirangwe!L19</f>
        <v>586.10000000000014</v>
      </c>
      <c r="N19" s="54">
        <f>SUM(D19:M19)</f>
        <v>144633.69999999963</v>
      </c>
    </row>
    <row r="20" spans="1:14" s="3" customFormat="1" ht="15.75" x14ac:dyDescent="0.25">
      <c r="A20" s="596" t="s">
        <v>185</v>
      </c>
      <c r="B20" s="597"/>
      <c r="C20" s="12" t="s">
        <v>154</v>
      </c>
      <c r="D20" s="26">
        <f>Zomba!J20+Zomba!K20+Zomba!L20</f>
        <v>17787.400000000052</v>
      </c>
      <c r="E20" s="5">
        <f>Mwanza!J20+Mwanza!K20+Mwanza!L20</f>
        <v>832.40000000000032</v>
      </c>
      <c r="F20" s="26">
        <f>Domasi!J20+Domasi!K20+Domasi!L20</f>
        <v>312.7</v>
      </c>
      <c r="G20" s="26">
        <f>Namadzi!J20+Namadzi!K20+Namadzi!L20</f>
        <v>83.1</v>
      </c>
      <c r="H20" s="26">
        <f>Neno!J20+Neno!K20+Neno!L20</f>
        <v>232.69999999999996</v>
      </c>
      <c r="I20" s="26">
        <f>Kuchawe!J20+Kuchawe!K20+Kuchawe!L20</f>
        <v>5308.2</v>
      </c>
      <c r="J20" s="26">
        <f>Chiradzulu!J20+Chiradzulu!K20+Chiradzulu!L20</f>
        <v>14.8</v>
      </c>
      <c r="K20" s="26">
        <f>Thondwe!J20+Thondwe!K20+Thondwe!L20</f>
        <v>73.5</v>
      </c>
      <c r="L20" s="26">
        <f>Jali!J20+Jali!K20+Jali!L20</f>
        <v>9.3000000000000007</v>
      </c>
      <c r="M20" s="26">
        <f>Lirangwe!J20+Lirangwe!K20+Lirangwe!L20</f>
        <v>193.90000000000003</v>
      </c>
      <c r="N20" s="54">
        <f>SUM(D20:M20)</f>
        <v>24848.000000000055</v>
      </c>
    </row>
    <row r="21" spans="1:14" s="70" customFormat="1" ht="15.75" x14ac:dyDescent="0.25">
      <c r="A21" s="617" t="s">
        <v>186</v>
      </c>
      <c r="B21" s="618"/>
      <c r="C21" s="61" t="s">
        <v>154</v>
      </c>
      <c r="D21" s="34">
        <f>SUM(D17:D20)</f>
        <v>330960.89999999723</v>
      </c>
      <c r="E21" s="34">
        <f>SUM(E17:E20)</f>
        <v>16457.099999999984</v>
      </c>
      <c r="F21" s="34">
        <f t="shared" ref="F21:N21" si="1">SUM(F17:F20)</f>
        <v>21146.699999999993</v>
      </c>
      <c r="G21" s="34">
        <f t="shared" si="1"/>
        <v>9597.2000000000007</v>
      </c>
      <c r="H21" s="34">
        <f t="shared" si="1"/>
        <v>2675.9999999999995</v>
      </c>
      <c r="I21" s="34">
        <f t="shared" si="1"/>
        <v>6924</v>
      </c>
      <c r="J21" s="34">
        <f t="shared" si="1"/>
        <v>1102.0000000000002</v>
      </c>
      <c r="K21" s="34">
        <f t="shared" si="1"/>
        <v>1277.2</v>
      </c>
      <c r="L21" s="34">
        <f t="shared" si="1"/>
        <v>5187.4000000000042</v>
      </c>
      <c r="M21" s="34">
        <f t="shared" si="1"/>
        <v>16291.200000000032</v>
      </c>
      <c r="N21" s="54">
        <f t="shared" si="1"/>
        <v>411619.69999999722</v>
      </c>
    </row>
    <row r="22" spans="1:14" s="3" customFormat="1" ht="15.75" x14ac:dyDescent="0.25">
      <c r="A22" s="291" t="s">
        <v>187</v>
      </c>
      <c r="B22" s="284"/>
      <c r="C22" s="12" t="s">
        <v>154</v>
      </c>
      <c r="D22" s="34">
        <f>D21+D15</f>
        <v>1003698.8999999972</v>
      </c>
      <c r="E22" s="34">
        <f t="shared" ref="E22:N22" si="2">E21+E15</f>
        <v>86308.099999999977</v>
      </c>
      <c r="F22" s="34">
        <f t="shared" si="2"/>
        <v>49249.7</v>
      </c>
      <c r="G22" s="34">
        <f t="shared" si="2"/>
        <v>18719.2</v>
      </c>
      <c r="H22" s="34">
        <f t="shared" si="2"/>
        <v>12628</v>
      </c>
      <c r="I22" s="34">
        <f t="shared" si="2"/>
        <v>9249</v>
      </c>
      <c r="J22" s="34">
        <f t="shared" si="2"/>
        <v>3153</v>
      </c>
      <c r="K22" s="34">
        <f t="shared" si="2"/>
        <v>7616.2</v>
      </c>
      <c r="L22" s="34">
        <f t="shared" si="2"/>
        <v>13875.400000000005</v>
      </c>
      <c r="M22" s="34">
        <f t="shared" si="2"/>
        <v>19629.200000000033</v>
      </c>
      <c r="N22" s="54">
        <f t="shared" si="2"/>
        <v>1224126.6999999972</v>
      </c>
    </row>
    <row r="23" spans="1:14" x14ac:dyDescent="0.25">
      <c r="A23" s="593" t="s">
        <v>238</v>
      </c>
      <c r="B23" s="594"/>
      <c r="C23" s="594"/>
      <c r="D23" s="594"/>
      <c r="E23" s="594"/>
      <c r="F23" s="594"/>
      <c r="G23" s="594"/>
      <c r="H23" s="594"/>
      <c r="I23" s="594"/>
      <c r="J23" s="594"/>
      <c r="K23" s="594"/>
      <c r="L23" s="594"/>
      <c r="M23" s="594"/>
      <c r="N23" s="595"/>
    </row>
    <row r="24" spans="1:14" ht="15.75" x14ac:dyDescent="0.25">
      <c r="A24" s="665" t="s">
        <v>181</v>
      </c>
      <c r="B24" s="37" t="s">
        <v>155</v>
      </c>
      <c r="C24" s="6" t="s">
        <v>154</v>
      </c>
      <c r="D24" s="53">
        <f>D9-D22</f>
        <v>523137.10000000277</v>
      </c>
      <c r="E24" s="53">
        <f t="shared" ref="E24:N24" si="3">E9-E22</f>
        <v>30113.900000000023</v>
      </c>
      <c r="F24" s="53">
        <f t="shared" si="3"/>
        <v>7346.3000000000029</v>
      </c>
      <c r="G24" s="53">
        <f t="shared" si="3"/>
        <v>2016.7999999999993</v>
      </c>
      <c r="H24" s="53">
        <f t="shared" si="3"/>
        <v>2033</v>
      </c>
      <c r="I24" s="53">
        <f t="shared" si="3"/>
        <v>3069</v>
      </c>
      <c r="J24" s="53">
        <f t="shared" si="3"/>
        <v>450</v>
      </c>
      <c r="K24" s="53">
        <f t="shared" si="3"/>
        <v>2283.8000000000002</v>
      </c>
      <c r="L24" s="53">
        <f t="shared" si="3"/>
        <v>5347.5999999999949</v>
      </c>
      <c r="M24" s="53">
        <f t="shared" si="3"/>
        <v>5016.7999999999665</v>
      </c>
      <c r="N24" s="183">
        <f t="shared" si="3"/>
        <v>580814.30000000284</v>
      </c>
    </row>
    <row r="25" spans="1:14" ht="15.75" x14ac:dyDescent="0.25">
      <c r="A25" s="697"/>
      <c r="B25" s="52" t="s">
        <v>153</v>
      </c>
      <c r="C25" s="51" t="s">
        <v>6</v>
      </c>
      <c r="D25" s="50">
        <f>IFERROR(D24/D9,0)</f>
        <v>0.34262821940274057</v>
      </c>
      <c r="E25" s="50">
        <f t="shared" ref="E25:M25" si="4">IFERROR(E24/E9,0)</f>
        <v>0.25866159316967602</v>
      </c>
      <c r="F25" s="50">
        <f t="shared" si="4"/>
        <v>0.12980245953777658</v>
      </c>
      <c r="G25" s="50">
        <f t="shared" si="4"/>
        <v>9.7260802469135765E-2</v>
      </c>
      <c r="H25" s="50">
        <f t="shared" si="4"/>
        <v>0.13866721233203738</v>
      </c>
      <c r="I25" s="50">
        <f t="shared" si="4"/>
        <v>0.24914758889430103</v>
      </c>
      <c r="J25" s="50">
        <f t="shared" si="4"/>
        <v>0.12489592006661115</v>
      </c>
      <c r="K25" s="50">
        <f t="shared" si="4"/>
        <v>0.23068686868686872</v>
      </c>
      <c r="L25" s="50">
        <f t="shared" si="4"/>
        <v>0.27818758778546504</v>
      </c>
      <c r="M25" s="50">
        <f t="shared" si="4"/>
        <v>0.20355432930292813</v>
      </c>
      <c r="N25" s="160">
        <f>IFERROR(N24/N9,0)</f>
        <v>0.32179129400905782</v>
      </c>
    </row>
    <row r="26" spans="1:14" x14ac:dyDescent="0.25">
      <c r="A26" s="593" t="s">
        <v>152</v>
      </c>
      <c r="B26" s="594"/>
      <c r="C26" s="594"/>
      <c r="D26" s="594"/>
      <c r="E26" s="594"/>
      <c r="F26" s="594"/>
      <c r="G26" s="594"/>
      <c r="H26" s="594"/>
      <c r="I26" s="594"/>
      <c r="J26" s="594"/>
      <c r="K26" s="594"/>
      <c r="L26" s="594"/>
      <c r="M26" s="594"/>
      <c r="N26" s="595"/>
    </row>
    <row r="27" spans="1:14" x14ac:dyDescent="0.25">
      <c r="A27" s="704" t="s">
        <v>151</v>
      </c>
      <c r="B27" s="705"/>
      <c r="C27" s="705"/>
      <c r="D27" s="705"/>
      <c r="E27" s="705"/>
      <c r="F27" s="705"/>
      <c r="G27" s="705"/>
      <c r="H27" s="705"/>
      <c r="I27" s="705"/>
      <c r="J27" s="705"/>
      <c r="K27" s="705"/>
      <c r="L27" s="705"/>
      <c r="M27" s="705"/>
      <c r="N27" s="706"/>
    </row>
    <row r="28" spans="1:14" ht="15.75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7"/>
      <c r="K28" s="47"/>
      <c r="L28" s="47"/>
      <c r="M28" s="46"/>
      <c r="N28" s="45"/>
    </row>
    <row r="29" spans="1:14" ht="15.75" x14ac:dyDescent="0.25">
      <c r="A29" s="673" t="s">
        <v>148</v>
      </c>
      <c r="B29" s="612">
        <v>7400</v>
      </c>
      <c r="C29" s="6" t="s">
        <v>142</v>
      </c>
      <c r="D29" s="26">
        <f>Zomba!J29+Zomba!K29+Zomba!L29</f>
        <v>3830.9</v>
      </c>
      <c r="E29" s="5">
        <f>Mwanza!J29+Mwanza!K29+Mwanza!L29</f>
        <v>53.5</v>
      </c>
      <c r="F29" s="5">
        <f>Domasi!J29+Domasi!K29+Domasi!L29</f>
        <v>150</v>
      </c>
      <c r="G29" s="26">
        <f>Namadzi!J29+Namadzi!K29+Namadzi!L29</f>
        <v>13.25</v>
      </c>
      <c r="H29" s="26">
        <f>Neno!J29+Neno!K29+Neno!L29</f>
        <v>33</v>
      </c>
      <c r="I29" s="26">
        <f>Kuchawe!J29+Kuchawe!K29+Kuchawe!L29</f>
        <v>49</v>
      </c>
      <c r="J29" s="26">
        <f>Chiradzulu!J29+Chiradzulu!K29+Chiradzulu!L29</f>
        <v>16.7</v>
      </c>
      <c r="K29" s="26">
        <f>Thondwe!J29+Thondwe!K29+Thondwe!L29</f>
        <v>24.8</v>
      </c>
      <c r="L29" s="26">
        <f>Jali!J29+Jali!K29+Jali!L29</f>
        <v>48.3</v>
      </c>
      <c r="M29" s="26">
        <f>Lirangwe!J29+Lirangwe!K29+Lirangwe!L29</f>
        <v>21.5</v>
      </c>
      <c r="N29" s="44">
        <f>SUM(D29:M29)</f>
        <v>4240.95</v>
      </c>
    </row>
    <row r="30" spans="1:14" ht="15.75" x14ac:dyDescent="0.25">
      <c r="A30" s="674"/>
      <c r="B30" s="613"/>
      <c r="C30" s="42" t="s">
        <v>141</v>
      </c>
      <c r="D30" s="16">
        <f>IFERROR(D29/(D9/1000),0)</f>
        <v>2.5090448483006687</v>
      </c>
      <c r="E30" s="16">
        <f t="shared" ref="E30:M30" si="5">IFERROR(E29/(E9/1000),0)</f>
        <v>0.45953513940664137</v>
      </c>
      <c r="F30" s="16">
        <f t="shared" si="5"/>
        <v>2.6503639833203763</v>
      </c>
      <c r="G30" s="16">
        <f t="shared" si="5"/>
        <v>0.63898533950617287</v>
      </c>
      <c r="H30" s="16">
        <f t="shared" si="5"/>
        <v>2.2508696541845712</v>
      </c>
      <c r="I30" s="16">
        <f t="shared" si="5"/>
        <v>3.9779184932618934</v>
      </c>
      <c r="J30" s="16">
        <f t="shared" si="5"/>
        <v>4.635026366916458</v>
      </c>
      <c r="K30" s="16">
        <f t="shared" si="5"/>
        <v>2.5050505050505052</v>
      </c>
      <c r="L30" s="16">
        <f t="shared" si="5"/>
        <v>2.5126150964989855</v>
      </c>
      <c r="M30" s="16">
        <f t="shared" si="5"/>
        <v>0.87235251156374261</v>
      </c>
      <c r="N30" s="40">
        <f>IFERROR(N29/(N9/1000),0)</f>
        <v>2.3496335891311682</v>
      </c>
    </row>
    <row r="31" spans="1:14" ht="15.75" x14ac:dyDescent="0.25">
      <c r="A31" s="605" t="s">
        <v>147</v>
      </c>
      <c r="B31" s="612">
        <v>1900</v>
      </c>
      <c r="C31" s="6" t="s">
        <v>142</v>
      </c>
      <c r="D31" s="26">
        <f>Zomba!J31+Zomba!K31+Zomba!L31</f>
        <v>12353.1</v>
      </c>
      <c r="E31" s="5">
        <f>Mwanza!J31+Mwanza!K31+Mwanza!L31</f>
        <v>0</v>
      </c>
      <c r="F31" s="5">
        <f>Domasi!J31+Domasi!K31+Domasi!L31</f>
        <v>100</v>
      </c>
      <c r="G31" s="26">
        <f>Namadzi!J31+Namadzi!K31+Namadzi!L31</f>
        <v>0</v>
      </c>
      <c r="H31" s="26">
        <f>Neno!J31+Neno!K31+Neno!L31</f>
        <v>0</v>
      </c>
      <c r="I31" s="26">
        <f>Kuchawe!J31+Kuchawe!K31+Kuchawe!L31</f>
        <v>33</v>
      </c>
      <c r="J31" s="26">
        <f>Chiradzulu!J31+Chiradzulu!K31+Chiradzulu!L31</f>
        <v>0</v>
      </c>
      <c r="K31" s="26">
        <f>Thondwe!J31+Thondwe!K31+Thondwe!L31</f>
        <v>88.1</v>
      </c>
      <c r="L31" s="26">
        <f>Jali!J31+Jali!K31+Jali!L31</f>
        <v>155.80000000000001</v>
      </c>
      <c r="M31" s="26">
        <f>Lirangwe!J31+Lirangwe!K31+Lirangwe!L31</f>
        <v>0</v>
      </c>
      <c r="N31" s="44">
        <f>SUM(D31:M31)</f>
        <v>12730</v>
      </c>
    </row>
    <row r="32" spans="1:14" ht="15.75" x14ac:dyDescent="0.25">
      <c r="A32" s="607"/>
      <c r="B32" s="613"/>
      <c r="C32" s="42" t="s">
        <v>141</v>
      </c>
      <c r="D32" s="16">
        <f>IFERROR(D31/(D9/1000),0)</f>
        <v>8.0906528271536704</v>
      </c>
      <c r="E32" s="16">
        <f t="shared" ref="E32:M32" si="6">IFERROR(E31/(E9/1000),0)</f>
        <v>0</v>
      </c>
      <c r="F32" s="16">
        <f t="shared" si="6"/>
        <v>1.7669093222135841</v>
      </c>
      <c r="G32" s="16">
        <f t="shared" si="6"/>
        <v>0</v>
      </c>
      <c r="H32" s="16">
        <f t="shared" si="6"/>
        <v>0</v>
      </c>
      <c r="I32" s="16">
        <f t="shared" si="6"/>
        <v>2.6790063321967854</v>
      </c>
      <c r="J32" s="16">
        <f t="shared" si="6"/>
        <v>0</v>
      </c>
      <c r="K32" s="16">
        <f t="shared" si="6"/>
        <v>8.8989898989898979</v>
      </c>
      <c r="L32" s="16">
        <f t="shared" si="6"/>
        <v>8.1048743692451755</v>
      </c>
      <c r="M32" s="16">
        <f t="shared" si="6"/>
        <v>0</v>
      </c>
      <c r="N32" s="40">
        <f>IFERROR(N31/(N9/1000),0)</f>
        <v>7.0528621157145857</v>
      </c>
    </row>
    <row r="33" spans="1:14" ht="15.75" x14ac:dyDescent="0.25">
      <c r="A33" s="605" t="s">
        <v>146</v>
      </c>
      <c r="B33" s="612">
        <v>1900</v>
      </c>
      <c r="C33" s="6" t="s">
        <v>142</v>
      </c>
      <c r="D33" s="26">
        <f>Zomba!J33+Zomba!K33+Zomba!L33</f>
        <v>3922.3</v>
      </c>
      <c r="E33" s="5">
        <f>Mwanza!J33+Mwanza!K33+Mwanza!L33</f>
        <v>0</v>
      </c>
      <c r="F33" s="5">
        <f>Domasi!J33+Domasi!K33+Domasi!L33</f>
        <v>37.5</v>
      </c>
      <c r="G33" s="26">
        <f>Namadzi!J33+Namadzi!K33+Namadzi!L33</f>
        <v>0</v>
      </c>
      <c r="H33" s="26">
        <f>Neno!J33+Neno!K33+Neno!L33</f>
        <v>0</v>
      </c>
      <c r="I33" s="26">
        <f>Kuchawe!J33+Kuchawe!K33+Kuchawe!L33</f>
        <v>25</v>
      </c>
      <c r="J33" s="26">
        <f>Chiradzulu!J33+Chiradzulu!K33+Chiradzulu!L33</f>
        <v>0</v>
      </c>
      <c r="K33" s="26">
        <f>Thondwe!J33+Thondwe!K33+Thondwe!L33</f>
        <v>29.158610255656455</v>
      </c>
      <c r="L33" s="26">
        <f>Jali!J33+Jali!K33+Jali!L33</f>
        <v>48.550394544848331</v>
      </c>
      <c r="M33" s="26">
        <f>Lirangwe!J33+Lirangwe!K33+Lirangwe!L33</f>
        <v>0</v>
      </c>
      <c r="N33" s="44">
        <f>SUM(D33:M33)</f>
        <v>4062.509004800505</v>
      </c>
    </row>
    <row r="34" spans="1:14" ht="15.75" x14ac:dyDescent="0.25">
      <c r="A34" s="607"/>
      <c r="B34" s="613"/>
      <c r="C34" s="42" t="s">
        <v>141</v>
      </c>
      <c r="D34" s="16">
        <f>IFERROR(D33/(D9/1000),0)</f>
        <v>2.5689072041790997</v>
      </c>
      <c r="E34" s="16">
        <f t="shared" ref="E34:M34" si="7">IFERROR(E33/(E9/1000),0)</f>
        <v>0</v>
      </c>
      <c r="F34" s="16">
        <f t="shared" si="7"/>
        <v>0.66259099583009406</v>
      </c>
      <c r="G34" s="16">
        <f t="shared" si="7"/>
        <v>0</v>
      </c>
      <c r="H34" s="16">
        <f t="shared" si="7"/>
        <v>0</v>
      </c>
      <c r="I34" s="16">
        <f t="shared" si="7"/>
        <v>2.0295502516642312</v>
      </c>
      <c r="J34" s="16">
        <f t="shared" si="7"/>
        <v>0</v>
      </c>
      <c r="K34" s="16">
        <f t="shared" si="7"/>
        <v>2.9453141672380259</v>
      </c>
      <c r="L34" s="16">
        <f t="shared" si="7"/>
        <v>2.5256408752457125</v>
      </c>
      <c r="M34" s="16">
        <f t="shared" si="7"/>
        <v>0</v>
      </c>
      <c r="N34" s="40">
        <f>IFERROR(N33/(N9/1000),0)</f>
        <v>2.2507710804954315</v>
      </c>
    </row>
    <row r="35" spans="1:14" ht="15.75" x14ac:dyDescent="0.25">
      <c r="A35" s="605" t="s">
        <v>145</v>
      </c>
      <c r="B35" s="612">
        <f>745345.16/200</f>
        <v>3726.7258000000002</v>
      </c>
      <c r="C35" s="6" t="s">
        <v>128</v>
      </c>
      <c r="D35" s="26">
        <f>Zomba!J35+Zomba!K35+Zomba!L35</f>
        <v>0</v>
      </c>
      <c r="E35" s="5">
        <f>Mwanza!J35+Mwanza!K35+Mwanza!L35</f>
        <v>0</v>
      </c>
      <c r="F35" s="5">
        <f>Domasi!J35+Domasi!K35+Domasi!L35</f>
        <v>0</v>
      </c>
      <c r="G35" s="26">
        <f>Namadzi!J35+Namadzi!K35+Namadzi!L35</f>
        <v>0</v>
      </c>
      <c r="H35" s="26">
        <f>Neno!J35+Neno!K35+Neno!L35</f>
        <v>0</v>
      </c>
      <c r="I35" s="26">
        <f>Kuchawe!J35+Kuchawe!K35+Kuchawe!L35</f>
        <v>0</v>
      </c>
      <c r="J35" s="26">
        <f>Chiradzulu!J35+Chiradzulu!K35+Chiradzulu!L35</f>
        <v>0</v>
      </c>
      <c r="K35" s="26">
        <f>Thondwe!J35+Thondwe!K35+Thondwe!L35</f>
        <v>0</v>
      </c>
      <c r="L35" s="26">
        <f>Jali!J35+Jali!K35+Jali!L35</f>
        <v>0</v>
      </c>
      <c r="M35" s="26">
        <f>Lirangwe!J35+Lirangwe!K35+Lirangwe!L35</f>
        <v>0</v>
      </c>
      <c r="N35" s="40"/>
    </row>
    <row r="36" spans="1:14" ht="15.75" x14ac:dyDescent="0.25">
      <c r="A36" s="607"/>
      <c r="B36" s="613"/>
      <c r="C36" s="6" t="s">
        <v>144</v>
      </c>
      <c r="D36" s="26"/>
      <c r="E36" s="16"/>
      <c r="F36" s="16"/>
      <c r="G36" s="14"/>
      <c r="H36" s="14"/>
      <c r="I36" s="14"/>
      <c r="J36" s="14"/>
      <c r="K36" s="14"/>
      <c r="L36" s="14"/>
      <c r="M36" s="14"/>
      <c r="N36" s="40"/>
    </row>
    <row r="37" spans="1:14" ht="15.75" x14ac:dyDescent="0.25">
      <c r="A37" s="605" t="s">
        <v>188</v>
      </c>
      <c r="B37" s="612">
        <f>790318.72/200</f>
        <v>3951.5935999999997</v>
      </c>
      <c r="C37" s="6" t="s">
        <v>128</v>
      </c>
      <c r="D37" s="26">
        <f>Zomba!J37+Zomba!K37+Zomba!L37</f>
        <v>0</v>
      </c>
      <c r="E37" s="5">
        <f>Mwanza!J37+Mwanza!K37+Mwanza!L37</f>
        <v>0</v>
      </c>
      <c r="F37" s="5">
        <f>Domasi!J37+Domasi!K37+Domasi!L37</f>
        <v>0</v>
      </c>
      <c r="G37" s="26">
        <f>Namadzi!J37+Namadzi!K37+Namadzi!L37</f>
        <v>0</v>
      </c>
      <c r="H37" s="26">
        <f>Neno!J37+Neno!K37+Neno!L37</f>
        <v>0</v>
      </c>
      <c r="I37" s="26">
        <f>Kuchawe!J37+Kuchawe!K37+Kuchawe!L37</f>
        <v>0</v>
      </c>
      <c r="J37" s="26">
        <f>Chiradzulu!J37+Chiradzulu!K37+Chiradzulu!L37</f>
        <v>0</v>
      </c>
      <c r="K37" s="26">
        <f>Thondwe!J37+Thondwe!K37+Thondwe!L37</f>
        <v>0</v>
      </c>
      <c r="L37" s="26">
        <f>Jali!J37+Jali!K37+Jali!L37</f>
        <v>0</v>
      </c>
      <c r="M37" s="26">
        <f>Lirangwe!J37+Lirangwe!K37+Lirangwe!L37</f>
        <v>0</v>
      </c>
      <c r="N37" s="44">
        <f>SUM(D37:M37)</f>
        <v>0</v>
      </c>
    </row>
    <row r="38" spans="1:14" ht="15.75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M38" si="8">IFERROR(E37/(E9/1000),0)</f>
        <v>0</v>
      </c>
      <c r="F38" s="16">
        <f t="shared" si="8"/>
        <v>0</v>
      </c>
      <c r="G38" s="16">
        <f t="shared" si="8"/>
        <v>0</v>
      </c>
      <c r="H38" s="16">
        <f t="shared" si="8"/>
        <v>0</v>
      </c>
      <c r="I38" s="16">
        <f t="shared" si="8"/>
        <v>0</v>
      </c>
      <c r="J38" s="16">
        <f t="shared" si="8"/>
        <v>0</v>
      </c>
      <c r="K38" s="16">
        <f t="shared" si="8"/>
        <v>0</v>
      </c>
      <c r="L38" s="16">
        <f t="shared" si="8"/>
        <v>0</v>
      </c>
      <c r="M38" s="16">
        <f t="shared" si="8"/>
        <v>0</v>
      </c>
      <c r="N38" s="40">
        <f>IFERROR(N37/(N9/1000),0)</f>
        <v>0</v>
      </c>
    </row>
    <row r="39" spans="1:14" ht="15.75" x14ac:dyDescent="0.25">
      <c r="A39" s="605" t="s">
        <v>143</v>
      </c>
      <c r="B39" s="612">
        <v>1950</v>
      </c>
      <c r="C39" s="6" t="s">
        <v>142</v>
      </c>
      <c r="D39" s="26">
        <f>Zomba!J39+Zomba!K39+Zomba!L39</f>
        <v>0</v>
      </c>
      <c r="E39" s="5">
        <f>Mwanza!J39+Mwanza!K39+Mwanza!L39</f>
        <v>0</v>
      </c>
      <c r="F39" s="5">
        <f>Domasi!J39+Domasi!K39+Domasi!L39</f>
        <v>0</v>
      </c>
      <c r="G39" s="26">
        <f>Namadzi!J39+Namadzi!K39+Namadzi!L39</f>
        <v>0</v>
      </c>
      <c r="H39" s="26">
        <f>Neno!J39+Neno!K39+Neno!L39</f>
        <v>0</v>
      </c>
      <c r="I39" s="26">
        <f>Kuchawe!J39+Kuchawe!K39+Kuchawe!L39</f>
        <v>0</v>
      </c>
      <c r="J39" s="26">
        <f>Chiradzulu!J39+Chiradzulu!K39+Chiradzulu!L39</f>
        <v>0</v>
      </c>
      <c r="K39" s="26">
        <f>Thondwe!J39+Thondwe!K39+Thondwe!L39</f>
        <v>0</v>
      </c>
      <c r="L39" s="26">
        <f>Jali!J39+Jali!K39+Jali!L39</f>
        <v>0</v>
      </c>
      <c r="M39" s="26">
        <f>Lirangwe!J39+Lirangwe!K39+Lirangwe!L39</f>
        <v>0</v>
      </c>
      <c r="N39" s="44">
        <f>SUM(D39:M39)</f>
        <v>0</v>
      </c>
    </row>
    <row r="40" spans="1:14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M40" si="9">IFERROR(E39/(E9/1000),0)</f>
        <v>0</v>
      </c>
      <c r="F40" s="16">
        <f t="shared" si="9"/>
        <v>0</v>
      </c>
      <c r="G40" s="16">
        <f t="shared" si="9"/>
        <v>0</v>
      </c>
      <c r="H40" s="16">
        <f t="shared" si="9"/>
        <v>0</v>
      </c>
      <c r="I40" s="16">
        <f t="shared" si="9"/>
        <v>0</v>
      </c>
      <c r="J40" s="16">
        <f t="shared" si="9"/>
        <v>0</v>
      </c>
      <c r="K40" s="16">
        <f t="shared" si="9"/>
        <v>0</v>
      </c>
      <c r="L40" s="16">
        <f t="shared" si="9"/>
        <v>0</v>
      </c>
      <c r="M40" s="16">
        <f t="shared" si="9"/>
        <v>0</v>
      </c>
      <c r="N40" s="40">
        <f>IFERROR(N39/(N9/1000),0)</f>
        <v>0</v>
      </c>
    </row>
    <row r="41" spans="1:14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59271920</v>
      </c>
      <c r="E41" s="41">
        <f t="shared" ref="E41:M41" si="10">(E29*$B29)+(E31*$B31)+(E33*$B33)+(E35*$B35)+(E37*$B37)+(E39*$B39)</f>
        <v>395900</v>
      </c>
      <c r="F41" s="41">
        <f t="shared" si="10"/>
        <v>1371250</v>
      </c>
      <c r="G41" s="41">
        <f t="shared" si="10"/>
        <v>98050</v>
      </c>
      <c r="H41" s="41">
        <f t="shared" si="10"/>
        <v>244200</v>
      </c>
      <c r="I41" s="41">
        <f t="shared" si="10"/>
        <v>472800</v>
      </c>
      <c r="J41" s="41">
        <f t="shared" si="10"/>
        <v>123580</v>
      </c>
      <c r="K41" s="41">
        <f t="shared" si="10"/>
        <v>406311.35948574729</v>
      </c>
      <c r="L41" s="41">
        <f t="shared" si="10"/>
        <v>745685.74963521189</v>
      </c>
      <c r="M41" s="41">
        <f t="shared" si="10"/>
        <v>159100</v>
      </c>
      <c r="N41" s="39">
        <f>SUM(D41:M41)</f>
        <v>63288797.109120958</v>
      </c>
    </row>
    <row r="42" spans="1:14" ht="15.75" x14ac:dyDescent="0.25">
      <c r="A42" s="660" t="s">
        <v>139</v>
      </c>
      <c r="B42" s="661"/>
      <c r="C42" s="42" t="s">
        <v>117</v>
      </c>
      <c r="D42" s="16">
        <f>IFERROR(D41/D9,0)</f>
        <v>38.820095936957209</v>
      </c>
      <c r="E42" s="16">
        <f t="shared" ref="E42:M42" si="11">IFERROR(E41/E9,0)</f>
        <v>3.400560031609146</v>
      </c>
      <c r="F42" s="16">
        <f t="shared" si="11"/>
        <v>24.228744080853769</v>
      </c>
      <c r="G42" s="16">
        <f t="shared" si="11"/>
        <v>4.7284915123456788</v>
      </c>
      <c r="H42" s="16">
        <f t="shared" si="11"/>
        <v>16.656435440965829</v>
      </c>
      <c r="I42" s="16">
        <f t="shared" si="11"/>
        <v>38.382854359473939</v>
      </c>
      <c r="J42" s="16">
        <f t="shared" si="11"/>
        <v>34.299195115181796</v>
      </c>
      <c r="K42" s="16">
        <f t="shared" si="11"/>
        <v>41.041551463206794</v>
      </c>
      <c r="L42" s="16">
        <f t="shared" si="11"/>
        <v>38.791330678625179</v>
      </c>
      <c r="M42" s="16">
        <f t="shared" si="11"/>
        <v>6.4554085855716954</v>
      </c>
      <c r="N42" s="297">
        <f>IFERROR(N41/N9,0)</f>
        <v>35.064191632369678</v>
      </c>
    </row>
    <row r="43" spans="1:14" ht="15.75" thickBot="1" x14ac:dyDescent="0.3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8"/>
    </row>
    <row r="44" spans="1:14" ht="15.75" x14ac:dyDescent="0.25">
      <c r="A44" s="596" t="s">
        <v>137</v>
      </c>
      <c r="B44" s="597"/>
      <c r="C44" s="12" t="s">
        <v>136</v>
      </c>
      <c r="D44" s="26">
        <f>Zomba!J44+Zomba!K44+Zomba!L44</f>
        <v>99133.02</v>
      </c>
      <c r="E44" s="206">
        <f>Mwanza!J44+Mwanza!K44+Mwanza!L44</f>
        <v>57655</v>
      </c>
      <c r="F44" s="5">
        <f>Domasi!J44+Domasi!K44+Domasi!L44</f>
        <v>364.06</v>
      </c>
      <c r="G44" s="26">
        <f>Namadzi!J44+Namadzi!K44+Namadzi!L44</f>
        <v>9928.0299999999988</v>
      </c>
      <c r="H44" s="26">
        <f>Neno!J44+Neno!K44+Neno!L44</f>
        <v>11893.150000000001</v>
      </c>
      <c r="I44" s="26">
        <f>Kuchawe!J44+Kuchawe!K44+Kuchawe!L44</f>
        <v>4436</v>
      </c>
      <c r="J44" s="26">
        <f>Chiradzulu!J44+Chiradzulu!K44+Chiradzulu!L44</f>
        <v>55.529999999999994</v>
      </c>
      <c r="K44" s="26">
        <f>Thondwe!J44+Thondwe!K44+Thondwe!L44</f>
        <v>659.44</v>
      </c>
      <c r="L44" s="26">
        <f>Jali!J44+Jali!K44+Jali!L44</f>
        <v>1238.8</v>
      </c>
      <c r="M44" s="26">
        <f>Lirangwe!J44+Lirangwe!K44+Lirangwe!L44</f>
        <v>3764</v>
      </c>
      <c r="N44" s="39">
        <f>SUM(D44:M44)</f>
        <v>189127.03</v>
      </c>
    </row>
    <row r="45" spans="1:14" ht="15.75" x14ac:dyDescent="0.25">
      <c r="A45" s="660" t="s">
        <v>135</v>
      </c>
      <c r="B45" s="661"/>
      <c r="C45" s="42" t="s">
        <v>134</v>
      </c>
      <c r="D45" s="16">
        <f>IFERROR(D44/D9,0)</f>
        <v>6.4927091056275851E-2</v>
      </c>
      <c r="E45" s="16">
        <f t="shared" ref="E45:M45" si="12">IFERROR(E44/E9,0)</f>
        <v>0.49522427032691418</v>
      </c>
      <c r="F45" s="16">
        <f t="shared" si="12"/>
        <v>6.4326100784507737E-3</v>
      </c>
      <c r="G45" s="16">
        <f t="shared" si="12"/>
        <v>0.47878231095679008</v>
      </c>
      <c r="H45" s="16">
        <f t="shared" si="12"/>
        <v>0.81121001295955264</v>
      </c>
      <c r="I45" s="16">
        <f t="shared" si="12"/>
        <v>0.36012339665530119</v>
      </c>
      <c r="J45" s="16">
        <f t="shared" si="12"/>
        <v>1.5412156536219815E-2</v>
      </c>
      <c r="K45" s="16">
        <f t="shared" si="12"/>
        <v>6.6610101010101022E-2</v>
      </c>
      <c r="L45" s="16">
        <f t="shared" si="12"/>
        <v>6.4443635228632362E-2</v>
      </c>
      <c r="M45" s="16">
        <f t="shared" si="12"/>
        <v>0.1527225513267873</v>
      </c>
      <c r="N45" s="40">
        <f>IFERROR(N44/N9,0)</f>
        <v>0.10478294304356763</v>
      </c>
    </row>
    <row r="46" spans="1:14" ht="15.75" x14ac:dyDescent="0.25">
      <c r="A46" s="610" t="s">
        <v>133</v>
      </c>
      <c r="B46" s="611"/>
      <c r="C46" s="6" t="s">
        <v>31</v>
      </c>
      <c r="D46" s="26">
        <f>Zomba!J46+Zomba!K46+Zomba!L46</f>
        <v>23439594.138675004</v>
      </c>
      <c r="E46" s="5">
        <f>Mwanza!J46+Mwanza!K46+Mwanza!L46</f>
        <v>13666491.21875</v>
      </c>
      <c r="F46" s="5">
        <f>Domasi!J46+Domasi!K46+Domasi!L46</f>
        <v>167528.32227500001</v>
      </c>
      <c r="G46" s="26">
        <f>Namadzi!J46+Namadzi!K46+Namadzi!L46</f>
        <v>2421002.8886374999</v>
      </c>
      <c r="H46" s="26">
        <f>Neno!J46+Neno!K46+Neno!L46</f>
        <v>2884026.9194375002</v>
      </c>
      <c r="I46" s="26">
        <f>Kuchawe!J46+Kuchawe!K46+Kuchawe!L46</f>
        <v>1126963.915</v>
      </c>
      <c r="J46" s="26">
        <f>Chiradzulu!J46+Chiradzulu!K46+Chiradzulu!L46</f>
        <v>94832.098012500006</v>
      </c>
      <c r="K46" s="26">
        <f>Thondwe!J46+Thondwe!K46+Thondwe!L46</f>
        <v>237126.12710000001</v>
      </c>
      <c r="L46" s="26">
        <f>Jali!J46+Jali!K46+Jali!L46</f>
        <v>373635.65449999995</v>
      </c>
      <c r="M46" s="26">
        <f>Lirangwe!J46+Lirangwe!K46+Lirangwe!L46</f>
        <v>968626.43500000006</v>
      </c>
      <c r="N46" s="39">
        <f>SUM(D46:M46)</f>
        <v>45379827.717387497</v>
      </c>
    </row>
    <row r="47" spans="1:14" s="3" customFormat="1" ht="15.75" x14ac:dyDescent="0.25">
      <c r="A47" s="596" t="s">
        <v>132</v>
      </c>
      <c r="B47" s="597"/>
      <c r="C47" s="12" t="s">
        <v>117</v>
      </c>
      <c r="D47" s="16">
        <f>IFERROR(D46/D9,0)</f>
        <v>15.351743172596798</v>
      </c>
      <c r="E47" s="16">
        <f t="shared" ref="E47:M47" si="13">IFERROR(E46/E9,0)</f>
        <v>117.38753172725086</v>
      </c>
      <c r="F47" s="16">
        <f t="shared" si="13"/>
        <v>2.9600735436249912</v>
      </c>
      <c r="G47" s="16">
        <f t="shared" si="13"/>
        <v>116.75361152765721</v>
      </c>
      <c r="H47" s="16">
        <f t="shared" si="13"/>
        <v>196.71420226706911</v>
      </c>
      <c r="I47" s="16">
        <f t="shared" si="13"/>
        <v>91.489195892190295</v>
      </c>
      <c r="J47" s="16">
        <f t="shared" si="13"/>
        <v>26.320315851373856</v>
      </c>
      <c r="K47" s="16">
        <f t="shared" si="13"/>
        <v>23.952134050505052</v>
      </c>
      <c r="L47" s="16">
        <f t="shared" si="13"/>
        <v>19.436906544243872</v>
      </c>
      <c r="M47" s="16">
        <f t="shared" si="13"/>
        <v>39.301567597176017</v>
      </c>
      <c r="N47" s="40">
        <f>IFERROR(N46/N9,0)</f>
        <v>25.142000606882718</v>
      </c>
    </row>
    <row r="48" spans="1:14" ht="15.75" thickBot="1" x14ac:dyDescent="0.3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8"/>
    </row>
    <row r="49" spans="1:14" ht="15.75" x14ac:dyDescent="0.25">
      <c r="A49" s="596" t="s">
        <v>130</v>
      </c>
      <c r="B49" s="597"/>
      <c r="C49" s="6" t="s">
        <v>129</v>
      </c>
      <c r="D49" s="26">
        <f>Zomba!J49+Zomba!K49+Zomba!L49</f>
        <v>0</v>
      </c>
      <c r="E49" s="206">
        <f>Mwanza!J49+Mwanza!K49+Mwanza!L49</f>
        <v>0</v>
      </c>
      <c r="F49" s="206">
        <f>Domasi!J49+Domasi!K49+Domasi!L49</f>
        <v>0</v>
      </c>
      <c r="G49" s="26">
        <f>Namadzi!J49+Namadzi!K49+Namadzi!L49</f>
        <v>0</v>
      </c>
      <c r="H49" s="26">
        <f>Neno!J49+Neno!K49+Neno!L49</f>
        <v>0</v>
      </c>
      <c r="I49" s="26">
        <f>Kuchawe!J49+Kuchawe!K49+Kuchawe!L49</f>
        <v>0</v>
      </c>
      <c r="J49" s="26">
        <f>Chiradzulu!J49+Chiradzulu!K49+Chiradzulu!L49</f>
        <v>0</v>
      </c>
      <c r="K49" s="26">
        <f>Thondwe!J49+Thondwe!K49+Thondwe!L49</f>
        <v>0</v>
      </c>
      <c r="L49" s="26">
        <f>Jali!J49+Jali!K49+Jali!L49</f>
        <v>0</v>
      </c>
      <c r="M49" s="26">
        <f>Lirangwe!J49+Lirangwe!K49+Lirangwe!L49</f>
        <v>0</v>
      </c>
      <c r="N49" s="39">
        <f>SUM(D49:M49)</f>
        <v>0</v>
      </c>
    </row>
    <row r="50" spans="1:14" ht="15.75" x14ac:dyDescent="0.25">
      <c r="A50" s="596" t="s">
        <v>189</v>
      </c>
      <c r="B50" s="597"/>
      <c r="C50" s="6" t="s">
        <v>128</v>
      </c>
      <c r="D50" s="26">
        <f>Zomba!J50+Zomba!K50+Zomba!L50</f>
        <v>0</v>
      </c>
      <c r="E50" s="26">
        <f>Mwanza!J50+Mwanza!K50+Mwanza!L50</f>
        <v>0</v>
      </c>
      <c r="F50" s="26">
        <f>Domasi!J50+Domasi!K50+Domasi!L50</f>
        <v>0</v>
      </c>
      <c r="G50" s="26">
        <f>Namadzi!J50+Namadzi!K50+Namadzi!L50</f>
        <v>0</v>
      </c>
      <c r="H50" s="26">
        <f>Neno!J50+Neno!K50+Neno!L50</f>
        <v>0</v>
      </c>
      <c r="I50" s="26">
        <f>Kuchawe!J50+Kuchawe!K50+Kuchawe!L50</f>
        <v>0</v>
      </c>
      <c r="J50" s="26">
        <f>Chiradzulu!J50+Chiradzulu!K50+Chiradzulu!L50</f>
        <v>0</v>
      </c>
      <c r="K50" s="26">
        <f>Thondwe!J50+Thondwe!K50+Thondwe!L50</f>
        <v>0</v>
      </c>
      <c r="L50" s="26">
        <f>Jali!J50+Jali!K50+Jali!L50</f>
        <v>0</v>
      </c>
      <c r="M50" s="26">
        <f>Lirangwe!J50+Lirangwe!K50+Lirangwe!L50</f>
        <v>0</v>
      </c>
      <c r="N50" s="39">
        <f>SUM(D50:M50)</f>
        <v>0</v>
      </c>
    </row>
    <row r="51" spans="1:14" ht="15.75" x14ac:dyDescent="0.25">
      <c r="A51" s="610" t="s">
        <v>127</v>
      </c>
      <c r="B51" s="611"/>
      <c r="C51" s="6" t="s">
        <v>31</v>
      </c>
      <c r="D51" s="26">
        <f>Zomba!J51+Zomba!K51+Zomba!L51</f>
        <v>0</v>
      </c>
      <c r="E51" s="26">
        <f>Mwanza!J51+Mwanza!K51+Mwanza!L51</f>
        <v>0</v>
      </c>
      <c r="F51" s="26">
        <f>Domasi!J51+Domasi!K51+Domasi!L51</f>
        <v>0</v>
      </c>
      <c r="G51" s="26">
        <f>Namadzi!J51+Namadzi!K51+Namadzi!L51</f>
        <v>0</v>
      </c>
      <c r="H51" s="26">
        <f>Neno!J51+Neno!K51+Neno!L51</f>
        <v>0</v>
      </c>
      <c r="I51" s="26">
        <f>Kuchawe!J51+Kuchawe!K51+Kuchawe!L51</f>
        <v>0</v>
      </c>
      <c r="J51" s="26">
        <f>Chiradzulu!J51+Chiradzulu!K51+Chiradzulu!L51</f>
        <v>0</v>
      </c>
      <c r="K51" s="26">
        <f>Thondwe!J51+Thondwe!K51+Thondwe!L51</f>
        <v>0</v>
      </c>
      <c r="L51" s="26">
        <f>Jali!J51+Jali!K51+Jali!L51</f>
        <v>0</v>
      </c>
      <c r="M51" s="26">
        <f>Lirangwe!J51+Lirangwe!K51+Lirangwe!L51</f>
        <v>0</v>
      </c>
      <c r="N51" s="40">
        <f>SUM(D51:M51)</f>
        <v>0</v>
      </c>
    </row>
    <row r="52" spans="1:14" ht="15.75" x14ac:dyDescent="0.25">
      <c r="A52" s="596" t="s">
        <v>126</v>
      </c>
      <c r="B52" s="597"/>
      <c r="C52" s="6" t="s">
        <v>31</v>
      </c>
      <c r="D52" s="26">
        <f>Zomba!J52+Zomba!K52+Zomba!L52</f>
        <v>0</v>
      </c>
      <c r="E52" s="5">
        <f>Mwanza!J52+Mwanza!K52+Mwanza!L52</f>
        <v>0</v>
      </c>
      <c r="F52" s="26">
        <f>Domasi!J52+Domasi!K52+Domasi!L52</f>
        <v>0</v>
      </c>
      <c r="G52" s="26">
        <f>Namadzi!J52+Namadzi!K52+Namadzi!L52</f>
        <v>0</v>
      </c>
      <c r="H52" s="26">
        <f>Neno!J52+Neno!K52+Neno!L52</f>
        <v>0</v>
      </c>
      <c r="I52" s="26">
        <f>Kuchawe!J52+Kuchawe!K52+Kuchawe!L52</f>
        <v>0</v>
      </c>
      <c r="J52" s="26">
        <f>Chiradzulu!J52+Chiradzulu!K52+Chiradzulu!L52</f>
        <v>0</v>
      </c>
      <c r="K52" s="26">
        <f>Thondwe!J52+Thondwe!K52+Thondwe!L52</f>
        <v>0</v>
      </c>
      <c r="L52" s="26">
        <f>Jali!J52+Jali!K52+Jali!L52</f>
        <v>0</v>
      </c>
      <c r="M52" s="26">
        <f>Lirangwe!J52+Lirangwe!K52+Lirangwe!L52</f>
        <v>0</v>
      </c>
      <c r="N52" s="40">
        <f>SUM(D52:M52)</f>
        <v>0</v>
      </c>
    </row>
    <row r="53" spans="1:14" ht="15.75" thickBot="1" x14ac:dyDescent="0.3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8"/>
    </row>
    <row r="54" spans="1:14" ht="15.75" x14ac:dyDescent="0.25">
      <c r="A54" s="596" t="s">
        <v>124</v>
      </c>
      <c r="B54" s="597"/>
      <c r="C54" s="12" t="s">
        <v>18</v>
      </c>
      <c r="D54" s="26">
        <f>Zomba!J54+Zomba!K54+Zomba!L54</f>
        <v>0</v>
      </c>
      <c r="E54" s="210">
        <f>Mwanza!J54+Mwanza!K54+Mwanza!L54</f>
        <v>0</v>
      </c>
      <c r="F54" s="210">
        <f>Domasi!J54+Domasi!K54+Domasi!L54</f>
        <v>0</v>
      </c>
      <c r="G54" s="26">
        <f>Namadzi!J54+Namadzi!K54+Namadzi!L54</f>
        <v>0</v>
      </c>
      <c r="H54" s="26">
        <f>Neno!J54+Neno!K54+Neno!L54</f>
        <v>0</v>
      </c>
      <c r="I54" s="26">
        <f>Kuchawe!J54+Kuchawe!K54+Kuchawe!L54</f>
        <v>0</v>
      </c>
      <c r="J54" s="26">
        <f>Chiradzulu!J54+Chiradzulu!K54+Chiradzulu!L54</f>
        <v>0</v>
      </c>
      <c r="K54" s="26">
        <f>Thondwe!J54+Thondwe!K54+Thondwe!L54</f>
        <v>0</v>
      </c>
      <c r="L54" s="26">
        <f>Jali!J54+Jali!K54+Jali!L54</f>
        <v>0</v>
      </c>
      <c r="M54" s="26">
        <f>Lirangwe!J54+Lirangwe!K54+Lirangwe!L54</f>
        <v>0</v>
      </c>
      <c r="N54" s="39">
        <f>SUM(D54:M54)</f>
        <v>0</v>
      </c>
    </row>
    <row r="55" spans="1:14" ht="15.75" x14ac:dyDescent="0.25">
      <c r="A55" s="283" t="s">
        <v>123</v>
      </c>
      <c r="B55" s="284"/>
      <c r="C55" s="12" t="s">
        <v>18</v>
      </c>
      <c r="D55" s="26">
        <f>Zomba!J55+Zomba!K55+Zomba!L55</f>
        <v>0</v>
      </c>
      <c r="E55" s="26">
        <f>Mwanza!J55+Mwanza!K55+Mwanza!L55</f>
        <v>0</v>
      </c>
      <c r="F55" s="26">
        <f>Domasi!J55+Domasi!K55+Domasi!L55</f>
        <v>0</v>
      </c>
      <c r="G55" s="26">
        <f>Namadzi!J55+Namadzi!K55+Namadzi!L55</f>
        <v>0</v>
      </c>
      <c r="H55" s="26">
        <f>Neno!J55+Neno!K55+Neno!L55</f>
        <v>0</v>
      </c>
      <c r="I55" s="26">
        <f>Kuchawe!J55+Kuchawe!K55+Kuchawe!L55</f>
        <v>0</v>
      </c>
      <c r="J55" s="26">
        <f>Chiradzulu!J55+Chiradzulu!K55+Chiradzulu!L55</f>
        <v>0</v>
      </c>
      <c r="K55" s="26">
        <f>Thondwe!J55+Thondwe!K55+Thondwe!L55</f>
        <v>0</v>
      </c>
      <c r="L55" s="26">
        <f>Jali!J55+Jali!K55+Jali!L55</f>
        <v>0</v>
      </c>
      <c r="M55" s="26">
        <f>Lirangwe!J55+Lirangwe!K55+Lirangwe!L55</f>
        <v>0</v>
      </c>
      <c r="N55" s="39">
        <f>SUM(D55:M55)</f>
        <v>0</v>
      </c>
    </row>
    <row r="56" spans="1:14" ht="15.75" x14ac:dyDescent="0.25">
      <c r="A56" s="596" t="s">
        <v>122</v>
      </c>
      <c r="B56" s="597"/>
      <c r="C56" s="6" t="s">
        <v>18</v>
      </c>
      <c r="D56" s="26">
        <f>Zomba!J56+Zomba!K56+Zomba!L56</f>
        <v>0</v>
      </c>
      <c r="E56" s="5">
        <f>Mwanza!J56+Mwanza!K56+Mwanza!L56</f>
        <v>0</v>
      </c>
      <c r="F56" s="5">
        <f>Domasi!J56+Domasi!K56+Domasi!L56</f>
        <v>0</v>
      </c>
      <c r="G56" s="26">
        <f>Namadzi!J56+Namadzi!K56+Namadzi!L56</f>
        <v>0</v>
      </c>
      <c r="H56" s="26">
        <f>Neno!J56+Neno!K56+Neno!L56</f>
        <v>0</v>
      </c>
      <c r="I56" s="26">
        <f>Kuchawe!J56+Kuchawe!K56+Kuchawe!L56</f>
        <v>0</v>
      </c>
      <c r="J56" s="26">
        <f>Chiradzulu!J56+Chiradzulu!K56+Chiradzulu!L56</f>
        <v>0</v>
      </c>
      <c r="K56" s="26">
        <f>Thondwe!J56+Thondwe!K56+Thondwe!L56</f>
        <v>0</v>
      </c>
      <c r="L56" s="26">
        <f>Jali!J56+Jali!K56+Jali!L56</f>
        <v>0</v>
      </c>
      <c r="M56" s="26">
        <f>Lirangwe!J56+Lirangwe!K56+Lirangwe!L56</f>
        <v>0</v>
      </c>
      <c r="N56" s="39">
        <f>SUM(D56:M56)</f>
        <v>0</v>
      </c>
    </row>
    <row r="57" spans="1:14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8"/>
    </row>
    <row r="58" spans="1:14" ht="15.75" x14ac:dyDescent="0.25">
      <c r="A58" s="610" t="s">
        <v>120</v>
      </c>
      <c r="B58" s="611"/>
      <c r="C58" s="6" t="s">
        <v>18</v>
      </c>
      <c r="D58" s="14">
        <f>D41+D46+D51+D52+D54+D55+D56</f>
        <v>82711514.138675004</v>
      </c>
      <c r="E58" s="14">
        <f t="shared" ref="E58:M58" si="14">E41+E46+E51+E52+E54+E55+E56</f>
        <v>14062391.21875</v>
      </c>
      <c r="F58" s="14">
        <f t="shared" si="14"/>
        <v>1538778.3222749999</v>
      </c>
      <c r="G58" s="14">
        <f t="shared" si="14"/>
        <v>2519052.8886374999</v>
      </c>
      <c r="H58" s="14">
        <f t="shared" si="14"/>
        <v>3128226.9194375002</v>
      </c>
      <c r="I58" s="14">
        <f t="shared" si="14"/>
        <v>1599763.915</v>
      </c>
      <c r="J58" s="14">
        <f t="shared" si="14"/>
        <v>218412.09801250001</v>
      </c>
      <c r="K58" s="14">
        <f t="shared" si="14"/>
        <v>643437.48658574733</v>
      </c>
      <c r="L58" s="14">
        <f t="shared" si="14"/>
        <v>1119321.4041352118</v>
      </c>
      <c r="M58" s="14">
        <f t="shared" si="14"/>
        <v>1127726.4350000001</v>
      </c>
      <c r="N58" s="39">
        <f>SUM(D58:M58)</f>
        <v>108668624.82650848</v>
      </c>
    </row>
    <row r="59" spans="1:14" ht="15.75" x14ac:dyDescent="0.25">
      <c r="A59" s="610" t="s">
        <v>119</v>
      </c>
      <c r="B59" s="611"/>
      <c r="C59" s="6" t="s">
        <v>117</v>
      </c>
      <c r="D59" s="16">
        <f>IFERROR(D58/D9,0)</f>
        <v>54.171839109554007</v>
      </c>
      <c r="E59" s="16">
        <f t="shared" ref="E59:M59" si="15">IFERROR(E58/E9,0)</f>
        <v>120.78809175886001</v>
      </c>
      <c r="F59" s="16">
        <f t="shared" si="15"/>
        <v>27.188817624478759</v>
      </c>
      <c r="G59" s="16">
        <f t="shared" si="15"/>
        <v>121.48210304000288</v>
      </c>
      <c r="H59" s="16">
        <f t="shared" si="15"/>
        <v>213.37063770803493</v>
      </c>
      <c r="I59" s="16">
        <f t="shared" si="15"/>
        <v>129.87205025166423</v>
      </c>
      <c r="J59" s="16">
        <f t="shared" si="15"/>
        <v>60.619510966555652</v>
      </c>
      <c r="K59" s="16">
        <f t="shared" si="15"/>
        <v>64.993685513711853</v>
      </c>
      <c r="L59" s="16">
        <f t="shared" si="15"/>
        <v>58.228237222869055</v>
      </c>
      <c r="M59" s="16">
        <f t="shared" si="15"/>
        <v>45.756976182747707</v>
      </c>
      <c r="N59" s="40">
        <f>IFERROR(N58/N9,0)</f>
        <v>60.20619223925241</v>
      </c>
    </row>
    <row r="60" spans="1:14" ht="15.75" x14ac:dyDescent="0.25">
      <c r="A60" s="610" t="s">
        <v>118</v>
      </c>
      <c r="B60" s="611"/>
      <c r="C60" s="6" t="s">
        <v>117</v>
      </c>
      <c r="D60" s="16">
        <f>IFERROR(D58/D22,0)</f>
        <v>82.406699996059814</v>
      </c>
      <c r="E60" s="16">
        <f t="shared" ref="E60:M60" si="16">IFERROR(E58/E22,0)</f>
        <v>162.9324619444757</v>
      </c>
      <c r="F60" s="16">
        <f t="shared" si="16"/>
        <v>31.244420215250042</v>
      </c>
      <c r="G60" s="16">
        <f t="shared" si="16"/>
        <v>134.57054193755607</v>
      </c>
      <c r="H60" s="16">
        <f t="shared" si="16"/>
        <v>247.72148554303928</v>
      </c>
      <c r="I60" s="16">
        <f t="shared" si="16"/>
        <v>172.9661493134393</v>
      </c>
      <c r="J60" s="16">
        <f t="shared" si="16"/>
        <v>69.271201399460836</v>
      </c>
      <c r="K60" s="16">
        <f t="shared" si="16"/>
        <v>84.482745540525116</v>
      </c>
      <c r="L60" s="16">
        <f t="shared" si="16"/>
        <v>80.669487303804672</v>
      </c>
      <c r="M60" s="16">
        <f t="shared" si="16"/>
        <v>57.451472041652139</v>
      </c>
      <c r="N60" s="40">
        <f>IFERROR(N58/N22,0)</f>
        <v>88.772367130386684</v>
      </c>
    </row>
    <row r="61" spans="1:14" ht="15.75" x14ac:dyDescent="0.25">
      <c r="A61" s="596" t="s">
        <v>116</v>
      </c>
      <c r="B61" s="597"/>
      <c r="C61" s="6" t="s">
        <v>3</v>
      </c>
      <c r="D61" s="26">
        <f>Zomba!L61</f>
        <v>64</v>
      </c>
      <c r="E61" s="5">
        <f>Mwanza!L61</f>
        <v>12</v>
      </c>
      <c r="F61" s="5">
        <f>Domasi!L61</f>
        <v>9</v>
      </c>
      <c r="G61" s="5">
        <f>Namadzi!L61</f>
        <v>5</v>
      </c>
      <c r="H61" s="5">
        <f>Neno!L61</f>
        <v>5</v>
      </c>
      <c r="I61" s="5">
        <f>Kuchawe!L61</f>
        <v>3</v>
      </c>
      <c r="J61" s="5">
        <f>Chiradzulu!L61</f>
        <v>4</v>
      </c>
      <c r="K61" s="5">
        <f>Thondwe!L61</f>
        <v>1</v>
      </c>
      <c r="L61" s="5">
        <f>Jali!L61</f>
        <v>1</v>
      </c>
      <c r="M61" s="5">
        <f>Lirangwe!L61</f>
        <v>7</v>
      </c>
      <c r="N61" s="293">
        <f>SUM(D61:M61)</f>
        <v>111</v>
      </c>
    </row>
    <row r="62" spans="1:14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1.2994191910591577</v>
      </c>
      <c r="E62" s="16">
        <f t="shared" ref="E62:M62" si="17">IFERROR((E61*1000*31)/E9,0)</f>
        <v>3.1952723712013191</v>
      </c>
      <c r="F62" s="16">
        <f t="shared" si="17"/>
        <v>4.929677008975899</v>
      </c>
      <c r="G62" s="16">
        <f t="shared" si="17"/>
        <v>7.4749228395061724</v>
      </c>
      <c r="H62" s="16">
        <f t="shared" si="17"/>
        <v>10.572266557533592</v>
      </c>
      <c r="I62" s="16">
        <f t="shared" si="17"/>
        <v>7.54992693619094</v>
      </c>
      <c r="J62" s="16">
        <f t="shared" si="17"/>
        <v>34.415764640577294</v>
      </c>
      <c r="K62" s="16">
        <f t="shared" si="17"/>
        <v>3.1313131313131315</v>
      </c>
      <c r="L62" s="16">
        <f t="shared" si="17"/>
        <v>1.6126515112105291</v>
      </c>
      <c r="M62" s="16">
        <f t="shared" si="17"/>
        <v>8.8046741864805647</v>
      </c>
      <c r="N62" s="40">
        <f>IFERROR((N61*1000*31)/N9,0)</f>
        <v>1.9064335066908005</v>
      </c>
    </row>
    <row r="63" spans="1:14" ht="15.75" x14ac:dyDescent="0.25">
      <c r="A63" s="641" t="s">
        <v>113</v>
      </c>
      <c r="B63" s="642"/>
      <c r="C63" s="38" t="s">
        <v>3</v>
      </c>
      <c r="D63" s="26">
        <f>Zomba!J63+Zomba!K63+Zomba!L63</f>
        <v>225</v>
      </c>
      <c r="E63" s="5">
        <f>Mwanza!J63+Mwanza!K63+Mwanza!L63</f>
        <v>78</v>
      </c>
      <c r="F63" s="5">
        <f>Domasi!J63+Domasi!K63+Domasi!L63</f>
        <v>51</v>
      </c>
      <c r="G63" s="5">
        <f>Namadzi!J63+Namadzi!K63+Namadzi!L63</f>
        <v>18</v>
      </c>
      <c r="H63" s="5">
        <f>Neno!J63+Neno!K63+Neno!L63</f>
        <v>45</v>
      </c>
      <c r="I63" s="5">
        <f>Kuchawe!J63+Kuchawe!K63+Kuchawe!L63</f>
        <v>15</v>
      </c>
      <c r="J63" s="5">
        <f>Chiradzulu!J63+Chiradzulu!K63+Chiradzulu!L63</f>
        <v>18</v>
      </c>
      <c r="K63" s="5">
        <f>Thondwe!J63+Thondwe!K63+Thondwe!L63</f>
        <v>12</v>
      </c>
      <c r="L63" s="5">
        <f>Jali!J63+Jali!K63+Jali!L63</f>
        <v>18</v>
      </c>
      <c r="M63" s="5">
        <f>Lirangwe!J63+Lirangwe!K63+Lirangwe!L63</f>
        <v>21</v>
      </c>
      <c r="N63" s="10">
        <f>SUM(D63:M63)</f>
        <v>501</v>
      </c>
    </row>
    <row r="64" spans="1:14" x14ac:dyDescent="0.25">
      <c r="A64" s="710"/>
      <c r="B64" s="711"/>
      <c r="C64" s="711"/>
      <c r="D64" s="711"/>
      <c r="E64" s="711"/>
      <c r="F64" s="711"/>
      <c r="G64" s="711"/>
      <c r="H64" s="711"/>
      <c r="I64" s="711"/>
      <c r="J64" s="711"/>
      <c r="K64" s="711"/>
      <c r="L64" s="711"/>
      <c r="M64" s="711"/>
      <c r="N64" s="712"/>
    </row>
    <row r="65" spans="1:14" ht="14.45" customHeight="1" x14ac:dyDescent="0.25">
      <c r="A65" s="646" t="s">
        <v>112</v>
      </c>
      <c r="B65" s="647"/>
      <c r="C65" s="647"/>
      <c r="D65" s="647"/>
      <c r="E65" s="714"/>
      <c r="F65" s="714"/>
      <c r="G65" s="647"/>
      <c r="H65" s="647"/>
      <c r="I65" s="647"/>
      <c r="J65" s="647"/>
      <c r="K65" s="647"/>
      <c r="L65" s="647"/>
      <c r="M65" s="647"/>
      <c r="N65" s="648"/>
    </row>
    <row r="66" spans="1:14" ht="15.75" x14ac:dyDescent="0.25">
      <c r="A66" s="649" t="s">
        <v>111</v>
      </c>
      <c r="B66" s="37" t="s">
        <v>85</v>
      </c>
      <c r="C66" s="6" t="s">
        <v>3</v>
      </c>
      <c r="D66" s="26">
        <f>Zomba!J66</f>
        <v>0</v>
      </c>
      <c r="E66" s="26">
        <f>Mwanza!J66</f>
        <v>97</v>
      </c>
      <c r="F66" s="26">
        <f>Domasi!J66</f>
        <v>53</v>
      </c>
      <c r="G66" s="26">
        <f>Namadzi!J66</f>
        <v>63</v>
      </c>
      <c r="H66" s="26">
        <f>Neno!J66</f>
        <v>0</v>
      </c>
      <c r="I66" s="26">
        <f>Kuchawe!J66</f>
        <v>3</v>
      </c>
      <c r="J66" s="26">
        <f>Chiradzulu!J66</f>
        <v>3</v>
      </c>
      <c r="K66" s="26">
        <f>Thondwe!J66</f>
        <v>0</v>
      </c>
      <c r="L66" s="26">
        <f>Jali!J66</f>
        <v>3</v>
      </c>
      <c r="M66" s="26">
        <f>Lirangwe!J66</f>
        <v>32</v>
      </c>
      <c r="N66" s="35">
        <f>SUM(D66:M66)</f>
        <v>254</v>
      </c>
    </row>
    <row r="67" spans="1:14" ht="15.75" x14ac:dyDescent="0.25">
      <c r="A67" s="650"/>
      <c r="B67" s="24" t="s">
        <v>106</v>
      </c>
      <c r="C67" s="6" t="s">
        <v>3</v>
      </c>
      <c r="D67" s="26">
        <f>Zomba!J67+Zomba!K67+Zomba!L67</f>
        <v>257</v>
      </c>
      <c r="E67" s="26">
        <f>Mwanza!J67+Mwanza!K67+Mwanza!L67</f>
        <v>43</v>
      </c>
      <c r="F67" s="26">
        <f>Domasi!J67+Domasi!K67+Domasi!L67</f>
        <v>48</v>
      </c>
      <c r="G67" s="26">
        <f>Namadzi!J67+Namadzi!K67+Namadzi!L67</f>
        <v>0</v>
      </c>
      <c r="H67" s="26">
        <f>Neno!J67+Neno!K67+Neno!L67</f>
        <v>14</v>
      </c>
      <c r="I67" s="26">
        <f>Kuchawe!J67+Kuchawe!K67+Kuchawe!L67</f>
        <v>4</v>
      </c>
      <c r="J67" s="26">
        <f>Chiradzulu!J67+Chiradzulu!K67+Chiradzulu!L67</f>
        <v>0</v>
      </c>
      <c r="K67" s="26">
        <f>Thondwe!J67+Thondwe!K67+Thondwe!L67</f>
        <v>9</v>
      </c>
      <c r="L67" s="26">
        <f>Jali!J67+Jali!K67+Jali!L67</f>
        <v>12</v>
      </c>
      <c r="M67" s="26">
        <f>Lirangwe!J67+Lirangwe!K67+Lirangwe!L67</f>
        <v>32</v>
      </c>
      <c r="N67" s="35">
        <f t="shared" ref="N67:N70" si="18">SUM(D67:M67)</f>
        <v>419</v>
      </c>
    </row>
    <row r="68" spans="1:14" ht="26.25" x14ac:dyDescent="0.25">
      <c r="A68" s="650"/>
      <c r="B68" s="24" t="s">
        <v>105</v>
      </c>
      <c r="C68" s="6" t="s">
        <v>3</v>
      </c>
      <c r="D68" s="26">
        <f>Zomba!J68+Zomba!K68+Zomba!L68</f>
        <v>170</v>
      </c>
      <c r="E68" s="26">
        <f>Mwanza!J68+Mwanza!K68+Mwanza!L68</f>
        <v>41</v>
      </c>
      <c r="F68" s="26">
        <f>Domasi!J68+Domasi!K68+Domasi!L68</f>
        <v>49</v>
      </c>
      <c r="G68" s="26">
        <f>Namadzi!J68+Namadzi!K68+Namadzi!L68</f>
        <v>5</v>
      </c>
      <c r="H68" s="26">
        <f>Neno!J68+Neno!K68+Neno!L68</f>
        <v>4</v>
      </c>
      <c r="I68" s="26">
        <f>Kuchawe!J68+Kuchawe!K68+Kuchawe!L68</f>
        <v>2</v>
      </c>
      <c r="J68" s="26">
        <f>Chiradzulu!J68+Chiradzulu!K68+Chiradzulu!L68</f>
        <v>0</v>
      </c>
      <c r="K68" s="26">
        <f>Thondwe!J68+Thondwe!K68+Thondwe!L68</f>
        <v>7</v>
      </c>
      <c r="L68" s="26">
        <f>Jali!J68+Jali!K68+Jali!L68</f>
        <v>10</v>
      </c>
      <c r="M68" s="26">
        <f>Lirangwe!J68+Lirangwe!K68+Lirangwe!L68</f>
        <v>35</v>
      </c>
      <c r="N68" s="35">
        <f t="shared" si="18"/>
        <v>323</v>
      </c>
    </row>
    <row r="69" spans="1:14" s="3" customFormat="1" ht="26.25" x14ac:dyDescent="0.25">
      <c r="A69" s="650"/>
      <c r="B69" s="24" t="s">
        <v>104</v>
      </c>
      <c r="C69" s="12" t="s">
        <v>3</v>
      </c>
      <c r="D69" s="26">
        <f>Zomba!J69+Zomba!K69+Zomba!L69</f>
        <v>0</v>
      </c>
      <c r="E69" s="26">
        <f>Mwanza!J69+Mwanza!K69+Mwanza!L69</f>
        <v>0</v>
      </c>
      <c r="F69" s="26">
        <f>Domasi!J69+Domasi!K69+Domasi!L69</f>
        <v>0</v>
      </c>
      <c r="G69" s="26">
        <f>Namadzi!J69+Namadzi!K69+Namadzi!L69</f>
        <v>0</v>
      </c>
      <c r="H69" s="26">
        <f>Neno!J69+Neno!K69+Neno!L69</f>
        <v>0</v>
      </c>
      <c r="I69" s="26">
        <f>Kuchawe!J69+Kuchawe!K69+Kuchawe!L69</f>
        <v>0</v>
      </c>
      <c r="J69" s="26">
        <f>Chiradzulu!J69+Chiradzulu!K69+Chiradzulu!L69</f>
        <v>0</v>
      </c>
      <c r="K69" s="26">
        <f>Thondwe!J69+Thondwe!K69+Thondwe!L69</f>
        <v>0</v>
      </c>
      <c r="L69" s="26">
        <f>Jali!J69+Jali!K69+Jali!L69</f>
        <v>0</v>
      </c>
      <c r="M69" s="26">
        <f>Lirangwe!J69+Lirangwe!K69+Lirangwe!L69</f>
        <v>0</v>
      </c>
      <c r="N69" s="35">
        <f t="shared" si="18"/>
        <v>0</v>
      </c>
    </row>
    <row r="70" spans="1:14" s="3" customFormat="1" ht="15.75" x14ac:dyDescent="0.25">
      <c r="A70" s="650"/>
      <c r="B70" s="24" t="s">
        <v>190</v>
      </c>
      <c r="C70" s="12" t="s">
        <v>3</v>
      </c>
      <c r="D70" s="5">
        <f>D68+D69</f>
        <v>170</v>
      </c>
      <c r="E70" s="26">
        <f t="shared" ref="E70:M70" si="19">E68+E69</f>
        <v>41</v>
      </c>
      <c r="F70" s="26">
        <f t="shared" si="19"/>
        <v>49</v>
      </c>
      <c r="G70" s="5">
        <f t="shared" si="19"/>
        <v>5</v>
      </c>
      <c r="H70" s="5">
        <f t="shared" si="19"/>
        <v>4</v>
      </c>
      <c r="I70" s="5">
        <f t="shared" si="19"/>
        <v>2</v>
      </c>
      <c r="J70" s="5">
        <f t="shared" si="19"/>
        <v>0</v>
      </c>
      <c r="K70" s="5">
        <f t="shared" si="19"/>
        <v>7</v>
      </c>
      <c r="L70" s="5">
        <f t="shared" si="19"/>
        <v>10</v>
      </c>
      <c r="M70" s="5">
        <f t="shared" si="19"/>
        <v>35</v>
      </c>
      <c r="N70" s="35">
        <f t="shared" si="18"/>
        <v>323</v>
      </c>
    </row>
    <row r="71" spans="1:14" ht="15.75" x14ac:dyDescent="0.25">
      <c r="A71" s="651"/>
      <c r="B71" s="37" t="s">
        <v>81</v>
      </c>
      <c r="C71" s="6" t="s">
        <v>3</v>
      </c>
      <c r="D71" s="26">
        <f>D66+D67-D70</f>
        <v>87</v>
      </c>
      <c r="E71" s="26">
        <f t="shared" ref="E71:M71" si="20">E66+E67-E70</f>
        <v>99</v>
      </c>
      <c r="F71" s="26">
        <f t="shared" si="20"/>
        <v>52</v>
      </c>
      <c r="G71" s="26">
        <f t="shared" si="20"/>
        <v>58</v>
      </c>
      <c r="H71" s="26">
        <f t="shared" si="20"/>
        <v>10</v>
      </c>
      <c r="I71" s="26">
        <f t="shared" si="20"/>
        <v>5</v>
      </c>
      <c r="J71" s="26">
        <f t="shared" si="20"/>
        <v>3</v>
      </c>
      <c r="K71" s="26">
        <f t="shared" si="20"/>
        <v>2</v>
      </c>
      <c r="L71" s="26">
        <f t="shared" si="20"/>
        <v>5</v>
      </c>
      <c r="M71" s="26">
        <f t="shared" si="20"/>
        <v>29</v>
      </c>
      <c r="N71" s="54">
        <f>N66+N67-N70</f>
        <v>350</v>
      </c>
    </row>
    <row r="72" spans="1:14" ht="15.75" x14ac:dyDescent="0.25">
      <c r="A72" s="649" t="s">
        <v>110</v>
      </c>
      <c r="B72" s="37" t="s">
        <v>85</v>
      </c>
      <c r="C72" s="6" t="s">
        <v>3</v>
      </c>
      <c r="D72" s="26">
        <f>Zomba!J72</f>
        <v>15</v>
      </c>
      <c r="E72" s="26">
        <f>Mwanza!J72</f>
        <v>0</v>
      </c>
      <c r="F72" s="26">
        <f>Domasi!J72</f>
        <v>4</v>
      </c>
      <c r="G72" s="26">
        <f>Namadzi!J72</f>
        <v>0</v>
      </c>
      <c r="H72" s="26">
        <f>Neno!J72</f>
        <v>0</v>
      </c>
      <c r="I72" s="26">
        <f>Kuchawe!J72</f>
        <v>0</v>
      </c>
      <c r="J72" s="26">
        <f>Chiradzulu!J72</f>
        <v>0</v>
      </c>
      <c r="K72" s="26">
        <f>Thondwe!J72</f>
        <v>0</v>
      </c>
      <c r="L72" s="26">
        <f>Jali!J72</f>
        <v>1</v>
      </c>
      <c r="M72" s="26">
        <f>Lirangwe!J72</f>
        <v>0</v>
      </c>
      <c r="N72" s="35">
        <f>SUM(D72:M72)</f>
        <v>20</v>
      </c>
    </row>
    <row r="73" spans="1:14" ht="15.75" x14ac:dyDescent="0.25">
      <c r="A73" s="650"/>
      <c r="B73" s="24" t="s">
        <v>106</v>
      </c>
      <c r="C73" s="6" t="s">
        <v>3</v>
      </c>
      <c r="D73" s="26">
        <f>Zomba!J73+Zomba!K73+Zomba!L73</f>
        <v>6</v>
      </c>
      <c r="E73" s="26">
        <f>Mwanza!J73+Mwanza!K73+Mwanza!L73</f>
        <v>1</v>
      </c>
      <c r="F73" s="26">
        <f>Domasi!J73+Domasi!K73+Domasi!L73</f>
        <v>0</v>
      </c>
      <c r="G73" s="26">
        <f>Namadzi!J73+Namadzi!K73+Namadzi!L73</f>
        <v>0</v>
      </c>
      <c r="H73" s="26">
        <f>Neno!J73+Neno!K73+Neno!L73</f>
        <v>1</v>
      </c>
      <c r="I73" s="26">
        <f>Kuchawe!J73+Kuchawe!K73+Kuchawe!L73</f>
        <v>0</v>
      </c>
      <c r="J73" s="26">
        <f>Chiradzulu!J73+Chiradzulu!K73+Chiradzulu!L73</f>
        <v>0</v>
      </c>
      <c r="K73" s="26">
        <f>Thondwe!J73+Thondwe!K73+Thondwe!L73</f>
        <v>0</v>
      </c>
      <c r="L73" s="26">
        <f>Jali!J73+Jali!K73+Jali!L73</f>
        <v>0</v>
      </c>
      <c r="M73" s="26">
        <f>Lirangwe!J73+Lirangwe!K73+Lirangwe!L73</f>
        <v>0</v>
      </c>
      <c r="N73" s="35">
        <f t="shared" ref="N73:N76" si="21">SUM(D73:M73)</f>
        <v>8</v>
      </c>
    </row>
    <row r="74" spans="1:14" ht="26.25" x14ac:dyDescent="0.25">
      <c r="A74" s="650"/>
      <c r="B74" s="24" t="s">
        <v>105</v>
      </c>
      <c r="C74" s="6" t="s">
        <v>3</v>
      </c>
      <c r="D74" s="26">
        <f>Zomba!J74+Zomba!K74+Zomba!L74</f>
        <v>4</v>
      </c>
      <c r="E74" s="26">
        <f>Mwanza!J74+Mwanza!K74+Mwanza!L74</f>
        <v>1</v>
      </c>
      <c r="F74" s="26">
        <f>Domasi!J74+Domasi!K74+Domasi!L74</f>
        <v>1</v>
      </c>
      <c r="G74" s="26">
        <f>Namadzi!J74+Namadzi!K74+Namadzi!L74</f>
        <v>0</v>
      </c>
      <c r="H74" s="26">
        <f>Neno!J74+Neno!K74+Neno!L74</f>
        <v>1</v>
      </c>
      <c r="I74" s="26">
        <f>Kuchawe!J74+Kuchawe!K74+Kuchawe!L74</f>
        <v>0</v>
      </c>
      <c r="J74" s="26">
        <f>Chiradzulu!J74+Chiradzulu!K74+Chiradzulu!L74</f>
        <v>0</v>
      </c>
      <c r="K74" s="26">
        <f>Thondwe!J74+Thondwe!K74+Thondwe!L74</f>
        <v>0</v>
      </c>
      <c r="L74" s="26">
        <f>Jali!J74+Jali!K74+Jali!L74</f>
        <v>0</v>
      </c>
      <c r="M74" s="26">
        <f>Lirangwe!J74+Lirangwe!K74+Lirangwe!L74</f>
        <v>0</v>
      </c>
      <c r="N74" s="35">
        <f t="shared" si="21"/>
        <v>7</v>
      </c>
    </row>
    <row r="75" spans="1:14" s="3" customFormat="1" ht="26.25" x14ac:dyDescent="0.25">
      <c r="A75" s="650"/>
      <c r="B75" s="24" t="s">
        <v>104</v>
      </c>
      <c r="C75" s="12" t="s">
        <v>3</v>
      </c>
      <c r="D75" s="26">
        <f>Zomba!J75+Zomba!K75+Zomba!L75</f>
        <v>0</v>
      </c>
      <c r="E75" s="26">
        <f>Mwanza!J75+Mwanza!K75+Mwanza!L75</f>
        <v>0</v>
      </c>
      <c r="F75" s="26">
        <f>Domasi!J75+Domasi!K75+Domasi!L75</f>
        <v>0</v>
      </c>
      <c r="G75" s="26">
        <f>Namadzi!J75+Namadzi!K75+Namadzi!L75</f>
        <v>0</v>
      </c>
      <c r="H75" s="26">
        <f>Neno!J75+Neno!K75+Neno!L75</f>
        <v>0</v>
      </c>
      <c r="I75" s="26">
        <f>Kuchawe!J75+Kuchawe!K75+Kuchawe!L75</f>
        <v>0</v>
      </c>
      <c r="J75" s="26">
        <f>Chiradzulu!J75+Chiradzulu!K75+Chiradzulu!L75</f>
        <v>0</v>
      </c>
      <c r="K75" s="26">
        <f>Thondwe!J75+Thondwe!K75+Thondwe!L75</f>
        <v>0</v>
      </c>
      <c r="L75" s="26">
        <f>Jali!J75+Jali!K75+Jali!L75</f>
        <v>0</v>
      </c>
      <c r="M75" s="26">
        <f>Lirangwe!J75+Lirangwe!K75+Lirangwe!L75</f>
        <v>0</v>
      </c>
      <c r="N75" s="35">
        <f t="shared" si="21"/>
        <v>0</v>
      </c>
    </row>
    <row r="76" spans="1:14" s="3" customFormat="1" ht="15.75" x14ac:dyDescent="0.25">
      <c r="A76" s="650"/>
      <c r="B76" s="24" t="s">
        <v>190</v>
      </c>
      <c r="C76" s="12" t="s">
        <v>3</v>
      </c>
      <c r="D76" s="5">
        <f>D74+D75</f>
        <v>4</v>
      </c>
      <c r="E76" s="26">
        <f t="shared" ref="E76:M76" si="22">E74+E75</f>
        <v>1</v>
      </c>
      <c r="F76" s="26">
        <f t="shared" si="22"/>
        <v>1</v>
      </c>
      <c r="G76" s="5">
        <f t="shared" si="22"/>
        <v>0</v>
      </c>
      <c r="H76" s="5">
        <f t="shared" si="22"/>
        <v>1</v>
      </c>
      <c r="I76" s="5">
        <f t="shared" si="22"/>
        <v>0</v>
      </c>
      <c r="J76" s="5">
        <f t="shared" si="22"/>
        <v>0</v>
      </c>
      <c r="K76" s="5">
        <f t="shared" si="22"/>
        <v>0</v>
      </c>
      <c r="L76" s="5">
        <f t="shared" si="22"/>
        <v>0</v>
      </c>
      <c r="M76" s="5">
        <f t="shared" si="22"/>
        <v>0</v>
      </c>
      <c r="N76" s="35">
        <f t="shared" si="21"/>
        <v>7</v>
      </c>
    </row>
    <row r="77" spans="1:14" ht="15.75" x14ac:dyDescent="0.25">
      <c r="A77" s="651"/>
      <c r="B77" s="37" t="s">
        <v>81</v>
      </c>
      <c r="C77" s="6" t="s">
        <v>3</v>
      </c>
      <c r="D77" s="26">
        <f>D73+D74-D76</f>
        <v>6</v>
      </c>
      <c r="E77" s="26">
        <f t="shared" ref="E77:M77" si="23">E73+E74-E76</f>
        <v>1</v>
      </c>
      <c r="F77" s="26">
        <f t="shared" si="23"/>
        <v>0</v>
      </c>
      <c r="G77" s="26">
        <f t="shared" si="23"/>
        <v>0</v>
      </c>
      <c r="H77" s="26">
        <f t="shared" si="23"/>
        <v>1</v>
      </c>
      <c r="I77" s="26">
        <f t="shared" si="23"/>
        <v>0</v>
      </c>
      <c r="J77" s="26">
        <f t="shared" si="23"/>
        <v>0</v>
      </c>
      <c r="K77" s="26">
        <f t="shared" si="23"/>
        <v>0</v>
      </c>
      <c r="L77" s="26">
        <f t="shared" si="23"/>
        <v>0</v>
      </c>
      <c r="M77" s="26">
        <f t="shared" si="23"/>
        <v>0</v>
      </c>
      <c r="N77" s="54">
        <f>N72+N73-N76</f>
        <v>21</v>
      </c>
    </row>
    <row r="78" spans="1:14" ht="15.6" customHeight="1" x14ac:dyDescent="0.25">
      <c r="A78" s="649" t="s">
        <v>109</v>
      </c>
      <c r="B78" s="37" t="s">
        <v>85</v>
      </c>
      <c r="C78" s="6" t="s">
        <v>3</v>
      </c>
      <c r="D78" s="26">
        <f>Zomba!J78</f>
        <v>5</v>
      </c>
      <c r="E78" s="26">
        <f>Mwanza!J78</f>
        <v>0</v>
      </c>
      <c r="F78" s="26">
        <f>Domasi!J78</f>
        <v>4</v>
      </c>
      <c r="G78" s="26">
        <f>Namadzi!J78</f>
        <v>0</v>
      </c>
      <c r="H78" s="26">
        <f>Neno!J78</f>
        <v>0</v>
      </c>
      <c r="I78" s="26">
        <f>Kuchawe!J78</f>
        <v>0</v>
      </c>
      <c r="J78" s="26">
        <f>Chiradzulu!J78</f>
        <v>0</v>
      </c>
      <c r="K78" s="26">
        <f>Thondwe!J78</f>
        <v>0</v>
      </c>
      <c r="L78" s="26">
        <f>Jali!J78</f>
        <v>0</v>
      </c>
      <c r="M78" s="26">
        <f>Lirangwe!J78</f>
        <v>0</v>
      </c>
      <c r="N78" s="35">
        <f>SUM(D78:M78)</f>
        <v>9</v>
      </c>
    </row>
    <row r="79" spans="1:14" ht="15.75" x14ac:dyDescent="0.25">
      <c r="A79" s="650"/>
      <c r="B79" s="24" t="s">
        <v>106</v>
      </c>
      <c r="C79" s="6" t="s">
        <v>3</v>
      </c>
      <c r="D79" s="26">
        <f>Zomba!J79+Zomba!K79+Zomba!L79</f>
        <v>5</v>
      </c>
      <c r="E79" s="26">
        <f>Mwanza!J79+Mwanza!K79+Mwanza!L79</f>
        <v>2</v>
      </c>
      <c r="F79" s="26">
        <f>Domasi!J79+Domasi!K79+Domasi!L79</f>
        <v>0</v>
      </c>
      <c r="G79" s="26">
        <f>Namadzi!J79+Namadzi!K79+Namadzi!L79</f>
        <v>0</v>
      </c>
      <c r="H79" s="26">
        <f>Neno!J79+Neno!K79+Neno!L79</f>
        <v>0</v>
      </c>
      <c r="I79" s="26">
        <f>Kuchawe!J79+Kuchawe!K79+Kuchawe!L79</f>
        <v>0</v>
      </c>
      <c r="J79" s="26">
        <f>Chiradzulu!J79+Chiradzulu!K79+Chiradzulu!L79</f>
        <v>0</v>
      </c>
      <c r="K79" s="26">
        <f>Thondwe!J79+Thondwe!K79+Thondwe!L79</f>
        <v>0</v>
      </c>
      <c r="L79" s="26">
        <f>Jali!J79+Jali!K79+Jali!L79</f>
        <v>0</v>
      </c>
      <c r="M79" s="26">
        <f>Lirangwe!J79+Lirangwe!K79+Lirangwe!L79</f>
        <v>0</v>
      </c>
      <c r="N79" s="35">
        <f t="shared" ref="N79:N82" si="24">SUM(D79:M79)</f>
        <v>7</v>
      </c>
    </row>
    <row r="80" spans="1:14" ht="26.25" x14ac:dyDescent="0.25">
      <c r="A80" s="650"/>
      <c r="B80" s="24" t="s">
        <v>105</v>
      </c>
      <c r="C80" s="6" t="s">
        <v>3</v>
      </c>
      <c r="D80" s="26">
        <f>Zomba!J80+Zomba!K80+Zomba!L80</f>
        <v>5</v>
      </c>
      <c r="E80" s="26">
        <f>Mwanza!J80+Mwanza!K80+Mwanza!L80</f>
        <v>2</v>
      </c>
      <c r="F80" s="26">
        <f>Domasi!J80+Domasi!K80+Domasi!L80</f>
        <v>1</v>
      </c>
      <c r="G80" s="26">
        <f>Namadzi!J80+Namadzi!K80+Namadzi!L80</f>
        <v>0</v>
      </c>
      <c r="H80" s="26">
        <f>Neno!J80+Neno!K80+Neno!L80</f>
        <v>0</v>
      </c>
      <c r="I80" s="26">
        <f>Kuchawe!J80+Kuchawe!K80+Kuchawe!L80</f>
        <v>0</v>
      </c>
      <c r="J80" s="26">
        <f>Chiradzulu!J80+Chiradzulu!K80+Chiradzulu!L80</f>
        <v>0</v>
      </c>
      <c r="K80" s="26">
        <f>Thondwe!J80+Thondwe!K80+Thondwe!L80</f>
        <v>0</v>
      </c>
      <c r="L80" s="26">
        <f>Jali!J80+Jali!K80+Jali!L80</f>
        <v>0</v>
      </c>
      <c r="M80" s="26">
        <f>Lirangwe!J80+Lirangwe!K80+Lirangwe!L80</f>
        <v>0</v>
      </c>
      <c r="N80" s="35">
        <f t="shared" si="24"/>
        <v>8</v>
      </c>
    </row>
    <row r="81" spans="1:14" s="3" customFormat="1" ht="26.25" x14ac:dyDescent="0.25">
      <c r="A81" s="650"/>
      <c r="B81" s="24" t="s">
        <v>104</v>
      </c>
      <c r="C81" s="12" t="s">
        <v>3</v>
      </c>
      <c r="D81" s="26">
        <f>Zomba!J81+Zomba!K81+Zomba!L81</f>
        <v>0</v>
      </c>
      <c r="E81" s="26">
        <f>Mwanza!J81+Mwanza!K81+Mwanza!L81</f>
        <v>0</v>
      </c>
      <c r="F81" s="26">
        <f>Domasi!J81+Domasi!K81+Domasi!L81</f>
        <v>0</v>
      </c>
      <c r="G81" s="26">
        <f>Namadzi!J81+Namadzi!K81+Namadzi!L81</f>
        <v>0</v>
      </c>
      <c r="H81" s="26">
        <f>Neno!J81+Neno!K81+Neno!L81</f>
        <v>0</v>
      </c>
      <c r="I81" s="26">
        <f>Kuchawe!J81+Kuchawe!K81+Kuchawe!L81</f>
        <v>0</v>
      </c>
      <c r="J81" s="26">
        <f>Chiradzulu!J81+Chiradzulu!K81+Chiradzulu!L81</f>
        <v>0</v>
      </c>
      <c r="K81" s="26">
        <f>Thondwe!J81+Thondwe!K81+Thondwe!L81</f>
        <v>0</v>
      </c>
      <c r="L81" s="26">
        <f>Jali!J81+Jali!K81+Jali!L81</f>
        <v>0</v>
      </c>
      <c r="M81" s="26">
        <f>Lirangwe!J81+Lirangwe!K81+Lirangwe!L81</f>
        <v>0</v>
      </c>
      <c r="N81" s="35">
        <f t="shared" si="24"/>
        <v>0</v>
      </c>
    </row>
    <row r="82" spans="1:14" s="3" customFormat="1" ht="15.75" x14ac:dyDescent="0.25">
      <c r="A82" s="650"/>
      <c r="B82" s="24" t="s">
        <v>190</v>
      </c>
      <c r="C82" s="12" t="s">
        <v>3</v>
      </c>
      <c r="D82" s="5">
        <f>D81+D80</f>
        <v>5</v>
      </c>
      <c r="E82" s="26">
        <f t="shared" ref="E82:M82" si="25">E81+E80</f>
        <v>2</v>
      </c>
      <c r="F82" s="26">
        <f t="shared" si="25"/>
        <v>1</v>
      </c>
      <c r="G82" s="5">
        <f t="shared" si="25"/>
        <v>0</v>
      </c>
      <c r="H82" s="5">
        <f t="shared" si="25"/>
        <v>0</v>
      </c>
      <c r="I82" s="5">
        <f t="shared" si="25"/>
        <v>0</v>
      </c>
      <c r="J82" s="5">
        <f t="shared" si="25"/>
        <v>0</v>
      </c>
      <c r="K82" s="5">
        <f t="shared" si="25"/>
        <v>0</v>
      </c>
      <c r="L82" s="5">
        <f t="shared" si="25"/>
        <v>0</v>
      </c>
      <c r="M82" s="5">
        <f t="shared" si="25"/>
        <v>0</v>
      </c>
      <c r="N82" s="35">
        <f t="shared" si="24"/>
        <v>8</v>
      </c>
    </row>
    <row r="83" spans="1:14" ht="15.75" x14ac:dyDescent="0.25">
      <c r="A83" s="651"/>
      <c r="B83" s="37" t="s">
        <v>81</v>
      </c>
      <c r="C83" s="6" t="s">
        <v>3</v>
      </c>
      <c r="D83" s="26">
        <f>D78+D79-D82</f>
        <v>5</v>
      </c>
      <c r="E83" s="26">
        <f>Mwanza!J83+Mwanza!K83+Mwanza!L83</f>
        <v>2</v>
      </c>
      <c r="F83" s="26">
        <f t="shared" ref="F83:M83" si="26">F78+F79-F82</f>
        <v>3</v>
      </c>
      <c r="G83" s="26">
        <f t="shared" si="26"/>
        <v>0</v>
      </c>
      <c r="H83" s="26">
        <f t="shared" si="26"/>
        <v>0</v>
      </c>
      <c r="I83" s="26">
        <f t="shared" si="26"/>
        <v>0</v>
      </c>
      <c r="J83" s="26">
        <f t="shared" si="26"/>
        <v>0</v>
      </c>
      <c r="K83" s="26">
        <f t="shared" si="26"/>
        <v>0</v>
      </c>
      <c r="L83" s="26">
        <f t="shared" si="26"/>
        <v>0</v>
      </c>
      <c r="M83" s="26">
        <f t="shared" si="26"/>
        <v>0</v>
      </c>
      <c r="N83" s="54">
        <f>N78+N79-N82</f>
        <v>8</v>
      </c>
    </row>
    <row r="84" spans="1:14" ht="15.75" x14ac:dyDescent="0.25">
      <c r="A84" s="652" t="s">
        <v>108</v>
      </c>
      <c r="B84" s="37" t="s">
        <v>85</v>
      </c>
      <c r="C84" s="6" t="s">
        <v>3</v>
      </c>
      <c r="D84" s="26">
        <f>Zomba!J84</f>
        <v>6</v>
      </c>
      <c r="E84" s="26">
        <f>Mwanza!J84</f>
        <v>0</v>
      </c>
      <c r="F84" s="26">
        <f>Domasi!J84</f>
        <v>0</v>
      </c>
      <c r="G84" s="26">
        <f>Namadzi!J84</f>
        <v>0</v>
      </c>
      <c r="H84" s="26">
        <f>Neno!J84</f>
        <v>0</v>
      </c>
      <c r="I84" s="26">
        <f>Kuchawe!J84</f>
        <v>0</v>
      </c>
      <c r="J84" s="26">
        <f>Chiradzulu!J84</f>
        <v>0</v>
      </c>
      <c r="K84" s="26">
        <f>Thondwe!J84</f>
        <v>0</v>
      </c>
      <c r="L84" s="26">
        <f>Jali!J84</f>
        <v>0</v>
      </c>
      <c r="M84" s="26">
        <f>Lirangwe!J84</f>
        <v>0</v>
      </c>
      <c r="N84" s="35">
        <f>SUM(D84:M84)</f>
        <v>6</v>
      </c>
    </row>
    <row r="85" spans="1:14" ht="15.75" x14ac:dyDescent="0.25">
      <c r="A85" s="653"/>
      <c r="B85" s="37" t="s">
        <v>106</v>
      </c>
      <c r="C85" s="6" t="s">
        <v>3</v>
      </c>
      <c r="D85" s="26">
        <f>Zomba!J85+Zomba!K85+Zomba!L85</f>
        <v>0</v>
      </c>
      <c r="E85" s="26">
        <f>Mwanza!J85+Mwanza!K85+Mwanza!L85</f>
        <v>0</v>
      </c>
      <c r="F85" s="26">
        <f>Domasi!J85+Domasi!K85+Domasi!L85</f>
        <v>0</v>
      </c>
      <c r="G85" s="26">
        <f>Namadzi!J85+Namadzi!K85+Namadzi!L85</f>
        <v>0</v>
      </c>
      <c r="H85" s="26">
        <f>Neno!J85+Neno!K85+Neno!L85</f>
        <v>0</v>
      </c>
      <c r="I85" s="26">
        <f>Kuchawe!J85+Kuchawe!K85+Kuchawe!L85</f>
        <v>0</v>
      </c>
      <c r="J85" s="26">
        <f>Chiradzulu!J85+Chiradzulu!K85+Chiradzulu!L85</f>
        <v>0</v>
      </c>
      <c r="K85" s="26">
        <f>Thondwe!J85+Thondwe!K85+Thondwe!L85</f>
        <v>0</v>
      </c>
      <c r="L85" s="26">
        <f>Jali!J85+Jali!K85+Jali!L85</f>
        <v>0</v>
      </c>
      <c r="M85" s="26">
        <f>Lirangwe!J85+Lirangwe!K85+Lirangwe!L85</f>
        <v>0</v>
      </c>
      <c r="N85" s="35">
        <f t="shared" ref="N85:N88" si="27">SUM(D85:M85)</f>
        <v>0</v>
      </c>
    </row>
    <row r="86" spans="1:14" ht="26.25" x14ac:dyDescent="0.25">
      <c r="A86" s="653"/>
      <c r="B86" s="37" t="s">
        <v>105</v>
      </c>
      <c r="C86" s="6" t="s">
        <v>3</v>
      </c>
      <c r="D86" s="26">
        <f>Zomba!J86+Zomba!K86+Zomba!L86</f>
        <v>0</v>
      </c>
      <c r="E86" s="26">
        <f>Mwanza!J86+Mwanza!K86+Mwanza!L86</f>
        <v>0</v>
      </c>
      <c r="F86" s="26">
        <f>Domasi!J86+Domasi!K86+Domasi!L86</f>
        <v>0</v>
      </c>
      <c r="G86" s="26">
        <f>Namadzi!J86+Namadzi!K86+Namadzi!L86</f>
        <v>0</v>
      </c>
      <c r="H86" s="26">
        <f>Neno!J86+Neno!K86+Neno!L86</f>
        <v>0</v>
      </c>
      <c r="I86" s="26">
        <f>Kuchawe!J86+Kuchawe!K86+Kuchawe!L86</f>
        <v>0</v>
      </c>
      <c r="J86" s="26">
        <f>Chiradzulu!J86+Chiradzulu!K86+Chiradzulu!L86</f>
        <v>0</v>
      </c>
      <c r="K86" s="26">
        <f>Thondwe!J86+Thondwe!K86+Thondwe!L86</f>
        <v>0</v>
      </c>
      <c r="L86" s="26">
        <f>Jali!J86+Jali!K86+Jali!L86</f>
        <v>0</v>
      </c>
      <c r="M86" s="26">
        <f>Lirangwe!J86+Lirangwe!K86+Lirangwe!L86</f>
        <v>0</v>
      </c>
      <c r="N86" s="35">
        <f t="shared" si="27"/>
        <v>0</v>
      </c>
    </row>
    <row r="87" spans="1:14" s="3" customFormat="1" ht="26.25" x14ac:dyDescent="0.25">
      <c r="A87" s="653"/>
      <c r="B87" s="24" t="s">
        <v>104</v>
      </c>
      <c r="C87" s="12" t="s">
        <v>3</v>
      </c>
      <c r="D87" s="26">
        <f>Zomba!J87+Zomba!K87+Zomba!L87</f>
        <v>0</v>
      </c>
      <c r="E87" s="26">
        <f>Mwanza!J87+Mwanza!K87+Mwanza!L87</f>
        <v>0</v>
      </c>
      <c r="F87" s="26">
        <f>Domasi!J87+Domasi!K87+Domasi!L87</f>
        <v>0</v>
      </c>
      <c r="G87" s="26">
        <f>Namadzi!J87+Namadzi!K87+Namadzi!L87</f>
        <v>0</v>
      </c>
      <c r="H87" s="26">
        <f>Neno!J87+Neno!K87+Neno!L87</f>
        <v>0</v>
      </c>
      <c r="I87" s="26">
        <f>Kuchawe!J87+Kuchawe!K87+Kuchawe!L87</f>
        <v>0</v>
      </c>
      <c r="J87" s="26">
        <f>Chiradzulu!J87+Chiradzulu!K87+Chiradzulu!L87</f>
        <v>0</v>
      </c>
      <c r="K87" s="26">
        <f>Thondwe!J87+Thondwe!K87+Thondwe!L87</f>
        <v>0</v>
      </c>
      <c r="L87" s="26">
        <f>Jali!J87+Jali!K87+Jali!L87</f>
        <v>0</v>
      </c>
      <c r="M87" s="26">
        <f>Lirangwe!J87+Lirangwe!K87+Lirangwe!L87</f>
        <v>0</v>
      </c>
      <c r="N87" s="35">
        <f t="shared" si="27"/>
        <v>0</v>
      </c>
    </row>
    <row r="88" spans="1:14" s="3" customFormat="1" ht="15.75" x14ac:dyDescent="0.25">
      <c r="A88" s="653"/>
      <c r="B88" s="24" t="s">
        <v>190</v>
      </c>
      <c r="C88" s="12" t="s">
        <v>3</v>
      </c>
      <c r="D88" s="5">
        <f>D87+D86</f>
        <v>0</v>
      </c>
      <c r="E88" s="26">
        <f t="shared" ref="E88:H88" si="28">E87+E86</f>
        <v>0</v>
      </c>
      <c r="F88" s="26">
        <f t="shared" si="28"/>
        <v>0</v>
      </c>
      <c r="G88" s="5">
        <f t="shared" si="28"/>
        <v>0</v>
      </c>
      <c r="H88" s="5">
        <f t="shared" si="28"/>
        <v>0</v>
      </c>
      <c r="I88" s="5"/>
      <c r="J88" s="5"/>
      <c r="K88" s="5"/>
      <c r="L88" s="5"/>
      <c r="M88" s="5"/>
      <c r="N88" s="35">
        <f t="shared" si="27"/>
        <v>0</v>
      </c>
    </row>
    <row r="89" spans="1:14" ht="15.75" x14ac:dyDescent="0.25">
      <c r="A89" s="654"/>
      <c r="B89" s="36" t="s">
        <v>81</v>
      </c>
      <c r="C89" s="6" t="s">
        <v>3</v>
      </c>
      <c r="D89" s="26">
        <f>D84+D85-D88</f>
        <v>6</v>
      </c>
      <c r="E89" s="26">
        <f t="shared" ref="E89:H89" si="29">E84+E85-E88</f>
        <v>0</v>
      </c>
      <c r="F89" s="26">
        <f t="shared" si="29"/>
        <v>0</v>
      </c>
      <c r="G89" s="26">
        <f t="shared" si="29"/>
        <v>0</v>
      </c>
      <c r="H89" s="26">
        <f t="shared" si="29"/>
        <v>0</v>
      </c>
      <c r="I89" s="26"/>
      <c r="J89" s="26"/>
      <c r="K89" s="26"/>
      <c r="L89" s="26"/>
      <c r="M89" s="26">
        <f t="shared" ref="M89" si="30">M84+M85-M86-M87</f>
        <v>0</v>
      </c>
      <c r="N89" s="54">
        <f>N84+N85-N88</f>
        <v>6</v>
      </c>
    </row>
    <row r="90" spans="1:14" ht="15.75" x14ac:dyDescent="0.25">
      <c r="A90" s="655" t="s">
        <v>107</v>
      </c>
      <c r="B90" s="24" t="s">
        <v>85</v>
      </c>
      <c r="C90" s="12" t="s">
        <v>3</v>
      </c>
      <c r="D90" s="142">
        <f t="shared" ref="D90:E93" si="31">D66+D72+D78+D84</f>
        <v>26</v>
      </c>
      <c r="E90" s="142">
        <f t="shared" si="31"/>
        <v>97</v>
      </c>
      <c r="F90" s="142">
        <f t="shared" ref="F90:H90" si="32">F66+F72+F78+F84</f>
        <v>61</v>
      </c>
      <c r="G90" s="142">
        <f t="shared" si="32"/>
        <v>63</v>
      </c>
      <c r="H90" s="142">
        <f t="shared" si="32"/>
        <v>0</v>
      </c>
      <c r="I90" s="142">
        <f t="shared" ref="I90:M90" si="33">I66+I72+I78+I84</f>
        <v>3</v>
      </c>
      <c r="J90" s="142">
        <f t="shared" si="33"/>
        <v>3</v>
      </c>
      <c r="K90" s="142">
        <f t="shared" si="33"/>
        <v>0</v>
      </c>
      <c r="L90" s="142">
        <f t="shared" si="33"/>
        <v>4</v>
      </c>
      <c r="M90" s="142">
        <f t="shared" si="33"/>
        <v>32</v>
      </c>
      <c r="N90" s="35">
        <f>SUM(D90:M90)</f>
        <v>289</v>
      </c>
    </row>
    <row r="91" spans="1:14" ht="15.75" x14ac:dyDescent="0.25">
      <c r="A91" s="656"/>
      <c r="B91" s="24" t="s">
        <v>106</v>
      </c>
      <c r="C91" s="12" t="s">
        <v>3</v>
      </c>
      <c r="D91" s="142">
        <f t="shared" si="31"/>
        <v>268</v>
      </c>
      <c r="E91" s="142">
        <f t="shared" si="31"/>
        <v>46</v>
      </c>
      <c r="F91" s="142">
        <f t="shared" ref="F91:H91" si="34">F67+F73+F79+F85</f>
        <v>48</v>
      </c>
      <c r="G91" s="142">
        <f t="shared" si="34"/>
        <v>0</v>
      </c>
      <c r="H91" s="142">
        <f t="shared" si="34"/>
        <v>15</v>
      </c>
      <c r="I91" s="142">
        <f t="shared" ref="I91:M91" si="35">I67+I73+I79+I85</f>
        <v>4</v>
      </c>
      <c r="J91" s="142">
        <f t="shared" si="35"/>
        <v>0</v>
      </c>
      <c r="K91" s="142">
        <f t="shared" si="35"/>
        <v>9</v>
      </c>
      <c r="L91" s="142">
        <f t="shared" si="35"/>
        <v>12</v>
      </c>
      <c r="M91" s="142">
        <f t="shared" si="35"/>
        <v>32</v>
      </c>
      <c r="N91" s="35">
        <f t="shared" ref="N91:N94" si="36">SUM(D91:M91)</f>
        <v>434</v>
      </c>
    </row>
    <row r="92" spans="1:14" ht="26.25" x14ac:dyDescent="0.25">
      <c r="A92" s="656"/>
      <c r="B92" s="24" t="s">
        <v>105</v>
      </c>
      <c r="C92" s="12" t="s">
        <v>3</v>
      </c>
      <c r="D92" s="142">
        <f t="shared" si="31"/>
        <v>179</v>
      </c>
      <c r="E92" s="142">
        <f t="shared" si="31"/>
        <v>44</v>
      </c>
      <c r="F92" s="142">
        <f t="shared" ref="F92:H92" si="37">F68+F74+F80+F86</f>
        <v>51</v>
      </c>
      <c r="G92" s="142">
        <f t="shared" si="37"/>
        <v>5</v>
      </c>
      <c r="H92" s="142">
        <f t="shared" si="37"/>
        <v>5</v>
      </c>
      <c r="I92" s="142">
        <f t="shared" ref="I92:M92" si="38">I68+I74+I80+I86</f>
        <v>2</v>
      </c>
      <c r="J92" s="142">
        <f t="shared" si="38"/>
        <v>0</v>
      </c>
      <c r="K92" s="142">
        <f t="shared" si="38"/>
        <v>7</v>
      </c>
      <c r="L92" s="142">
        <f t="shared" si="38"/>
        <v>10</v>
      </c>
      <c r="M92" s="142">
        <f t="shared" si="38"/>
        <v>35</v>
      </c>
      <c r="N92" s="35">
        <f t="shared" si="36"/>
        <v>338</v>
      </c>
    </row>
    <row r="93" spans="1:14" s="3" customFormat="1" ht="26.25" x14ac:dyDescent="0.25">
      <c r="A93" s="656"/>
      <c r="B93" s="24" t="s">
        <v>104</v>
      </c>
      <c r="C93" s="12"/>
      <c r="D93" s="142">
        <f t="shared" si="31"/>
        <v>0</v>
      </c>
      <c r="E93" s="142">
        <f t="shared" si="31"/>
        <v>0</v>
      </c>
      <c r="F93" s="142">
        <f t="shared" ref="F93:H93" si="39">F69+F75+F81+F87</f>
        <v>0</v>
      </c>
      <c r="G93" s="142">
        <f t="shared" si="39"/>
        <v>0</v>
      </c>
      <c r="H93" s="142">
        <f t="shared" si="39"/>
        <v>0</v>
      </c>
      <c r="I93" s="142">
        <f t="shared" ref="I93:M93" si="40">I69+I75+I81+I87</f>
        <v>0</v>
      </c>
      <c r="J93" s="142">
        <f t="shared" si="40"/>
        <v>0</v>
      </c>
      <c r="K93" s="142">
        <f t="shared" si="40"/>
        <v>0</v>
      </c>
      <c r="L93" s="142">
        <f t="shared" si="40"/>
        <v>0</v>
      </c>
      <c r="M93" s="142">
        <f t="shared" si="40"/>
        <v>0</v>
      </c>
      <c r="N93" s="35">
        <f t="shared" si="36"/>
        <v>0</v>
      </c>
    </row>
    <row r="94" spans="1:14" s="3" customFormat="1" ht="15.75" x14ac:dyDescent="0.25">
      <c r="A94" s="656"/>
      <c r="B94" s="24" t="s">
        <v>190</v>
      </c>
      <c r="C94" s="12" t="s">
        <v>3</v>
      </c>
      <c r="D94" s="143">
        <f t="shared" ref="D94:E94" si="41">D93+D92</f>
        <v>179</v>
      </c>
      <c r="E94" s="143">
        <f t="shared" si="41"/>
        <v>44</v>
      </c>
      <c r="F94" s="143">
        <f t="shared" ref="F94:H94" si="42">F93+F92</f>
        <v>51</v>
      </c>
      <c r="G94" s="143">
        <f t="shared" si="42"/>
        <v>5</v>
      </c>
      <c r="H94" s="143">
        <f t="shared" si="42"/>
        <v>5</v>
      </c>
      <c r="I94" s="143">
        <f t="shared" ref="I94:M94" si="43">I93+I92</f>
        <v>2</v>
      </c>
      <c r="J94" s="143">
        <f t="shared" si="43"/>
        <v>0</v>
      </c>
      <c r="K94" s="143">
        <f t="shared" si="43"/>
        <v>7</v>
      </c>
      <c r="L94" s="143">
        <f t="shared" si="43"/>
        <v>10</v>
      </c>
      <c r="M94" s="143">
        <f t="shared" si="43"/>
        <v>35</v>
      </c>
      <c r="N94" s="35">
        <f t="shared" si="36"/>
        <v>338</v>
      </c>
    </row>
    <row r="95" spans="1:14" ht="16.5" thickBot="1" x14ac:dyDescent="0.3">
      <c r="A95" s="657"/>
      <c r="B95" s="24" t="s">
        <v>81</v>
      </c>
      <c r="C95" s="12" t="s">
        <v>3</v>
      </c>
      <c r="D95" s="144">
        <f t="shared" ref="D95:E95" si="44">D90+D91-D94</f>
        <v>115</v>
      </c>
      <c r="E95" s="144">
        <f t="shared" si="44"/>
        <v>99</v>
      </c>
      <c r="F95" s="144">
        <f t="shared" ref="F95:H95" si="45">F90+F91-F94</f>
        <v>58</v>
      </c>
      <c r="G95" s="144">
        <f t="shared" si="45"/>
        <v>58</v>
      </c>
      <c r="H95" s="144">
        <f t="shared" si="45"/>
        <v>10</v>
      </c>
      <c r="I95" s="144">
        <f t="shared" ref="I95:M95" si="46">I90+I91-I94</f>
        <v>5</v>
      </c>
      <c r="J95" s="144">
        <f t="shared" si="46"/>
        <v>3</v>
      </c>
      <c r="K95" s="144">
        <f t="shared" si="46"/>
        <v>2</v>
      </c>
      <c r="L95" s="144">
        <f t="shared" si="46"/>
        <v>6</v>
      </c>
      <c r="M95" s="144">
        <f t="shared" si="46"/>
        <v>29</v>
      </c>
      <c r="N95" s="54">
        <f>N90+N91-N94</f>
        <v>385</v>
      </c>
    </row>
    <row r="96" spans="1:14" ht="16.149999999999999" customHeight="1" thickBot="1" x14ac:dyDescent="0.3">
      <c r="A96" s="707"/>
      <c r="B96" s="708"/>
      <c r="C96" s="708"/>
      <c r="D96" s="708"/>
      <c r="E96" s="708"/>
      <c r="F96" s="708"/>
      <c r="G96" s="708"/>
      <c r="H96" s="708"/>
      <c r="I96" s="708"/>
      <c r="J96" s="708"/>
      <c r="K96" s="708"/>
      <c r="L96" s="708"/>
      <c r="M96" s="708"/>
      <c r="N96" s="709"/>
    </row>
    <row r="97" spans="1:14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6"/>
    </row>
    <row r="98" spans="1:14" ht="15.75" x14ac:dyDescent="0.25">
      <c r="A98" s="85" t="s">
        <v>192</v>
      </c>
      <c r="B98" s="67"/>
      <c r="C98" s="12" t="s">
        <v>3</v>
      </c>
      <c r="D98" s="26">
        <f>Zomba!J98+Zomba!K98+Zomba!L98</f>
        <v>147</v>
      </c>
      <c r="E98" s="206">
        <f>Mwanza!J98+Mwanza!K98+Mwanza!L98</f>
        <v>0</v>
      </c>
      <c r="F98" s="206">
        <f>Domasi!J98+Domasi!K98+Domasi!L98</f>
        <v>0</v>
      </c>
      <c r="G98" s="26">
        <f>Namadzi!J98+Namadzi!K98+Namadzi!L98</f>
        <v>0</v>
      </c>
      <c r="H98" s="26">
        <f>Neno!J98+Neno!K98+Neno!L98</f>
        <v>0</v>
      </c>
      <c r="I98" s="26">
        <f>Kuchawe!J98+Kuchawe!K98+Kuchawe!L98</f>
        <v>0</v>
      </c>
      <c r="J98" s="26">
        <f>Chiradzulu!J98+Chiradzulu!K98+Chiradzulu!L98</f>
        <v>0</v>
      </c>
      <c r="K98" s="26">
        <f>Thondwe!J98+Thondwe!K98+Thondwe!L98</f>
        <v>0</v>
      </c>
      <c r="L98" s="26">
        <f>Jali!J98+Jali!K98+Jali!L98</f>
        <v>0</v>
      </c>
      <c r="M98" s="26">
        <f>Lirangwe!J98+Lirangwe!K98+Lirangwe!L98</f>
        <v>12</v>
      </c>
      <c r="N98" s="189">
        <f>SUM(D98:M98)</f>
        <v>159</v>
      </c>
    </row>
    <row r="99" spans="1:14" ht="15.75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150"/>
    </row>
    <row r="100" spans="1:14" s="3" customFormat="1" ht="15.75" thickBot="1" x14ac:dyDescent="0.3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40"/>
    </row>
    <row r="101" spans="1:14" ht="15.75" x14ac:dyDescent="0.25">
      <c r="A101" s="596" t="s">
        <v>102</v>
      </c>
      <c r="B101" s="597"/>
      <c r="C101" s="12" t="s">
        <v>3</v>
      </c>
      <c r="D101" s="211">
        <f>Zomba!L101</f>
        <v>6624</v>
      </c>
      <c r="E101" s="210">
        <f>Mwanza!L101</f>
        <v>792</v>
      </c>
      <c r="F101" s="210">
        <f>Domasi!L101</f>
        <v>644</v>
      </c>
      <c r="G101" s="211">
        <f>Namadzi!L101</f>
        <v>204</v>
      </c>
      <c r="H101" s="211">
        <f>Neno!L101</f>
        <v>143</v>
      </c>
      <c r="I101" s="211">
        <f>Kuchawe!L101</f>
        <v>136</v>
      </c>
      <c r="J101" s="211">
        <f>Chiradzulu!L101</f>
        <v>71</v>
      </c>
      <c r="K101" s="211">
        <f>Thondwe!L101</f>
        <v>134</v>
      </c>
      <c r="L101" s="211">
        <f>Jali!L101</f>
        <v>26</v>
      </c>
      <c r="M101" s="211">
        <f>Lirangwe!L101</f>
        <v>59</v>
      </c>
      <c r="N101" s="32">
        <f>SUM(D101:M101)</f>
        <v>8833</v>
      </c>
    </row>
    <row r="102" spans="1:14" ht="15.75" x14ac:dyDescent="0.25">
      <c r="A102" s="596" t="s">
        <v>101</v>
      </c>
      <c r="B102" s="597"/>
      <c r="C102" s="12" t="s">
        <v>3</v>
      </c>
      <c r="D102" s="26">
        <f>Zomba!L102</f>
        <v>466</v>
      </c>
      <c r="E102" s="26">
        <f>Mwanza!L102</f>
        <v>51</v>
      </c>
      <c r="F102" s="26">
        <f>Domasi!L102</f>
        <v>7</v>
      </c>
      <c r="G102" s="26">
        <f>Namadzi!L102</f>
        <v>9</v>
      </c>
      <c r="H102" s="26">
        <f>Neno!L102</f>
        <v>3</v>
      </c>
      <c r="I102" s="26">
        <f>Kuchawe!L102</f>
        <v>8</v>
      </c>
      <c r="J102" s="26">
        <f>Chiradzulu!L102</f>
        <v>45</v>
      </c>
      <c r="K102" s="26">
        <f>Thondwe!L102</f>
        <v>4</v>
      </c>
      <c r="L102" s="26">
        <f>Jali!L102</f>
        <v>0</v>
      </c>
      <c r="M102" s="26">
        <f>Lirangwe!L102</f>
        <v>6</v>
      </c>
      <c r="N102" s="32">
        <f t="shared" ref="N102:N104" si="47">SUM(D102:M102)</f>
        <v>599</v>
      </c>
    </row>
    <row r="103" spans="1:14" ht="15.6" customHeight="1" x14ac:dyDescent="0.25">
      <c r="A103" s="603" t="s">
        <v>100</v>
      </c>
      <c r="B103" s="604"/>
      <c r="C103" s="12" t="s">
        <v>3</v>
      </c>
      <c r="D103" s="26">
        <f>Zomba!L103</f>
        <v>246</v>
      </c>
      <c r="E103" s="26">
        <f>Mwanza!L103</f>
        <v>12</v>
      </c>
      <c r="F103" s="26">
        <f>Domasi!L103</f>
        <v>6</v>
      </c>
      <c r="G103" s="26">
        <f>Namadzi!L103</f>
        <v>10</v>
      </c>
      <c r="H103" s="26">
        <f>Neno!L103</f>
        <v>0</v>
      </c>
      <c r="I103" s="26">
        <f>Kuchawe!L103</f>
        <v>1</v>
      </c>
      <c r="J103" s="26">
        <f>Chiradzulu!L103</f>
        <v>7</v>
      </c>
      <c r="K103" s="26">
        <f>Thondwe!L103</f>
        <v>0</v>
      </c>
      <c r="L103" s="26">
        <f>Jali!L103</f>
        <v>0</v>
      </c>
      <c r="M103" s="26">
        <f>Lirangwe!L103</f>
        <v>0</v>
      </c>
      <c r="N103" s="32">
        <f t="shared" si="47"/>
        <v>282</v>
      </c>
    </row>
    <row r="104" spans="1:14" ht="15.75" x14ac:dyDescent="0.25">
      <c r="A104" s="603" t="s">
        <v>99</v>
      </c>
      <c r="B104" s="604"/>
      <c r="C104" s="12" t="s">
        <v>3</v>
      </c>
      <c r="D104" s="26">
        <f>Zomba!L104</f>
        <v>83</v>
      </c>
      <c r="E104" s="26">
        <f>Mwanza!L104</f>
        <v>10</v>
      </c>
      <c r="F104" s="26">
        <f>Domasi!L104</f>
        <v>5</v>
      </c>
      <c r="G104" s="26">
        <f>Namadzi!L104</f>
        <v>2</v>
      </c>
      <c r="H104" s="26">
        <f>Neno!L104</f>
        <v>3</v>
      </c>
      <c r="I104" s="26">
        <f>Kuchawe!L104</f>
        <v>1</v>
      </c>
      <c r="J104" s="26">
        <f>Chiradzulu!L104</f>
        <v>0</v>
      </c>
      <c r="K104" s="26">
        <f>Thondwe!L104</f>
        <v>0</v>
      </c>
      <c r="L104" s="26">
        <f>Jali!L104</f>
        <v>0</v>
      </c>
      <c r="M104" s="26">
        <f>Lirangwe!L104</f>
        <v>6</v>
      </c>
      <c r="N104" s="32">
        <f t="shared" si="47"/>
        <v>110</v>
      </c>
    </row>
    <row r="105" spans="1:14" ht="15.75" x14ac:dyDescent="0.25">
      <c r="A105" s="658" t="s">
        <v>98</v>
      </c>
      <c r="B105" s="659"/>
      <c r="C105" s="12" t="s">
        <v>3</v>
      </c>
      <c r="D105" s="33">
        <f>SUM(D101:D104)</f>
        <v>7419</v>
      </c>
      <c r="E105" s="33">
        <f t="shared" ref="E105:N105" si="48">SUM(E101:E104)</f>
        <v>865</v>
      </c>
      <c r="F105" s="33">
        <f t="shared" si="48"/>
        <v>662</v>
      </c>
      <c r="G105" s="33">
        <f t="shared" si="48"/>
        <v>225</v>
      </c>
      <c r="H105" s="33">
        <f t="shared" si="48"/>
        <v>149</v>
      </c>
      <c r="I105" s="33">
        <f t="shared" si="48"/>
        <v>146</v>
      </c>
      <c r="J105" s="33">
        <f t="shared" si="48"/>
        <v>123</v>
      </c>
      <c r="K105" s="33">
        <f t="shared" si="48"/>
        <v>138</v>
      </c>
      <c r="L105" s="33">
        <f t="shared" si="48"/>
        <v>26</v>
      </c>
      <c r="M105" s="33">
        <f t="shared" si="48"/>
        <v>71</v>
      </c>
      <c r="N105" s="54">
        <f t="shared" si="48"/>
        <v>9824</v>
      </c>
    </row>
    <row r="106" spans="1:14" s="3" customFormat="1" ht="15.6" customHeight="1" thickBot="1" x14ac:dyDescent="0.3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7"/>
    </row>
    <row r="107" spans="1:14" ht="15.75" x14ac:dyDescent="0.25">
      <c r="A107" s="596" t="s">
        <v>195</v>
      </c>
      <c r="B107" s="597"/>
      <c r="C107" s="12" t="s">
        <v>3</v>
      </c>
      <c r="D107" s="211">
        <f>Zomba!L107</f>
        <v>13307</v>
      </c>
      <c r="E107" s="210">
        <f>Mwanza!L107</f>
        <v>2580</v>
      </c>
      <c r="F107" s="210">
        <f>Domasi!L107</f>
        <v>894</v>
      </c>
      <c r="G107" s="211">
        <f>Namadzi!L107</f>
        <v>309</v>
      </c>
      <c r="H107" s="211">
        <f>Neno!L107</f>
        <v>638</v>
      </c>
      <c r="I107" s="211">
        <f>Kuchawe!L107</f>
        <v>70</v>
      </c>
      <c r="J107" s="211">
        <f>Chiradzulu!L107</f>
        <v>200</v>
      </c>
      <c r="K107" s="211">
        <f>Thondwe!L107</f>
        <v>356</v>
      </c>
      <c r="L107" s="211">
        <f>Jali!L107</f>
        <v>253</v>
      </c>
      <c r="M107" s="211">
        <f>Lirangwe!L107</f>
        <v>134</v>
      </c>
      <c r="N107" s="32">
        <f>SUM(D107:M107)</f>
        <v>18741</v>
      </c>
    </row>
    <row r="108" spans="1:14" ht="15.75" x14ac:dyDescent="0.25">
      <c r="A108" s="596" t="s">
        <v>196</v>
      </c>
      <c r="B108" s="597"/>
      <c r="C108" s="12" t="s">
        <v>3</v>
      </c>
      <c r="D108" s="26">
        <f>Zomba!L108</f>
        <v>99</v>
      </c>
      <c r="E108" s="26">
        <f>Mwanza!L108</f>
        <v>24</v>
      </c>
      <c r="F108" s="26">
        <f>Domasi!L108</f>
        <v>9</v>
      </c>
      <c r="G108" s="26">
        <f>Namadzi!L108</f>
        <v>9</v>
      </c>
      <c r="H108" s="26">
        <f>Neno!L108</f>
        <v>9</v>
      </c>
      <c r="I108" s="26">
        <f>Kuchawe!L108</f>
        <v>6</v>
      </c>
      <c r="J108" s="26">
        <f>Chiradzulu!L108</f>
        <v>5</v>
      </c>
      <c r="K108" s="26">
        <f>Thondwe!L108</f>
        <v>2</v>
      </c>
      <c r="L108" s="26">
        <f>Jali!L108</f>
        <v>1</v>
      </c>
      <c r="M108" s="26">
        <f>Lirangwe!L108</f>
        <v>1</v>
      </c>
      <c r="N108" s="32">
        <f t="shared" ref="N108:N110" si="49">SUM(D108:M108)</f>
        <v>165</v>
      </c>
    </row>
    <row r="109" spans="1:14" ht="15.75" x14ac:dyDescent="0.25">
      <c r="A109" s="596" t="s">
        <v>197</v>
      </c>
      <c r="B109" s="597"/>
      <c r="C109" s="12" t="s">
        <v>3</v>
      </c>
      <c r="D109" s="26">
        <f>Zomba!L109</f>
        <v>50</v>
      </c>
      <c r="E109" s="26">
        <f>Mwanza!L109</f>
        <v>55</v>
      </c>
      <c r="F109" s="26">
        <f>Domasi!L109</f>
        <v>5</v>
      </c>
      <c r="G109" s="26">
        <f>Namadzi!L109</f>
        <v>3</v>
      </c>
      <c r="H109" s="26">
        <f>Neno!L109</f>
        <v>17</v>
      </c>
      <c r="I109" s="26">
        <f>Kuchawe!L109</f>
        <v>2</v>
      </c>
      <c r="J109" s="26">
        <f>Chiradzulu!L109</f>
        <v>5</v>
      </c>
      <c r="K109" s="26">
        <f>Thondwe!L109</f>
        <v>1</v>
      </c>
      <c r="L109" s="26">
        <f>Jali!L109</f>
        <v>0</v>
      </c>
      <c r="M109" s="26">
        <f>Lirangwe!L109</f>
        <v>0</v>
      </c>
      <c r="N109" s="32">
        <f t="shared" si="49"/>
        <v>138</v>
      </c>
    </row>
    <row r="110" spans="1:14" ht="15.75" x14ac:dyDescent="0.25">
      <c r="A110" s="596" t="s">
        <v>198</v>
      </c>
      <c r="B110" s="597"/>
      <c r="C110" s="12" t="s">
        <v>3</v>
      </c>
      <c r="D110" s="26">
        <f>Zomba!L110</f>
        <v>119</v>
      </c>
      <c r="E110" s="26">
        <f>Mwanza!L110</f>
        <v>16</v>
      </c>
      <c r="F110" s="26">
        <f>Domasi!L110</f>
        <v>0</v>
      </c>
      <c r="G110" s="26">
        <f>Namadzi!L110</f>
        <v>1</v>
      </c>
      <c r="H110" s="26">
        <f>Neno!L110</f>
        <v>2</v>
      </c>
      <c r="I110" s="26">
        <f>Kuchawe!L110</f>
        <v>0</v>
      </c>
      <c r="J110" s="26">
        <f>Chiradzulu!L110</f>
        <v>0</v>
      </c>
      <c r="K110" s="26">
        <f>Thondwe!L110</f>
        <v>0</v>
      </c>
      <c r="L110" s="26">
        <f>Jali!L110</f>
        <v>0</v>
      </c>
      <c r="M110" s="26">
        <f>Lirangwe!L110</f>
        <v>0</v>
      </c>
      <c r="N110" s="32">
        <f t="shared" si="49"/>
        <v>138</v>
      </c>
    </row>
    <row r="111" spans="1:14" ht="15.75" x14ac:dyDescent="0.25">
      <c r="A111" s="617" t="s">
        <v>97</v>
      </c>
      <c r="B111" s="618"/>
      <c r="C111" s="12" t="s">
        <v>3</v>
      </c>
      <c r="D111" s="33">
        <f>SUM(D107:D110)</f>
        <v>13575</v>
      </c>
      <c r="E111" s="33">
        <f t="shared" ref="E111:N111" si="50">SUM(E107:E110)</f>
        <v>2675</v>
      </c>
      <c r="F111" s="33">
        <f t="shared" si="50"/>
        <v>908</v>
      </c>
      <c r="G111" s="33">
        <f t="shared" si="50"/>
        <v>322</v>
      </c>
      <c r="H111" s="33">
        <f t="shared" si="50"/>
        <v>666</v>
      </c>
      <c r="I111" s="33">
        <f t="shared" si="50"/>
        <v>78</v>
      </c>
      <c r="J111" s="33">
        <f t="shared" si="50"/>
        <v>210</v>
      </c>
      <c r="K111" s="33">
        <f t="shared" si="50"/>
        <v>359</v>
      </c>
      <c r="L111" s="33">
        <f t="shared" si="50"/>
        <v>254</v>
      </c>
      <c r="M111" s="33">
        <f t="shared" si="50"/>
        <v>135</v>
      </c>
      <c r="N111" s="54">
        <f t="shared" si="50"/>
        <v>19182</v>
      </c>
    </row>
    <row r="112" spans="1:14" s="3" customFormat="1" ht="15.6" customHeight="1" thickBot="1" x14ac:dyDescent="0.3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40"/>
    </row>
    <row r="113" spans="1:14" ht="15.75" x14ac:dyDescent="0.25">
      <c r="A113" s="596" t="s">
        <v>199</v>
      </c>
      <c r="B113" s="597"/>
      <c r="C113" s="12" t="s">
        <v>3</v>
      </c>
      <c r="D113" s="211">
        <f>Zomba!L113</f>
        <v>3828</v>
      </c>
      <c r="E113" s="210">
        <f>Mwanza!L113</f>
        <v>248</v>
      </c>
      <c r="F113" s="210">
        <f>Domasi!L113</f>
        <v>373</v>
      </c>
      <c r="G113" s="211">
        <f>Namadzi!L113</f>
        <v>118</v>
      </c>
      <c r="H113" s="211">
        <f>Neno!L113</f>
        <v>114</v>
      </c>
      <c r="I113" s="211">
        <f>Kuchawe!L113</f>
        <v>43</v>
      </c>
      <c r="J113" s="211">
        <f>Chiradzulu!L113</f>
        <v>108</v>
      </c>
      <c r="K113" s="211">
        <f>Thondwe!L113</f>
        <v>32</v>
      </c>
      <c r="L113" s="211">
        <f>Jali!L113</f>
        <v>160</v>
      </c>
      <c r="M113" s="211">
        <f>Lirangwe!L113</f>
        <v>807</v>
      </c>
      <c r="N113" s="32">
        <f>SUM(D113:M113)</f>
        <v>5831</v>
      </c>
    </row>
    <row r="114" spans="1:14" ht="15.75" x14ac:dyDescent="0.25">
      <c r="A114" s="596" t="s">
        <v>200</v>
      </c>
      <c r="B114" s="597"/>
      <c r="C114" s="12" t="s">
        <v>3</v>
      </c>
      <c r="D114" s="26">
        <f>Zomba!L114</f>
        <v>240</v>
      </c>
      <c r="E114" s="26">
        <f>Mwanza!L114</f>
        <v>35</v>
      </c>
      <c r="F114" s="26">
        <f>Domasi!L114</f>
        <v>25</v>
      </c>
      <c r="G114" s="26">
        <f>Namadzi!L114</f>
        <v>24</v>
      </c>
      <c r="H114" s="26">
        <f>Neno!L114</f>
        <v>20</v>
      </c>
      <c r="I114" s="26">
        <f>Kuchawe!L114</f>
        <v>5</v>
      </c>
      <c r="J114" s="26">
        <f>Chiradzulu!L114</f>
        <v>14</v>
      </c>
      <c r="K114" s="26">
        <f>Thondwe!L114</f>
        <v>3</v>
      </c>
      <c r="L114" s="26">
        <f>Jali!L114</f>
        <v>9</v>
      </c>
      <c r="M114" s="26">
        <f>Lirangwe!L114</f>
        <v>14</v>
      </c>
      <c r="N114" s="32">
        <f t="shared" ref="N114:N116" si="51">SUM(D114:M114)</f>
        <v>389</v>
      </c>
    </row>
    <row r="115" spans="1:14" ht="15.75" x14ac:dyDescent="0.25">
      <c r="A115" s="596" t="s">
        <v>201</v>
      </c>
      <c r="B115" s="597"/>
      <c r="C115" s="12" t="s">
        <v>3</v>
      </c>
      <c r="D115" s="26">
        <f>Zomba!L115</f>
        <v>173</v>
      </c>
      <c r="E115" s="26">
        <f>Mwanza!L115</f>
        <v>37</v>
      </c>
      <c r="F115" s="26">
        <f>Domasi!L115</f>
        <v>23</v>
      </c>
      <c r="G115" s="26">
        <f>Namadzi!L115</f>
        <v>3</v>
      </c>
      <c r="H115" s="26">
        <f>Neno!L115</f>
        <v>5</v>
      </c>
      <c r="I115" s="26">
        <f>Kuchawe!L115</f>
        <v>18</v>
      </c>
      <c r="J115" s="26">
        <f>Chiradzulu!L115</f>
        <v>1</v>
      </c>
      <c r="K115" s="26">
        <f>Thondwe!L115</f>
        <v>11</v>
      </c>
      <c r="L115" s="26">
        <f>Jali!L115</f>
        <v>7</v>
      </c>
      <c r="M115" s="26">
        <f>Lirangwe!L115</f>
        <v>11</v>
      </c>
      <c r="N115" s="32">
        <f t="shared" si="51"/>
        <v>289</v>
      </c>
    </row>
    <row r="116" spans="1:14" ht="15.75" x14ac:dyDescent="0.25">
      <c r="A116" s="596" t="s">
        <v>202</v>
      </c>
      <c r="B116" s="597"/>
      <c r="C116" s="12" t="s">
        <v>3</v>
      </c>
      <c r="D116" s="26">
        <f>Zomba!L116</f>
        <v>80</v>
      </c>
      <c r="E116" s="26">
        <f>Mwanza!L116</f>
        <v>2</v>
      </c>
      <c r="F116" s="26">
        <f>Domasi!L116</f>
        <v>2</v>
      </c>
      <c r="G116" s="26">
        <f>Namadzi!L116</f>
        <v>2</v>
      </c>
      <c r="H116" s="26">
        <f>Neno!L116</f>
        <v>0</v>
      </c>
      <c r="I116" s="26">
        <f>Kuchawe!L116</f>
        <v>22</v>
      </c>
      <c r="J116" s="26">
        <f>Chiradzulu!L116</f>
        <v>0</v>
      </c>
      <c r="K116" s="26">
        <f>Thondwe!L116</f>
        <v>4</v>
      </c>
      <c r="L116" s="26">
        <f>Jali!L116</f>
        <v>15</v>
      </c>
      <c r="M116" s="26">
        <f>Lirangwe!L116</f>
        <v>13</v>
      </c>
      <c r="N116" s="32">
        <f t="shared" si="51"/>
        <v>140</v>
      </c>
    </row>
    <row r="117" spans="1:14" ht="15.75" x14ac:dyDescent="0.25">
      <c r="A117" s="617" t="s">
        <v>96</v>
      </c>
      <c r="B117" s="618"/>
      <c r="C117" s="12" t="s">
        <v>3</v>
      </c>
      <c r="D117" s="33">
        <f>SUM(D113:D116)</f>
        <v>4321</v>
      </c>
      <c r="E117" s="33">
        <f t="shared" ref="E117:M117" si="52">SUM(E113:E116)</f>
        <v>322</v>
      </c>
      <c r="F117" s="33">
        <f t="shared" si="52"/>
        <v>423</v>
      </c>
      <c r="G117" s="33">
        <f t="shared" si="52"/>
        <v>147</v>
      </c>
      <c r="H117" s="33">
        <f t="shared" si="52"/>
        <v>139</v>
      </c>
      <c r="I117" s="33">
        <f t="shared" si="52"/>
        <v>88</v>
      </c>
      <c r="J117" s="33">
        <f t="shared" si="52"/>
        <v>123</v>
      </c>
      <c r="K117" s="33">
        <f t="shared" si="52"/>
        <v>50</v>
      </c>
      <c r="L117" s="33">
        <f t="shared" si="52"/>
        <v>191</v>
      </c>
      <c r="M117" s="33">
        <f t="shared" si="52"/>
        <v>845</v>
      </c>
      <c r="N117" s="54">
        <f>SUM(N113:N116)</f>
        <v>6649</v>
      </c>
    </row>
    <row r="118" spans="1:14" s="3" customFormat="1" ht="15.75" x14ac:dyDescent="0.25">
      <c r="A118" s="285" t="s">
        <v>193</v>
      </c>
      <c r="B118" s="286"/>
      <c r="C118" s="12" t="s">
        <v>3</v>
      </c>
      <c r="D118" s="33">
        <f t="shared" ref="D118:M118" si="53">D117+D111</f>
        <v>17896</v>
      </c>
      <c r="E118" s="33">
        <f t="shared" si="53"/>
        <v>2997</v>
      </c>
      <c r="F118" s="33">
        <f t="shared" si="53"/>
        <v>1331</v>
      </c>
      <c r="G118" s="33">
        <f t="shared" si="53"/>
        <v>469</v>
      </c>
      <c r="H118" s="33">
        <f t="shared" si="53"/>
        <v>805</v>
      </c>
      <c r="I118" s="33">
        <f t="shared" si="53"/>
        <v>166</v>
      </c>
      <c r="J118" s="33">
        <f>J117+J111</f>
        <v>333</v>
      </c>
      <c r="K118" s="33">
        <f t="shared" si="53"/>
        <v>409</v>
      </c>
      <c r="L118" s="33">
        <f t="shared" si="53"/>
        <v>445</v>
      </c>
      <c r="M118" s="33">
        <f t="shared" si="53"/>
        <v>980</v>
      </c>
      <c r="N118" s="54">
        <f>N117+N111</f>
        <v>25831</v>
      </c>
    </row>
    <row r="119" spans="1:14" ht="15.75" x14ac:dyDescent="0.25">
      <c r="A119" s="617" t="s">
        <v>194</v>
      </c>
      <c r="B119" s="618"/>
      <c r="C119" s="12" t="s">
        <v>3</v>
      </c>
      <c r="D119" s="33">
        <f>D118+D105</f>
        <v>25315</v>
      </c>
      <c r="E119" s="33">
        <f t="shared" ref="E119:M119" si="54">E118+E105</f>
        <v>3862</v>
      </c>
      <c r="F119" s="33">
        <f t="shared" si="54"/>
        <v>1993</v>
      </c>
      <c r="G119" s="33">
        <f t="shared" si="54"/>
        <v>694</v>
      </c>
      <c r="H119" s="33">
        <f t="shared" si="54"/>
        <v>954</v>
      </c>
      <c r="I119" s="33">
        <f t="shared" si="54"/>
        <v>312</v>
      </c>
      <c r="J119" s="33">
        <f t="shared" si="54"/>
        <v>456</v>
      </c>
      <c r="K119" s="33">
        <f t="shared" si="54"/>
        <v>547</v>
      </c>
      <c r="L119" s="33">
        <f t="shared" si="54"/>
        <v>471</v>
      </c>
      <c r="M119" s="33">
        <f t="shared" si="54"/>
        <v>1051</v>
      </c>
      <c r="N119" s="54">
        <f>N118+N105</f>
        <v>35655</v>
      </c>
    </row>
    <row r="120" spans="1:14" x14ac:dyDescent="0.25">
      <c r="A120" s="593" t="s">
        <v>203</v>
      </c>
      <c r="B120" s="594"/>
      <c r="C120" s="594"/>
      <c r="D120" s="703"/>
      <c r="E120" s="703"/>
      <c r="F120" s="703"/>
      <c r="G120" s="594"/>
      <c r="H120" s="594"/>
      <c r="I120" s="594"/>
      <c r="J120" s="594"/>
      <c r="K120" s="594"/>
      <c r="L120" s="594"/>
      <c r="M120" s="594"/>
      <c r="N120" s="595"/>
    </row>
    <row r="121" spans="1:14" ht="15.75" x14ac:dyDescent="0.25">
      <c r="A121" s="596" t="s">
        <v>95</v>
      </c>
      <c r="B121" s="597"/>
      <c r="C121" s="6" t="s">
        <v>3</v>
      </c>
      <c r="D121" s="26">
        <f>Zomba!L121</f>
        <v>138714</v>
      </c>
      <c r="E121" s="26">
        <f>Mwanza!L121</f>
        <v>22875</v>
      </c>
      <c r="F121" s="26">
        <f>Domasi!L121</f>
        <v>10592</v>
      </c>
      <c r="G121" s="211">
        <f>Namadzi!L121</f>
        <v>3698</v>
      </c>
      <c r="H121" s="211">
        <f>Neno!L121</f>
        <v>3011</v>
      </c>
      <c r="I121" s="211">
        <f>Kuchawe!L121</f>
        <v>1914</v>
      </c>
      <c r="J121" s="211">
        <f>Chiradzulu!L121</f>
        <v>3376</v>
      </c>
      <c r="K121" s="211">
        <f>Thondwe!L121</f>
        <v>3562</v>
      </c>
      <c r="L121" s="211">
        <f>Jali!L121</f>
        <v>6992</v>
      </c>
      <c r="M121" s="211">
        <f>Lirangwe!L121</f>
        <v>8259</v>
      </c>
      <c r="N121" s="31">
        <f>SUM(D121:M121)</f>
        <v>202993</v>
      </c>
    </row>
    <row r="122" spans="1:14" ht="15.75" x14ac:dyDescent="0.25">
      <c r="A122" s="596" t="s">
        <v>94</v>
      </c>
      <c r="B122" s="597"/>
      <c r="C122" s="6" t="s">
        <v>3</v>
      </c>
      <c r="D122" s="589">
        <f>Zomba!L122</f>
        <v>138524</v>
      </c>
      <c r="E122" s="589">
        <f>Mwanza!L122</f>
        <v>19175.3</v>
      </c>
      <c r="F122" s="589">
        <f>Domasi!L122</f>
        <v>10274.1</v>
      </c>
      <c r="G122" s="211">
        <f>Namadzi!L122</f>
        <v>3458.6</v>
      </c>
      <c r="H122" s="211">
        <f>Neno!L122</f>
        <v>3009.9</v>
      </c>
      <c r="I122" s="211">
        <f>Kuchawe!L122</f>
        <v>1903</v>
      </c>
      <c r="J122" s="211">
        <f>Chiradzulu!L122</f>
        <v>2468</v>
      </c>
      <c r="K122" s="211">
        <f>Thondwe!L122</f>
        <v>3339</v>
      </c>
      <c r="L122" s="211">
        <f>Jali!L122</f>
        <v>5713.5</v>
      </c>
      <c r="M122" s="211">
        <f>Lirangwe!L122</f>
        <v>7171.3</v>
      </c>
      <c r="N122" s="31">
        <f>SUM(D122:M122)</f>
        <v>195036.69999999998</v>
      </c>
    </row>
    <row r="123" spans="1:14" ht="15.75" x14ac:dyDescent="0.25">
      <c r="A123" s="633" t="s">
        <v>93</v>
      </c>
      <c r="B123" s="634"/>
      <c r="C123" s="30" t="s">
        <v>6</v>
      </c>
      <c r="D123" s="29">
        <f>IFERROR(D122/D121,0)</f>
        <v>0.99863027524258552</v>
      </c>
      <c r="E123" s="29">
        <f t="shared" ref="E123:M123" si="55">IFERROR(E122/E121,0)</f>
        <v>0.83826448087431693</v>
      </c>
      <c r="F123" s="29">
        <f t="shared" si="55"/>
        <v>0.96998678247734138</v>
      </c>
      <c r="G123" s="29">
        <f t="shared" si="55"/>
        <v>0.93526230394807996</v>
      </c>
      <c r="H123" s="29">
        <f t="shared" si="55"/>
        <v>0.99963467286615748</v>
      </c>
      <c r="I123" s="29">
        <f t="shared" si="55"/>
        <v>0.99425287356321834</v>
      </c>
      <c r="J123" s="29">
        <f t="shared" si="55"/>
        <v>0.73104265402843605</v>
      </c>
      <c r="K123" s="29">
        <f t="shared" si="55"/>
        <v>0.93739472206625496</v>
      </c>
      <c r="L123" s="29">
        <f t="shared" si="55"/>
        <v>0.81714816933638446</v>
      </c>
      <c r="M123" s="29">
        <f t="shared" si="55"/>
        <v>0.8683012471243492</v>
      </c>
      <c r="N123" s="298">
        <f>IFERROR(N122/N121,0)</f>
        <v>0.96080505239096903</v>
      </c>
    </row>
    <row r="124" spans="1:14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7"/>
    </row>
    <row r="125" spans="1:14" ht="15.75" x14ac:dyDescent="0.25">
      <c r="A125" s="605" t="s">
        <v>91</v>
      </c>
      <c r="B125" s="24" t="s">
        <v>85</v>
      </c>
      <c r="C125" s="12" t="s">
        <v>3</v>
      </c>
      <c r="D125" s="26">
        <f>Zomba!J125</f>
        <v>8</v>
      </c>
      <c r="E125" s="26">
        <f>Mwanza!J125</f>
        <v>4</v>
      </c>
      <c r="F125" s="26">
        <f>Domasi!J125</f>
        <v>0</v>
      </c>
      <c r="G125" s="26">
        <f>Namadzi!J125</f>
        <v>0</v>
      </c>
      <c r="H125" s="26">
        <f>Neno!J125</f>
        <v>0</v>
      </c>
      <c r="I125" s="26">
        <f>Kuchawe!J125</f>
        <v>0</v>
      </c>
      <c r="J125" s="26">
        <f>Chiradzulu!J125</f>
        <v>0</v>
      </c>
      <c r="K125" s="26">
        <f>Thondwe!J125</f>
        <v>0</v>
      </c>
      <c r="L125" s="26">
        <f>Jali!J125</f>
        <v>0</v>
      </c>
      <c r="M125" s="26">
        <f>Lirangwe!J125</f>
        <v>0</v>
      </c>
      <c r="N125" s="25">
        <f>SUM(D125:M125)</f>
        <v>12</v>
      </c>
    </row>
    <row r="126" spans="1:14" ht="15.75" x14ac:dyDescent="0.25">
      <c r="A126" s="606"/>
      <c r="B126" s="24" t="s">
        <v>84</v>
      </c>
      <c r="C126" s="12" t="s">
        <v>3</v>
      </c>
      <c r="D126" s="26">
        <f>Zomba!J126+Zomba!K126+Zomba!L126</f>
        <v>8</v>
      </c>
      <c r="E126" s="26">
        <f>Mwanza!J126+Mwanza!K126+Mwanza!L126</f>
        <v>5</v>
      </c>
      <c r="F126" s="26">
        <f>Domasi!J126+Domasi!K126+Domasi!L126</f>
        <v>0</v>
      </c>
      <c r="G126" s="26">
        <f>Namadzi!J126+Namadzi!K126+Namadzi!L126</f>
        <v>0</v>
      </c>
      <c r="H126" s="26">
        <f>Neno!J126+Neno!K126+Neno!L126</f>
        <v>0</v>
      </c>
      <c r="I126" s="26">
        <f>Kuchawe!J126+Kuchawe!K126+Kuchawe!L126</f>
        <v>0</v>
      </c>
      <c r="J126" s="26">
        <f>Chiradzulu!J126+Chiradzulu!K126+Chiradzulu!L126</f>
        <v>0</v>
      </c>
      <c r="K126" s="26">
        <f>Thondwe!J126+Thondwe!K126+Thondwe!L126</f>
        <v>0</v>
      </c>
      <c r="L126" s="26">
        <f>Jali!J126+Jali!K126+Jali!L126</f>
        <v>0</v>
      </c>
      <c r="M126" s="26">
        <f>Lirangwe!J126+Lirangwe!K126+Lirangwe!L126</f>
        <v>0</v>
      </c>
      <c r="N126" s="19">
        <f>SUM(D126:M126)</f>
        <v>13</v>
      </c>
    </row>
    <row r="127" spans="1:14" ht="15.75" x14ac:dyDescent="0.25">
      <c r="A127" s="606"/>
      <c r="B127" s="79" t="s">
        <v>88</v>
      </c>
      <c r="C127" s="12" t="s">
        <v>3</v>
      </c>
      <c r="D127" s="26">
        <f>Zomba!J127+Zomba!K127+Zomba!L127</f>
        <v>3</v>
      </c>
      <c r="E127" s="26">
        <f>Mwanza!J127+Mwanza!K127+Mwanza!L127</f>
        <v>2</v>
      </c>
      <c r="F127" s="26">
        <f>Domasi!J127+Domasi!K127+Domasi!L127</f>
        <v>0</v>
      </c>
      <c r="G127" s="26">
        <f>Namadzi!J127+Namadzi!K127+Namadzi!L127</f>
        <v>0</v>
      </c>
      <c r="H127" s="26">
        <f>Neno!J127+Neno!K127+Neno!L127</f>
        <v>0</v>
      </c>
      <c r="I127" s="26">
        <f>Kuchawe!J127+Kuchawe!K127+Kuchawe!L127</f>
        <v>0</v>
      </c>
      <c r="J127" s="26">
        <f>Chiradzulu!J127+Chiradzulu!K127+Chiradzulu!L127</f>
        <v>0</v>
      </c>
      <c r="K127" s="26">
        <f>Thondwe!J127+Thondwe!K127+Thondwe!L127</f>
        <v>0</v>
      </c>
      <c r="L127" s="26">
        <f>Jali!J127+Jali!K127+Jali!L127</f>
        <v>0</v>
      </c>
      <c r="M127" s="26">
        <f>Lirangwe!J127+Lirangwe!K127+Lirangwe!L127</f>
        <v>0</v>
      </c>
      <c r="N127" s="19">
        <f>SUM(D127:M127)</f>
        <v>5</v>
      </c>
    </row>
    <row r="128" spans="1:14" ht="15.75" x14ac:dyDescent="0.25">
      <c r="A128" s="606"/>
      <c r="B128" s="24" t="s">
        <v>82</v>
      </c>
      <c r="C128" s="12" t="s">
        <v>3</v>
      </c>
      <c r="D128" s="26">
        <f>Zomba!J128+Zomba!K128+Zomba!L128</f>
        <v>9</v>
      </c>
      <c r="E128" s="26">
        <f>Mwanza!J128+Mwanza!K128+Mwanza!L128</f>
        <v>0</v>
      </c>
      <c r="F128" s="26">
        <f>Domasi!J128+Domasi!K128+Domasi!L128</f>
        <v>0</v>
      </c>
      <c r="G128" s="26">
        <f>Namadzi!J128+Namadzi!K128+Namadzi!L128</f>
        <v>0</v>
      </c>
      <c r="H128" s="26">
        <f>Neno!J128+Neno!K128+Neno!L128</f>
        <v>0</v>
      </c>
      <c r="I128" s="26">
        <f>Kuchawe!J128+Kuchawe!K128+Kuchawe!L128</f>
        <v>0</v>
      </c>
      <c r="J128" s="26">
        <f>Chiradzulu!J128+Chiradzulu!K128+Chiradzulu!L128</f>
        <v>0</v>
      </c>
      <c r="K128" s="26">
        <f>Thondwe!J128+Thondwe!K128+Thondwe!L128</f>
        <v>0</v>
      </c>
      <c r="L128" s="26">
        <f>Jali!J128+Jali!K128+Jali!L128</f>
        <v>0</v>
      </c>
      <c r="M128" s="26">
        <f>Lirangwe!J128+Lirangwe!K128+Lirangwe!L128</f>
        <v>0</v>
      </c>
      <c r="N128" s="19">
        <f>SUM(D128:M128)</f>
        <v>9</v>
      </c>
    </row>
    <row r="129" spans="1:14" ht="15.75" x14ac:dyDescent="0.25">
      <c r="A129" s="607"/>
      <c r="B129" s="24" t="s">
        <v>81</v>
      </c>
      <c r="C129" s="12" t="s">
        <v>3</v>
      </c>
      <c r="D129" s="146">
        <f t="shared" ref="D129:M129" si="56">D125+D126-D127-D128</f>
        <v>4</v>
      </c>
      <c r="E129" s="147">
        <f t="shared" si="56"/>
        <v>7</v>
      </c>
      <c r="F129" s="147">
        <f t="shared" si="56"/>
        <v>0</v>
      </c>
      <c r="G129" s="146">
        <f t="shared" si="56"/>
        <v>0</v>
      </c>
      <c r="H129" s="146">
        <f t="shared" si="56"/>
        <v>0</v>
      </c>
      <c r="I129" s="146">
        <f t="shared" si="56"/>
        <v>0</v>
      </c>
      <c r="J129" s="146">
        <f t="shared" si="56"/>
        <v>0</v>
      </c>
      <c r="K129" s="146">
        <f t="shared" si="56"/>
        <v>0</v>
      </c>
      <c r="L129" s="146">
        <f t="shared" si="56"/>
        <v>0</v>
      </c>
      <c r="M129" s="146">
        <f t="shared" si="56"/>
        <v>0</v>
      </c>
      <c r="N129" s="25">
        <f>N125+N126-N127-N128</f>
        <v>11</v>
      </c>
    </row>
    <row r="130" spans="1:14" ht="15.75" x14ac:dyDescent="0.25">
      <c r="A130" s="605" t="s">
        <v>90</v>
      </c>
      <c r="B130" s="28" t="s">
        <v>85</v>
      </c>
      <c r="C130" s="27" t="s">
        <v>3</v>
      </c>
      <c r="D130" s="26">
        <f>Zomba!J130</f>
        <v>3</v>
      </c>
      <c r="E130" s="26">
        <f>Mwanza!J130</f>
        <v>5</v>
      </c>
      <c r="F130" s="26">
        <f>Domasi!J130</f>
        <v>0</v>
      </c>
      <c r="G130" s="26">
        <f>Namadzi!J130</f>
        <v>0</v>
      </c>
      <c r="H130" s="26">
        <f>Neno!J130</f>
        <v>0</v>
      </c>
      <c r="I130" s="26">
        <f>Kuchawe!J130</f>
        <v>0</v>
      </c>
      <c r="J130" s="26">
        <f>Chiradzulu!J130</f>
        <v>0</v>
      </c>
      <c r="K130" s="26">
        <f>Thondwe!J130</f>
        <v>0</v>
      </c>
      <c r="L130" s="26">
        <f>Jali!J130</f>
        <v>0</v>
      </c>
      <c r="M130" s="26">
        <f>Lirangwe!J130</f>
        <v>0</v>
      </c>
      <c r="N130" s="25">
        <f>SUM(D130:M130)</f>
        <v>8</v>
      </c>
    </row>
    <row r="131" spans="1:14" ht="15.75" x14ac:dyDescent="0.25">
      <c r="A131" s="606"/>
      <c r="B131" s="24" t="s">
        <v>84</v>
      </c>
      <c r="C131" s="12" t="s">
        <v>3</v>
      </c>
      <c r="D131" s="26">
        <f>Zomba!J131+Zomba!K131+Zomba!L131</f>
        <v>2</v>
      </c>
      <c r="E131" s="26">
        <f>Mwanza!J131+Mwanza!K131+Mwanza!L131</f>
        <v>10</v>
      </c>
      <c r="F131" s="26">
        <f>Domasi!J131+Domasi!K131+Domasi!L131</f>
        <v>0</v>
      </c>
      <c r="G131" s="26">
        <f>Namadzi!J131+Namadzi!K131+Namadzi!L131</f>
        <v>0</v>
      </c>
      <c r="H131" s="26">
        <f>Neno!J131+Neno!K131+Neno!L131</f>
        <v>0</v>
      </c>
      <c r="I131" s="26">
        <f>Kuchawe!J131+Kuchawe!K131+Kuchawe!L131</f>
        <v>0</v>
      </c>
      <c r="J131" s="26">
        <f>Chiradzulu!J131+Chiradzulu!K131+Chiradzulu!L131</f>
        <v>0</v>
      </c>
      <c r="K131" s="26">
        <f>Thondwe!J131+Thondwe!K131+Thondwe!L131</f>
        <v>0</v>
      </c>
      <c r="L131" s="26">
        <f>Jali!J131+Jali!K131+Jali!L131</f>
        <v>0</v>
      </c>
      <c r="M131" s="26">
        <f>Lirangwe!J131+Lirangwe!K131+Lirangwe!L131</f>
        <v>0</v>
      </c>
      <c r="N131" s="19">
        <f>SUM(D131:M131)</f>
        <v>12</v>
      </c>
    </row>
    <row r="132" spans="1:14" ht="15.75" x14ac:dyDescent="0.25">
      <c r="A132" s="606"/>
      <c r="B132" s="79" t="s">
        <v>88</v>
      </c>
      <c r="C132" s="12" t="s">
        <v>3</v>
      </c>
      <c r="D132" s="26">
        <f>Zomba!J132+Zomba!K132+Zomba!L132</f>
        <v>1</v>
      </c>
      <c r="E132" s="26">
        <f>Mwanza!J132+Mwanza!K132+Mwanza!L132</f>
        <v>5</v>
      </c>
      <c r="F132" s="26">
        <f>Domasi!J132+Domasi!K132+Domasi!L132</f>
        <v>0</v>
      </c>
      <c r="G132" s="26">
        <f>Namadzi!J132+Namadzi!K132+Namadzi!L132</f>
        <v>0</v>
      </c>
      <c r="H132" s="26">
        <f>Neno!J132+Neno!K132+Neno!L132</f>
        <v>0</v>
      </c>
      <c r="I132" s="26">
        <f>Kuchawe!J132+Kuchawe!K132+Kuchawe!L132</f>
        <v>0</v>
      </c>
      <c r="J132" s="26">
        <f>Chiradzulu!J132+Chiradzulu!K132+Chiradzulu!L132</f>
        <v>0</v>
      </c>
      <c r="K132" s="26">
        <f>Thondwe!J132+Thondwe!K132+Thondwe!L132</f>
        <v>0</v>
      </c>
      <c r="L132" s="26">
        <f>Jali!J132+Jali!K132+Jali!L132</f>
        <v>0</v>
      </c>
      <c r="M132" s="26">
        <f>Lirangwe!J132+Lirangwe!K132+Lirangwe!L132</f>
        <v>0</v>
      </c>
      <c r="N132" s="19">
        <f>SUM(D132:M132)</f>
        <v>6</v>
      </c>
    </row>
    <row r="133" spans="1:14" ht="15.75" x14ac:dyDescent="0.25">
      <c r="A133" s="606"/>
      <c r="B133" s="24" t="s">
        <v>82</v>
      </c>
      <c r="C133" s="12" t="s">
        <v>3</v>
      </c>
      <c r="D133" s="26">
        <f>Zomba!J133+Zomba!K133+Zomba!L133</f>
        <v>2</v>
      </c>
      <c r="E133" s="26">
        <f>Mwanza!J133+Mwanza!K133+Mwanza!L133</f>
        <v>0</v>
      </c>
      <c r="F133" s="26">
        <f>Domasi!J133+Domasi!K133+Domasi!L133</f>
        <v>0</v>
      </c>
      <c r="G133" s="26">
        <f>Namadzi!J133+Namadzi!K133+Namadzi!L133</f>
        <v>0</v>
      </c>
      <c r="H133" s="26">
        <f>Neno!J133+Neno!K133+Neno!L133</f>
        <v>0</v>
      </c>
      <c r="I133" s="26">
        <f>Kuchawe!J133+Kuchawe!K133+Kuchawe!L133</f>
        <v>0</v>
      </c>
      <c r="J133" s="26">
        <f>Chiradzulu!J133+Chiradzulu!K133+Chiradzulu!L133</f>
        <v>0</v>
      </c>
      <c r="K133" s="26">
        <f>Thondwe!J133+Thondwe!K133+Thondwe!L133</f>
        <v>0</v>
      </c>
      <c r="L133" s="26">
        <f>Jali!J133+Jali!K133+Jali!L133</f>
        <v>0</v>
      </c>
      <c r="M133" s="26">
        <f>Lirangwe!J133+Lirangwe!K133+Lirangwe!L133</f>
        <v>0</v>
      </c>
      <c r="N133" s="19">
        <f>SUM(D133:M133)</f>
        <v>2</v>
      </c>
    </row>
    <row r="134" spans="1:14" ht="15.75" x14ac:dyDescent="0.25">
      <c r="A134" s="607"/>
      <c r="B134" s="24" t="s">
        <v>81</v>
      </c>
      <c r="C134" s="12" t="s">
        <v>3</v>
      </c>
      <c r="D134" s="146">
        <f t="shared" ref="D134:M134" si="57">D130+D131-D132-D133</f>
        <v>2</v>
      </c>
      <c r="E134" s="147">
        <f t="shared" si="57"/>
        <v>10</v>
      </c>
      <c r="F134" s="147">
        <f t="shared" si="57"/>
        <v>0</v>
      </c>
      <c r="G134" s="146">
        <f t="shared" si="57"/>
        <v>0</v>
      </c>
      <c r="H134" s="146">
        <f t="shared" si="57"/>
        <v>0</v>
      </c>
      <c r="I134" s="146">
        <f t="shared" si="57"/>
        <v>0</v>
      </c>
      <c r="J134" s="146">
        <f t="shared" si="57"/>
        <v>0</v>
      </c>
      <c r="K134" s="146">
        <f t="shared" si="57"/>
        <v>0</v>
      </c>
      <c r="L134" s="146">
        <f t="shared" si="57"/>
        <v>0</v>
      </c>
      <c r="M134" s="146">
        <f t="shared" si="57"/>
        <v>0</v>
      </c>
      <c r="N134" s="25">
        <f>N130+N131-N132-N133</f>
        <v>12</v>
      </c>
    </row>
    <row r="135" spans="1:14" ht="15.75" x14ac:dyDescent="0.25">
      <c r="A135" s="605" t="s">
        <v>89</v>
      </c>
      <c r="B135" s="24" t="s">
        <v>85</v>
      </c>
      <c r="C135" s="12" t="s">
        <v>3</v>
      </c>
      <c r="D135" s="26">
        <f>Zomba!J135</f>
        <v>3</v>
      </c>
      <c r="E135" s="26">
        <f>Mwanza!J135</f>
        <v>1</v>
      </c>
      <c r="F135" s="26">
        <f>Domasi!J135</f>
        <v>0</v>
      </c>
      <c r="G135" s="26">
        <f>Namadzi!J135</f>
        <v>0</v>
      </c>
      <c r="H135" s="26">
        <f>Neno!J135</f>
        <v>0</v>
      </c>
      <c r="I135" s="26">
        <f>Kuchawe!J135</f>
        <v>0</v>
      </c>
      <c r="J135" s="26">
        <f>Chiradzulu!J135</f>
        <v>0</v>
      </c>
      <c r="K135" s="26">
        <f>Thondwe!J135</f>
        <v>0</v>
      </c>
      <c r="L135" s="26">
        <f>Jali!J135</f>
        <v>0</v>
      </c>
      <c r="M135" s="26">
        <f>Lirangwe!J135</f>
        <v>0</v>
      </c>
      <c r="N135" s="25">
        <f>SUM(D135:M135)</f>
        <v>4</v>
      </c>
    </row>
    <row r="136" spans="1:14" ht="15.75" x14ac:dyDescent="0.25">
      <c r="A136" s="606"/>
      <c r="B136" s="24" t="s">
        <v>84</v>
      </c>
      <c r="C136" s="12" t="s">
        <v>3</v>
      </c>
      <c r="D136" s="26">
        <f>Zomba!J136+Zomba!K136+Zomba!L136</f>
        <v>2</v>
      </c>
      <c r="E136" s="26">
        <f>Mwanza!J136+Mwanza!K136+Mwanza!L136</f>
        <v>3</v>
      </c>
      <c r="F136" s="26">
        <f>Domasi!J136+Domasi!K136+Domasi!L136</f>
        <v>0</v>
      </c>
      <c r="G136" s="26">
        <f>Namadzi!J136+Namadzi!K136+Namadzi!L136</f>
        <v>0</v>
      </c>
      <c r="H136" s="26">
        <f>Neno!J136+Neno!K136+Neno!L136</f>
        <v>0</v>
      </c>
      <c r="I136" s="26">
        <f>Kuchawe!J136+Kuchawe!K136+Kuchawe!L136</f>
        <v>0</v>
      </c>
      <c r="J136" s="26">
        <f>Chiradzulu!J136+Chiradzulu!K136+Chiradzulu!L136</f>
        <v>0</v>
      </c>
      <c r="K136" s="26">
        <f>Thondwe!J136+Thondwe!K136+Thondwe!L136</f>
        <v>0</v>
      </c>
      <c r="L136" s="26">
        <f>Jali!J136+Jali!K136+Jali!L136</f>
        <v>0</v>
      </c>
      <c r="M136" s="26">
        <f>Lirangwe!J136+Lirangwe!K136+Lirangwe!L136</f>
        <v>0</v>
      </c>
      <c r="N136" s="19">
        <f>SUM(D136:M136)</f>
        <v>5</v>
      </c>
    </row>
    <row r="137" spans="1:14" ht="15.75" x14ac:dyDescent="0.25">
      <c r="A137" s="606"/>
      <c r="B137" s="79" t="s">
        <v>88</v>
      </c>
      <c r="C137" s="12" t="s">
        <v>3</v>
      </c>
      <c r="D137" s="26">
        <f>Zomba!J137+Zomba!K137+Zomba!L137</f>
        <v>1</v>
      </c>
      <c r="E137" s="26">
        <f>Mwanza!J137+Mwanza!K137+Mwanza!L137</f>
        <v>0</v>
      </c>
      <c r="F137" s="26">
        <f>Domasi!J137+Domasi!K137+Domasi!L137</f>
        <v>0</v>
      </c>
      <c r="G137" s="26">
        <f>Namadzi!J137+Namadzi!K137+Namadzi!L137</f>
        <v>0</v>
      </c>
      <c r="H137" s="26">
        <f>Neno!J137+Neno!K137+Neno!L137</f>
        <v>0</v>
      </c>
      <c r="I137" s="26">
        <f>Kuchawe!J137+Kuchawe!K137+Kuchawe!L137</f>
        <v>0</v>
      </c>
      <c r="J137" s="26">
        <f>Chiradzulu!J137+Chiradzulu!K137+Chiradzulu!L137</f>
        <v>0</v>
      </c>
      <c r="K137" s="26">
        <f>Thondwe!J137+Thondwe!K137+Thondwe!L137</f>
        <v>0</v>
      </c>
      <c r="L137" s="26">
        <f>Jali!J137+Jali!K137+Jali!L137</f>
        <v>0</v>
      </c>
      <c r="M137" s="26">
        <f>Lirangwe!J137+Lirangwe!K137+Lirangwe!L137</f>
        <v>0</v>
      </c>
      <c r="N137" s="19">
        <f>SUM(D137:M137)</f>
        <v>1</v>
      </c>
    </row>
    <row r="138" spans="1:14" ht="15.75" x14ac:dyDescent="0.25">
      <c r="A138" s="606"/>
      <c r="B138" s="24" t="s">
        <v>82</v>
      </c>
      <c r="C138" s="12" t="s">
        <v>3</v>
      </c>
      <c r="D138" s="26">
        <f>Zomba!J138+Zomba!K138+Zomba!L138</f>
        <v>0</v>
      </c>
      <c r="E138" s="26">
        <f>Mwanza!J138+Mwanza!K138+Mwanza!L138</f>
        <v>0</v>
      </c>
      <c r="F138" s="26">
        <f>Domasi!J138+Domasi!K138+Domasi!L138</f>
        <v>0</v>
      </c>
      <c r="G138" s="26">
        <f>Namadzi!J138+Namadzi!K138+Namadzi!L138</f>
        <v>0</v>
      </c>
      <c r="H138" s="26">
        <f>Neno!J138+Neno!K138+Neno!L138</f>
        <v>0</v>
      </c>
      <c r="I138" s="26">
        <f>Kuchawe!J138+Kuchawe!K138+Kuchawe!L138</f>
        <v>0</v>
      </c>
      <c r="J138" s="26">
        <f>Chiradzulu!J138+Chiradzulu!K138+Chiradzulu!L138</f>
        <v>0</v>
      </c>
      <c r="K138" s="26">
        <f>Thondwe!J138+Thondwe!K138+Thondwe!L138</f>
        <v>0</v>
      </c>
      <c r="L138" s="26">
        <f>Jali!J138+Jali!K138+Jali!L138</f>
        <v>0</v>
      </c>
      <c r="M138" s="26">
        <f>Lirangwe!J138+Lirangwe!K138+Lirangwe!L138</f>
        <v>0</v>
      </c>
      <c r="N138" s="19">
        <f>SUM(D138:M138)</f>
        <v>0</v>
      </c>
    </row>
    <row r="139" spans="1:14" ht="15.75" x14ac:dyDescent="0.25">
      <c r="A139" s="607"/>
      <c r="B139" s="24" t="s">
        <v>81</v>
      </c>
      <c r="C139" s="12" t="s">
        <v>3</v>
      </c>
      <c r="D139" s="146">
        <f t="shared" ref="D139:M139" si="58">D135+D136-D137-D138</f>
        <v>4</v>
      </c>
      <c r="E139" s="147">
        <f t="shared" si="58"/>
        <v>4</v>
      </c>
      <c r="F139" s="147">
        <f t="shared" si="58"/>
        <v>0</v>
      </c>
      <c r="G139" s="146">
        <f t="shared" si="58"/>
        <v>0</v>
      </c>
      <c r="H139" s="146">
        <f t="shared" si="58"/>
        <v>0</v>
      </c>
      <c r="I139" s="146">
        <f t="shared" si="58"/>
        <v>0</v>
      </c>
      <c r="J139" s="146">
        <f t="shared" si="58"/>
        <v>0</v>
      </c>
      <c r="K139" s="146">
        <f t="shared" si="58"/>
        <v>0</v>
      </c>
      <c r="L139" s="146">
        <f t="shared" si="58"/>
        <v>0</v>
      </c>
      <c r="M139" s="146">
        <f t="shared" si="58"/>
        <v>0</v>
      </c>
      <c r="N139" s="25">
        <f>N135+N136-N137-N138</f>
        <v>8</v>
      </c>
    </row>
    <row r="140" spans="1:14" ht="15.75" x14ac:dyDescent="0.25">
      <c r="A140" s="605" t="s">
        <v>87</v>
      </c>
      <c r="B140" s="24" t="s">
        <v>85</v>
      </c>
      <c r="C140" s="12" t="s">
        <v>3</v>
      </c>
      <c r="D140" s="26">
        <f>Zomba!J140</f>
        <v>752</v>
      </c>
      <c r="E140" s="26">
        <f>Mwanza!J140</f>
        <v>331</v>
      </c>
      <c r="F140" s="26">
        <f>Domasi!J140</f>
        <v>0</v>
      </c>
      <c r="G140" s="26">
        <f>Namadzi!J140</f>
        <v>0</v>
      </c>
      <c r="H140" s="26">
        <f>Neno!J140</f>
        <v>0</v>
      </c>
      <c r="I140" s="26">
        <f>Kuchawe!J140</f>
        <v>0</v>
      </c>
      <c r="J140" s="26">
        <f>Chiradzulu!J140</f>
        <v>0</v>
      </c>
      <c r="K140" s="26">
        <f>Thondwe!J140</f>
        <v>0</v>
      </c>
      <c r="L140" s="26">
        <f>Jali!J140</f>
        <v>6</v>
      </c>
      <c r="M140" s="26">
        <f>Lirangwe!J140</f>
        <v>0</v>
      </c>
      <c r="N140" s="25">
        <f>SUM(D140:M140)</f>
        <v>1089</v>
      </c>
    </row>
    <row r="141" spans="1:14" ht="15.75" x14ac:dyDescent="0.25">
      <c r="A141" s="606"/>
      <c r="B141" s="24" t="s">
        <v>84</v>
      </c>
      <c r="C141" s="12" t="s">
        <v>3</v>
      </c>
      <c r="D141" s="26">
        <f>Zomba!J141+Zomba!K141+Zomba!L141</f>
        <v>424</v>
      </c>
      <c r="E141" s="26">
        <f>Mwanza!J141+Mwanza!K141+Mwanza!L141</f>
        <v>116</v>
      </c>
      <c r="F141" s="26">
        <f>Domasi!J141+Domasi!K141+Domasi!L141</f>
        <v>37</v>
      </c>
      <c r="G141" s="26">
        <f>Namadzi!J141+Namadzi!K141+Namadzi!L141</f>
        <v>8</v>
      </c>
      <c r="H141" s="26">
        <f>Neno!J141+Neno!K141+Neno!L141</f>
        <v>22</v>
      </c>
      <c r="I141" s="26">
        <f>Kuchawe!J141+Kuchawe!K141+Kuchawe!L141</f>
        <v>0</v>
      </c>
      <c r="J141" s="26">
        <f>Chiradzulu!J141+Chiradzulu!K141+Chiradzulu!L141</f>
        <v>0</v>
      </c>
      <c r="K141" s="26">
        <f>Thondwe!J141+Thondwe!K141+Thondwe!L141</f>
        <v>0</v>
      </c>
      <c r="L141" s="26">
        <f>Jali!J141+Jali!K141+Jali!L141</f>
        <v>0</v>
      </c>
      <c r="M141" s="26">
        <f>Lirangwe!J141+Lirangwe!K141+Lirangwe!L141</f>
        <v>0</v>
      </c>
      <c r="N141" s="19">
        <f>SUM(D141:M141)</f>
        <v>607</v>
      </c>
    </row>
    <row r="142" spans="1:14" ht="15.75" x14ac:dyDescent="0.25">
      <c r="A142" s="606"/>
      <c r="B142" s="24" t="s">
        <v>83</v>
      </c>
      <c r="C142" s="12" t="s">
        <v>3</v>
      </c>
      <c r="D142" s="26">
        <f>Zomba!J142+Zomba!K142+Zomba!L142</f>
        <v>54</v>
      </c>
      <c r="E142" s="26">
        <f>Mwanza!J142+Mwanza!K142+Mwanza!L142</f>
        <v>14</v>
      </c>
      <c r="F142" s="26">
        <f>Domasi!J142+Domasi!K142+Domasi!L142</f>
        <v>23</v>
      </c>
      <c r="G142" s="26">
        <f>Namadzi!J142+Namadzi!K142+Namadzi!L142</f>
        <v>7</v>
      </c>
      <c r="H142" s="26">
        <f>Neno!J142+Neno!K142+Neno!L142</f>
        <v>20</v>
      </c>
      <c r="I142" s="26">
        <f>Kuchawe!J142+Kuchawe!K142+Kuchawe!L142</f>
        <v>0</v>
      </c>
      <c r="J142" s="26">
        <f>Chiradzulu!J142+Chiradzulu!K142+Chiradzulu!L142</f>
        <v>0</v>
      </c>
      <c r="K142" s="26">
        <f>Thondwe!J142+Thondwe!K142+Thondwe!L142</f>
        <v>0</v>
      </c>
      <c r="L142" s="26">
        <f>Jali!J142+Jali!K142+Jali!L142</f>
        <v>3</v>
      </c>
      <c r="M142" s="26">
        <f>Lirangwe!J142+Lirangwe!K142+Lirangwe!L142</f>
        <v>0</v>
      </c>
      <c r="N142" s="19">
        <f>SUM(D142:M142)</f>
        <v>121</v>
      </c>
    </row>
    <row r="143" spans="1:14" ht="15.75" x14ac:dyDescent="0.25">
      <c r="A143" s="606"/>
      <c r="B143" s="24" t="s">
        <v>82</v>
      </c>
      <c r="C143" s="12" t="s">
        <v>3</v>
      </c>
      <c r="D143" s="26">
        <f>Zomba!J143+Zomba!K143+Zomba!L143</f>
        <v>288</v>
      </c>
      <c r="E143" s="26">
        <f>Mwanza!J143+Mwanza!K143+Mwanza!L143</f>
        <v>0</v>
      </c>
      <c r="F143" s="26">
        <f>Domasi!J143+Domasi!K143+Domasi!L143</f>
        <v>0</v>
      </c>
      <c r="G143" s="26">
        <f>Namadzi!J143+Namadzi!K143+Namadzi!L143</f>
        <v>0</v>
      </c>
      <c r="H143" s="26">
        <f>Neno!J143+Neno!K143+Neno!L143</f>
        <v>1</v>
      </c>
      <c r="I143" s="26">
        <f>Kuchawe!J143+Kuchawe!K143+Kuchawe!L143</f>
        <v>0</v>
      </c>
      <c r="J143" s="26">
        <f>Chiradzulu!J143+Chiradzulu!K143+Chiradzulu!L143</f>
        <v>0</v>
      </c>
      <c r="K143" s="26">
        <f>Thondwe!J143+Thondwe!K143+Thondwe!L143</f>
        <v>0</v>
      </c>
      <c r="L143" s="26">
        <f>Jali!J143+Jali!K143+Jali!L143</f>
        <v>1</v>
      </c>
      <c r="M143" s="26">
        <f>Lirangwe!J143+Lirangwe!K143+Lirangwe!L143</f>
        <v>0</v>
      </c>
      <c r="N143" s="19">
        <f>SUM(D143:M143)</f>
        <v>290</v>
      </c>
    </row>
    <row r="144" spans="1:14" ht="15.75" x14ac:dyDescent="0.25">
      <c r="A144" s="607"/>
      <c r="B144" s="24" t="s">
        <v>81</v>
      </c>
      <c r="C144" s="12" t="s">
        <v>3</v>
      </c>
      <c r="D144" s="146">
        <f t="shared" ref="D144:M144" si="59">D140+D141-D142-D143</f>
        <v>834</v>
      </c>
      <c r="E144" s="147">
        <f t="shared" si="59"/>
        <v>433</v>
      </c>
      <c r="F144" s="147">
        <f t="shared" si="59"/>
        <v>14</v>
      </c>
      <c r="G144" s="146">
        <f t="shared" si="59"/>
        <v>1</v>
      </c>
      <c r="H144" s="146">
        <f t="shared" si="59"/>
        <v>1</v>
      </c>
      <c r="I144" s="146">
        <f t="shared" si="59"/>
        <v>0</v>
      </c>
      <c r="J144" s="146">
        <f t="shared" si="59"/>
        <v>0</v>
      </c>
      <c r="K144" s="146">
        <f t="shared" si="59"/>
        <v>0</v>
      </c>
      <c r="L144" s="146">
        <f t="shared" si="59"/>
        <v>2</v>
      </c>
      <c r="M144" s="146">
        <f t="shared" si="59"/>
        <v>0</v>
      </c>
      <c r="N144" s="25">
        <f>N140+N141-N142-N143</f>
        <v>1285</v>
      </c>
    </row>
    <row r="145" spans="1:14" s="3" customFormat="1" ht="15.75" x14ac:dyDescent="0.25">
      <c r="A145" s="605" t="s">
        <v>86</v>
      </c>
      <c r="B145" s="24" t="s">
        <v>85</v>
      </c>
      <c r="C145" s="12" t="s">
        <v>3</v>
      </c>
      <c r="D145" s="145">
        <f t="shared" ref="D145:M148" si="60">D125+D130+D135+D140</f>
        <v>766</v>
      </c>
      <c r="E145" s="145">
        <f t="shared" si="60"/>
        <v>341</v>
      </c>
      <c r="F145" s="145">
        <f t="shared" si="60"/>
        <v>0</v>
      </c>
      <c r="G145" s="145">
        <f t="shared" si="60"/>
        <v>0</v>
      </c>
      <c r="H145" s="145">
        <f t="shared" si="60"/>
        <v>0</v>
      </c>
      <c r="I145" s="145">
        <f t="shared" si="60"/>
        <v>0</v>
      </c>
      <c r="J145" s="145">
        <f t="shared" si="60"/>
        <v>0</v>
      </c>
      <c r="K145" s="145">
        <f t="shared" si="60"/>
        <v>0</v>
      </c>
      <c r="L145" s="145">
        <f t="shared" si="60"/>
        <v>6</v>
      </c>
      <c r="M145" s="145">
        <f t="shared" si="60"/>
        <v>0</v>
      </c>
      <c r="N145" s="97">
        <f t="shared" ref="N145:N149" si="61">N125+N130+N135+N140</f>
        <v>1113</v>
      </c>
    </row>
    <row r="146" spans="1:14" ht="15.75" x14ac:dyDescent="0.25">
      <c r="A146" s="606"/>
      <c r="B146" s="24" t="s">
        <v>84</v>
      </c>
      <c r="C146" s="12" t="s">
        <v>3</v>
      </c>
      <c r="D146" s="145">
        <f t="shared" si="60"/>
        <v>436</v>
      </c>
      <c r="E146" s="145">
        <f t="shared" si="60"/>
        <v>134</v>
      </c>
      <c r="F146" s="145">
        <f t="shared" si="60"/>
        <v>37</v>
      </c>
      <c r="G146" s="145">
        <f t="shared" si="60"/>
        <v>8</v>
      </c>
      <c r="H146" s="145">
        <f t="shared" si="60"/>
        <v>22</v>
      </c>
      <c r="I146" s="145">
        <f t="shared" si="60"/>
        <v>0</v>
      </c>
      <c r="J146" s="145">
        <f t="shared" si="60"/>
        <v>0</v>
      </c>
      <c r="K146" s="145">
        <f t="shared" si="60"/>
        <v>0</v>
      </c>
      <c r="L146" s="282">
        <f>L126+L131+L136+L141</f>
        <v>0</v>
      </c>
      <c r="M146" s="145">
        <f t="shared" si="60"/>
        <v>0</v>
      </c>
      <c r="N146" s="97">
        <f t="shared" si="61"/>
        <v>637</v>
      </c>
    </row>
    <row r="147" spans="1:14" ht="15.75" x14ac:dyDescent="0.25">
      <c r="A147" s="606"/>
      <c r="B147" s="24" t="s">
        <v>83</v>
      </c>
      <c r="C147" s="12" t="s">
        <v>3</v>
      </c>
      <c r="D147" s="145">
        <f t="shared" si="60"/>
        <v>59</v>
      </c>
      <c r="E147" s="145">
        <f t="shared" si="60"/>
        <v>21</v>
      </c>
      <c r="F147" s="145">
        <f t="shared" si="60"/>
        <v>23</v>
      </c>
      <c r="G147" s="145">
        <f t="shared" si="60"/>
        <v>7</v>
      </c>
      <c r="H147" s="145">
        <f t="shared" si="60"/>
        <v>20</v>
      </c>
      <c r="I147" s="145">
        <f t="shared" si="60"/>
        <v>0</v>
      </c>
      <c r="J147" s="145">
        <f t="shared" si="60"/>
        <v>0</v>
      </c>
      <c r="K147" s="145">
        <f t="shared" si="60"/>
        <v>0</v>
      </c>
      <c r="L147" s="145">
        <f t="shared" si="60"/>
        <v>3</v>
      </c>
      <c r="M147" s="145">
        <f t="shared" si="60"/>
        <v>0</v>
      </c>
      <c r="N147" s="97">
        <f t="shared" si="61"/>
        <v>133</v>
      </c>
    </row>
    <row r="148" spans="1:14" ht="15.75" x14ac:dyDescent="0.25">
      <c r="A148" s="606"/>
      <c r="B148" s="24" t="s">
        <v>82</v>
      </c>
      <c r="C148" s="12" t="s">
        <v>3</v>
      </c>
      <c r="D148" s="145">
        <f t="shared" si="60"/>
        <v>299</v>
      </c>
      <c r="E148" s="145">
        <f t="shared" si="60"/>
        <v>0</v>
      </c>
      <c r="F148" s="145">
        <f t="shared" si="60"/>
        <v>0</v>
      </c>
      <c r="G148" s="145">
        <f t="shared" si="60"/>
        <v>0</v>
      </c>
      <c r="H148" s="145">
        <f t="shared" si="60"/>
        <v>1</v>
      </c>
      <c r="I148" s="145">
        <f t="shared" si="60"/>
        <v>0</v>
      </c>
      <c r="J148" s="145">
        <f t="shared" si="60"/>
        <v>0</v>
      </c>
      <c r="K148" s="145">
        <f t="shared" si="60"/>
        <v>0</v>
      </c>
      <c r="L148" s="145">
        <f t="shared" si="60"/>
        <v>1</v>
      </c>
      <c r="M148" s="145">
        <f t="shared" si="60"/>
        <v>0</v>
      </c>
      <c r="N148" s="97">
        <f t="shared" si="61"/>
        <v>301</v>
      </c>
    </row>
    <row r="149" spans="1:14" ht="15.75" x14ac:dyDescent="0.25">
      <c r="A149" s="607"/>
      <c r="B149" s="24" t="s">
        <v>81</v>
      </c>
      <c r="C149" s="12" t="s">
        <v>3</v>
      </c>
      <c r="D149" s="146">
        <f t="shared" ref="D149:M149" si="62">D145+D146-D147-D148</f>
        <v>844</v>
      </c>
      <c r="E149" s="147">
        <f t="shared" si="62"/>
        <v>454</v>
      </c>
      <c r="F149" s="147">
        <f t="shared" si="62"/>
        <v>14</v>
      </c>
      <c r="G149" s="146">
        <f t="shared" si="62"/>
        <v>1</v>
      </c>
      <c r="H149" s="146">
        <f t="shared" si="62"/>
        <v>1</v>
      </c>
      <c r="I149" s="146">
        <f t="shared" si="62"/>
        <v>0</v>
      </c>
      <c r="J149" s="146">
        <f t="shared" si="62"/>
        <v>0</v>
      </c>
      <c r="K149" s="146">
        <f t="shared" si="62"/>
        <v>0</v>
      </c>
      <c r="L149" s="146">
        <f t="shared" si="62"/>
        <v>2</v>
      </c>
      <c r="M149" s="146">
        <f t="shared" si="62"/>
        <v>0</v>
      </c>
      <c r="N149" s="97">
        <f t="shared" si="61"/>
        <v>1316</v>
      </c>
    </row>
    <row r="150" spans="1:14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5"/>
    </row>
    <row r="151" spans="1:14" ht="15.6" customHeight="1" x14ac:dyDescent="0.25">
      <c r="A151" s="698" t="s">
        <v>79</v>
      </c>
      <c r="B151" s="699"/>
      <c r="C151" s="699"/>
      <c r="D151" s="699"/>
      <c r="E151" s="699"/>
      <c r="F151" s="699"/>
      <c r="G151" s="699"/>
      <c r="H151" s="699"/>
      <c r="I151" s="699"/>
      <c r="J151" s="699"/>
      <c r="K151" s="699"/>
      <c r="L151" s="699"/>
      <c r="M151" s="699"/>
      <c r="N151" s="700"/>
    </row>
    <row r="152" spans="1:14" ht="15.75" x14ac:dyDescent="0.25">
      <c r="A152" s="628" t="s">
        <v>78</v>
      </c>
      <c r="B152" s="88" t="s">
        <v>63</v>
      </c>
      <c r="C152" s="12"/>
      <c r="D152" s="207"/>
      <c r="E152" s="207"/>
      <c r="F152" s="207"/>
      <c r="G152" s="207"/>
      <c r="H152" s="207"/>
      <c r="I152" s="207"/>
      <c r="J152" s="208"/>
      <c r="K152" s="208"/>
      <c r="L152" s="208"/>
      <c r="M152" s="208"/>
      <c r="N152" s="10"/>
    </row>
    <row r="153" spans="1:14" ht="15.75" x14ac:dyDescent="0.25">
      <c r="A153" s="629"/>
      <c r="B153" s="20" t="s">
        <v>73</v>
      </c>
      <c r="C153" s="12" t="s">
        <v>57</v>
      </c>
      <c r="D153" s="26">
        <f>Zomba!J153+Zomba!K153+Zomba!L153</f>
        <v>672</v>
      </c>
      <c r="E153" s="26">
        <f>Mwanza!J153+Mwanza!K153+Mwanza!L153</f>
        <v>68</v>
      </c>
      <c r="F153" s="26">
        <f>Domasi!J153+Domasi!K153+Domasi!L153</f>
        <v>22</v>
      </c>
      <c r="G153" s="26">
        <f>Namadzi!J153+Namadzi!K153+Namadzi!L153</f>
        <v>43</v>
      </c>
      <c r="H153" s="26">
        <f>Neno!J153+Neno!K153+Neno!L153</f>
        <v>13</v>
      </c>
      <c r="I153" s="26">
        <f>Kuchawe!J153+Kuchawe!K153+Kuchawe!L153</f>
        <v>10</v>
      </c>
      <c r="J153" s="26">
        <f>Chiradzulu!J153+Chiradzulu!K153+Chiradzulu!L153</f>
        <v>12</v>
      </c>
      <c r="K153" s="26">
        <f>Thondwe!J153+Thondwe!K153+Thondwe!L153</f>
        <v>25</v>
      </c>
      <c r="L153" s="26">
        <f>Jali!J153+Jali!K153+Jali!L153</f>
        <v>21</v>
      </c>
      <c r="M153" s="26">
        <f>Lirangwe!J153+Lirangwe!K153+Lirangwe!L153</f>
        <v>62</v>
      </c>
      <c r="N153" s="19">
        <f t="shared" ref="N153:N165" si="63">SUM(D153:M153)</f>
        <v>948</v>
      </c>
    </row>
    <row r="154" spans="1:14" ht="15.75" x14ac:dyDescent="0.25">
      <c r="A154" s="629"/>
      <c r="B154" s="20" t="s">
        <v>72</v>
      </c>
      <c r="C154" s="12" t="s">
        <v>57</v>
      </c>
      <c r="D154" s="26">
        <f>Zomba!J154+Zomba!K154+Zomba!L154</f>
        <v>352</v>
      </c>
      <c r="E154" s="26">
        <f>Mwanza!J154+Mwanza!K154+Mwanza!L154</f>
        <v>49</v>
      </c>
      <c r="F154" s="26">
        <f>Domasi!J154+Domasi!K154+Domasi!L154</f>
        <v>16</v>
      </c>
      <c r="G154" s="26">
        <f>Namadzi!J154+Namadzi!K154+Namadzi!L154</f>
        <v>31</v>
      </c>
      <c r="H154" s="26">
        <f>Neno!J154+Neno!K154+Neno!L154</f>
        <v>5</v>
      </c>
      <c r="I154" s="26">
        <f>Kuchawe!J154+Kuchawe!K154+Kuchawe!L154</f>
        <v>6</v>
      </c>
      <c r="J154" s="26">
        <f>Chiradzulu!J154+Chiradzulu!K154+Chiradzulu!L154</f>
        <v>8</v>
      </c>
      <c r="K154" s="26">
        <f>Thondwe!J154+Thondwe!K154+Thondwe!L154</f>
        <v>12</v>
      </c>
      <c r="L154" s="26">
        <f>Jali!J154+Jali!K154+Jali!L154</f>
        <v>12</v>
      </c>
      <c r="M154" s="26">
        <f>Lirangwe!J154+Lirangwe!K154+Lirangwe!L154</f>
        <v>11</v>
      </c>
      <c r="N154" s="19">
        <f t="shared" si="63"/>
        <v>502</v>
      </c>
    </row>
    <row r="155" spans="1:14" ht="15.75" x14ac:dyDescent="0.25">
      <c r="A155" s="629"/>
      <c r="B155" s="20" t="s">
        <v>53</v>
      </c>
      <c r="C155" s="12" t="s">
        <v>57</v>
      </c>
      <c r="D155" s="26">
        <f>Zomba!J155+Zomba!K155+Zomba!L155</f>
        <v>158</v>
      </c>
      <c r="E155" s="26">
        <f>Mwanza!J155+Mwanza!K155+Mwanza!L155</f>
        <v>28</v>
      </c>
      <c r="F155" s="26">
        <f>Domasi!J155+Domasi!K155+Domasi!L155</f>
        <v>25</v>
      </c>
      <c r="G155" s="26">
        <f>Namadzi!J155+Namadzi!K155+Namadzi!L155</f>
        <v>12</v>
      </c>
      <c r="H155" s="26">
        <f>Neno!J155+Neno!K155+Neno!L155</f>
        <v>0</v>
      </c>
      <c r="I155" s="26">
        <f>Kuchawe!J155+Kuchawe!K155+Kuchawe!L155</f>
        <v>33</v>
      </c>
      <c r="J155" s="26">
        <f>Chiradzulu!J155+Chiradzulu!K155+Chiradzulu!L155</f>
        <v>5</v>
      </c>
      <c r="K155" s="26">
        <f>Thondwe!J155+Thondwe!K155+Thondwe!L155</f>
        <v>14</v>
      </c>
      <c r="L155" s="26">
        <f>Jali!J155+Jali!K155+Jali!L155</f>
        <v>4</v>
      </c>
      <c r="M155" s="26">
        <f>Lirangwe!J155+Lirangwe!K155+Lirangwe!L155</f>
        <v>19</v>
      </c>
      <c r="N155" s="19">
        <f t="shared" si="63"/>
        <v>298</v>
      </c>
    </row>
    <row r="156" spans="1:14" ht="15.75" x14ac:dyDescent="0.25">
      <c r="A156" s="629"/>
      <c r="B156" s="20" t="s">
        <v>71</v>
      </c>
      <c r="C156" s="12" t="s">
        <v>57</v>
      </c>
      <c r="D156" s="26">
        <f>Zomba!J156+Zomba!K156+Zomba!L156</f>
        <v>59</v>
      </c>
      <c r="E156" s="26">
        <f>Mwanza!J156+Mwanza!K156+Mwanza!L156</f>
        <v>11</v>
      </c>
      <c r="F156" s="26">
        <f>Domasi!J156+Domasi!K156+Domasi!L156</f>
        <v>6</v>
      </c>
      <c r="G156" s="26">
        <f>Namadzi!J156+Namadzi!K156+Namadzi!L156</f>
        <v>6</v>
      </c>
      <c r="H156" s="26">
        <f>Neno!J156+Neno!K156+Neno!L156</f>
        <v>0</v>
      </c>
      <c r="I156" s="26">
        <f>Kuchawe!J156+Kuchawe!K156+Kuchawe!L156</f>
        <v>1</v>
      </c>
      <c r="J156" s="26">
        <f>Chiradzulu!J156+Chiradzulu!K156+Chiradzulu!L156</f>
        <v>2</v>
      </c>
      <c r="K156" s="26">
        <f>Thondwe!J156+Thondwe!K156+Thondwe!L156</f>
        <v>5</v>
      </c>
      <c r="L156" s="26">
        <f>Jali!J156+Jali!K156+Jali!L156</f>
        <v>0</v>
      </c>
      <c r="M156" s="26">
        <f>Lirangwe!J156+Lirangwe!K156+Lirangwe!L156</f>
        <v>2</v>
      </c>
      <c r="N156" s="19">
        <f t="shared" si="63"/>
        <v>92</v>
      </c>
    </row>
    <row r="157" spans="1:14" ht="15.75" x14ac:dyDescent="0.25">
      <c r="A157" s="629"/>
      <c r="B157" s="20" t="s">
        <v>52</v>
      </c>
      <c r="C157" s="12" t="s">
        <v>57</v>
      </c>
      <c r="D157" s="26">
        <f>Zomba!J157+Zomba!K157+Zomba!L157</f>
        <v>105</v>
      </c>
      <c r="E157" s="26">
        <f>Mwanza!J157+Mwanza!K157+Mwanza!L157</f>
        <v>29</v>
      </c>
      <c r="F157" s="26">
        <f>Domasi!J157+Domasi!K157+Domasi!L157</f>
        <v>4</v>
      </c>
      <c r="G157" s="26">
        <f>Namadzi!J157+Namadzi!K157+Namadzi!L157</f>
        <v>8</v>
      </c>
      <c r="H157" s="26">
        <f>Neno!J157+Neno!K157+Neno!L157</f>
        <v>0</v>
      </c>
      <c r="I157" s="26">
        <f>Kuchawe!J157+Kuchawe!K157+Kuchawe!L157</f>
        <v>9</v>
      </c>
      <c r="J157" s="26">
        <f>Chiradzulu!J157+Chiradzulu!K157+Chiradzulu!L157</f>
        <v>0</v>
      </c>
      <c r="K157" s="26">
        <f>Thondwe!J157+Thondwe!K157+Thondwe!L157</f>
        <v>0</v>
      </c>
      <c r="L157" s="26">
        <f>Jali!J157+Jali!K157+Jali!L157</f>
        <v>0</v>
      </c>
      <c r="M157" s="26">
        <f>Lirangwe!J157+Lirangwe!K157+Lirangwe!L157</f>
        <v>3</v>
      </c>
      <c r="N157" s="19">
        <f t="shared" si="63"/>
        <v>158</v>
      </c>
    </row>
    <row r="158" spans="1:14" ht="15.75" x14ac:dyDescent="0.25">
      <c r="A158" s="629"/>
      <c r="B158" s="20" t="s">
        <v>51</v>
      </c>
      <c r="C158" s="12" t="s">
        <v>57</v>
      </c>
      <c r="D158" s="26">
        <f>Zomba!J158+Zomba!K158+Zomba!L158</f>
        <v>97</v>
      </c>
      <c r="E158" s="26">
        <f>Mwanza!J158+Mwanza!K158+Mwanza!L158</f>
        <v>23</v>
      </c>
      <c r="F158" s="26">
        <f>Domasi!J158+Domasi!K158+Domasi!L158</f>
        <v>8</v>
      </c>
      <c r="G158" s="26">
        <f>Namadzi!J158+Namadzi!K158+Namadzi!L158</f>
        <v>3</v>
      </c>
      <c r="H158" s="26">
        <f>Neno!J158+Neno!K158+Neno!L158</f>
        <v>1</v>
      </c>
      <c r="I158" s="26">
        <f>Kuchawe!J158+Kuchawe!K158+Kuchawe!L158</f>
        <v>2</v>
      </c>
      <c r="J158" s="26">
        <f>Chiradzulu!J158+Chiradzulu!K158+Chiradzulu!L158</f>
        <v>3</v>
      </c>
      <c r="K158" s="26">
        <f>Thondwe!J158+Thondwe!K158+Thondwe!L158</f>
        <v>3</v>
      </c>
      <c r="L158" s="26">
        <f>Jali!J158+Jali!K158+Jali!L158</f>
        <v>3</v>
      </c>
      <c r="M158" s="26">
        <f>Lirangwe!J158+Lirangwe!K158+Lirangwe!L158</f>
        <v>1</v>
      </c>
      <c r="N158" s="19">
        <f t="shared" si="63"/>
        <v>144</v>
      </c>
    </row>
    <row r="159" spans="1:14" ht="15.75" x14ac:dyDescent="0.25">
      <c r="A159" s="629"/>
      <c r="B159" s="20" t="s">
        <v>62</v>
      </c>
      <c r="C159" s="12" t="s">
        <v>57</v>
      </c>
      <c r="D159" s="26">
        <f>Zomba!J159+Zomba!K159+Zomba!L159</f>
        <v>16</v>
      </c>
      <c r="E159" s="26">
        <f>Mwanza!J159+Mwanza!K159+Mwanza!L159</f>
        <v>17</v>
      </c>
      <c r="F159" s="26">
        <f>Domasi!J159+Domasi!K159+Domasi!L159</f>
        <v>2</v>
      </c>
      <c r="G159" s="26">
        <f>Namadzi!J159+Namadzi!K159+Namadzi!L159</f>
        <v>1</v>
      </c>
      <c r="H159" s="26">
        <f>Neno!J159+Neno!K159+Neno!L159</f>
        <v>0</v>
      </c>
      <c r="I159" s="26">
        <f>Kuchawe!J159+Kuchawe!K159+Kuchawe!L159</f>
        <v>2</v>
      </c>
      <c r="J159" s="26">
        <f>Chiradzulu!J159+Chiradzulu!K159+Chiradzulu!L159</f>
        <v>0</v>
      </c>
      <c r="K159" s="26">
        <f>Thondwe!J159+Thondwe!K159+Thondwe!L159</f>
        <v>2</v>
      </c>
      <c r="L159" s="26">
        <f>Jali!J159+Jali!K159+Jali!L159</f>
        <v>0</v>
      </c>
      <c r="M159" s="26">
        <f>Lirangwe!J159+Lirangwe!K159+Lirangwe!L159</f>
        <v>0</v>
      </c>
      <c r="N159" s="19">
        <f t="shared" si="63"/>
        <v>40</v>
      </c>
    </row>
    <row r="160" spans="1:14" ht="15.75" x14ac:dyDescent="0.25">
      <c r="A160" s="629"/>
      <c r="B160" s="20" t="s">
        <v>50</v>
      </c>
      <c r="C160" s="12" t="s">
        <v>57</v>
      </c>
      <c r="D160" s="26">
        <f>Zomba!J160+Zomba!K160+Zomba!L160</f>
        <v>31</v>
      </c>
      <c r="E160" s="26">
        <f>Mwanza!J160+Mwanza!K160+Mwanza!L160</f>
        <v>15</v>
      </c>
      <c r="F160" s="26">
        <f>Domasi!J160+Domasi!K160+Domasi!L160</f>
        <v>2</v>
      </c>
      <c r="G160" s="26">
        <f>Namadzi!J160+Namadzi!K160+Namadzi!L160</f>
        <v>0</v>
      </c>
      <c r="H160" s="26">
        <f>Neno!J160+Neno!K160+Neno!L160</f>
        <v>0</v>
      </c>
      <c r="I160" s="26">
        <f>Kuchawe!J160+Kuchawe!K160+Kuchawe!L160</f>
        <v>5</v>
      </c>
      <c r="J160" s="26">
        <f>Chiradzulu!J160+Chiradzulu!K160+Chiradzulu!L160</f>
        <v>0</v>
      </c>
      <c r="K160" s="26">
        <f>Thondwe!J160+Thondwe!K160+Thondwe!L160</f>
        <v>0</v>
      </c>
      <c r="L160" s="26">
        <f>Jali!J160+Jali!K160+Jali!L160</f>
        <v>0</v>
      </c>
      <c r="M160" s="26">
        <f>Lirangwe!J160+Lirangwe!K160+Lirangwe!L160</f>
        <v>4</v>
      </c>
      <c r="N160" s="19">
        <f t="shared" si="63"/>
        <v>57</v>
      </c>
    </row>
    <row r="161" spans="1:14" ht="15.75" x14ac:dyDescent="0.25">
      <c r="A161" s="629"/>
      <c r="B161" s="20" t="s">
        <v>49</v>
      </c>
      <c r="C161" s="12" t="s">
        <v>57</v>
      </c>
      <c r="D161" s="26">
        <f>Zomba!J161+Zomba!K161+Zomba!L161</f>
        <v>22</v>
      </c>
      <c r="E161" s="26">
        <f>Mwanza!J161+Mwanza!K161+Mwanza!L161</f>
        <v>3</v>
      </c>
      <c r="F161" s="26">
        <f>Domasi!J161+Domasi!K161+Domasi!L161</f>
        <v>2</v>
      </c>
      <c r="G161" s="26">
        <f>Namadzi!J161+Namadzi!K161+Namadzi!L161</f>
        <v>2</v>
      </c>
      <c r="H161" s="26">
        <f>Neno!J161+Neno!K161+Neno!L161</f>
        <v>0</v>
      </c>
      <c r="I161" s="26">
        <f>Kuchawe!J161+Kuchawe!K161+Kuchawe!L161</f>
        <v>4</v>
      </c>
      <c r="J161" s="26">
        <f>Chiradzulu!J161+Chiradzulu!K161+Chiradzulu!L161</f>
        <v>1</v>
      </c>
      <c r="K161" s="26">
        <f>Thondwe!J161+Thondwe!K161+Thondwe!L161</f>
        <v>7</v>
      </c>
      <c r="L161" s="26">
        <f>Jali!J161+Jali!K161+Jali!L161</f>
        <v>4</v>
      </c>
      <c r="M161" s="26">
        <f>Lirangwe!J161+Lirangwe!K161+Lirangwe!L161</f>
        <v>0</v>
      </c>
      <c r="N161" s="19">
        <f t="shared" si="63"/>
        <v>45</v>
      </c>
    </row>
    <row r="162" spans="1:14" ht="15.75" x14ac:dyDescent="0.25">
      <c r="A162" s="629"/>
      <c r="B162" s="20" t="s">
        <v>77</v>
      </c>
      <c r="C162" s="12" t="s">
        <v>57</v>
      </c>
      <c r="D162" s="26">
        <f>Zomba!J162+Zomba!K162+Zomba!L162</f>
        <v>16</v>
      </c>
      <c r="E162" s="26">
        <f>Mwanza!J162+Mwanza!K162+Mwanza!L162</f>
        <v>2</v>
      </c>
      <c r="F162" s="26">
        <f>Domasi!J162+Domasi!K162+Domasi!L162</f>
        <v>4</v>
      </c>
      <c r="G162" s="26">
        <f>Namadzi!J162+Namadzi!K162+Namadzi!L162</f>
        <v>2</v>
      </c>
      <c r="H162" s="26">
        <f>Neno!J162+Neno!K162+Neno!L162</f>
        <v>0</v>
      </c>
      <c r="I162" s="26">
        <f>Kuchawe!J162+Kuchawe!K162+Kuchawe!L162</f>
        <v>0</v>
      </c>
      <c r="J162" s="26">
        <f>Chiradzulu!J162+Chiradzulu!K162+Chiradzulu!L162</f>
        <v>7</v>
      </c>
      <c r="K162" s="26">
        <f>Thondwe!J162+Thondwe!K162+Thondwe!L162</f>
        <v>9</v>
      </c>
      <c r="L162" s="26">
        <f>Jali!J162+Jali!K162+Jali!L162</f>
        <v>0</v>
      </c>
      <c r="M162" s="26">
        <f>Lirangwe!J162+Lirangwe!K162+Lirangwe!L162</f>
        <v>0</v>
      </c>
      <c r="N162" s="19">
        <f t="shared" si="63"/>
        <v>40</v>
      </c>
    </row>
    <row r="163" spans="1:14" ht="15.75" x14ac:dyDescent="0.25">
      <c r="A163" s="629"/>
      <c r="B163" s="20" t="s">
        <v>69</v>
      </c>
      <c r="C163" s="12" t="s">
        <v>57</v>
      </c>
      <c r="D163" s="26">
        <f>Zomba!J163+Zomba!K163+Zomba!L163</f>
        <v>1</v>
      </c>
      <c r="E163" s="26">
        <f>Mwanza!J163+Mwanza!K163+Mwanza!L163</f>
        <v>2</v>
      </c>
      <c r="F163" s="26">
        <f>Domasi!J163+Domasi!K163+Domasi!L163</f>
        <v>4</v>
      </c>
      <c r="G163" s="26">
        <f>Namadzi!J163+Namadzi!K163+Namadzi!L163</f>
        <v>0</v>
      </c>
      <c r="H163" s="26">
        <f>Neno!J163+Neno!K163+Neno!L163</f>
        <v>0</v>
      </c>
      <c r="I163" s="26">
        <f>Kuchawe!J163+Kuchawe!K163+Kuchawe!L163</f>
        <v>0</v>
      </c>
      <c r="J163" s="26">
        <f>Chiradzulu!J163+Chiradzulu!K163+Chiradzulu!L163</f>
        <v>0</v>
      </c>
      <c r="K163" s="26">
        <f>Thondwe!J163+Thondwe!K163+Thondwe!L163</f>
        <v>0</v>
      </c>
      <c r="L163" s="26">
        <f>Jali!J163+Jali!K163+Jali!L163</f>
        <v>0</v>
      </c>
      <c r="M163" s="26">
        <f>Lirangwe!J163+Lirangwe!K163+Lirangwe!L163</f>
        <v>0</v>
      </c>
      <c r="N163" s="19">
        <f t="shared" si="63"/>
        <v>7</v>
      </c>
    </row>
    <row r="164" spans="1:14" ht="15.75" x14ac:dyDescent="0.25">
      <c r="A164" s="629"/>
      <c r="B164" s="20" t="s">
        <v>68</v>
      </c>
      <c r="C164" s="12" t="s">
        <v>57</v>
      </c>
      <c r="D164" s="26">
        <f>Zomba!J164+Zomba!K164+Zomba!L164</f>
        <v>0</v>
      </c>
      <c r="E164" s="26">
        <f>Mwanza!J164+Mwanza!K164+Mwanza!L164</f>
        <v>0</v>
      </c>
      <c r="F164" s="26">
        <f>Domasi!J164+Domasi!K164+Domasi!L164</f>
        <v>0</v>
      </c>
      <c r="G164" s="26">
        <f>Namadzi!J164+Namadzi!K164+Namadzi!L164</f>
        <v>0</v>
      </c>
      <c r="H164" s="26">
        <f>Neno!J164+Neno!K164+Neno!L164</f>
        <v>0</v>
      </c>
      <c r="I164" s="26">
        <f>Kuchawe!J164+Kuchawe!K164+Kuchawe!L164</f>
        <v>0</v>
      </c>
      <c r="J164" s="26">
        <f>Chiradzulu!J164+Chiradzulu!K164+Chiradzulu!L164</f>
        <v>0</v>
      </c>
      <c r="K164" s="26">
        <f>Thondwe!J164+Thondwe!K164+Thondwe!L164</f>
        <v>0</v>
      </c>
      <c r="L164" s="26">
        <f>Jali!J164+Jali!K164+Jali!L164</f>
        <v>0</v>
      </c>
      <c r="M164" s="26">
        <f>Lirangwe!J164+Lirangwe!K164+Lirangwe!L164</f>
        <v>0</v>
      </c>
      <c r="N164" s="19">
        <f t="shared" si="63"/>
        <v>0</v>
      </c>
    </row>
    <row r="165" spans="1:14" ht="15.75" x14ac:dyDescent="0.25">
      <c r="A165" s="630"/>
      <c r="B165" s="20" t="s">
        <v>76</v>
      </c>
      <c r="C165" s="12" t="s">
        <v>57</v>
      </c>
      <c r="D165" s="26">
        <f>Zomba!J165+Zomba!K165+Zomba!L165</f>
        <v>0</v>
      </c>
      <c r="E165" s="26">
        <f>Mwanza!J165+Mwanza!K165+Mwanza!L165</f>
        <v>0</v>
      </c>
      <c r="F165" s="26">
        <f>Domasi!J165+Domasi!K165+Domasi!L165</f>
        <v>0</v>
      </c>
      <c r="G165" s="26">
        <f>Namadzi!J165+Namadzi!K165+Namadzi!L165</f>
        <v>0</v>
      </c>
      <c r="H165" s="26">
        <f>Neno!J165+Neno!K165+Neno!L165</f>
        <v>0</v>
      </c>
      <c r="I165" s="26">
        <f>Kuchawe!J165+Kuchawe!K165+Kuchawe!L165</f>
        <v>0</v>
      </c>
      <c r="J165" s="26">
        <f>Chiradzulu!J165+Chiradzulu!K165+Chiradzulu!L165</f>
        <v>0</v>
      </c>
      <c r="K165" s="26">
        <f>Thondwe!J165+Thondwe!K165+Thondwe!L165</f>
        <v>0</v>
      </c>
      <c r="L165" s="26">
        <f>Jali!J165+Jali!K165+Jali!L165</f>
        <v>0</v>
      </c>
      <c r="M165" s="26">
        <f>Lirangwe!J165+Lirangwe!K165+Lirangwe!L165</f>
        <v>0</v>
      </c>
      <c r="N165" s="19">
        <f t="shared" si="63"/>
        <v>0</v>
      </c>
    </row>
    <row r="166" spans="1:14" ht="15.75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9"/>
    </row>
    <row r="167" spans="1:14" ht="15.75" x14ac:dyDescent="0.25">
      <c r="A167" s="629"/>
      <c r="B167" s="20" t="s">
        <v>74</v>
      </c>
      <c r="C167" s="12" t="s">
        <v>57</v>
      </c>
      <c r="D167" s="26">
        <f>Zomba!J167+Zomba!K167+Zomba!L167</f>
        <v>72</v>
      </c>
      <c r="E167" s="26">
        <f>Mwanza!J167+Mwanza!K167+Mwanza!L167</f>
        <v>11</v>
      </c>
      <c r="F167" s="26">
        <f>Domasi!J167+Domasi!K167+Domasi!L167</f>
        <v>14</v>
      </c>
      <c r="G167" s="26">
        <f>Namadzi!J167+Namadzi!K167+Namadzi!L167</f>
        <v>0</v>
      </c>
      <c r="H167" s="26">
        <f>Neno!J167+Neno!K167+Neno!L167</f>
        <v>2</v>
      </c>
      <c r="I167" s="26">
        <f>Kuchawe!J167+Kuchawe!K167+Kuchawe!L167</f>
        <v>5</v>
      </c>
      <c r="J167" s="26">
        <f>Chiradzulu!J167+Chiradzulu!K167+Chiradzulu!L167</f>
        <v>0</v>
      </c>
      <c r="K167" s="26">
        <f>Thondwe!J167+Thondwe!K167+Thondwe!L167</f>
        <v>0</v>
      </c>
      <c r="L167" s="26">
        <f>Jali!J167+Jali!K167+Jali!L167</f>
        <v>0</v>
      </c>
      <c r="M167" s="26">
        <f>Lirangwe!J167+Lirangwe!K167+Lirangwe!L167</f>
        <v>11</v>
      </c>
      <c r="N167" s="19">
        <f t="shared" ref="N167:N175" si="64">SUM(D167:M167)</f>
        <v>115</v>
      </c>
    </row>
    <row r="168" spans="1:14" ht="15.75" x14ac:dyDescent="0.25">
      <c r="A168" s="629"/>
      <c r="B168" s="20" t="s">
        <v>73</v>
      </c>
      <c r="C168" s="12" t="s">
        <v>57</v>
      </c>
      <c r="D168" s="26">
        <f>Zomba!J168+Zomba!K168+Zomba!L168</f>
        <v>19</v>
      </c>
      <c r="E168" s="26">
        <f>Mwanza!J168+Mwanza!K168+Mwanza!L168</f>
        <v>3</v>
      </c>
      <c r="F168" s="26">
        <f>Domasi!J168+Domasi!K168+Domasi!L168</f>
        <v>7</v>
      </c>
      <c r="G168" s="26">
        <f>Namadzi!J168+Namadzi!K168+Namadzi!L168</f>
        <v>0</v>
      </c>
      <c r="H168" s="26">
        <f>Neno!J168+Neno!K168+Neno!L168</f>
        <v>6</v>
      </c>
      <c r="I168" s="26">
        <f>Kuchawe!J168+Kuchawe!K168+Kuchawe!L168</f>
        <v>0</v>
      </c>
      <c r="J168" s="26">
        <f>Chiradzulu!J168+Chiradzulu!K168+Chiradzulu!L168</f>
        <v>1</v>
      </c>
      <c r="K168" s="26">
        <f>Thondwe!J168+Thondwe!K168+Thondwe!L168</f>
        <v>0</v>
      </c>
      <c r="L168" s="26">
        <f>Jali!J168+Jali!K168+Jali!L168</f>
        <v>0</v>
      </c>
      <c r="M168" s="26">
        <f>Lirangwe!J168+Lirangwe!K168+Lirangwe!L168</f>
        <v>0</v>
      </c>
      <c r="N168" s="19">
        <f t="shared" si="64"/>
        <v>36</v>
      </c>
    </row>
    <row r="169" spans="1:14" ht="15.75" x14ac:dyDescent="0.25">
      <c r="A169" s="629"/>
      <c r="B169" s="20" t="s">
        <v>72</v>
      </c>
      <c r="C169" s="12" t="s">
        <v>57</v>
      </c>
      <c r="D169" s="26">
        <f>Zomba!J169+Zomba!K169+Zomba!L169</f>
        <v>4</v>
      </c>
      <c r="E169" s="26">
        <f>Mwanza!J169+Mwanza!K169+Mwanza!L169</f>
        <v>0</v>
      </c>
      <c r="F169" s="26">
        <f>Domasi!J169+Domasi!K169+Domasi!L169</f>
        <v>0</v>
      </c>
      <c r="G169" s="26">
        <f>Namadzi!J169+Namadzi!K169+Namadzi!L169</f>
        <v>0</v>
      </c>
      <c r="H169" s="26">
        <f>Neno!J169+Neno!K169+Neno!L169</f>
        <v>0</v>
      </c>
      <c r="I169" s="26">
        <f>Kuchawe!J169+Kuchawe!K169+Kuchawe!L169</f>
        <v>0</v>
      </c>
      <c r="J169" s="26">
        <f>Chiradzulu!J169+Chiradzulu!K169+Chiradzulu!L169</f>
        <v>0</v>
      </c>
      <c r="K169" s="26">
        <f>Thondwe!J169+Thondwe!K169+Thondwe!L169</f>
        <v>0</v>
      </c>
      <c r="L169" s="26">
        <f>Jali!J169+Jali!K169+Jali!L169</f>
        <v>0</v>
      </c>
      <c r="M169" s="26">
        <f>Lirangwe!J169+Lirangwe!K169+Lirangwe!L169</f>
        <v>0</v>
      </c>
      <c r="N169" s="19">
        <f t="shared" si="64"/>
        <v>4</v>
      </c>
    </row>
    <row r="170" spans="1:14" ht="15.75" x14ac:dyDescent="0.25">
      <c r="A170" s="629"/>
      <c r="B170" s="20" t="s">
        <v>71</v>
      </c>
      <c r="C170" s="12" t="s">
        <v>57</v>
      </c>
      <c r="D170" s="26">
        <f>Zomba!J170+Zomba!K170+Zomba!L170</f>
        <v>0</v>
      </c>
      <c r="E170" s="26">
        <f>Mwanza!J170+Mwanza!K170+Mwanza!L170</f>
        <v>0</v>
      </c>
      <c r="F170" s="26">
        <f>Domasi!J170+Domasi!K170+Domasi!L170</f>
        <v>0</v>
      </c>
      <c r="G170" s="26">
        <f>Namadzi!J170+Namadzi!K170+Namadzi!L170</f>
        <v>0</v>
      </c>
      <c r="H170" s="26">
        <f>Neno!J170+Neno!K170+Neno!L170</f>
        <v>0</v>
      </c>
      <c r="I170" s="26">
        <f>Kuchawe!J170+Kuchawe!K170+Kuchawe!L170</f>
        <v>0</v>
      </c>
      <c r="J170" s="26">
        <f>Chiradzulu!J170+Chiradzulu!K170+Chiradzulu!L170</f>
        <v>0</v>
      </c>
      <c r="K170" s="26">
        <f>Thondwe!J170+Thondwe!K170+Thondwe!L170</f>
        <v>0</v>
      </c>
      <c r="L170" s="26">
        <f>Jali!J170+Jali!K170+Jali!L170</f>
        <v>0</v>
      </c>
      <c r="M170" s="26">
        <f>Lirangwe!J170+Lirangwe!K170+Lirangwe!L170</f>
        <v>0</v>
      </c>
      <c r="N170" s="19">
        <f t="shared" si="64"/>
        <v>0</v>
      </c>
    </row>
    <row r="171" spans="1:14" ht="15.75" x14ac:dyDescent="0.25">
      <c r="A171" s="629"/>
      <c r="B171" s="20" t="s">
        <v>52</v>
      </c>
      <c r="C171" s="12" t="s">
        <v>57</v>
      </c>
      <c r="D171" s="26">
        <f>Zomba!J171+Zomba!K171+Zomba!L171</f>
        <v>1</v>
      </c>
      <c r="E171" s="26">
        <f>Mwanza!J171+Mwanza!K171+Mwanza!L171</f>
        <v>0</v>
      </c>
      <c r="F171" s="26">
        <f>Domasi!J171+Domasi!K171+Domasi!L171</f>
        <v>1</v>
      </c>
      <c r="G171" s="26">
        <f>Namadzi!J171+Namadzi!K171+Namadzi!L171</f>
        <v>0</v>
      </c>
      <c r="H171" s="26">
        <f>Neno!J171+Neno!K171+Neno!L171</f>
        <v>0</v>
      </c>
      <c r="I171" s="26">
        <f>Kuchawe!J171+Kuchawe!K171+Kuchawe!L171</f>
        <v>0</v>
      </c>
      <c r="J171" s="26">
        <f>Chiradzulu!J171+Chiradzulu!K171+Chiradzulu!L171</f>
        <v>0</v>
      </c>
      <c r="K171" s="26">
        <f>Thondwe!J171+Thondwe!K171+Thondwe!L171</f>
        <v>0</v>
      </c>
      <c r="L171" s="26">
        <f>Jali!J171+Jali!K171+Jali!L171</f>
        <v>0</v>
      </c>
      <c r="M171" s="26">
        <f>Lirangwe!J171+Lirangwe!K171+Lirangwe!L171</f>
        <v>0</v>
      </c>
      <c r="N171" s="19">
        <f t="shared" si="64"/>
        <v>2</v>
      </c>
    </row>
    <row r="172" spans="1:14" ht="15.75" x14ac:dyDescent="0.25">
      <c r="A172" s="629"/>
      <c r="B172" s="20" t="s">
        <v>62</v>
      </c>
      <c r="C172" s="12" t="s">
        <v>57</v>
      </c>
      <c r="D172" s="26">
        <f>Zomba!J172+Zomba!K172+Zomba!L172</f>
        <v>0</v>
      </c>
      <c r="E172" s="26">
        <f>Mwanza!J172+Mwanza!K172+Mwanza!L172</f>
        <v>1</v>
      </c>
      <c r="F172" s="26">
        <f>Domasi!J172+Domasi!K172+Domasi!L172</f>
        <v>0</v>
      </c>
      <c r="G172" s="26">
        <f>Namadzi!J172+Namadzi!K172+Namadzi!L172</f>
        <v>0</v>
      </c>
      <c r="H172" s="26">
        <f>Neno!J172+Neno!K172+Neno!L172</f>
        <v>0</v>
      </c>
      <c r="I172" s="26">
        <f>Kuchawe!J172+Kuchawe!K172+Kuchawe!L172</f>
        <v>0</v>
      </c>
      <c r="J172" s="26">
        <f>Chiradzulu!J172+Chiradzulu!K172+Chiradzulu!L172</f>
        <v>0</v>
      </c>
      <c r="K172" s="26">
        <f>Thondwe!J172+Thondwe!K172+Thondwe!L172</f>
        <v>0</v>
      </c>
      <c r="L172" s="26">
        <f>Jali!J172+Jali!K172+Jali!L172</f>
        <v>0</v>
      </c>
      <c r="M172" s="26">
        <f>Lirangwe!J172+Lirangwe!K172+Lirangwe!L172</f>
        <v>0</v>
      </c>
      <c r="N172" s="19">
        <f t="shared" si="64"/>
        <v>1</v>
      </c>
    </row>
    <row r="173" spans="1:14" ht="15.75" x14ac:dyDescent="0.25">
      <c r="A173" s="629"/>
      <c r="B173" s="20" t="s">
        <v>61</v>
      </c>
      <c r="C173" s="12" t="s">
        <v>57</v>
      </c>
      <c r="D173" s="26">
        <f>Zomba!J173+Zomba!K173+Zomba!L173</f>
        <v>2</v>
      </c>
      <c r="E173" s="26">
        <f>Mwanza!J173+Mwanza!K173+Mwanza!L173</f>
        <v>0</v>
      </c>
      <c r="F173" s="26">
        <f>Domasi!J173+Domasi!K173+Domasi!L173</f>
        <v>0</v>
      </c>
      <c r="G173" s="26">
        <f>Namadzi!J173+Namadzi!K173+Namadzi!L173</f>
        <v>0</v>
      </c>
      <c r="H173" s="26">
        <f>Neno!J173+Neno!K173+Neno!L173</f>
        <v>0</v>
      </c>
      <c r="I173" s="26">
        <f>Kuchawe!J173+Kuchawe!K173+Kuchawe!L173</f>
        <v>0</v>
      </c>
      <c r="J173" s="26">
        <f>Chiradzulu!J173+Chiradzulu!K173+Chiradzulu!L173</f>
        <v>0</v>
      </c>
      <c r="K173" s="26">
        <f>Thondwe!J173+Thondwe!K173+Thondwe!L173</f>
        <v>0</v>
      </c>
      <c r="L173" s="26">
        <f>Jali!J173+Jali!K173+Jali!L173</f>
        <v>0</v>
      </c>
      <c r="M173" s="26">
        <f>Lirangwe!J173+Lirangwe!K173+Lirangwe!L173</f>
        <v>0</v>
      </c>
      <c r="N173" s="19">
        <f t="shared" si="64"/>
        <v>2</v>
      </c>
    </row>
    <row r="174" spans="1:14" ht="15.75" x14ac:dyDescent="0.25">
      <c r="A174" s="629"/>
      <c r="B174" s="20" t="s">
        <v>60</v>
      </c>
      <c r="C174" s="12" t="s">
        <v>57</v>
      </c>
      <c r="D174" s="26">
        <f>Zomba!J174+Zomba!K174+Zomba!L174</f>
        <v>0</v>
      </c>
      <c r="E174" s="26">
        <f>Mwanza!J174+Mwanza!K174+Mwanza!L174</f>
        <v>0</v>
      </c>
      <c r="F174" s="26">
        <f>Domasi!J174+Domasi!K174+Domasi!L174</f>
        <v>0</v>
      </c>
      <c r="G174" s="26">
        <f>Namadzi!J174+Namadzi!K174+Namadzi!L174</f>
        <v>0</v>
      </c>
      <c r="H174" s="26">
        <f>Neno!J174+Neno!K174+Neno!L174</f>
        <v>0</v>
      </c>
      <c r="I174" s="26">
        <f>Kuchawe!J174+Kuchawe!K174+Kuchawe!L174</f>
        <v>0</v>
      </c>
      <c r="J174" s="26">
        <f>Chiradzulu!J174+Chiradzulu!K174+Chiradzulu!L174</f>
        <v>1</v>
      </c>
      <c r="K174" s="26">
        <f>Thondwe!J174+Thondwe!K174+Thondwe!L174</f>
        <v>0</v>
      </c>
      <c r="L174" s="26">
        <f>Jali!J174+Jali!K174+Jali!L174</f>
        <v>0</v>
      </c>
      <c r="M174" s="26">
        <f>Lirangwe!J174+Lirangwe!K174+Lirangwe!L174</f>
        <v>0</v>
      </c>
      <c r="N174" s="19">
        <f t="shared" si="64"/>
        <v>1</v>
      </c>
    </row>
    <row r="175" spans="1:14" ht="15.75" x14ac:dyDescent="0.25">
      <c r="A175" s="630"/>
      <c r="B175" s="20" t="s">
        <v>69</v>
      </c>
      <c r="C175" s="12" t="s">
        <v>57</v>
      </c>
      <c r="D175" s="26">
        <f>Zomba!J175+Zomba!K175+Zomba!L175</f>
        <v>0</v>
      </c>
      <c r="E175" s="26">
        <f>Mwanza!J175+Mwanza!K175+Mwanza!L175</f>
        <v>0</v>
      </c>
      <c r="F175" s="26">
        <f>Domasi!J175+Domasi!K175+Domasi!L175</f>
        <v>0</v>
      </c>
      <c r="G175" s="26">
        <f>Namadzi!J175+Namadzi!K175+Namadzi!L175</f>
        <v>0</v>
      </c>
      <c r="H175" s="26">
        <f>Neno!J175+Neno!K175+Neno!L175</f>
        <v>0</v>
      </c>
      <c r="I175" s="26">
        <f>Kuchawe!J175+Kuchawe!K175+Kuchawe!L175</f>
        <v>0</v>
      </c>
      <c r="J175" s="26">
        <f>Chiradzulu!J175+Chiradzulu!K175+Chiradzulu!L175</f>
        <v>0</v>
      </c>
      <c r="K175" s="26">
        <f>Thondwe!J175+Thondwe!K175+Thondwe!L175</f>
        <v>0</v>
      </c>
      <c r="L175" s="26">
        <f>Jali!J175+Jali!K175+Jali!L175</f>
        <v>0</v>
      </c>
      <c r="M175" s="26">
        <f>Lirangwe!J175+Lirangwe!K175+Lirangwe!L175</f>
        <v>0</v>
      </c>
      <c r="N175" s="19">
        <f t="shared" si="64"/>
        <v>0</v>
      </c>
    </row>
    <row r="176" spans="1:14" ht="15.75" x14ac:dyDescent="0.25">
      <c r="A176" s="628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9"/>
    </row>
    <row r="177" spans="1:14" ht="15.75" x14ac:dyDescent="0.25">
      <c r="A177" s="629"/>
      <c r="B177" s="20" t="s">
        <v>60</v>
      </c>
      <c r="C177" s="12" t="s">
        <v>57</v>
      </c>
      <c r="D177" s="26">
        <f>Zomba!J177+Zomba!K177+Zomba!L177</f>
        <v>0</v>
      </c>
      <c r="E177" s="26">
        <f>Mwanza!J177+Mwanza!K177+Mwanza!L177</f>
        <v>0</v>
      </c>
      <c r="F177" s="26">
        <f>Domasi!J177+Domasi!K177+Domasi!L177</f>
        <v>0</v>
      </c>
      <c r="G177" s="26">
        <f>Namadzi!J177+Namadzi!K177+Namadzi!L177</f>
        <v>0</v>
      </c>
      <c r="H177" s="26">
        <f>Neno!J177+Neno!K177+Neno!L177</f>
        <v>0</v>
      </c>
      <c r="I177" s="26">
        <f>Kuchawe!J177+Kuchawe!K177+Kuchawe!L177</f>
        <v>0</v>
      </c>
      <c r="J177" s="26">
        <f>Chiradzulu!J177+Chiradzulu!K177+Chiradzulu!L177</f>
        <v>0</v>
      </c>
      <c r="K177" s="26">
        <f>Thondwe!J177+Thondwe!K177+Thondwe!L177</f>
        <v>0</v>
      </c>
      <c r="L177" s="26">
        <f>Jali!J177+Jali!K177+Jali!L177</f>
        <v>0</v>
      </c>
      <c r="M177" s="26">
        <f>Lirangwe!J177+Lirangwe!K177+Lirangwe!L177</f>
        <v>0</v>
      </c>
      <c r="N177" s="19">
        <f t="shared" ref="N177:N182" si="65">SUM(D177:M177)</f>
        <v>0</v>
      </c>
    </row>
    <row r="178" spans="1:14" ht="15.75" x14ac:dyDescent="0.25">
      <c r="A178" s="629"/>
      <c r="B178" s="20" t="s">
        <v>69</v>
      </c>
      <c r="C178" s="12" t="s">
        <v>57</v>
      </c>
      <c r="D178" s="26">
        <f>Zomba!J178+Zomba!K178+Zomba!L178</f>
        <v>0</v>
      </c>
      <c r="E178" s="26">
        <f>Mwanza!J178+Mwanza!K178+Mwanza!L178</f>
        <v>0</v>
      </c>
      <c r="F178" s="26">
        <f>Domasi!J178+Domasi!K178+Domasi!L178</f>
        <v>0</v>
      </c>
      <c r="G178" s="26">
        <f>Namadzi!J178+Namadzi!K178+Namadzi!L178</f>
        <v>0</v>
      </c>
      <c r="H178" s="26">
        <f>Neno!J178+Neno!K178+Neno!L178</f>
        <v>0</v>
      </c>
      <c r="I178" s="26">
        <f>Kuchawe!J178+Kuchawe!K178+Kuchawe!L178</f>
        <v>0</v>
      </c>
      <c r="J178" s="26">
        <f>Chiradzulu!J178+Chiradzulu!K178+Chiradzulu!L178</f>
        <v>0</v>
      </c>
      <c r="K178" s="26">
        <f>Thondwe!J178+Thondwe!K178+Thondwe!L178</f>
        <v>0</v>
      </c>
      <c r="L178" s="26">
        <f>Jali!J178+Jali!K178+Jali!L178</f>
        <v>0</v>
      </c>
      <c r="M178" s="26">
        <f>Lirangwe!J178+Lirangwe!K178+Lirangwe!L178</f>
        <v>0</v>
      </c>
      <c r="N178" s="19">
        <f t="shared" si="65"/>
        <v>0</v>
      </c>
    </row>
    <row r="179" spans="1:14" ht="15.75" x14ac:dyDescent="0.25">
      <c r="A179" s="629"/>
      <c r="B179" s="20" t="s">
        <v>68</v>
      </c>
      <c r="C179" s="12" t="s">
        <v>57</v>
      </c>
      <c r="D179" s="26">
        <f>Zomba!J179+Zomba!K179+Zomba!L179</f>
        <v>0</v>
      </c>
      <c r="E179" s="26">
        <f>Mwanza!J179+Mwanza!K179+Mwanza!L179</f>
        <v>0</v>
      </c>
      <c r="F179" s="26">
        <f>Domasi!J179+Domasi!K179+Domasi!L179</f>
        <v>0</v>
      </c>
      <c r="G179" s="26">
        <f>Namadzi!J179+Namadzi!K179+Namadzi!L179</f>
        <v>0</v>
      </c>
      <c r="H179" s="26">
        <f>Neno!J179+Neno!K179+Neno!L179</f>
        <v>0</v>
      </c>
      <c r="I179" s="26">
        <f>Kuchawe!J179+Kuchawe!K179+Kuchawe!L179</f>
        <v>0</v>
      </c>
      <c r="J179" s="26">
        <f>Chiradzulu!J179+Chiradzulu!K179+Chiradzulu!L179</f>
        <v>0</v>
      </c>
      <c r="K179" s="26">
        <f>Thondwe!J179+Thondwe!K179+Thondwe!L179</f>
        <v>0</v>
      </c>
      <c r="L179" s="26">
        <f>Jali!J179+Jali!K179+Jali!L179</f>
        <v>0</v>
      </c>
      <c r="M179" s="26">
        <f>Lirangwe!J179+Lirangwe!K179+Lirangwe!L179</f>
        <v>0</v>
      </c>
      <c r="N179" s="19">
        <f t="shared" si="65"/>
        <v>0</v>
      </c>
    </row>
    <row r="180" spans="1:14" ht="15.75" x14ac:dyDescent="0.25">
      <c r="A180" s="629"/>
      <c r="B180" s="20" t="s">
        <v>67</v>
      </c>
      <c r="C180" s="12" t="s">
        <v>57</v>
      </c>
      <c r="D180" s="26">
        <f>Zomba!J180+Zomba!K180+Zomba!L180</f>
        <v>0</v>
      </c>
      <c r="E180" s="26">
        <f>Mwanza!J180+Mwanza!K180+Mwanza!L180</f>
        <v>0</v>
      </c>
      <c r="F180" s="26">
        <f>Domasi!J180+Domasi!K180+Domasi!L180</f>
        <v>0</v>
      </c>
      <c r="G180" s="26">
        <f>Namadzi!J180+Namadzi!K180+Namadzi!L180</f>
        <v>0</v>
      </c>
      <c r="H180" s="26">
        <f>Neno!J180+Neno!K180+Neno!L180</f>
        <v>0</v>
      </c>
      <c r="I180" s="26">
        <f>Kuchawe!J180+Kuchawe!K180+Kuchawe!L180</f>
        <v>0</v>
      </c>
      <c r="J180" s="26">
        <f>Chiradzulu!J180+Chiradzulu!K180+Chiradzulu!L180</f>
        <v>0</v>
      </c>
      <c r="K180" s="26">
        <f>Thondwe!J180+Thondwe!K180+Thondwe!L180</f>
        <v>0</v>
      </c>
      <c r="L180" s="26">
        <f>Jali!J180+Jali!K180+Jali!L180</f>
        <v>0</v>
      </c>
      <c r="M180" s="26">
        <f>Lirangwe!J180+Lirangwe!K180+Lirangwe!L180</f>
        <v>0</v>
      </c>
      <c r="N180" s="19">
        <f t="shared" si="65"/>
        <v>0</v>
      </c>
    </row>
    <row r="181" spans="1:14" ht="15.75" x14ac:dyDescent="0.25">
      <c r="A181" s="629"/>
      <c r="B181" s="20" t="s">
        <v>66</v>
      </c>
      <c r="C181" s="12" t="s">
        <v>57</v>
      </c>
      <c r="D181" s="26">
        <f>Zomba!J181+Zomba!K181+Zomba!L181</f>
        <v>0</v>
      </c>
      <c r="E181" s="26">
        <f>Mwanza!J181+Mwanza!K181+Mwanza!L181</f>
        <v>0</v>
      </c>
      <c r="F181" s="26">
        <f>Domasi!J181+Domasi!K181+Domasi!L181</f>
        <v>0</v>
      </c>
      <c r="G181" s="26">
        <f>Namadzi!J181+Namadzi!K181+Namadzi!L181</f>
        <v>0</v>
      </c>
      <c r="H181" s="26">
        <f>Neno!J181+Neno!K181+Neno!L181</f>
        <v>0</v>
      </c>
      <c r="I181" s="26">
        <f>Kuchawe!J181+Kuchawe!K181+Kuchawe!L181</f>
        <v>0</v>
      </c>
      <c r="J181" s="26">
        <f>Chiradzulu!J181+Chiradzulu!K181+Chiradzulu!L181</f>
        <v>0</v>
      </c>
      <c r="K181" s="26">
        <f>Thondwe!J181+Thondwe!K181+Thondwe!L181</f>
        <v>0</v>
      </c>
      <c r="L181" s="26">
        <f>Jali!J181+Jali!K181+Jali!L181</f>
        <v>0</v>
      </c>
      <c r="M181" s="26">
        <f>Lirangwe!J181+Lirangwe!K181+Lirangwe!L181</f>
        <v>0</v>
      </c>
      <c r="N181" s="19">
        <f t="shared" si="65"/>
        <v>0</v>
      </c>
    </row>
    <row r="182" spans="1:14" ht="15.75" x14ac:dyDescent="0.25">
      <c r="A182" s="630"/>
      <c r="B182" s="20" t="s">
        <v>65</v>
      </c>
      <c r="C182" s="12" t="s">
        <v>57</v>
      </c>
      <c r="D182" s="26">
        <f>Zomba!J182+Zomba!K182+Zomba!L182</f>
        <v>0</v>
      </c>
      <c r="E182" s="26">
        <f>Mwanza!J182+Mwanza!K182+Mwanza!L182</f>
        <v>0</v>
      </c>
      <c r="F182" s="26">
        <f>Domasi!J182+Domasi!K182+Domasi!L182</f>
        <v>0</v>
      </c>
      <c r="G182" s="26">
        <f>Namadzi!J182+Namadzi!K182+Namadzi!L182</f>
        <v>0</v>
      </c>
      <c r="H182" s="26">
        <f>Neno!J182+Neno!K182+Neno!L182</f>
        <v>0</v>
      </c>
      <c r="I182" s="26">
        <f>Kuchawe!J182+Kuchawe!K182+Kuchawe!L182</f>
        <v>0</v>
      </c>
      <c r="J182" s="26">
        <f>Chiradzulu!J182+Chiradzulu!K182+Chiradzulu!L182</f>
        <v>0</v>
      </c>
      <c r="K182" s="26">
        <f>Thondwe!J182+Thondwe!K182+Thondwe!L182</f>
        <v>0</v>
      </c>
      <c r="L182" s="26">
        <f>Jali!J182+Jali!K182+Jali!L182</f>
        <v>0</v>
      </c>
      <c r="M182" s="26">
        <f>Lirangwe!J182+Lirangwe!K182+Lirangwe!L182</f>
        <v>0</v>
      </c>
      <c r="N182" s="19">
        <f t="shared" si="65"/>
        <v>0</v>
      </c>
    </row>
    <row r="183" spans="1:14" ht="15.75" x14ac:dyDescent="0.25">
      <c r="A183" s="628" t="s">
        <v>211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9"/>
    </row>
    <row r="184" spans="1:14" ht="15.75" x14ac:dyDescent="0.25">
      <c r="A184" s="629"/>
      <c r="B184" s="20" t="s">
        <v>73</v>
      </c>
      <c r="C184" s="12"/>
      <c r="D184" s="26">
        <f>Zomba!J184+Zomba!K184+Zomba!L184</f>
        <v>6</v>
      </c>
      <c r="E184" s="26">
        <f>Mwanza!J184+Mwanza!K184+Mwanza!L184</f>
        <v>0</v>
      </c>
      <c r="F184" s="26">
        <f>Domasi!J184+Domasi!K184+Domasi!L184</f>
        <v>0</v>
      </c>
      <c r="G184" s="26">
        <f>Namadzi!J184+Namadzi!K184+Namadzi!L184</f>
        <v>0</v>
      </c>
      <c r="H184" s="26">
        <f>Neno!J184+Neno!K184+Neno!L184</f>
        <v>0</v>
      </c>
      <c r="I184" s="26">
        <f>Kuchawe!J184+Kuchawe!K184+Kuchawe!L184</f>
        <v>0</v>
      </c>
      <c r="J184" s="26">
        <f>Chiradzulu!J184+Chiradzulu!K184+Chiradzulu!L184</f>
        <v>0</v>
      </c>
      <c r="K184" s="26">
        <f>Thondwe!J184+Thondwe!K184+Thondwe!L184</f>
        <v>0</v>
      </c>
      <c r="L184" s="26">
        <f>Jali!J184+Jali!K184+Jali!L184</f>
        <v>0</v>
      </c>
      <c r="M184" s="26">
        <f>Lirangwe!J184+Lirangwe!K184+Lirangwe!L184</f>
        <v>0</v>
      </c>
      <c r="N184" s="19">
        <f>SUM(D184:M184)</f>
        <v>6</v>
      </c>
    </row>
    <row r="185" spans="1:14" ht="15.75" x14ac:dyDescent="0.25">
      <c r="A185" s="629"/>
      <c r="B185" s="20" t="s">
        <v>72</v>
      </c>
      <c r="C185" s="12"/>
      <c r="D185" s="26">
        <f>Zomba!J185+Zomba!K185+Zomba!L185</f>
        <v>21</v>
      </c>
      <c r="E185" s="26">
        <f>Mwanza!J185+Mwanza!K185+Mwanza!L185</f>
        <v>0</v>
      </c>
      <c r="F185" s="26">
        <f>Domasi!J185+Domasi!K185+Domasi!L185</f>
        <v>0</v>
      </c>
      <c r="G185" s="26">
        <f>Namadzi!J185+Namadzi!K185+Namadzi!L185</f>
        <v>0</v>
      </c>
      <c r="H185" s="26">
        <f>Neno!J185+Neno!K185+Neno!L185</f>
        <v>0</v>
      </c>
      <c r="I185" s="26">
        <f>Kuchawe!J185+Kuchawe!K185+Kuchawe!L185</f>
        <v>0</v>
      </c>
      <c r="J185" s="26">
        <f>Chiradzulu!J185+Chiradzulu!K185+Chiradzulu!L185</f>
        <v>0</v>
      </c>
      <c r="K185" s="26">
        <f>Thondwe!J185+Thondwe!K185+Thondwe!L185</f>
        <v>0</v>
      </c>
      <c r="L185" s="26">
        <f>Jali!J185+Jali!K185+Jali!L185</f>
        <v>0</v>
      </c>
      <c r="M185" s="26">
        <f>Lirangwe!J185+Lirangwe!K185+Lirangwe!L185</f>
        <v>0</v>
      </c>
      <c r="N185" s="19">
        <f>SUM(D185:M185)</f>
        <v>21</v>
      </c>
    </row>
    <row r="186" spans="1:14" ht="15.75" x14ac:dyDescent="0.25">
      <c r="A186" s="629"/>
      <c r="B186" s="20" t="s">
        <v>53</v>
      </c>
      <c r="C186" s="12"/>
      <c r="D186" s="26">
        <f>Zomba!J186+Zomba!K186+Zomba!L186</f>
        <v>5</v>
      </c>
      <c r="E186" s="26">
        <f>Mwanza!J186+Mwanza!K186+Mwanza!L186</f>
        <v>0</v>
      </c>
      <c r="F186" s="26">
        <f>Domasi!J186+Domasi!K186+Domasi!L186</f>
        <v>0</v>
      </c>
      <c r="G186" s="26">
        <f>Namadzi!J186+Namadzi!K186+Namadzi!L186</f>
        <v>0</v>
      </c>
      <c r="H186" s="26">
        <f>Neno!J186+Neno!K186+Neno!L186</f>
        <v>0</v>
      </c>
      <c r="I186" s="26">
        <f>Kuchawe!J186+Kuchawe!K186+Kuchawe!L186</f>
        <v>0</v>
      </c>
      <c r="J186" s="26">
        <f>Chiradzulu!J186+Chiradzulu!K186+Chiradzulu!L186</f>
        <v>0</v>
      </c>
      <c r="K186" s="26">
        <f>Thondwe!J186+Thondwe!K186+Thondwe!L186</f>
        <v>0</v>
      </c>
      <c r="L186" s="26">
        <f>Jali!J186+Jali!K186+Jali!L186</f>
        <v>0</v>
      </c>
      <c r="M186" s="26">
        <f>Lirangwe!J186+Lirangwe!K186+Lirangwe!L186</f>
        <v>0</v>
      </c>
      <c r="N186" s="19">
        <f>SUM(D186:M186)</f>
        <v>5</v>
      </c>
    </row>
    <row r="187" spans="1:14" ht="15.75" x14ac:dyDescent="0.25">
      <c r="A187" s="630"/>
      <c r="B187" s="20" t="s">
        <v>52</v>
      </c>
      <c r="C187" s="12"/>
      <c r="D187" s="26">
        <f>Zomba!J187+Zomba!K187+Zomba!L187</f>
        <v>0</v>
      </c>
      <c r="E187" s="26">
        <f>Mwanza!J187+Mwanza!K187+Mwanza!L187</f>
        <v>0</v>
      </c>
      <c r="F187" s="26">
        <f>Domasi!J187+Domasi!K187+Domasi!L187</f>
        <v>0</v>
      </c>
      <c r="G187" s="26">
        <f>Namadzi!J187+Namadzi!K187+Namadzi!L187</f>
        <v>0</v>
      </c>
      <c r="H187" s="26">
        <f>Neno!J187+Neno!K187+Neno!L187</f>
        <v>0</v>
      </c>
      <c r="I187" s="26">
        <f>Kuchawe!J187+Kuchawe!K187+Kuchawe!L187</f>
        <v>0</v>
      </c>
      <c r="J187" s="26">
        <f>Chiradzulu!J187+Chiradzulu!K187+Chiradzulu!L187</f>
        <v>0</v>
      </c>
      <c r="K187" s="26">
        <f>Thondwe!J187+Thondwe!K187+Thondwe!L187</f>
        <v>0</v>
      </c>
      <c r="L187" s="26">
        <f>Jali!J187+Jali!K187+Jali!L187</f>
        <v>0</v>
      </c>
      <c r="M187" s="26">
        <f>Lirangwe!J187+Lirangwe!K187+Lirangwe!L187</f>
        <v>0</v>
      </c>
      <c r="N187" s="19">
        <f>SUM(D187:M187)</f>
        <v>0</v>
      </c>
    </row>
    <row r="188" spans="1:14" ht="15.75" x14ac:dyDescent="0.25">
      <c r="A188" s="628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19"/>
    </row>
    <row r="189" spans="1:14" ht="15.75" x14ac:dyDescent="0.25">
      <c r="A189" s="629"/>
      <c r="B189" s="21" t="s">
        <v>52</v>
      </c>
      <c r="C189" s="12" t="s">
        <v>57</v>
      </c>
      <c r="D189" s="26">
        <f>Zomba!J189+Zomba!K189+Zomba!L189</f>
        <v>0</v>
      </c>
      <c r="E189" s="26">
        <f>Mwanza!J189+Mwanza!K189+Mwanza!L189</f>
        <v>0</v>
      </c>
      <c r="F189" s="26">
        <f>Domasi!J189+Domasi!K189+Domasi!L189</f>
        <v>0</v>
      </c>
      <c r="G189" s="26">
        <f>Namadzi!J189+Namadzi!K189+Namadzi!L189</f>
        <v>0</v>
      </c>
      <c r="H189" s="26">
        <f>Neno!J189+Neno!K189+Neno!L189</f>
        <v>0</v>
      </c>
      <c r="I189" s="26">
        <f>Kuchawe!J189+Kuchawe!K189+Kuchawe!L189</f>
        <v>0</v>
      </c>
      <c r="J189" s="26">
        <f>Chiradzulu!J189+Chiradzulu!K189+Chiradzulu!L189</f>
        <v>0</v>
      </c>
      <c r="K189" s="26">
        <f>Thondwe!J189+Thondwe!K189+Thondwe!L189</f>
        <v>0</v>
      </c>
      <c r="L189" s="26">
        <f>Jali!J189+Jali!K189+Jali!L189</f>
        <v>0</v>
      </c>
      <c r="M189" s="26">
        <f>Lirangwe!J189+Lirangwe!K189+Lirangwe!L189</f>
        <v>0</v>
      </c>
      <c r="N189" s="19">
        <f>SUM(D189:M189)</f>
        <v>0</v>
      </c>
    </row>
    <row r="190" spans="1:14" ht="15.75" x14ac:dyDescent="0.25">
      <c r="A190" s="629"/>
      <c r="B190" s="20" t="s">
        <v>62</v>
      </c>
      <c r="C190" s="12" t="s">
        <v>57</v>
      </c>
      <c r="D190" s="26">
        <f>Zomba!J190+Zomba!K190+Zomba!L190</f>
        <v>0</v>
      </c>
      <c r="E190" s="26">
        <f>Mwanza!J190+Mwanza!K190+Mwanza!L190</f>
        <v>0</v>
      </c>
      <c r="F190" s="26">
        <f>Domasi!J190+Domasi!K190+Domasi!L190</f>
        <v>0</v>
      </c>
      <c r="G190" s="26">
        <f>Namadzi!J190+Namadzi!K190+Namadzi!L190</f>
        <v>0</v>
      </c>
      <c r="H190" s="26">
        <f>Neno!J190+Neno!K190+Neno!L190</f>
        <v>0</v>
      </c>
      <c r="I190" s="26">
        <f>Kuchawe!J190+Kuchawe!K190+Kuchawe!L190</f>
        <v>0</v>
      </c>
      <c r="J190" s="26">
        <f>Chiradzulu!J190+Chiradzulu!K190+Chiradzulu!L190</f>
        <v>0</v>
      </c>
      <c r="K190" s="26">
        <f>Thondwe!J190+Thondwe!K190+Thondwe!L190</f>
        <v>0</v>
      </c>
      <c r="L190" s="26">
        <f>Jali!J190+Jali!K190+Jali!L190</f>
        <v>0</v>
      </c>
      <c r="M190" s="26">
        <f>Lirangwe!J190+Lirangwe!K190+Lirangwe!L190</f>
        <v>0</v>
      </c>
      <c r="N190" s="19">
        <f>SUM(D190:M190)</f>
        <v>0</v>
      </c>
    </row>
    <row r="191" spans="1:14" ht="15.75" x14ac:dyDescent="0.25">
      <c r="A191" s="629"/>
      <c r="B191" s="20" t="s">
        <v>61</v>
      </c>
      <c r="C191" s="12" t="s">
        <v>57</v>
      </c>
      <c r="D191" s="26">
        <f>Zomba!J191+Zomba!K191+Zomba!L191</f>
        <v>2</v>
      </c>
      <c r="E191" s="26">
        <f>Mwanza!J191+Mwanza!K191+Mwanza!L191</f>
        <v>0</v>
      </c>
      <c r="F191" s="26">
        <f>Domasi!J191+Domasi!K191+Domasi!L191</f>
        <v>0</v>
      </c>
      <c r="G191" s="26">
        <f>Namadzi!J191+Namadzi!K191+Namadzi!L191</f>
        <v>0</v>
      </c>
      <c r="H191" s="26">
        <f>Neno!J191+Neno!K191+Neno!L191</f>
        <v>0</v>
      </c>
      <c r="I191" s="26">
        <f>Kuchawe!J191+Kuchawe!K191+Kuchawe!L191</f>
        <v>0</v>
      </c>
      <c r="J191" s="26">
        <f>Chiradzulu!J191+Chiradzulu!K191+Chiradzulu!L191</f>
        <v>0</v>
      </c>
      <c r="K191" s="26">
        <f>Thondwe!J191+Thondwe!K191+Thondwe!L191</f>
        <v>0</v>
      </c>
      <c r="L191" s="26">
        <f>Jali!J191+Jali!K191+Jali!L191</f>
        <v>0</v>
      </c>
      <c r="M191" s="26">
        <f>Lirangwe!J191+Lirangwe!K191+Lirangwe!L191</f>
        <v>0</v>
      </c>
      <c r="N191" s="19">
        <f>SUM(D191:M191)</f>
        <v>2</v>
      </c>
    </row>
    <row r="192" spans="1:14" ht="15.75" x14ac:dyDescent="0.25">
      <c r="A192" s="630"/>
      <c r="B192" s="20" t="s">
        <v>60</v>
      </c>
      <c r="C192" s="12" t="s">
        <v>57</v>
      </c>
      <c r="D192" s="26">
        <f>Zomba!J192+Zomba!K192+Zomba!L192</f>
        <v>0</v>
      </c>
      <c r="E192" s="26">
        <f>Mwanza!J192+Mwanza!K192+Mwanza!L192</f>
        <v>0</v>
      </c>
      <c r="F192" s="26">
        <f>Domasi!J192+Domasi!K192+Domasi!L192</f>
        <v>0</v>
      </c>
      <c r="G192" s="26">
        <f>Namadzi!J192+Namadzi!K192+Namadzi!L192</f>
        <v>0</v>
      </c>
      <c r="H192" s="26">
        <f>Neno!J192+Neno!K192+Neno!L192</f>
        <v>0</v>
      </c>
      <c r="I192" s="26">
        <f>Kuchawe!J192+Kuchawe!K192+Kuchawe!L192</f>
        <v>0</v>
      </c>
      <c r="J192" s="26">
        <f>Chiradzulu!J192+Chiradzulu!K192+Chiradzulu!L192</f>
        <v>0</v>
      </c>
      <c r="K192" s="26">
        <f>Thondwe!J192+Thondwe!K192+Thondwe!L192</f>
        <v>0</v>
      </c>
      <c r="L192" s="26">
        <f>Jali!J192+Jali!K192+Jali!L192</f>
        <v>0</v>
      </c>
      <c r="M192" s="26">
        <f>Lirangwe!J192+Lirangwe!K192+Lirangwe!L192</f>
        <v>0</v>
      </c>
      <c r="N192" s="19">
        <f>SUM(D192:M192)</f>
        <v>0</v>
      </c>
    </row>
    <row r="193" spans="1:14" ht="15.75" x14ac:dyDescent="0.25">
      <c r="A193" s="701" t="s">
        <v>59</v>
      </c>
      <c r="B193" s="702"/>
      <c r="C193" s="12"/>
      <c r="D193" s="11">
        <f>SUM(D153:D192)</f>
        <v>1661</v>
      </c>
      <c r="E193" s="11">
        <f t="shared" ref="E193:N193" si="66">SUM(E153:E192)</f>
        <v>262</v>
      </c>
      <c r="F193" s="11">
        <f t="shared" si="66"/>
        <v>117</v>
      </c>
      <c r="G193" s="11">
        <f t="shared" si="66"/>
        <v>108</v>
      </c>
      <c r="H193" s="11">
        <f t="shared" si="66"/>
        <v>27</v>
      </c>
      <c r="I193" s="11">
        <f t="shared" si="66"/>
        <v>77</v>
      </c>
      <c r="J193" s="11">
        <f t="shared" si="66"/>
        <v>40</v>
      </c>
      <c r="K193" s="11">
        <f t="shared" si="66"/>
        <v>77</v>
      </c>
      <c r="L193" s="11">
        <f t="shared" si="66"/>
        <v>44</v>
      </c>
      <c r="M193" s="11">
        <f t="shared" si="66"/>
        <v>113</v>
      </c>
      <c r="N193" s="40">
        <f t="shared" si="66"/>
        <v>2526</v>
      </c>
    </row>
    <row r="194" spans="1:14" ht="15.75" x14ac:dyDescent="0.25">
      <c r="A194" s="600" t="s">
        <v>58</v>
      </c>
      <c r="B194" s="631"/>
      <c r="C194" s="12" t="s">
        <v>57</v>
      </c>
      <c r="D194" s="26">
        <f>Zomba!J194+Zomba!K194+Zomba!L194</f>
        <v>0</v>
      </c>
      <c r="E194" s="26">
        <f>Mwanza!J194+Mwanza!K194+Mwanza!L194</f>
        <v>0</v>
      </c>
      <c r="F194" s="26">
        <f>Domasi!J194+Domasi!K194+Domasi!L194</f>
        <v>0</v>
      </c>
      <c r="G194" s="26">
        <f>Namadzi!J194+Namadzi!K194+Namadzi!L194</f>
        <v>0</v>
      </c>
      <c r="H194" s="26">
        <f>Neno!J194+Neno!K194+Neno!L194</f>
        <v>0</v>
      </c>
      <c r="I194" s="26">
        <f>Kuchawe!J194+Kuchawe!K194+Kuchawe!L194</f>
        <v>0</v>
      </c>
      <c r="J194" s="26">
        <f>Chiradzulu!J194+Chiradzulu!K194+Chiradzulu!L194</f>
        <v>0</v>
      </c>
      <c r="K194" s="26">
        <f>Thondwe!J194+Thondwe!K194+Thondwe!L194</f>
        <v>0</v>
      </c>
      <c r="L194" s="26">
        <f>Jali!J194+Jali!K194+Jali!L194</f>
        <v>0</v>
      </c>
      <c r="M194" s="26">
        <f>Lirangwe!J194+Lirangwe!K194+Lirangwe!L194</f>
        <v>0</v>
      </c>
      <c r="N194" s="10">
        <f>SUM(D194:M194)</f>
        <v>0</v>
      </c>
    </row>
    <row r="195" spans="1:14" ht="15.75" x14ac:dyDescent="0.25">
      <c r="A195" s="602"/>
      <c r="B195" s="632"/>
      <c r="C195" s="17" t="s">
        <v>55</v>
      </c>
      <c r="D195" s="26">
        <f>Zomba!J195+Zomba!K195+Zomba!L195</f>
        <v>0</v>
      </c>
      <c r="E195" s="26">
        <f>Mwanza!J195+Mwanza!K195+Mwanza!L195</f>
        <v>0</v>
      </c>
      <c r="F195" s="26">
        <f>Domasi!J195+Domasi!K195+Domasi!L195</f>
        <v>0</v>
      </c>
      <c r="G195" s="26">
        <f>Namadzi!J195+Namadzi!K195+Namadzi!L195</f>
        <v>0</v>
      </c>
      <c r="H195" s="26">
        <f>Neno!J195+Neno!K195+Neno!L195</f>
        <v>0</v>
      </c>
      <c r="I195" s="26">
        <f>Kuchawe!J195+Kuchawe!K195+Kuchawe!L195</f>
        <v>0</v>
      </c>
      <c r="J195" s="26">
        <f>Chiradzulu!J195+Chiradzulu!K195+Chiradzulu!L195</f>
        <v>0</v>
      </c>
      <c r="K195" s="26">
        <f>Thondwe!J195+Thondwe!K195+Thondwe!L195</f>
        <v>0</v>
      </c>
      <c r="L195" s="26">
        <f>Jali!J195+Jali!K195+Jali!L195</f>
        <v>0</v>
      </c>
      <c r="M195" s="26">
        <f>Lirangwe!J195+Lirangwe!K195+Lirangwe!L195</f>
        <v>0</v>
      </c>
      <c r="N195" s="10">
        <f>SUM(D195:M195)</f>
        <v>0</v>
      </c>
    </row>
    <row r="196" spans="1:14" ht="15.75" x14ac:dyDescent="0.25">
      <c r="A196" s="287" t="s">
        <v>204</v>
      </c>
      <c r="B196" s="288"/>
      <c r="C196" s="17" t="s">
        <v>55</v>
      </c>
      <c r="D196" s="26">
        <f>Zomba!J196+Zomba!K196+Zomba!L196</f>
        <v>64</v>
      </c>
      <c r="E196" s="26">
        <f>Mwanza!J196+Mwanza!K196+Mwanza!L196</f>
        <v>65</v>
      </c>
      <c r="F196" s="26">
        <f>Domasi!J196+Domasi!K196+Domasi!L196</f>
        <v>45</v>
      </c>
      <c r="G196" s="26">
        <f>Namadzi!J196+Namadzi!K196+Namadzi!L196</f>
        <v>67</v>
      </c>
      <c r="H196" s="26">
        <f>Neno!J196+Neno!K196+Neno!L196</f>
        <v>14</v>
      </c>
      <c r="I196" s="26">
        <f>Kuchawe!J196+Kuchawe!K196+Kuchawe!L196</f>
        <v>67</v>
      </c>
      <c r="J196" s="26">
        <f>Chiradzulu!J196+Chiradzulu!K196+Chiradzulu!L196</f>
        <v>8</v>
      </c>
      <c r="K196" s="26">
        <f>Thondwe!J196+Thondwe!K196+Thondwe!L196</f>
        <v>28</v>
      </c>
      <c r="L196" s="26">
        <f>Jali!J196+Jali!K196+Jali!L196</f>
        <v>69</v>
      </c>
      <c r="M196" s="26">
        <f>Lirangwe!J196+Lirangwe!K196+Lirangwe!L196</f>
        <v>68</v>
      </c>
      <c r="N196" s="10">
        <f>SUM(D196:M196)</f>
        <v>495</v>
      </c>
    </row>
    <row r="197" spans="1:14" ht="15.75" x14ac:dyDescent="0.25">
      <c r="A197" s="596" t="s">
        <v>56</v>
      </c>
      <c r="B197" s="597"/>
      <c r="C197" s="17" t="s">
        <v>55</v>
      </c>
      <c r="D197" s="26">
        <f>Zomba!J197+Zomba!K197+Zomba!L197</f>
        <v>135.19</v>
      </c>
      <c r="E197" s="26">
        <f>Mwanza!J197+Mwanza!K197+Mwanza!L197</f>
        <v>162.19999999999999</v>
      </c>
      <c r="F197" s="26">
        <f>Domasi!J197+Domasi!K197+Domasi!L197</f>
        <v>82</v>
      </c>
      <c r="G197" s="26">
        <f>Namadzi!J197+Namadzi!K197+Namadzi!L197</f>
        <v>239.5</v>
      </c>
      <c r="H197" s="26">
        <f>Neno!J197+Neno!K197+Neno!L197</f>
        <v>183</v>
      </c>
      <c r="I197" s="26">
        <f>Kuchawe!J197+Kuchawe!K197+Kuchawe!L197</f>
        <v>140.38999999999999</v>
      </c>
      <c r="J197" s="26">
        <f>Chiradzulu!J197+Chiradzulu!K197+Chiradzulu!L197</f>
        <v>33.1</v>
      </c>
      <c r="K197" s="26">
        <f>Thondwe!J197+Thondwe!K197+Thondwe!L197</f>
        <v>0</v>
      </c>
      <c r="L197" s="26">
        <f>Jali!J197+Jali!K197+Jali!L197</f>
        <v>0</v>
      </c>
      <c r="M197" s="26">
        <f>Lirangwe!J197+Lirangwe!K197+Lirangwe!L197</f>
        <v>101</v>
      </c>
      <c r="N197" s="10">
        <f>SUM(D197:M197)</f>
        <v>1076.3800000000001</v>
      </c>
    </row>
    <row r="198" spans="1:14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5"/>
    </row>
    <row r="199" spans="1:14" ht="15.75" x14ac:dyDescent="0.25">
      <c r="A199" s="600" t="s">
        <v>54</v>
      </c>
      <c r="B199" s="284" t="s">
        <v>53</v>
      </c>
      <c r="C199" s="12" t="s">
        <v>47</v>
      </c>
      <c r="D199" s="26">
        <f>Zomba!J199+Zomba!K199+Zomba!L199</f>
        <v>0</v>
      </c>
      <c r="E199" s="26">
        <f>Mwanza!J199+Mwanza!K199+Mwanza!L199</f>
        <v>0</v>
      </c>
      <c r="F199" s="26">
        <f>Domasi!J199+Domasi!K199+Domasi!L199</f>
        <v>550</v>
      </c>
      <c r="G199" s="26">
        <f>Namadzi!J199+Namadzi!K199+Namadzi!L199</f>
        <v>0</v>
      </c>
      <c r="H199" s="26">
        <f>Neno!J199+Neno!K199+Neno!L199</f>
        <v>66</v>
      </c>
      <c r="I199" s="26">
        <f>Kuchawe!J199+Kuchawe!K199+Kuchawe!L199</f>
        <v>0</v>
      </c>
      <c r="J199" s="26">
        <f>Chiradzulu!J199+Chiradzulu!K199+Chiradzulu!L199</f>
        <v>0</v>
      </c>
      <c r="K199" s="26">
        <f>Thondwe!J199+Thondwe!K199+Thondwe!L199</f>
        <v>0</v>
      </c>
      <c r="L199" s="26">
        <f>Jali!J199+Jali!K199+Jali!L199</f>
        <v>0</v>
      </c>
      <c r="M199" s="26">
        <f>Lirangwe!J199+Lirangwe!K199+Lirangwe!L199</f>
        <v>0</v>
      </c>
      <c r="N199" s="10">
        <f t="shared" ref="N199:N204" si="67">SUM(D199:M199)</f>
        <v>616</v>
      </c>
    </row>
    <row r="200" spans="1:14" ht="15.75" x14ac:dyDescent="0.25">
      <c r="A200" s="601"/>
      <c r="B200" s="284" t="s">
        <v>52</v>
      </c>
      <c r="C200" s="12" t="s">
        <v>47</v>
      </c>
      <c r="D200" s="26">
        <f>Zomba!J200+Zomba!K200+Zomba!L200</f>
        <v>0</v>
      </c>
      <c r="E200" s="26">
        <f>Mwanza!J200+Mwanza!K200+Mwanza!L200</f>
        <v>60</v>
      </c>
      <c r="F200" s="26">
        <f>Domasi!J200+Domasi!K200+Domasi!L200</f>
        <v>0</v>
      </c>
      <c r="G200" s="26">
        <f>Namadzi!J200+Namadzi!K200+Namadzi!L200</f>
        <v>0</v>
      </c>
      <c r="H200" s="26">
        <f>Neno!J200+Neno!K200+Neno!L200</f>
        <v>96</v>
      </c>
      <c r="I200" s="26">
        <f>Kuchawe!J200+Kuchawe!K200+Kuchawe!L200</f>
        <v>0</v>
      </c>
      <c r="J200" s="26">
        <f>Chiradzulu!J200+Chiradzulu!K200+Chiradzulu!L200</f>
        <v>0</v>
      </c>
      <c r="K200" s="26">
        <f>Thondwe!J200+Thondwe!K200+Thondwe!L200</f>
        <v>0</v>
      </c>
      <c r="L200" s="26">
        <f>Jali!J200+Jali!K200+Jali!L200</f>
        <v>0</v>
      </c>
      <c r="M200" s="26">
        <f>Lirangwe!J200+Lirangwe!K200+Lirangwe!L200</f>
        <v>0</v>
      </c>
      <c r="N200" s="10">
        <f t="shared" si="67"/>
        <v>156</v>
      </c>
    </row>
    <row r="201" spans="1:14" ht="15.75" x14ac:dyDescent="0.25">
      <c r="A201" s="601"/>
      <c r="B201" s="284" t="s">
        <v>51</v>
      </c>
      <c r="C201" s="12" t="s">
        <v>47</v>
      </c>
      <c r="D201" s="26">
        <f>Zomba!J201+Zomba!K201+Zomba!L201</f>
        <v>0</v>
      </c>
      <c r="E201" s="26">
        <f>Mwanza!J201+Mwanza!K201+Mwanza!L201</f>
        <v>522</v>
      </c>
      <c r="F201" s="26">
        <f>Domasi!J201+Domasi!K201+Domasi!L201</f>
        <v>0</v>
      </c>
      <c r="G201" s="26">
        <f>Namadzi!J201+Namadzi!K201+Namadzi!L201</f>
        <v>0</v>
      </c>
      <c r="H201" s="26">
        <f>Neno!J201+Neno!K201+Neno!L201</f>
        <v>636</v>
      </c>
      <c r="I201" s="26">
        <f>Kuchawe!J201+Kuchawe!K201+Kuchawe!L201</f>
        <v>0</v>
      </c>
      <c r="J201" s="26">
        <f>Chiradzulu!J201+Chiradzulu!K201+Chiradzulu!L201</f>
        <v>0</v>
      </c>
      <c r="K201" s="26">
        <f>Thondwe!J201+Thondwe!K201+Thondwe!L201</f>
        <v>0</v>
      </c>
      <c r="L201" s="26">
        <f>Jali!J201+Jali!K201+Jali!L201</f>
        <v>0</v>
      </c>
      <c r="M201" s="26">
        <f>Lirangwe!J201+Lirangwe!K201+Lirangwe!L201</f>
        <v>0</v>
      </c>
      <c r="N201" s="10">
        <f t="shared" si="67"/>
        <v>1158</v>
      </c>
    </row>
    <row r="202" spans="1:14" ht="15.75" x14ac:dyDescent="0.25">
      <c r="A202" s="601"/>
      <c r="B202" s="284" t="s">
        <v>50</v>
      </c>
      <c r="C202" s="12" t="s">
        <v>47</v>
      </c>
      <c r="D202" s="26">
        <f>Zomba!J202+Zomba!K202+Zomba!L202</f>
        <v>0</v>
      </c>
      <c r="E202" s="26">
        <f>Mwanza!J202+Mwanza!K202+Mwanza!L202</f>
        <v>18</v>
      </c>
      <c r="F202" s="26">
        <f>Domasi!J202+Domasi!K202+Domasi!L202</f>
        <v>0</v>
      </c>
      <c r="G202" s="26">
        <f>Namadzi!J202+Namadzi!K202+Namadzi!L202</f>
        <v>0</v>
      </c>
      <c r="H202" s="26">
        <f>Neno!J202+Neno!K202+Neno!L202</f>
        <v>0</v>
      </c>
      <c r="I202" s="26">
        <f>Kuchawe!J202+Kuchawe!K202+Kuchawe!L202</f>
        <v>0</v>
      </c>
      <c r="J202" s="26">
        <f>Chiradzulu!J202+Chiradzulu!K202+Chiradzulu!L202</f>
        <v>0</v>
      </c>
      <c r="K202" s="26">
        <f>Thondwe!J202+Thondwe!K202+Thondwe!L202</f>
        <v>0</v>
      </c>
      <c r="L202" s="26">
        <f>Jali!J202+Jali!K202+Jali!L202</f>
        <v>0</v>
      </c>
      <c r="M202" s="26">
        <f>Lirangwe!J202+Lirangwe!K202+Lirangwe!L202</f>
        <v>0</v>
      </c>
      <c r="N202" s="10">
        <f t="shared" si="67"/>
        <v>18</v>
      </c>
    </row>
    <row r="203" spans="1:14" ht="15.75" x14ac:dyDescent="0.25">
      <c r="A203" s="602"/>
      <c r="B203" s="284" t="s">
        <v>49</v>
      </c>
      <c r="C203" s="12" t="s">
        <v>47</v>
      </c>
      <c r="D203" s="26">
        <f>Zomba!J203+Zomba!K203+Zomba!L203</f>
        <v>0</v>
      </c>
      <c r="E203" s="26">
        <f>Mwanza!J203+Mwanza!K203+Mwanza!L203</f>
        <v>0</v>
      </c>
      <c r="F203" s="26">
        <f>Domasi!J203+Domasi!K203+Domasi!L203</f>
        <v>0</v>
      </c>
      <c r="G203" s="26">
        <f>Namadzi!J203+Namadzi!K203+Namadzi!L203</f>
        <v>0</v>
      </c>
      <c r="H203" s="26">
        <f>Neno!J203+Neno!K203+Neno!L203</f>
        <v>0</v>
      </c>
      <c r="I203" s="26">
        <f>Kuchawe!J203+Kuchawe!K203+Kuchawe!L203</f>
        <v>0</v>
      </c>
      <c r="J203" s="26">
        <f>Chiradzulu!J203+Chiradzulu!K203+Chiradzulu!L203</f>
        <v>0</v>
      </c>
      <c r="K203" s="26">
        <f>Thondwe!J203+Thondwe!K203+Thondwe!L203</f>
        <v>0</v>
      </c>
      <c r="L203" s="26">
        <f>Jali!J203+Jali!K203+Jali!L203</f>
        <v>0</v>
      </c>
      <c r="M203" s="26">
        <f>Lirangwe!J203+Lirangwe!K203+Lirangwe!L203</f>
        <v>0</v>
      </c>
      <c r="N203" s="10">
        <f t="shared" si="67"/>
        <v>0</v>
      </c>
    </row>
    <row r="204" spans="1:14" ht="15.75" x14ac:dyDescent="0.25">
      <c r="A204" s="80" t="s">
        <v>48</v>
      </c>
      <c r="B204" s="284"/>
      <c r="C204" s="12" t="s">
        <v>47</v>
      </c>
      <c r="D204" s="16">
        <f t="shared" ref="D204:M204" si="68">SUM(D199:D203)</f>
        <v>0</v>
      </c>
      <c r="E204" s="16">
        <f t="shared" si="68"/>
        <v>600</v>
      </c>
      <c r="F204" s="16">
        <f t="shared" si="68"/>
        <v>550</v>
      </c>
      <c r="G204" s="16">
        <f t="shared" si="68"/>
        <v>0</v>
      </c>
      <c r="H204" s="16">
        <f t="shared" si="68"/>
        <v>798</v>
      </c>
      <c r="I204" s="16">
        <f t="shared" si="68"/>
        <v>0</v>
      </c>
      <c r="J204" s="16">
        <f t="shared" si="68"/>
        <v>0</v>
      </c>
      <c r="K204" s="16">
        <f t="shared" si="68"/>
        <v>0</v>
      </c>
      <c r="L204" s="16">
        <f t="shared" si="68"/>
        <v>0</v>
      </c>
      <c r="M204" s="16">
        <f t="shared" si="68"/>
        <v>0</v>
      </c>
      <c r="N204" s="98">
        <f t="shared" si="67"/>
        <v>1948</v>
      </c>
    </row>
    <row r="205" spans="1:14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5"/>
    </row>
    <row r="206" spans="1:14" ht="15.75" x14ac:dyDescent="0.25">
      <c r="A206" s="596" t="s">
        <v>43</v>
      </c>
      <c r="B206" s="597"/>
      <c r="C206" s="12" t="s">
        <v>31</v>
      </c>
      <c r="D206" s="16">
        <f>Zomba!J206+Zomba!K206+Zomba!L206</f>
        <v>704799546.3599993</v>
      </c>
      <c r="E206" s="16">
        <f>Mwanza!J206+Mwanza!K206+Mwanza!L206</f>
        <v>67165426.429999992</v>
      </c>
      <c r="F206" s="16">
        <f>Domasi!J206+Domasi!K206+Domasi!L206</f>
        <v>28131765.830000006</v>
      </c>
      <c r="G206" s="16">
        <f>Namadzi!J206+Namadzi!K206+Namadzi!L206</f>
        <v>9608566.1199999992</v>
      </c>
      <c r="H206" s="16">
        <f>Neno!J206+Neno!K206+Neno!L206</f>
        <v>7042272.0099999998</v>
      </c>
      <c r="I206" s="16">
        <f>Kuchawe!J206+Kuchawe!K206+Kuchawe!L206</f>
        <v>1344500</v>
      </c>
      <c r="J206" s="16">
        <f>Chiradzulu!J206+Chiradzulu!K206+Chiradzulu!L206</f>
        <v>3751512.5199999996</v>
      </c>
      <c r="K206" s="16">
        <f>Thondwe!J206+Thondwe!K206+Thondwe!L206</f>
        <v>7831159.9800000004</v>
      </c>
      <c r="L206" s="16">
        <f>Jali!J206+Jali!K206+Jali!L206</f>
        <v>7932263.7400000002</v>
      </c>
      <c r="M206" s="16">
        <f>Lirangwe!J206+Lirangwe!K206+Lirangwe!L206</f>
        <v>2479763.6599999997</v>
      </c>
      <c r="N206" s="10">
        <f>SUM(D206:M206)</f>
        <v>840086776.64999926</v>
      </c>
    </row>
    <row r="207" spans="1:14" ht="15.75" x14ac:dyDescent="0.25">
      <c r="A207" s="596" t="s">
        <v>42</v>
      </c>
      <c r="B207" s="597"/>
      <c r="C207" s="12" t="s">
        <v>31</v>
      </c>
      <c r="D207" s="16">
        <f>Zomba!J207+Zomba!K207+Zomba!L207</f>
        <v>8731129.8000000007</v>
      </c>
      <c r="E207" s="16">
        <f>Mwanza!J207+Mwanza!K207+Mwanza!L207</f>
        <v>552700</v>
      </c>
      <c r="F207" s="16">
        <f>Domasi!J207+Domasi!K207+Domasi!L207</f>
        <v>0</v>
      </c>
      <c r="G207" s="16">
        <f>Namadzi!J207+Namadzi!K207+Namadzi!L207</f>
        <v>8000</v>
      </c>
      <c r="H207" s="16">
        <f>Neno!J207+Neno!K207+Neno!L207</f>
        <v>15500</v>
      </c>
      <c r="I207" s="16">
        <f>Kuchawe!J207+Kuchawe!K207+Kuchawe!L207</f>
        <v>0</v>
      </c>
      <c r="J207" s="16">
        <f>Chiradzulu!J207+Chiradzulu!K207+Chiradzulu!L207</f>
        <v>0</v>
      </c>
      <c r="K207" s="16">
        <f>Thondwe!J207+Thondwe!K207+Thondwe!L207</f>
        <v>0</v>
      </c>
      <c r="L207" s="16">
        <f>Jali!J207+Jali!K207+Jali!L207</f>
        <v>0</v>
      </c>
      <c r="M207" s="16">
        <f>Lirangwe!J207+Lirangwe!K207+Lirangwe!L207</f>
        <v>0</v>
      </c>
      <c r="N207" s="10">
        <f>SUM(D207:M207)</f>
        <v>9307329.8000000007</v>
      </c>
    </row>
    <row r="208" spans="1:14" ht="15.75" x14ac:dyDescent="0.25">
      <c r="A208" s="603" t="s">
        <v>41</v>
      </c>
      <c r="B208" s="604"/>
      <c r="C208" s="12" t="s">
        <v>31</v>
      </c>
      <c r="D208" s="16">
        <f>Zomba!J208+Zomba!K208+Zomba!L208</f>
        <v>9612212.0200000014</v>
      </c>
      <c r="E208" s="16">
        <f>Mwanza!J208+Mwanza!K208+Mwanza!L208</f>
        <v>8823781.1999999993</v>
      </c>
      <c r="F208" s="16">
        <f>Domasi!J208+Domasi!K208+Domasi!L208</f>
        <v>774867.22</v>
      </c>
      <c r="G208" s="16">
        <f>Namadzi!J208+Namadzi!K208+Namadzi!L208</f>
        <v>103650</v>
      </c>
      <c r="H208" s="16">
        <f>Neno!J208+Neno!K208+Neno!L208</f>
        <v>1065000</v>
      </c>
      <c r="I208" s="16">
        <f>Kuchawe!J208+Kuchawe!K208+Kuchawe!L208</f>
        <v>140000</v>
      </c>
      <c r="J208" s="16">
        <f>Chiradzulu!J208+Chiradzulu!K208+Chiradzulu!L208</f>
        <v>219300</v>
      </c>
      <c r="K208" s="16">
        <f>Thondwe!J208+Thondwe!K208+Thondwe!L208</f>
        <v>0</v>
      </c>
      <c r="L208" s="16">
        <f>Jali!J208+Jali!K208+Jali!L208</f>
        <v>44812</v>
      </c>
      <c r="M208" s="16">
        <f>Lirangwe!J208+Lirangwe!K208+Lirangwe!L208</f>
        <v>60000</v>
      </c>
      <c r="N208" s="10">
        <f>SUM(D208:M208)</f>
        <v>20843622.439999998</v>
      </c>
    </row>
    <row r="209" spans="1:14" ht="15.75" x14ac:dyDescent="0.25">
      <c r="A209" s="596" t="s">
        <v>40</v>
      </c>
      <c r="B209" s="597"/>
      <c r="C209" s="12" t="s">
        <v>31</v>
      </c>
      <c r="D209" s="16">
        <f>Zomba!J209+Zomba!K209+Zomba!L209</f>
        <v>166074748.19</v>
      </c>
      <c r="E209" s="16">
        <f>Mwanza!J209+Mwanza!K209+Mwanza!L209</f>
        <v>1009167.22</v>
      </c>
      <c r="F209" s="16">
        <f>Domasi!J209+Domasi!K209+Domasi!L209</f>
        <v>356000</v>
      </c>
      <c r="G209" s="16">
        <f>Namadzi!J209+Namadzi!K209+Namadzi!L209</f>
        <v>5682472.2200000007</v>
      </c>
      <c r="H209" s="16">
        <f>Neno!J209+Neno!K209+Neno!L209</f>
        <v>0</v>
      </c>
      <c r="I209" s="16">
        <f>Kuchawe!J209+Kuchawe!K209+Kuchawe!L209</f>
        <v>61500</v>
      </c>
      <c r="J209" s="16">
        <f>Chiradzulu!J209+Chiradzulu!K209+Chiradzulu!L209</f>
        <v>206380</v>
      </c>
      <c r="K209" s="16">
        <f>Thondwe!J209+Thondwe!K209+Thondwe!L209</f>
        <v>0</v>
      </c>
      <c r="L209" s="16">
        <f>Jali!J209+Jali!K209+Jali!L209</f>
        <v>0</v>
      </c>
      <c r="M209" s="16">
        <f>Lirangwe!J209+Lirangwe!K209+Lirangwe!L209</f>
        <v>305000</v>
      </c>
      <c r="N209" s="10">
        <f>SUM(D209:M209)</f>
        <v>173695267.63</v>
      </c>
    </row>
    <row r="210" spans="1:14" ht="15.75" x14ac:dyDescent="0.25">
      <c r="A210" s="598" t="s">
        <v>45</v>
      </c>
      <c r="B210" s="599"/>
      <c r="C210" s="12" t="s">
        <v>31</v>
      </c>
      <c r="D210" s="11">
        <f t="shared" ref="D210:M210" si="69">SUM(D206:D209)</f>
        <v>889217636.36999917</v>
      </c>
      <c r="E210" s="11">
        <f t="shared" si="69"/>
        <v>77551074.849999994</v>
      </c>
      <c r="F210" s="11">
        <f t="shared" si="69"/>
        <v>29262633.050000004</v>
      </c>
      <c r="G210" s="11">
        <f t="shared" si="69"/>
        <v>15402688.34</v>
      </c>
      <c r="H210" s="11">
        <f t="shared" si="69"/>
        <v>8122772.0099999998</v>
      </c>
      <c r="I210" s="11">
        <f t="shared" si="69"/>
        <v>1546000</v>
      </c>
      <c r="J210" s="11">
        <f t="shared" si="69"/>
        <v>4177192.5199999996</v>
      </c>
      <c r="K210" s="11">
        <f t="shared" si="69"/>
        <v>7831159.9800000004</v>
      </c>
      <c r="L210" s="11">
        <f t="shared" si="69"/>
        <v>7977075.7400000002</v>
      </c>
      <c r="M210" s="11">
        <f t="shared" si="69"/>
        <v>2844763.6599999997</v>
      </c>
      <c r="N210" s="10">
        <f>SUM(D210:M210)</f>
        <v>1043932996.5199991</v>
      </c>
    </row>
    <row r="211" spans="1:14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5"/>
    </row>
    <row r="212" spans="1:14" ht="15.75" x14ac:dyDescent="0.25">
      <c r="A212" s="596" t="s">
        <v>43</v>
      </c>
      <c r="B212" s="597"/>
      <c r="C212" s="12" t="s">
        <v>31</v>
      </c>
      <c r="D212" s="16">
        <f>Zomba!J212+Zomba!K212+Zomba!L212</f>
        <v>227103900.2299999</v>
      </c>
      <c r="E212" s="16">
        <f>Mwanza!J212+Mwanza!K212+Mwanza!L212</f>
        <v>7693458</v>
      </c>
      <c r="F212" s="16">
        <f>Domasi!J212+Domasi!K212+Domasi!L212</f>
        <v>16602159.459999999</v>
      </c>
      <c r="G212" s="16">
        <f>Namadzi!J212+Namadzi!K212+Namadzi!L212</f>
        <v>2812733.62</v>
      </c>
      <c r="H212" s="16">
        <f>Neno!J212+Neno!K212+Neno!L212</f>
        <v>2107450</v>
      </c>
      <c r="I212" s="16">
        <f>Kuchawe!J212+Kuchawe!K212+Kuchawe!L212</f>
        <v>1145900</v>
      </c>
      <c r="J212" s="16">
        <f>Chiradzulu!J212+Chiradzulu!K212+Chiradzulu!L212</f>
        <v>1432830</v>
      </c>
      <c r="K212" s="16">
        <f>Thondwe!J212+Thondwe!K212+Thondwe!L212</f>
        <v>888223.17999999993</v>
      </c>
      <c r="L212" s="16">
        <f>Jali!J212+Jali!K212+Jali!L212</f>
        <v>3797079.5700000003</v>
      </c>
      <c r="M212" s="16">
        <f>Lirangwe!J212+Lirangwe!K212+Lirangwe!L212</f>
        <v>18712624.390000001</v>
      </c>
      <c r="N212" s="10">
        <f>SUM(D212:M212)</f>
        <v>282296358.44999993</v>
      </c>
    </row>
    <row r="213" spans="1:14" ht="15.75" x14ac:dyDescent="0.25">
      <c r="A213" s="596" t="s">
        <v>42</v>
      </c>
      <c r="B213" s="597"/>
      <c r="C213" s="12" t="s">
        <v>31</v>
      </c>
      <c r="D213" s="16">
        <f>Zomba!J213+Zomba!K213+Zomba!L213</f>
        <v>5500730</v>
      </c>
      <c r="E213" s="16">
        <f>Mwanza!J213+Mwanza!K213+Mwanza!L213</f>
        <v>197100</v>
      </c>
      <c r="F213" s="16">
        <f>Domasi!J213+Domasi!K213+Domasi!L213</f>
        <v>113000</v>
      </c>
      <c r="G213" s="16">
        <f>Namadzi!J213+Namadzi!K213+Namadzi!L213</f>
        <v>19265.55</v>
      </c>
      <c r="H213" s="16">
        <f>Neno!J213+Neno!K213+Neno!L213</f>
        <v>0</v>
      </c>
      <c r="I213" s="16">
        <f>Kuchawe!J213+Kuchawe!K213+Kuchawe!L213</f>
        <v>138900</v>
      </c>
      <c r="J213" s="16">
        <f>Chiradzulu!J213+Chiradzulu!K213+Chiradzulu!L213</f>
        <v>0</v>
      </c>
      <c r="K213" s="16">
        <f>Thondwe!J213+Thondwe!K213+Thondwe!L213</f>
        <v>18900</v>
      </c>
      <c r="L213" s="16">
        <f>Jali!J213+Jali!K213+Jali!L213</f>
        <v>464680</v>
      </c>
      <c r="M213" s="16">
        <f>Lirangwe!J213+Lirangwe!K213+Lirangwe!L213</f>
        <v>178370</v>
      </c>
      <c r="N213" s="10">
        <f>SUM(D213:M213)</f>
        <v>6630945.5499999998</v>
      </c>
    </row>
    <row r="214" spans="1:14" ht="15.75" x14ac:dyDescent="0.25">
      <c r="A214" s="603" t="s">
        <v>41</v>
      </c>
      <c r="B214" s="604"/>
      <c r="C214" s="12" t="s">
        <v>31</v>
      </c>
      <c r="D214" s="16">
        <f>Zomba!J214+Zomba!K214+Zomba!L214</f>
        <v>86259372.859999999</v>
      </c>
      <c r="E214" s="16">
        <f>Mwanza!J214+Mwanza!K214+Mwanza!L214</f>
        <v>4076400</v>
      </c>
      <c r="F214" s="16">
        <f>Domasi!J214+Domasi!K214+Domasi!L214</f>
        <v>1966456.2</v>
      </c>
      <c r="G214" s="16">
        <f>Namadzi!J214+Namadzi!K214+Namadzi!L214</f>
        <v>421100</v>
      </c>
      <c r="H214" s="16">
        <f>Neno!J214+Neno!K214+Neno!L214</f>
        <v>1276500</v>
      </c>
      <c r="I214" s="16">
        <f>Kuchawe!J214+Kuchawe!K214+Kuchawe!L214</f>
        <v>25098650</v>
      </c>
      <c r="J214" s="16">
        <f>Chiradzulu!J214+Chiradzulu!K214+Chiradzulu!L214</f>
        <v>70000</v>
      </c>
      <c r="K214" s="16">
        <f>Thondwe!J214+Thondwe!K214+Thondwe!L214</f>
        <v>412728.1</v>
      </c>
      <c r="L214" s="16">
        <f>Jali!J214+Jali!K214+Jali!L214</f>
        <v>44000</v>
      </c>
      <c r="M214" s="16">
        <f>Lirangwe!J214+Lirangwe!K214+Lirangwe!L214</f>
        <v>937200</v>
      </c>
      <c r="N214" s="10">
        <f>SUM(D214:M214)</f>
        <v>120562407.16</v>
      </c>
    </row>
    <row r="215" spans="1:14" ht="15.75" x14ac:dyDescent="0.25">
      <c r="A215" s="596" t="s">
        <v>40</v>
      </c>
      <c r="B215" s="597"/>
      <c r="C215" s="12" t="s">
        <v>31</v>
      </c>
      <c r="D215" s="16">
        <f>Zomba!J215+Zomba!K215+Zomba!L215</f>
        <v>361320242.28000021</v>
      </c>
      <c r="E215" s="16">
        <f>Mwanza!J215+Mwanza!K215+Mwanza!L215</f>
        <v>33531649.32</v>
      </c>
      <c r="F215" s="16">
        <f>Domasi!J215+Domasi!K215+Domasi!L215</f>
        <v>31641019.699999999</v>
      </c>
      <c r="G215" s="16">
        <f>Namadzi!J215+Namadzi!K215+Namadzi!L215</f>
        <v>22705074.800000001</v>
      </c>
      <c r="H215" s="16">
        <f>Neno!J215+Neno!K215+Neno!L215</f>
        <v>2660000</v>
      </c>
      <c r="I215" s="16">
        <f>Kuchawe!J215+Kuchawe!K215+Kuchawe!L215</f>
        <v>351700</v>
      </c>
      <c r="J215" s="16">
        <f>Chiradzulu!J215+Chiradzulu!K215+Chiradzulu!L215</f>
        <v>905700</v>
      </c>
      <c r="K215" s="16">
        <f>Thondwe!J215+Thondwe!K215+Thondwe!L215</f>
        <v>1582300</v>
      </c>
      <c r="L215" s="16">
        <f>Jali!J215+Jali!K215+Jali!L215</f>
        <v>1187000</v>
      </c>
      <c r="M215" s="16">
        <f>Lirangwe!J215+Lirangwe!K215+Lirangwe!L215</f>
        <v>1805450</v>
      </c>
      <c r="N215" s="10">
        <f>SUM(D215:M215)</f>
        <v>457690136.1000002</v>
      </c>
    </row>
    <row r="216" spans="1:14" ht="15.75" x14ac:dyDescent="0.25">
      <c r="A216" s="598" t="s">
        <v>39</v>
      </c>
      <c r="B216" s="599"/>
      <c r="C216" s="12" t="s">
        <v>31</v>
      </c>
      <c r="D216" s="11">
        <f t="shared" ref="D216:M216" si="70">SUM(D212:D215)</f>
        <v>680184245.37000012</v>
      </c>
      <c r="E216" s="11">
        <f t="shared" si="70"/>
        <v>45498607.32</v>
      </c>
      <c r="F216" s="11">
        <f t="shared" si="70"/>
        <v>50322635.359999999</v>
      </c>
      <c r="G216" s="11">
        <f t="shared" si="70"/>
        <v>25958173.969999999</v>
      </c>
      <c r="H216" s="11">
        <f>SUM(H212:H215)</f>
        <v>6043950</v>
      </c>
      <c r="I216" s="11">
        <f t="shared" si="70"/>
        <v>26735150</v>
      </c>
      <c r="J216" s="11">
        <f t="shared" si="70"/>
        <v>2408530</v>
      </c>
      <c r="K216" s="11">
        <f t="shared" si="70"/>
        <v>2902151.28</v>
      </c>
      <c r="L216" s="11">
        <f t="shared" si="70"/>
        <v>5492759.5700000003</v>
      </c>
      <c r="M216" s="11">
        <f t="shared" si="70"/>
        <v>21633644.390000001</v>
      </c>
      <c r="N216" s="10">
        <f>SUM(D216:M216)</f>
        <v>867179847.26000023</v>
      </c>
    </row>
    <row r="217" spans="1:14" s="3" customFormat="1" ht="15.75" x14ac:dyDescent="0.25">
      <c r="A217" s="289" t="s">
        <v>38</v>
      </c>
      <c r="B217" s="290"/>
      <c r="C217" s="12" t="s">
        <v>31</v>
      </c>
      <c r="D217" s="11">
        <f>D210+D216</f>
        <v>1569401881.7399993</v>
      </c>
      <c r="E217" s="11">
        <f t="shared" ref="E217:N217" si="71">E210+E216</f>
        <v>123049682.16999999</v>
      </c>
      <c r="F217" s="11">
        <f t="shared" si="71"/>
        <v>79585268.409999996</v>
      </c>
      <c r="G217" s="11">
        <f t="shared" si="71"/>
        <v>41360862.310000002</v>
      </c>
      <c r="H217" s="11">
        <f t="shared" si="71"/>
        <v>14166722.01</v>
      </c>
      <c r="I217" s="11">
        <f t="shared" si="71"/>
        <v>28281150</v>
      </c>
      <c r="J217" s="11">
        <f t="shared" si="71"/>
        <v>6585722.5199999996</v>
      </c>
      <c r="K217" s="11">
        <f t="shared" si="71"/>
        <v>10733311.26</v>
      </c>
      <c r="L217" s="11">
        <f t="shared" si="71"/>
        <v>13469835.310000001</v>
      </c>
      <c r="M217" s="11">
        <f t="shared" si="71"/>
        <v>24478408.050000001</v>
      </c>
      <c r="N217" s="40">
        <f t="shared" si="71"/>
        <v>1911112843.7799993</v>
      </c>
    </row>
    <row r="218" spans="1:14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5"/>
    </row>
    <row r="219" spans="1:14" ht="15.75" x14ac:dyDescent="0.25">
      <c r="A219" s="596" t="s">
        <v>35</v>
      </c>
      <c r="B219" s="597"/>
      <c r="C219" s="12" t="s">
        <v>31</v>
      </c>
      <c r="D219" s="16">
        <f>Zomba!J219+Zomba!K219+Zomba!L219</f>
        <v>467074553</v>
      </c>
      <c r="E219" s="16">
        <f>Mwanza!J219+Mwanza!K219+Mwanza!L219</f>
        <v>57295653.609999999</v>
      </c>
      <c r="F219" s="16">
        <f>Domasi!J219+Domasi!K219+Domasi!L219</f>
        <v>24806286.920000002</v>
      </c>
      <c r="G219" s="16">
        <f>Namadzi!J219+Namadzi!K219+Namadzi!L219</f>
        <v>6722175.5399999991</v>
      </c>
      <c r="H219" s="16">
        <f>Neno!J219+Neno!K219+Neno!L219</f>
        <v>8445187.4800000004</v>
      </c>
      <c r="I219" s="16">
        <f>Kuchawe!J219+Kuchawe!K219+Kuchawe!L219</f>
        <v>1493861.0499999998</v>
      </c>
      <c r="J219" s="16">
        <f>Chiradzulu!J219+Chiradzulu!K219+Chiradzulu!L219</f>
        <v>2469695.75</v>
      </c>
      <c r="K219" s="16">
        <f>Thondwe!J219+Thondwe!K219+Thondwe!L219</f>
        <v>5354332.8100000005</v>
      </c>
      <c r="L219" s="16">
        <f>Jali!J219+Jali!K219+Jali!L219</f>
        <v>7769020.4000000004</v>
      </c>
      <c r="M219" s="16">
        <f>Lirangwe!J219+Lirangwe!K219+Lirangwe!L219</f>
        <v>2984219.91</v>
      </c>
      <c r="N219" s="10">
        <f>SUM(D219:M219)</f>
        <v>584414986.46999979</v>
      </c>
    </row>
    <row r="220" spans="1:14" ht="15.75" x14ac:dyDescent="0.25">
      <c r="A220" s="596" t="s">
        <v>34</v>
      </c>
      <c r="B220" s="597"/>
      <c r="C220" s="12" t="s">
        <v>31</v>
      </c>
      <c r="D220" s="16">
        <f>Zomba!J220+Zomba!K220+Zomba!L220</f>
        <v>7776105.8399999999</v>
      </c>
      <c r="E220" s="16">
        <f>Mwanza!J220+Mwanza!K220+Mwanza!L220</f>
        <v>458880.72</v>
      </c>
      <c r="F220" s="16">
        <f>Domasi!J220+Domasi!K220+Domasi!L220</f>
        <v>0</v>
      </c>
      <c r="G220" s="16">
        <f>Namadzi!J220+Namadzi!K220+Namadzi!L220</f>
        <v>26396.639999999996</v>
      </c>
      <c r="H220" s="16">
        <f>Neno!J220+Neno!K220+Neno!L220</f>
        <v>13007.04</v>
      </c>
      <c r="I220" s="16">
        <f>Kuchawe!J220+Kuchawe!K220+Kuchawe!L220</f>
        <v>1338.96</v>
      </c>
      <c r="J220" s="16">
        <f>Chiradzulu!J220+Chiradzulu!K220+Chiradzulu!L220</f>
        <v>0</v>
      </c>
      <c r="K220" s="16">
        <f>Thondwe!J220+Thondwe!K220+Thondwe!L220</f>
        <v>0</v>
      </c>
      <c r="L220" s="16">
        <f>Jali!J220+Jali!K220+Jali!L220</f>
        <v>0</v>
      </c>
      <c r="M220" s="16">
        <f>Lirangwe!J220+Lirangwe!K220+Lirangwe!L220</f>
        <v>0</v>
      </c>
      <c r="N220" s="10">
        <f>SUM(D220:M220)</f>
        <v>8275729.1999999993</v>
      </c>
    </row>
    <row r="221" spans="1:14" ht="15.75" x14ac:dyDescent="0.25">
      <c r="A221" s="596" t="s">
        <v>33</v>
      </c>
      <c r="B221" s="597"/>
      <c r="C221" s="12" t="s">
        <v>31</v>
      </c>
      <c r="D221" s="16">
        <f>Zomba!J221+Zomba!K221+Zomba!L221</f>
        <v>367090958.07999998</v>
      </c>
      <c r="E221" s="16">
        <f>Mwanza!J221+Mwanza!K221+Mwanza!L221</f>
        <v>5303063.5200000005</v>
      </c>
      <c r="F221" s="16">
        <f>Domasi!J221+Domasi!K221+Domasi!L221</f>
        <v>1049341.53</v>
      </c>
      <c r="G221" s="16">
        <f>Namadzi!J221+Namadzi!K221+Namadzi!L221</f>
        <v>4018907.12</v>
      </c>
      <c r="H221" s="16">
        <f>Neno!J221+Neno!K221+Neno!L221</f>
        <v>694941.97</v>
      </c>
      <c r="I221" s="16">
        <f>Kuchawe!J221+Kuchawe!K221+Kuchawe!L221</f>
        <v>2644945.98</v>
      </c>
      <c r="J221" s="16">
        <f>Chiradzulu!J221+Chiradzulu!K221+Chiradzulu!L221</f>
        <v>150124.28999999998</v>
      </c>
      <c r="K221" s="16">
        <f>Thondwe!J221+Thondwe!K221+Thondwe!L221</f>
        <v>278427.90000000002</v>
      </c>
      <c r="L221" s="16">
        <f>Jali!J221+Jali!K221+Jali!L221</f>
        <v>182662.11</v>
      </c>
      <c r="M221" s="16">
        <f>Lirangwe!J221+Lirangwe!K221+Lirangwe!L221</f>
        <v>259379.09</v>
      </c>
      <c r="N221" s="10">
        <f>SUM(D221:M221)</f>
        <v>381672751.58999997</v>
      </c>
    </row>
    <row r="222" spans="1:14" ht="15.75" x14ac:dyDescent="0.25">
      <c r="A222" s="596" t="s">
        <v>32</v>
      </c>
      <c r="B222" s="597"/>
      <c r="C222" s="12" t="s">
        <v>31</v>
      </c>
      <c r="D222" s="16">
        <f>Zomba!J222+Zomba!K222+Zomba!L222</f>
        <v>18196457.690000001</v>
      </c>
      <c r="E222" s="16">
        <f>Mwanza!J222+Mwanza!K222+Mwanza!L222</f>
        <v>8561279.3900000006</v>
      </c>
      <c r="F222" s="16">
        <f>Domasi!J222+Domasi!K222+Domasi!L222</f>
        <v>787807.66</v>
      </c>
      <c r="G222" s="16">
        <f>Namadzi!J222+Namadzi!K222+Namadzi!L222</f>
        <v>188373.26</v>
      </c>
      <c r="H222" s="16">
        <f>Neno!J222+Neno!K222+Neno!L222</f>
        <v>432452.35</v>
      </c>
      <c r="I222" s="16">
        <f>Kuchawe!J222+Kuchawe!K222+Kuchawe!L222</f>
        <v>190933.09000000003</v>
      </c>
      <c r="J222" s="16">
        <f>Chiradzulu!J222+Chiradzulu!K222+Chiradzulu!L222</f>
        <v>146478.69</v>
      </c>
      <c r="K222" s="16">
        <f>Thondwe!J222+Thondwe!K222+Thondwe!L222</f>
        <v>42161.17</v>
      </c>
      <c r="L222" s="16">
        <f>Jali!J222+Jali!K222+Jali!L222</f>
        <v>79190.77</v>
      </c>
      <c r="M222" s="16">
        <f>Lirangwe!J222+Lirangwe!K222+Lirangwe!L222</f>
        <v>30364.54</v>
      </c>
      <c r="N222" s="10">
        <f>SUM(D222:M222)</f>
        <v>28655498.610000007</v>
      </c>
    </row>
    <row r="223" spans="1:14" ht="15.75" x14ac:dyDescent="0.25">
      <c r="A223" s="598" t="s">
        <v>36</v>
      </c>
      <c r="B223" s="599"/>
      <c r="C223" s="12" t="s">
        <v>31</v>
      </c>
      <c r="D223" s="13">
        <f t="shared" ref="D223:M223" si="72">SUM(D219:D222)</f>
        <v>860138074.61000001</v>
      </c>
      <c r="E223" s="11">
        <f t="shared" si="72"/>
        <v>71618877.24000001</v>
      </c>
      <c r="F223" s="11">
        <f t="shared" si="72"/>
        <v>26643436.110000003</v>
      </c>
      <c r="G223" s="11">
        <f t="shared" si="72"/>
        <v>10955852.559999999</v>
      </c>
      <c r="H223" s="11">
        <f t="shared" si="72"/>
        <v>9585588.8399999999</v>
      </c>
      <c r="I223" s="11">
        <f t="shared" si="72"/>
        <v>4331079.08</v>
      </c>
      <c r="J223" s="15">
        <f>SUM(J219:J222)</f>
        <v>2766298.73</v>
      </c>
      <c r="K223" s="15">
        <f t="shared" si="72"/>
        <v>5674921.8800000008</v>
      </c>
      <c r="L223" s="15">
        <f t="shared" si="72"/>
        <v>8030873.2800000003</v>
      </c>
      <c r="M223" s="15">
        <f t="shared" si="72"/>
        <v>3273963.54</v>
      </c>
      <c r="N223" s="10">
        <f>SUM(N219:N222)</f>
        <v>1003018965.8699998</v>
      </c>
    </row>
    <row r="224" spans="1:14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5"/>
    </row>
    <row r="225" spans="1:14" ht="15.75" x14ac:dyDescent="0.25">
      <c r="A225" s="596" t="s">
        <v>35</v>
      </c>
      <c r="B225" s="597"/>
      <c r="C225" s="12" t="s">
        <v>31</v>
      </c>
      <c r="D225" s="16">
        <f>Zomba!J225+Zomba!K225+Zomba!L225</f>
        <v>212453801.84</v>
      </c>
      <c r="E225" s="16">
        <f>Mwanza!J225+Mwanza!K225+Mwanza!L225</f>
        <v>7380753.3599999994</v>
      </c>
      <c r="F225" s="16">
        <f>Domasi!J225+Domasi!K225+Domasi!L225</f>
        <v>15705146.770000003</v>
      </c>
      <c r="G225" s="16">
        <f>Namadzi!J225+Namadzi!K225+Namadzi!L225</f>
        <v>2506211.4500000002</v>
      </c>
      <c r="H225" s="16">
        <f>Neno!J225+Neno!K225+Neno!L225</f>
        <v>1968977.08</v>
      </c>
      <c r="I225" s="16">
        <f>Kuchawe!J225+Kuchawe!K225+Kuchawe!L225</f>
        <v>1116932.3400000001</v>
      </c>
      <c r="J225" s="16">
        <f>Chiradzulu!J225+Chiradzulu!K225+Chiradzulu!L225</f>
        <v>1024351.97</v>
      </c>
      <c r="K225" s="16">
        <f>Thondwe!J225+Thondwe!K225+Thondwe!L225</f>
        <v>741854.15999999992</v>
      </c>
      <c r="L225" s="16">
        <f>Jali!J225+Jali!K225+Jali!L225</f>
        <v>3719554.8600000003</v>
      </c>
      <c r="M225" s="16">
        <f>Lirangwe!J225+Lirangwe!K225+Lirangwe!L225</f>
        <v>18278616.620000001</v>
      </c>
      <c r="N225" s="39">
        <f>SUM(D225:M225)</f>
        <v>264896200.45000002</v>
      </c>
    </row>
    <row r="226" spans="1:14" ht="15.75" x14ac:dyDescent="0.25">
      <c r="A226" s="596" t="s">
        <v>34</v>
      </c>
      <c r="B226" s="597"/>
      <c r="C226" s="12" t="s">
        <v>31</v>
      </c>
      <c r="D226" s="16">
        <f>Zomba!J226+Zomba!K226+Zomba!L226</f>
        <v>5368072.6400000006</v>
      </c>
      <c r="E226" s="16">
        <f>Mwanza!J226+Mwanza!K226+Mwanza!L226</f>
        <v>197100</v>
      </c>
      <c r="F226" s="16">
        <f>Domasi!J226+Domasi!K226+Domasi!L226</f>
        <v>87980</v>
      </c>
      <c r="G226" s="16">
        <f>Namadzi!J226+Namadzi!K226+Namadzi!L226</f>
        <v>7706.22</v>
      </c>
      <c r="H226" s="16">
        <f>Neno!J226+Neno!K226+Neno!L226</f>
        <v>0</v>
      </c>
      <c r="I226" s="16">
        <f>Kuchawe!J226+Kuchawe!K226+Kuchawe!L226</f>
        <v>128517.56</v>
      </c>
      <c r="J226" s="16">
        <f>Chiradzulu!J226+Chiradzulu!K226+Chiradzulu!L226</f>
        <v>0</v>
      </c>
      <c r="K226" s="16">
        <f>Thondwe!J226+Thondwe!K226+Thondwe!L226</f>
        <v>18900</v>
      </c>
      <c r="L226" s="16">
        <f>Jali!J226+Jali!K226+Jali!L226</f>
        <v>382445.01</v>
      </c>
      <c r="M226" s="16">
        <f>Lirangwe!J226+Lirangwe!K226+Lirangwe!L226</f>
        <v>167648</v>
      </c>
      <c r="N226" s="39">
        <f t="shared" ref="N226:N228" si="73">SUM(D226:M226)</f>
        <v>6358369.4299999997</v>
      </c>
    </row>
    <row r="227" spans="1:14" ht="15.75" x14ac:dyDescent="0.25">
      <c r="A227" s="596" t="s">
        <v>33</v>
      </c>
      <c r="B227" s="597"/>
      <c r="C227" s="12" t="s">
        <v>31</v>
      </c>
      <c r="D227" s="16">
        <f>Zomba!J227+Zomba!K227+Zomba!L227</f>
        <v>357873686.59000027</v>
      </c>
      <c r="E227" s="16">
        <f>Mwanza!J227+Mwanza!K227+Mwanza!L227</f>
        <v>26780524.319999997</v>
      </c>
      <c r="F227" s="16">
        <f>Domasi!J227+Domasi!K227+Domasi!L227</f>
        <v>23800399.699999999</v>
      </c>
      <c r="G227" s="16">
        <f>Namadzi!J227+Namadzi!K227+Namadzi!L227</f>
        <v>22705074.800000001</v>
      </c>
      <c r="H227" s="16">
        <f>Neno!J227+Neno!K227+Neno!L227</f>
        <v>2631117.61</v>
      </c>
      <c r="I227" s="16">
        <f>Kuchawe!J227+Kuchawe!K227+Kuchawe!L227</f>
        <v>351700</v>
      </c>
      <c r="J227" s="16">
        <f>Chiradzulu!J227+Chiradzulu!K227+Chiradzulu!L227</f>
        <v>813900</v>
      </c>
      <c r="K227" s="16">
        <f>Thondwe!J227+Thondwe!K227+Thondwe!L227</f>
        <v>1582300</v>
      </c>
      <c r="L227" s="16">
        <f>Jali!J227+Jali!K227+Jali!L227</f>
        <v>1182905.3600000001</v>
      </c>
      <c r="M227" s="16">
        <f>Lirangwe!J227+Lirangwe!K227+Lirangwe!L227</f>
        <v>1780610</v>
      </c>
      <c r="N227" s="39">
        <f t="shared" si="73"/>
        <v>439502218.38000029</v>
      </c>
    </row>
    <row r="228" spans="1:14" ht="15.75" x14ac:dyDescent="0.25">
      <c r="A228" s="596" t="s">
        <v>32</v>
      </c>
      <c r="B228" s="597"/>
      <c r="C228" s="12" t="s">
        <v>31</v>
      </c>
      <c r="D228" s="16">
        <f>Zomba!J228+Zomba!K228+Zomba!L228</f>
        <v>83565850.189999998</v>
      </c>
      <c r="E228" s="16">
        <f>Mwanza!J228+Mwanza!K228+Mwanza!L228</f>
        <v>3930780</v>
      </c>
      <c r="F228" s="16">
        <f>Domasi!J228+Domasi!K228+Domasi!L228</f>
        <v>1480456.1600000001</v>
      </c>
      <c r="G228" s="16">
        <f>Namadzi!J228+Namadzi!K228+Namadzi!L228</f>
        <v>392344.22</v>
      </c>
      <c r="H228" s="16">
        <f>Neno!J228+Neno!K228+Neno!L228</f>
        <v>1098937.4099999999</v>
      </c>
      <c r="I228" s="16">
        <f>Kuchawe!J228+Kuchawe!K228+Kuchawe!L228</f>
        <v>25098650</v>
      </c>
      <c r="J228" s="16">
        <f>Chiradzulu!J228+Chiradzulu!K228+Chiradzulu!L228</f>
        <v>70000</v>
      </c>
      <c r="K228" s="16">
        <f>Thondwe!J228+Thondwe!K228+Thondwe!L228</f>
        <v>347762.69</v>
      </c>
      <c r="L228" s="16">
        <f>Jali!J228+Jali!K228+Jali!L228</f>
        <v>44000</v>
      </c>
      <c r="M228" s="16">
        <f>Lirangwe!J228+Lirangwe!K228+Lirangwe!L228</f>
        <v>914002.56</v>
      </c>
      <c r="N228" s="39">
        <f t="shared" si="73"/>
        <v>116942783.22999999</v>
      </c>
    </row>
    <row r="229" spans="1:14" ht="15.75" x14ac:dyDescent="0.25">
      <c r="A229" s="598" t="s">
        <v>216</v>
      </c>
      <c r="B229" s="599"/>
      <c r="C229" s="12" t="s">
        <v>31</v>
      </c>
      <c r="D229" s="13">
        <f t="shared" ref="D229:M229" si="74">SUM(D225:D228)</f>
        <v>659261411.26000023</v>
      </c>
      <c r="E229" s="11">
        <f t="shared" si="74"/>
        <v>38289157.679999992</v>
      </c>
      <c r="F229" s="11">
        <f t="shared" si="74"/>
        <v>41073982.629999995</v>
      </c>
      <c r="G229" s="11">
        <f t="shared" si="74"/>
        <v>25611336.690000001</v>
      </c>
      <c r="H229" s="11">
        <f t="shared" si="74"/>
        <v>5699032.0999999996</v>
      </c>
      <c r="I229" s="11">
        <f t="shared" si="74"/>
        <v>26695799.899999999</v>
      </c>
      <c r="J229" s="15">
        <f t="shared" si="74"/>
        <v>1908251.97</v>
      </c>
      <c r="K229" s="15">
        <f t="shared" si="74"/>
        <v>2690816.85</v>
      </c>
      <c r="L229" s="15">
        <f t="shared" si="74"/>
        <v>5328905.2300000004</v>
      </c>
      <c r="M229" s="15">
        <f t="shared" si="74"/>
        <v>21140877.18</v>
      </c>
      <c r="N229" s="39">
        <f>SUM(N225:N228)</f>
        <v>827699571.49000025</v>
      </c>
    </row>
    <row r="230" spans="1:14" ht="15.75" x14ac:dyDescent="0.25">
      <c r="A230" s="289" t="s">
        <v>217</v>
      </c>
      <c r="B230" s="103"/>
      <c r="C230" s="12" t="s">
        <v>31</v>
      </c>
      <c r="D230" s="13">
        <f>D223+D229</f>
        <v>1519399485.8700004</v>
      </c>
      <c r="E230" s="13">
        <f t="shared" ref="E230:L230" si="75">E223+E229</f>
        <v>109908034.92</v>
      </c>
      <c r="F230" s="13">
        <f>F223+F229</f>
        <v>67717418.739999995</v>
      </c>
      <c r="G230" s="13">
        <f t="shared" si="75"/>
        <v>36567189.25</v>
      </c>
      <c r="H230" s="13">
        <f t="shared" si="75"/>
        <v>15284620.939999999</v>
      </c>
      <c r="I230" s="13">
        <f t="shared" si="75"/>
        <v>31026878.979999997</v>
      </c>
      <c r="J230" s="13">
        <f>J223+J229</f>
        <v>4674550.7</v>
      </c>
      <c r="K230" s="13">
        <f t="shared" si="75"/>
        <v>8365738.7300000004</v>
      </c>
      <c r="L230" s="13">
        <f t="shared" si="75"/>
        <v>13359778.510000002</v>
      </c>
      <c r="M230" s="13">
        <f>M223+M229</f>
        <v>24414840.719999999</v>
      </c>
      <c r="N230" s="13">
        <f>N223+N229</f>
        <v>1830718537.3600001</v>
      </c>
    </row>
    <row r="231" spans="1:14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5"/>
    </row>
    <row r="232" spans="1:14" ht="15.75" x14ac:dyDescent="0.25">
      <c r="A232" s="596" t="s">
        <v>29</v>
      </c>
      <c r="B232" s="597"/>
      <c r="C232" s="12" t="s">
        <v>18</v>
      </c>
      <c r="D232" s="16">
        <f>Zomba!J232+Zomba!K232+Zomba!L232</f>
        <v>21625969</v>
      </c>
      <c r="E232" s="16">
        <f>Mwanza!J232+Mwanza!K232+Mwanza!L232</f>
        <v>4071349.26</v>
      </c>
      <c r="F232" s="16">
        <f>Domasi!J232+Domasi!K232+Domasi!L232</f>
        <v>1470037.37</v>
      </c>
      <c r="G232" s="16">
        <f>Namadzi!J232+Namadzi!K232+Namadzi!L232</f>
        <v>498383.49</v>
      </c>
      <c r="H232" s="16">
        <f>Neno!J232+Neno!K232+Neno!L232</f>
        <v>1042607.79</v>
      </c>
      <c r="I232" s="16">
        <f>Kuchawe!J232+Kuchawe!K232+Kuchawe!L232</f>
        <v>139757.66999999998</v>
      </c>
      <c r="J232" s="16">
        <f>Chiradzulu!J232+Chiradzulu!K232+Chiradzulu!L232</f>
        <v>329504.68</v>
      </c>
      <c r="K232" s="16">
        <f>Thondwe!J232+Thondwe!K232+Thondwe!L232</f>
        <v>564002.54999999993</v>
      </c>
      <c r="L232" s="16">
        <f>Jali!J232+Jali!K232+Jali!L232</f>
        <v>405096.51</v>
      </c>
      <c r="M232" s="16">
        <f>Lirangwe!J232+Lirangwe!K232+Lirangwe!L232</f>
        <v>233230.03999999998</v>
      </c>
      <c r="N232" s="10">
        <f>SUM(D232:M232)</f>
        <v>30379938.359999999</v>
      </c>
    </row>
    <row r="233" spans="1:14" ht="15.75" x14ac:dyDescent="0.25">
      <c r="A233" s="596" t="s">
        <v>28</v>
      </c>
      <c r="B233" s="597"/>
      <c r="C233" s="12" t="s">
        <v>18</v>
      </c>
      <c r="D233" s="16">
        <f>Zomba!J233+Zomba!K233+Zomba!L233</f>
        <v>69243.360000000001</v>
      </c>
      <c r="E233" s="16">
        <f>Mwanza!J233+Mwanza!K233+Mwanza!L233</f>
        <v>8798.8799999999992</v>
      </c>
      <c r="F233" s="16">
        <f>Domasi!J233+Domasi!K233+Domasi!L233</f>
        <v>0</v>
      </c>
      <c r="G233" s="16">
        <f>Namadzi!J233+Namadzi!K233+Namadzi!L233</f>
        <v>956.4</v>
      </c>
      <c r="H233" s="16">
        <f>Neno!J233+Neno!K233+Neno!L233</f>
        <v>1147.68</v>
      </c>
      <c r="I233" s="16">
        <f>Kuchawe!J233+Kuchawe!K233+Kuchawe!L233</f>
        <v>382.56</v>
      </c>
      <c r="J233" s="16">
        <f>Chiradzulu!J233+Chiradzulu!K233+Chiradzulu!L233</f>
        <v>0</v>
      </c>
      <c r="K233" s="16">
        <f>Thondwe!J233+Thondwe!K233+Thondwe!L233</f>
        <v>0</v>
      </c>
      <c r="L233" s="16">
        <f>Jali!J233+Jali!K233+Jali!L233</f>
        <v>0</v>
      </c>
      <c r="M233" s="16">
        <f>Lirangwe!J233+Lirangwe!K233+Lirangwe!L233</f>
        <v>0</v>
      </c>
      <c r="N233" s="10">
        <f>SUM(D233:M233)</f>
        <v>80528.87999999999</v>
      </c>
    </row>
    <row r="234" spans="1:14" ht="15.75" x14ac:dyDescent="0.25">
      <c r="A234" s="596" t="s">
        <v>27</v>
      </c>
      <c r="B234" s="597"/>
      <c r="C234" s="12" t="s">
        <v>18</v>
      </c>
      <c r="D234" s="16">
        <f>Zomba!J234+Zomba!K234+Zomba!L234</f>
        <v>1364243.2799999998</v>
      </c>
      <c r="E234" s="16">
        <f>Mwanza!J234+Mwanza!K234+Mwanza!L234</f>
        <v>237554.8</v>
      </c>
      <c r="F234" s="16">
        <f>Domasi!J234+Domasi!K234+Domasi!L234</f>
        <v>88234.64</v>
      </c>
      <c r="G234" s="16">
        <f>Namadzi!J234+Namadzi!K234+Namadzi!L234</f>
        <v>91628.28</v>
      </c>
      <c r="H234" s="16">
        <f>Neno!J234+Neno!K234+Neno!L234</f>
        <v>84841</v>
      </c>
      <c r="I234" s="16">
        <f>Kuchawe!J234+Kuchawe!K234+Kuchawe!L234</f>
        <v>61085.520000000004</v>
      </c>
      <c r="J234" s="16">
        <f>Chiradzulu!J234+Chiradzulu!K234+Chiradzulu!L234</f>
        <v>50904.600000000006</v>
      </c>
      <c r="K234" s="16">
        <f>Thondwe!J234+Thondwe!K234+Thondwe!L234</f>
        <v>20361.84</v>
      </c>
      <c r="L234" s="16">
        <f>Jali!J234+Jali!K234+Jali!L234</f>
        <v>23755.48</v>
      </c>
      <c r="M234" s="16">
        <f>Lirangwe!J234+Lirangwe!K234+Lirangwe!L234</f>
        <v>13574.56</v>
      </c>
      <c r="N234" s="10">
        <f>SUM(D234:M234)</f>
        <v>2036184</v>
      </c>
    </row>
    <row r="235" spans="1:14" ht="15.75" x14ac:dyDescent="0.25">
      <c r="A235" s="596" t="s">
        <v>26</v>
      </c>
      <c r="B235" s="597"/>
      <c r="C235" s="12" t="s">
        <v>18</v>
      </c>
      <c r="D235" s="16">
        <f>Zomba!J235+Zomba!K235+Zomba!L235</f>
        <v>1182521.7</v>
      </c>
      <c r="E235" s="16">
        <f>Mwanza!J235+Mwanza!K235+Mwanza!L235</f>
        <v>746611.74</v>
      </c>
      <c r="F235" s="16">
        <f>Domasi!J235+Domasi!K235+Domasi!L235</f>
        <v>64922.759999999995</v>
      </c>
      <c r="G235" s="16">
        <f>Namadzi!J235+Namadzi!K235+Namadzi!L235</f>
        <v>37098.720000000001</v>
      </c>
      <c r="H235" s="16">
        <f>Neno!J235+Neno!K235+Neno!L235</f>
        <v>227229.66</v>
      </c>
      <c r="I235" s="16">
        <f>Kuchawe!J235+Kuchawe!K235+Kuchawe!L235</f>
        <v>32461.38</v>
      </c>
      <c r="J235" s="16">
        <f>Chiradzulu!J235+Chiradzulu!K235+Chiradzulu!L235</f>
        <v>69560.100000000006</v>
      </c>
      <c r="K235" s="16">
        <f>Thondwe!J235+Thondwe!K235+Thondwe!L235</f>
        <v>13912.02</v>
      </c>
      <c r="L235" s="16">
        <f>Jali!J235+Jali!K235+Jali!L235</f>
        <v>32461.38</v>
      </c>
      <c r="M235" s="16">
        <f>Lirangwe!J235+Lirangwe!K235+Lirangwe!L235</f>
        <v>9274.68</v>
      </c>
      <c r="N235" s="10">
        <f>SUM(D235:M235)</f>
        <v>2416054.14</v>
      </c>
    </row>
    <row r="236" spans="1:14" ht="15.75" x14ac:dyDescent="0.25">
      <c r="A236" s="598" t="s">
        <v>25</v>
      </c>
      <c r="B236" s="599"/>
      <c r="C236" s="12" t="s">
        <v>18</v>
      </c>
      <c r="D236" s="40">
        <f t="shared" ref="D236:M236" si="76">SUM(D232:D235)</f>
        <v>24241977.34</v>
      </c>
      <c r="E236" s="40">
        <f t="shared" si="76"/>
        <v>5064314.68</v>
      </c>
      <c r="F236" s="40">
        <f t="shared" si="76"/>
        <v>1623194.77</v>
      </c>
      <c r="G236" s="40">
        <f t="shared" si="76"/>
        <v>628066.89</v>
      </c>
      <c r="H236" s="40">
        <f t="shared" si="76"/>
        <v>1355826.1300000001</v>
      </c>
      <c r="I236" s="40">
        <f t="shared" si="76"/>
        <v>233687.13</v>
      </c>
      <c r="J236" s="40">
        <f t="shared" si="76"/>
        <v>449969.38</v>
      </c>
      <c r="K236" s="40">
        <f t="shared" si="76"/>
        <v>598276.40999999992</v>
      </c>
      <c r="L236" s="40">
        <f>SUM(L232:L235)</f>
        <v>461313.37</v>
      </c>
      <c r="M236" s="40">
        <f t="shared" si="76"/>
        <v>256079.27999999997</v>
      </c>
      <c r="N236" s="40">
        <f>SUM(N232:N235)</f>
        <v>34912705.379999995</v>
      </c>
    </row>
    <row r="237" spans="1:14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5"/>
    </row>
    <row r="238" spans="1:14" ht="15.75" x14ac:dyDescent="0.25">
      <c r="A238" s="596" t="s">
        <v>23</v>
      </c>
      <c r="B238" s="597"/>
      <c r="C238" s="12" t="s">
        <v>18</v>
      </c>
      <c r="D238" s="16">
        <f>Zomba!J238+Zomba!K238+Zomba!L238</f>
        <v>35828053</v>
      </c>
      <c r="E238" s="16">
        <f>Mwanza!J238+Mwanza!K238+Mwanza!L238</f>
        <v>6862705</v>
      </c>
      <c r="F238" s="16">
        <f>Domasi!J238+Domasi!K238+Domasi!L238</f>
        <v>2412886</v>
      </c>
      <c r="G238" s="16">
        <f>Namadzi!J238+Namadzi!K238+Namadzi!L238</f>
        <v>827811</v>
      </c>
      <c r="H238" s="16">
        <f>Neno!J238+Neno!K238+Neno!L238</f>
        <v>1703844</v>
      </c>
      <c r="I238" s="16">
        <f>Kuchawe!J238+Kuchawe!K238+Kuchawe!L238</f>
        <v>229501</v>
      </c>
      <c r="J238" s="16">
        <f>Chiradzulu!J238+Chiradzulu!K238+Chiradzulu!L238</f>
        <v>542944</v>
      </c>
      <c r="K238" s="16">
        <f>Thondwe!J238+Thondwe!K238+Thondwe!L238</f>
        <v>924255</v>
      </c>
      <c r="L238" s="16">
        <f>Jali!J238+Jali!K238+Jali!L238</f>
        <v>667071</v>
      </c>
      <c r="M238" s="16">
        <f>Lirangwe!J238+Lirangwe!K238+Lirangwe!L238</f>
        <v>382204</v>
      </c>
      <c r="N238" s="39">
        <f>SUM(D238:M238)</f>
        <v>50381274</v>
      </c>
    </row>
    <row r="239" spans="1:14" ht="15.75" x14ac:dyDescent="0.25">
      <c r="A239" s="596" t="s">
        <v>22</v>
      </c>
      <c r="B239" s="597"/>
      <c r="C239" s="12" t="s">
        <v>18</v>
      </c>
      <c r="D239" s="16">
        <f>Zomba!J239+Zomba!K239+Zomba!L239</f>
        <v>323266</v>
      </c>
      <c r="E239" s="16">
        <f>Mwanza!J239+Mwanza!K239+Mwanza!L239</f>
        <v>41078</v>
      </c>
      <c r="F239" s="16">
        <f>Domasi!J239+Domasi!K239+Domasi!L239</f>
        <v>0</v>
      </c>
      <c r="G239" s="16">
        <f>Namadzi!J239+Namadzi!K239+Namadzi!L239</f>
        <v>4465</v>
      </c>
      <c r="H239" s="16">
        <f>Neno!J239+Neno!K239+Neno!L239</f>
        <v>5358</v>
      </c>
      <c r="I239" s="16">
        <f>Kuchawe!J239+Kuchawe!K239+Kuchawe!L239</f>
        <v>1786</v>
      </c>
      <c r="J239" s="16">
        <f>Chiradzulu!J239+Chiradzulu!K239+Chiradzulu!L239</f>
        <v>0</v>
      </c>
      <c r="K239" s="16">
        <f>Thondwe!J239+Thondwe!K239+Thondwe!L239</f>
        <v>0</v>
      </c>
      <c r="L239" s="16">
        <f>Jali!J239+Jali!K239+Jali!L239</f>
        <v>0</v>
      </c>
      <c r="M239" s="16">
        <f>Lirangwe!J239+Lirangwe!K239+Lirangwe!L239</f>
        <v>0</v>
      </c>
      <c r="N239" s="39">
        <f>SUM(D239:M239)</f>
        <v>375953</v>
      </c>
    </row>
    <row r="240" spans="1:14" ht="15.75" x14ac:dyDescent="0.25">
      <c r="A240" s="596" t="s">
        <v>21</v>
      </c>
      <c r="B240" s="597"/>
      <c r="C240" s="12" t="s">
        <v>18</v>
      </c>
      <c r="D240" s="16">
        <f>Zomba!J240+Zomba!K240+Zomba!L240</f>
        <v>358986</v>
      </c>
      <c r="E240" s="16">
        <f>Mwanza!J240+Mwanza!K240+Mwanza!L240</f>
        <v>62510</v>
      </c>
      <c r="F240" s="16">
        <f>Domasi!J240+Domasi!K240+Domasi!L240</f>
        <v>23218</v>
      </c>
      <c r="G240" s="16">
        <f>Namadzi!J240+Namadzi!K240+Namadzi!L240</f>
        <v>24111</v>
      </c>
      <c r="H240" s="16">
        <f>Neno!J240+Neno!K240+Neno!L240</f>
        <v>22325</v>
      </c>
      <c r="I240" s="16">
        <f>Kuchawe!J240+Kuchawe!K240+Kuchawe!L240</f>
        <v>16074</v>
      </c>
      <c r="J240" s="16">
        <f>Chiradzulu!J240+Chiradzulu!K240+Chiradzulu!L240</f>
        <v>13395</v>
      </c>
      <c r="K240" s="16">
        <f>Thondwe!J240+Thondwe!K240+Thondwe!L240</f>
        <v>5358</v>
      </c>
      <c r="L240" s="16">
        <f>Jali!J240+Jali!K240+Jali!L240</f>
        <v>6251</v>
      </c>
      <c r="M240" s="16">
        <f>Lirangwe!J240+Lirangwe!K240+Lirangwe!L240</f>
        <v>3572</v>
      </c>
      <c r="N240" s="39">
        <f>SUM(D240:M240)</f>
        <v>535800</v>
      </c>
    </row>
    <row r="241" spans="1:14" ht="15.75" x14ac:dyDescent="0.25">
      <c r="A241" s="596" t="s">
        <v>20</v>
      </c>
      <c r="B241" s="597"/>
      <c r="C241" s="12" t="s">
        <v>18</v>
      </c>
      <c r="D241" s="16">
        <f>Zomba!J241+Zomba!K241+Zomba!L241</f>
        <v>227715</v>
      </c>
      <c r="E241" s="16">
        <f>Mwanza!J241+Mwanza!K241+Mwanza!L241</f>
        <v>143773</v>
      </c>
      <c r="F241" s="16">
        <f>Domasi!J241+Domasi!K241+Domasi!L241</f>
        <v>12502</v>
      </c>
      <c r="G241" s="16">
        <f>Namadzi!J241+Namadzi!K241+Namadzi!L241</f>
        <v>7144</v>
      </c>
      <c r="H241" s="16">
        <f>Neno!J241+Neno!K241+Neno!L241</f>
        <v>43757</v>
      </c>
      <c r="I241" s="16">
        <f>Kuchawe!J241+Kuchawe!K241+Kuchawe!L241</f>
        <v>6251</v>
      </c>
      <c r="J241" s="16">
        <f>Chiradzulu!J241+Chiradzulu!K241+Chiradzulu!L241</f>
        <v>13395</v>
      </c>
      <c r="K241" s="16">
        <f>Thondwe!J241+Thondwe!K241+Thondwe!L241</f>
        <v>2679</v>
      </c>
      <c r="L241" s="16">
        <f>Jali!J241+Jali!K241+Jali!L241</f>
        <v>6251</v>
      </c>
      <c r="M241" s="16">
        <f>Lirangwe!J241+Lirangwe!K241+Lirangwe!L241</f>
        <v>1786</v>
      </c>
      <c r="N241" s="39">
        <f>SUM(D241:M241)</f>
        <v>465253</v>
      </c>
    </row>
    <row r="242" spans="1:14" ht="15.75" x14ac:dyDescent="0.25">
      <c r="A242" s="598" t="s">
        <v>19</v>
      </c>
      <c r="B242" s="599"/>
      <c r="C242" s="12" t="s">
        <v>18</v>
      </c>
      <c r="D242" s="13">
        <f t="shared" ref="D242:M242" si="77">SUM(D238:D241)</f>
        <v>36738020</v>
      </c>
      <c r="E242" s="13">
        <f t="shared" si="77"/>
        <v>7110066</v>
      </c>
      <c r="F242" s="13">
        <f t="shared" si="77"/>
        <v>2448606</v>
      </c>
      <c r="G242" s="13">
        <f t="shared" si="77"/>
        <v>863531</v>
      </c>
      <c r="H242" s="13">
        <f t="shared" si="77"/>
        <v>1775284</v>
      </c>
      <c r="I242" s="13">
        <f t="shared" si="77"/>
        <v>253612</v>
      </c>
      <c r="J242" s="13">
        <f t="shared" si="77"/>
        <v>569734</v>
      </c>
      <c r="K242" s="13">
        <f t="shared" si="77"/>
        <v>932292</v>
      </c>
      <c r="L242" s="13">
        <f t="shared" si="77"/>
        <v>679573</v>
      </c>
      <c r="M242" s="13">
        <f t="shared" si="77"/>
        <v>387562</v>
      </c>
      <c r="N242" s="40">
        <f>SUM(N238:N241)</f>
        <v>51758280</v>
      </c>
    </row>
    <row r="243" spans="1:14" ht="15.75" x14ac:dyDescent="0.25">
      <c r="A243" s="598" t="s">
        <v>218</v>
      </c>
      <c r="B243" s="599"/>
      <c r="C243" s="12" t="s">
        <v>18</v>
      </c>
      <c r="D243" s="11">
        <f t="shared" ref="D243:H243" si="78">D230+D236+D242</f>
        <v>1580379483.2100003</v>
      </c>
      <c r="E243" s="11">
        <f t="shared" si="78"/>
        <v>122082415.59999999</v>
      </c>
      <c r="F243" s="11">
        <f>F230+F236+F242</f>
        <v>71789219.50999999</v>
      </c>
      <c r="G243" s="11">
        <f t="shared" si="78"/>
        <v>38058787.140000001</v>
      </c>
      <c r="H243" s="11">
        <f t="shared" si="78"/>
        <v>18415731.07</v>
      </c>
      <c r="I243" s="11">
        <f>I230+I236+I242</f>
        <v>31514178.109999996</v>
      </c>
      <c r="J243" s="11">
        <f t="shared" ref="J243:M243" si="79">J230+J236+J242</f>
        <v>5694254.0800000001</v>
      </c>
      <c r="K243" s="11">
        <f t="shared" si="79"/>
        <v>9896307.1400000006</v>
      </c>
      <c r="L243" s="11">
        <f t="shared" si="79"/>
        <v>14500664.880000001</v>
      </c>
      <c r="M243" s="11">
        <f t="shared" si="79"/>
        <v>25058482</v>
      </c>
      <c r="N243" s="11">
        <f>N230+N236+N242</f>
        <v>1917389522.7400002</v>
      </c>
    </row>
    <row r="244" spans="1:14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5"/>
    </row>
    <row r="245" spans="1:14" ht="15.75" x14ac:dyDescent="0.25">
      <c r="A245" s="621" t="s">
        <v>207</v>
      </c>
      <c r="B245" s="622"/>
      <c r="C245" s="12" t="s">
        <v>18</v>
      </c>
      <c r="D245" s="16">
        <f>Zomba!L245</f>
        <v>1758119437.7999017</v>
      </c>
      <c r="E245" s="16">
        <f>Mwanza!L245</f>
        <v>161464731.84000009</v>
      </c>
      <c r="F245" s="16">
        <f>Domasi!L245</f>
        <v>101406800.39</v>
      </c>
      <c r="G245" s="16">
        <f>Namadzi!L245</f>
        <v>27381526.319999978</v>
      </c>
      <c r="H245" s="16">
        <f>Neno!L245</f>
        <v>53689938.449999899</v>
      </c>
      <c r="I245" s="16">
        <f>Kuchawe!L245</f>
        <v>12280524.829999996</v>
      </c>
      <c r="J245" s="16">
        <f>Chiradzulu!L245</f>
        <v>12244617.969999986</v>
      </c>
      <c r="K245" s="16">
        <f>Thondwe!L245</f>
        <v>16472827.229999997</v>
      </c>
      <c r="L245" s="16">
        <f>Jali!L245</f>
        <v>10051981.469999999</v>
      </c>
      <c r="M245" s="16">
        <f>Lirangwe!L245</f>
        <v>7510519.1800000016</v>
      </c>
      <c r="N245" s="40">
        <f>SUM(D245:M245)</f>
        <v>2160622905.4799013</v>
      </c>
    </row>
    <row r="246" spans="1:14" ht="15.75" x14ac:dyDescent="0.25">
      <c r="A246" s="621" t="s">
        <v>208</v>
      </c>
      <c r="B246" s="622"/>
      <c r="C246" s="12" t="s">
        <v>18</v>
      </c>
      <c r="D246" s="16">
        <f>Zomba!L246</f>
        <v>1531165085.1500008</v>
      </c>
      <c r="E246" s="16">
        <f>Mwanza!L246</f>
        <v>-1853970.74</v>
      </c>
      <c r="F246" s="16">
        <f>Domasi!L246</f>
        <v>0</v>
      </c>
      <c r="G246" s="16">
        <f>Namadzi!L246</f>
        <v>0</v>
      </c>
      <c r="H246" s="16">
        <f>Neno!L246</f>
        <v>0</v>
      </c>
      <c r="I246" s="16">
        <f>Kuchawe!L246</f>
        <v>-29150.51</v>
      </c>
      <c r="J246" s="16">
        <f>Chiradzulu!L246</f>
        <v>-30403.8</v>
      </c>
      <c r="K246" s="16">
        <f>Thondwe!L246</f>
        <v>0</v>
      </c>
      <c r="L246" s="16">
        <f>Jali!L246</f>
        <v>-9504.52</v>
      </c>
      <c r="M246" s="16">
        <f>Lirangwe!L246</f>
        <v>0</v>
      </c>
      <c r="N246" s="40">
        <f>SUM(D246:M246)</f>
        <v>1529242055.5800009</v>
      </c>
    </row>
    <row r="247" spans="1:14" ht="15.75" x14ac:dyDescent="0.25">
      <c r="A247" s="619" t="s">
        <v>209</v>
      </c>
      <c r="B247" s="620"/>
      <c r="C247" s="12" t="s">
        <v>18</v>
      </c>
      <c r="D247" s="209">
        <f>D245+D246</f>
        <v>3289284522.9499025</v>
      </c>
      <c r="E247" s="209">
        <f t="shared" ref="E247:M247" si="80">E245+E246</f>
        <v>159610761.10000008</v>
      </c>
      <c r="F247" s="209">
        <f t="shared" si="80"/>
        <v>101406800.39</v>
      </c>
      <c r="G247" s="209">
        <f t="shared" si="80"/>
        <v>27381526.319999978</v>
      </c>
      <c r="H247" s="209">
        <f t="shared" si="80"/>
        <v>53689938.449999899</v>
      </c>
      <c r="I247" s="209">
        <f t="shared" si="80"/>
        <v>12251374.319999997</v>
      </c>
      <c r="J247" s="209">
        <f t="shared" si="80"/>
        <v>12214214.169999985</v>
      </c>
      <c r="K247" s="209">
        <f t="shared" si="80"/>
        <v>16472827.229999997</v>
      </c>
      <c r="L247" s="209">
        <f t="shared" si="80"/>
        <v>10042476.949999999</v>
      </c>
      <c r="M247" s="209">
        <f t="shared" si="80"/>
        <v>7510519.1800000016</v>
      </c>
      <c r="N247" s="184">
        <f t="shared" ref="N247" si="81">N245+N246</f>
        <v>3689864961.0599022</v>
      </c>
    </row>
    <row r="248" spans="1:14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5"/>
    </row>
    <row r="249" spans="1:14" ht="15.75" x14ac:dyDescent="0.25">
      <c r="A249" s="610" t="s">
        <v>16</v>
      </c>
      <c r="B249" s="611"/>
      <c r="C249" s="6" t="s">
        <v>6</v>
      </c>
      <c r="D249" s="9">
        <f>IFERROR(D58/D243%,0)</f>
        <v>5.2336489442823479</v>
      </c>
      <c r="E249" s="9">
        <f t="shared" ref="E249:M249" si="82">IFERROR(E58/E243%,0)</f>
        <v>11.518768816653395</v>
      </c>
      <c r="F249" s="9">
        <f t="shared" si="82"/>
        <v>2.1434671288781089</v>
      </c>
      <c r="G249" s="9">
        <f t="shared" si="82"/>
        <v>6.6188469941806449</v>
      </c>
      <c r="H249" s="9">
        <f t="shared" si="82"/>
        <v>16.986710478920454</v>
      </c>
      <c r="I249" s="9">
        <f t="shared" si="82"/>
        <v>5.0763307531487456</v>
      </c>
      <c r="J249" s="9">
        <f t="shared" si="82"/>
        <v>3.8356577515504893</v>
      </c>
      <c r="K249" s="9">
        <f t="shared" si="82"/>
        <v>6.5017938255476109</v>
      </c>
      <c r="L249" s="9">
        <f t="shared" si="82"/>
        <v>7.7191040093549965</v>
      </c>
      <c r="M249" s="9">
        <f t="shared" si="82"/>
        <v>4.5003780955286921</v>
      </c>
      <c r="N249" s="307">
        <f>IFERROR(N58/N243%,0)</f>
        <v>5.6675299169893316</v>
      </c>
    </row>
    <row r="250" spans="1:14" ht="15.75" x14ac:dyDescent="0.25">
      <c r="A250" s="610" t="s">
        <v>210</v>
      </c>
      <c r="B250" s="611"/>
      <c r="C250" s="6" t="s">
        <v>6</v>
      </c>
      <c r="D250" s="29">
        <f>IFERROR(D210/(D223+D245)%,0)</f>
        <v>33.962191730772261</v>
      </c>
      <c r="E250" s="316">
        <f t="shared" ref="E250:M250" si="83">IFERROR(E210/(E223+E245)%,0)</f>
        <v>33.271783956023498</v>
      </c>
      <c r="F250" s="316">
        <f t="shared" si="83"/>
        <v>22.852463103416451</v>
      </c>
      <c r="G250" s="316">
        <f t="shared" si="83"/>
        <v>40.17668601761229</v>
      </c>
      <c r="H250" s="316">
        <f t="shared" si="83"/>
        <v>12.83714629950421</v>
      </c>
      <c r="I250" s="316">
        <f t="shared" si="83"/>
        <v>9.3067473097484914</v>
      </c>
      <c r="J250" s="316">
        <f t="shared" si="83"/>
        <v>27.827697691507428</v>
      </c>
      <c r="K250" s="316">
        <f t="shared" si="83"/>
        <v>35.358717227224368</v>
      </c>
      <c r="L250" s="316">
        <f t="shared" si="83"/>
        <v>44.114028732106036</v>
      </c>
      <c r="M250" s="316">
        <f t="shared" si="83"/>
        <v>26.378304215967059</v>
      </c>
      <c r="N250" s="298">
        <f>IFERROR(N210/(N223+N245)%,0)</f>
        <v>32.997824626545388</v>
      </c>
    </row>
    <row r="251" spans="1:14" ht="16.5" thickBot="1" x14ac:dyDescent="0.3">
      <c r="A251" s="623" t="s">
        <v>15</v>
      </c>
      <c r="B251" s="624"/>
      <c r="C251" s="6" t="s">
        <v>6</v>
      </c>
      <c r="D251" s="8">
        <f>IFERROR(D210/D223%,0)</f>
        <v>103.38080159667204</v>
      </c>
      <c r="E251" s="8">
        <f t="shared" ref="E251:M251" si="84">IFERROR(E210/E223%,0)</f>
        <v>108.28300838914406</v>
      </c>
      <c r="F251" s="8">
        <f t="shared" si="84"/>
        <v>109.83055237014622</v>
      </c>
      <c r="G251" s="8">
        <f t="shared" si="84"/>
        <v>140.5886785683432</v>
      </c>
      <c r="H251" s="8">
        <f t="shared" si="84"/>
        <v>84.739416071177956</v>
      </c>
      <c r="I251" s="8">
        <f t="shared" si="84"/>
        <v>35.695492311352574</v>
      </c>
      <c r="J251" s="8">
        <f t="shared" si="84"/>
        <v>151.0029439228351</v>
      </c>
      <c r="K251" s="8">
        <f t="shared" si="84"/>
        <v>137.99590805997138</v>
      </c>
      <c r="L251" s="8">
        <f t="shared" si="84"/>
        <v>99.330115939769883</v>
      </c>
      <c r="M251" s="8">
        <f t="shared" si="84"/>
        <v>86.890511309725824</v>
      </c>
      <c r="N251" s="308">
        <f>IFERROR(N210/N223%,0)</f>
        <v>104.07908843623025</v>
      </c>
    </row>
    <row r="252" spans="1:14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7"/>
    </row>
    <row r="253" spans="1:14" s="3" customFormat="1" ht="15" customHeight="1" x14ac:dyDescent="0.25">
      <c r="A253" s="610" t="s">
        <v>13</v>
      </c>
      <c r="B253" s="611"/>
      <c r="C253" s="6" t="s">
        <v>3</v>
      </c>
      <c r="D253" s="26">
        <f>Zomba!J253+Zomba!K253+Zomba!L253</f>
        <v>281</v>
      </c>
      <c r="E253" s="26">
        <f>Mwanza!J253+Mwanza!K253+Mwanza!L253</f>
        <v>45</v>
      </c>
      <c r="F253" s="26">
        <f>Domasi!J253+Domasi!K253+Domasi!L253</f>
        <v>48</v>
      </c>
      <c r="G253" s="26">
        <f>Namadzi!J253+Namadzi!K253+Namadzi!L253</f>
        <v>4</v>
      </c>
      <c r="H253" s="26">
        <f>Neno!J253+Neno!K253+Neno!L253</f>
        <v>15</v>
      </c>
      <c r="I253" s="26">
        <f>Kuchawe!J253+Kuchawe!K253+Kuchawe!L253</f>
        <v>5</v>
      </c>
      <c r="J253" s="26">
        <f>Chiradzulu!J253+Chiradzulu!K253+Chiradzulu!L253</f>
        <v>1</v>
      </c>
      <c r="K253" s="26">
        <f>Thondwe!J253+Thondwe!K253+Thondwe!L253</f>
        <v>8</v>
      </c>
      <c r="L253" s="26">
        <f>Jali!J253+Jali!K253+Jali!L253</f>
        <v>27</v>
      </c>
      <c r="M253" s="26">
        <f>Lirangwe!J253+Lirangwe!K253+Lirangwe!L253</f>
        <v>35</v>
      </c>
      <c r="N253" s="302">
        <f>SUM(D253:M253)</f>
        <v>469</v>
      </c>
    </row>
    <row r="254" spans="1:14" s="3" customFormat="1" ht="15.75" x14ac:dyDescent="0.25">
      <c r="A254" s="610" t="s">
        <v>12</v>
      </c>
      <c r="B254" s="611"/>
      <c r="C254" s="6" t="s">
        <v>3</v>
      </c>
      <c r="D254" s="26">
        <f>Zomba!J254+Zomba!K254+Zomba!L254</f>
        <v>15</v>
      </c>
      <c r="E254" s="26">
        <f>Mwanza!J254+Mwanza!K254+Mwanza!L254</f>
        <v>6</v>
      </c>
      <c r="F254" s="26">
        <f>Domasi!J254+Domasi!K254+Domasi!L254</f>
        <v>6</v>
      </c>
      <c r="G254" s="26">
        <f>Namadzi!J254+Namadzi!K254+Namadzi!L254</f>
        <v>9</v>
      </c>
      <c r="H254" s="26">
        <f>Neno!J254+Neno!K254+Neno!L254</f>
        <v>6</v>
      </c>
      <c r="I254" s="26">
        <f>Kuchawe!J254+Kuchawe!K254+Kuchawe!L254</f>
        <v>3</v>
      </c>
      <c r="J254" s="26">
        <f>Chiradzulu!J254+Chiradzulu!K254+Chiradzulu!L254</f>
        <v>1</v>
      </c>
      <c r="K254" s="26">
        <f>Thondwe!J254+Thondwe!K254+Thondwe!L254</f>
        <v>3</v>
      </c>
      <c r="L254" s="26">
        <f>Jali!J254+Jali!K254+Jali!L254</f>
        <v>13</v>
      </c>
      <c r="M254" s="26">
        <f>Lirangwe!J254+Lirangwe!K254+Lirangwe!L254</f>
        <v>3</v>
      </c>
      <c r="N254" s="302">
        <f>SUM(D254:M254)</f>
        <v>65</v>
      </c>
    </row>
    <row r="255" spans="1:14" ht="15.75" customHeight="1" x14ac:dyDescent="0.25">
      <c r="A255" s="610" t="s">
        <v>11</v>
      </c>
      <c r="B255" s="611"/>
      <c r="C255" s="6" t="s">
        <v>3</v>
      </c>
      <c r="D255" s="26">
        <f>Zomba!J255+Zomba!K255+Zomba!L255</f>
        <v>163</v>
      </c>
      <c r="E255" s="26">
        <f>Mwanza!J255+Mwanza!K255+Mwanza!L255</f>
        <v>286</v>
      </c>
      <c r="F255" s="26">
        <f>Domasi!J255+Domasi!K255+Domasi!L255</f>
        <v>180</v>
      </c>
      <c r="G255" s="26">
        <f>Namadzi!J255+Namadzi!K255+Namadzi!L255</f>
        <v>180</v>
      </c>
      <c r="H255" s="26">
        <f>Neno!J255+Neno!K255+Neno!L255</f>
        <v>38</v>
      </c>
      <c r="I255" s="26">
        <f>Kuchawe!J255+Kuchawe!K255+Kuchawe!L255</f>
        <v>11</v>
      </c>
      <c r="J255" s="26">
        <f>Chiradzulu!J255+Chiradzulu!K255+Chiradzulu!L255</f>
        <v>9</v>
      </c>
      <c r="K255" s="26">
        <f>Thondwe!J255+Thondwe!K255+Thondwe!L255</f>
        <v>2</v>
      </c>
      <c r="L255" s="26">
        <f>Jali!J255+Jali!K255+Jali!L255</f>
        <v>16</v>
      </c>
      <c r="M255" s="26">
        <f>Lirangwe!J255+Lirangwe!K255+Lirangwe!L255</f>
        <v>79</v>
      </c>
      <c r="N255" s="302">
        <f>SUM(D255:M255)</f>
        <v>964</v>
      </c>
    </row>
    <row r="256" spans="1:14" ht="15.75" x14ac:dyDescent="0.25">
      <c r="A256" s="610" t="s">
        <v>10</v>
      </c>
      <c r="B256" s="611"/>
      <c r="C256" s="6" t="s">
        <v>3</v>
      </c>
      <c r="D256" s="26">
        <f>Zomba!J256+Zomba!K256+Zomba!L256</f>
        <v>268</v>
      </c>
      <c r="E256" s="26">
        <f>Mwanza!J256+Mwanza!K256+Mwanza!L256</f>
        <v>46</v>
      </c>
      <c r="F256" s="26">
        <f>Domasi!J256+Domasi!K256+Domasi!L256</f>
        <v>48</v>
      </c>
      <c r="G256" s="26">
        <f>Namadzi!J256+Namadzi!K256+Namadzi!L256</f>
        <v>0</v>
      </c>
      <c r="H256" s="26">
        <f>Neno!J256+Neno!K256+Neno!L256</f>
        <v>15</v>
      </c>
      <c r="I256" s="26">
        <f>Kuchawe!J256+Kuchawe!K256+Kuchawe!L256</f>
        <v>4</v>
      </c>
      <c r="J256" s="26">
        <f>Chiradzulu!J256+Chiradzulu!K256+Chiradzulu!L256</f>
        <v>0</v>
      </c>
      <c r="K256" s="26">
        <f>Thondwe!J256+Thondwe!K256+Thondwe!L256</f>
        <v>9</v>
      </c>
      <c r="L256" s="26">
        <f>Jali!J256+Jali!K256+Jali!L256</f>
        <v>12</v>
      </c>
      <c r="M256" s="26">
        <f>Lirangwe!J256+Lirangwe!K256+Lirangwe!L256</f>
        <v>32</v>
      </c>
      <c r="N256" s="302">
        <f>SUM(D256:M256)</f>
        <v>434</v>
      </c>
    </row>
    <row r="257" spans="1:14" ht="15.6" customHeight="1" x14ac:dyDescent="0.25">
      <c r="A257" s="610" t="s">
        <v>9</v>
      </c>
      <c r="B257" s="611"/>
      <c r="C257" s="6" t="s">
        <v>3</v>
      </c>
      <c r="D257" s="26">
        <f>Zomba!J257+Zomba!K257+Zomba!L257</f>
        <v>204</v>
      </c>
      <c r="E257" s="26">
        <f>Mwanza!J257+Mwanza!K257+Mwanza!L257</f>
        <v>27</v>
      </c>
      <c r="F257" s="26">
        <f>Domasi!J257+Domasi!K257+Domasi!L257</f>
        <v>37</v>
      </c>
      <c r="G257" s="26">
        <f>Namadzi!J257+Namadzi!K257+Namadzi!L257</f>
        <v>14</v>
      </c>
      <c r="H257" s="26">
        <f>Neno!J257+Neno!K257+Neno!L257</f>
        <v>55</v>
      </c>
      <c r="I257" s="26">
        <f>Kuchawe!J257+Kuchawe!K257+Kuchawe!L257</f>
        <v>1</v>
      </c>
      <c r="J257" s="26">
        <f>Chiradzulu!J257+Chiradzulu!K257+Chiradzulu!L257</f>
        <v>0</v>
      </c>
      <c r="K257" s="26">
        <f>Thondwe!J257+Thondwe!K257+Thondwe!L257</f>
        <v>6</v>
      </c>
      <c r="L257" s="26">
        <f>Jali!J257+Jali!K257+Jali!L257</f>
        <v>18</v>
      </c>
      <c r="M257" s="26">
        <f>Lirangwe!J257+Lirangwe!K257+Lirangwe!L257</f>
        <v>90</v>
      </c>
      <c r="N257" s="302">
        <f>SUM(D257:M257)</f>
        <v>452</v>
      </c>
    </row>
    <row r="258" spans="1:14" ht="15.75" x14ac:dyDescent="0.25">
      <c r="A258" s="598" t="s">
        <v>8</v>
      </c>
      <c r="B258" s="599"/>
      <c r="C258" s="6" t="s">
        <v>3</v>
      </c>
      <c r="D258" s="2">
        <f>IFERROR(D257/D256,0)</f>
        <v>0.76119402985074625</v>
      </c>
      <c r="E258" s="2">
        <f t="shared" ref="E258:M258" si="85">IFERROR(E257/E256,0)</f>
        <v>0.58695652173913049</v>
      </c>
      <c r="F258" s="2">
        <f t="shared" si="85"/>
        <v>0.77083333333333337</v>
      </c>
      <c r="G258" s="2">
        <f t="shared" si="85"/>
        <v>0</v>
      </c>
      <c r="H258" s="2">
        <f t="shared" si="85"/>
        <v>3.6666666666666665</v>
      </c>
      <c r="I258" s="2">
        <f t="shared" si="85"/>
        <v>0.25</v>
      </c>
      <c r="J258" s="2">
        <f t="shared" si="85"/>
        <v>0</v>
      </c>
      <c r="K258" s="2">
        <f t="shared" si="85"/>
        <v>0.66666666666666663</v>
      </c>
      <c r="L258" s="2">
        <f t="shared" si="85"/>
        <v>1.5</v>
      </c>
      <c r="M258" s="2">
        <f t="shared" si="85"/>
        <v>2.8125</v>
      </c>
      <c r="N258" s="313">
        <f>IFERROR(N257/N256,0)</f>
        <v>1.0414746543778801</v>
      </c>
    </row>
    <row r="259" spans="1:14" ht="15.75" x14ac:dyDescent="0.25">
      <c r="A259" s="598" t="s">
        <v>7</v>
      </c>
      <c r="B259" s="599"/>
      <c r="C259" s="6" t="s">
        <v>6</v>
      </c>
      <c r="D259" s="2">
        <f>IFERROR(D92/D255*100,0)</f>
        <v>109.81595092024541</v>
      </c>
      <c r="E259" s="2">
        <f t="shared" ref="E259:N259" si="86">IFERROR(E92/E255*100,0)</f>
        <v>15.384615384615385</v>
      </c>
      <c r="F259" s="2">
        <f t="shared" si="86"/>
        <v>28.333333333333332</v>
      </c>
      <c r="G259" s="7">
        <f t="shared" si="86"/>
        <v>2.7777777777777777</v>
      </c>
      <c r="H259" s="205">
        <f t="shared" si="86"/>
        <v>13.157894736842104</v>
      </c>
      <c r="I259" s="7">
        <f t="shared" si="86"/>
        <v>18.181818181818183</v>
      </c>
      <c r="J259" s="7">
        <f t="shared" si="86"/>
        <v>0</v>
      </c>
      <c r="K259" s="7">
        <f t="shared" si="86"/>
        <v>350</v>
      </c>
      <c r="L259" s="7">
        <f t="shared" si="86"/>
        <v>62.5</v>
      </c>
      <c r="M259" s="292">
        <f>IFERROR(M92/M255*100,0)</f>
        <v>44.303797468354425</v>
      </c>
      <c r="N259" s="309">
        <f t="shared" si="86"/>
        <v>35.062240663900411</v>
      </c>
    </row>
    <row r="260" spans="1:14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5"/>
    </row>
    <row r="261" spans="1:14" s="3" customFormat="1" ht="15" customHeight="1" x14ac:dyDescent="0.25">
      <c r="A261" s="610" t="s">
        <v>4</v>
      </c>
      <c r="B261" s="611"/>
      <c r="C261" s="6" t="s">
        <v>3</v>
      </c>
      <c r="D261" s="26">
        <f>Zomba!J261+Zomba!K261+Zomba!L261</f>
        <v>167</v>
      </c>
      <c r="E261" s="26">
        <f>Mwanza!J261+Mwanza!K261+Mwanza!L261</f>
        <v>72</v>
      </c>
      <c r="F261" s="26">
        <f>Domasi!J261+Domasi!K261+Domasi!L261</f>
        <v>98</v>
      </c>
      <c r="G261" s="26">
        <f>Namadzi!J261+Namadzi!K261+Namadzi!L261</f>
        <v>0</v>
      </c>
      <c r="H261" s="26">
        <f>Neno!J261+Neno!K261+Neno!L261</f>
        <v>102</v>
      </c>
      <c r="I261" s="26">
        <f>Kuchawe!J261+Kuchawe!K261+Kuchawe!L261</f>
        <v>10</v>
      </c>
      <c r="J261" s="26">
        <f>Chiradzulu!J261+Chiradzulu!K261+Chiradzulu!L261</f>
        <v>0</v>
      </c>
      <c r="K261" s="26">
        <f>Thondwe!J261+Thondwe!K261+Thondwe!L261</f>
        <v>498</v>
      </c>
      <c r="L261" s="26">
        <f>Jali!J261+Jali!K261+Jali!L261</f>
        <v>4</v>
      </c>
      <c r="M261" s="26">
        <f>Lirangwe!J261+Lirangwe!K261+Lirangwe!L261</f>
        <v>0</v>
      </c>
      <c r="N261" s="302">
        <f>SUM(D261:M261)</f>
        <v>951</v>
      </c>
    </row>
    <row r="262" spans="1:14" s="3" customFormat="1" ht="15.75" customHeight="1" x14ac:dyDescent="0.25">
      <c r="A262" s="610" t="s">
        <v>2</v>
      </c>
      <c r="B262" s="611"/>
      <c r="C262" s="6" t="s">
        <v>0</v>
      </c>
      <c r="D262" s="26">
        <f>Zomba!J262+Zomba!K262+Zomba!L262</f>
        <v>92</v>
      </c>
      <c r="E262" s="26">
        <f>Mwanza!J262+Mwanza!K262+Mwanza!L262</f>
        <v>21</v>
      </c>
      <c r="F262" s="26">
        <f>Domasi!J262+Domasi!K262+Domasi!L262</f>
        <v>45</v>
      </c>
      <c r="G262" s="26">
        <f>Namadzi!J262+Namadzi!K262+Namadzi!L262</f>
        <v>0</v>
      </c>
      <c r="H262" s="26">
        <f>Neno!J262+Neno!K262+Neno!L262</f>
        <v>91</v>
      </c>
      <c r="I262" s="26">
        <f>Kuchawe!J262+Kuchawe!K262+Kuchawe!L262</f>
        <v>3</v>
      </c>
      <c r="J262" s="26">
        <f>Chiradzulu!J262+Chiradzulu!K262+Chiradzulu!L262</f>
        <v>0</v>
      </c>
      <c r="K262" s="26">
        <f>Thondwe!J262+Thondwe!K262+Thondwe!L262</f>
        <v>92</v>
      </c>
      <c r="L262" s="26">
        <f>Jali!J262+Jali!K262+Jali!L262</f>
        <v>2</v>
      </c>
      <c r="M262" s="26">
        <f>Lirangwe!J262+Lirangwe!K262+Lirangwe!L262</f>
        <v>0</v>
      </c>
      <c r="N262" s="302">
        <f>SUM(D262:M262)</f>
        <v>346</v>
      </c>
    </row>
    <row r="263" spans="1:14" ht="16.5" thickBot="1" x14ac:dyDescent="0.3">
      <c r="A263" s="608" t="s">
        <v>1</v>
      </c>
      <c r="B263" s="609"/>
      <c r="C263" s="99" t="s">
        <v>0</v>
      </c>
      <c r="D263" s="100">
        <f t="shared" ref="D263:I263" si="87">IFERROR(D261/D262,0)</f>
        <v>1.8152173913043479</v>
      </c>
      <c r="E263" s="100">
        <f t="shared" si="87"/>
        <v>3.4285714285714284</v>
      </c>
      <c r="F263" s="100">
        <f t="shared" si="87"/>
        <v>2.1777777777777776</v>
      </c>
      <c r="G263" s="100">
        <f t="shared" si="87"/>
        <v>0</v>
      </c>
      <c r="H263" s="100">
        <f t="shared" si="87"/>
        <v>1.1208791208791209</v>
      </c>
      <c r="I263" s="100">
        <f t="shared" si="87"/>
        <v>3.3333333333333335</v>
      </c>
      <c r="J263" s="100">
        <f t="shared" ref="J263:N263" si="88">IFERROR(J261/J262,0)</f>
        <v>0</v>
      </c>
      <c r="K263" s="100">
        <f t="shared" si="88"/>
        <v>5.4130434782608692</v>
      </c>
      <c r="L263" s="100">
        <f t="shared" si="88"/>
        <v>2</v>
      </c>
      <c r="M263" s="100">
        <f t="shared" si="88"/>
        <v>0</v>
      </c>
      <c r="N263" s="185">
        <f t="shared" si="88"/>
        <v>2.7485549132947975</v>
      </c>
    </row>
    <row r="265" spans="1:14" x14ac:dyDescent="0.25">
      <c r="D265" s="213">
        <v>0</v>
      </c>
      <c r="E265" s="213">
        <v>0</v>
      </c>
      <c r="F265" s="213">
        <v>0</v>
      </c>
      <c r="G265" s="213">
        <v>0</v>
      </c>
      <c r="H265" s="213">
        <v>0</v>
      </c>
      <c r="I265" s="213">
        <v>0</v>
      </c>
      <c r="J265" s="213">
        <v>0</v>
      </c>
      <c r="K265" s="213">
        <v>0</v>
      </c>
      <c r="L265" s="213">
        <v>0</v>
      </c>
      <c r="M265" s="213">
        <v>0</v>
      </c>
      <c r="N265" s="213">
        <v>0</v>
      </c>
    </row>
    <row r="266" spans="1:14" x14ac:dyDescent="0.25">
      <c r="D266" s="213">
        <v>0</v>
      </c>
      <c r="E266" s="213">
        <v>0</v>
      </c>
      <c r="F266" s="213">
        <v>0</v>
      </c>
      <c r="G266" s="213">
        <v>0</v>
      </c>
      <c r="H266" s="213">
        <v>0</v>
      </c>
      <c r="I266" s="213">
        <v>0</v>
      </c>
      <c r="J266" s="213">
        <v>0</v>
      </c>
      <c r="K266" s="213">
        <v>0</v>
      </c>
      <c r="L266" s="213">
        <v>0</v>
      </c>
      <c r="M266" s="213">
        <v>0</v>
      </c>
      <c r="N266" s="213">
        <v>0</v>
      </c>
    </row>
    <row r="267" spans="1:14" x14ac:dyDescent="0.25">
      <c r="D267" s="213">
        <v>0</v>
      </c>
      <c r="E267" s="213">
        <v>0</v>
      </c>
      <c r="F267" s="213">
        <v>0</v>
      </c>
      <c r="G267" s="213">
        <v>0</v>
      </c>
      <c r="H267" s="213">
        <v>0</v>
      </c>
      <c r="I267" s="213">
        <v>0</v>
      </c>
      <c r="J267" s="213">
        <v>0</v>
      </c>
      <c r="K267" s="213">
        <v>0</v>
      </c>
      <c r="L267" s="213">
        <v>0</v>
      </c>
      <c r="M267" s="213">
        <v>0</v>
      </c>
      <c r="N267" s="213">
        <v>0</v>
      </c>
    </row>
  </sheetData>
  <mergeCells count="160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N263"/>
  <sheetViews>
    <sheetView workbookViewId="0">
      <pane xSplit="2" ySplit="7" topLeftCell="I8" activePane="bottomRight" state="frozen"/>
      <selection pane="topRight" activeCell="C1" sqref="C1"/>
      <selection pane="bottomLeft" activeCell="A8" sqref="A8"/>
      <selection pane="bottomRight" activeCell="Q28" sqref="Q28"/>
    </sheetView>
  </sheetViews>
  <sheetFormatPr defaultRowHeight="15" x14ac:dyDescent="0.25"/>
  <cols>
    <col min="1" max="1" width="33.140625" customWidth="1"/>
    <col min="2" max="2" width="16.85546875" customWidth="1"/>
    <col min="3" max="3" width="11.7109375" bestFit="1" customWidth="1"/>
    <col min="4" max="4" width="20.7109375" bestFit="1" customWidth="1"/>
    <col min="5" max="5" width="18.85546875" bestFit="1" customWidth="1"/>
    <col min="6" max="13" width="17.5703125" bestFit="1" customWidth="1"/>
    <col min="14" max="14" width="20.7109375" style="62" bestFit="1" customWidth="1"/>
  </cols>
  <sheetData>
    <row r="1" spans="1:14" ht="18.75" thickBot="1" x14ac:dyDescent="0.3">
      <c r="A1" s="101" t="s">
        <v>177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4"/>
    </row>
    <row r="2" spans="1:14" ht="18.75" thickBot="1" x14ac:dyDescent="0.3">
      <c r="A2" s="89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6"/>
    </row>
    <row r="3" spans="1:14" ht="18.75" thickBot="1" x14ac:dyDescent="0.3">
      <c r="A3" s="256" t="s">
        <v>270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94"/>
    </row>
    <row r="4" spans="1:14" ht="18.75" thickBot="1" x14ac:dyDescent="0.3">
      <c r="A4" s="90" t="s">
        <v>212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8"/>
    </row>
    <row r="5" spans="1:14" ht="14.45" customHeight="1" x14ac:dyDescent="0.25">
      <c r="A5" s="91" t="s">
        <v>212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295"/>
    </row>
    <row r="6" spans="1:14" ht="15" customHeight="1" thickBot="1" x14ac:dyDescent="0.3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296"/>
    </row>
    <row r="7" spans="1:14" ht="16.5" thickBot="1" x14ac:dyDescent="0.3">
      <c r="A7" s="690" t="s">
        <v>176</v>
      </c>
      <c r="B7" s="691"/>
      <c r="C7" s="60" t="s">
        <v>175</v>
      </c>
      <c r="D7" s="59" t="s">
        <v>228</v>
      </c>
      <c r="E7" s="59" t="s">
        <v>229</v>
      </c>
      <c r="F7" s="59" t="s">
        <v>230</v>
      </c>
      <c r="G7" s="59" t="s">
        <v>231</v>
      </c>
      <c r="H7" s="59" t="s">
        <v>232</v>
      </c>
      <c r="I7" s="59" t="s">
        <v>233</v>
      </c>
      <c r="J7" s="59" t="s">
        <v>234</v>
      </c>
      <c r="K7" s="59" t="s">
        <v>235</v>
      </c>
      <c r="L7" s="59" t="s">
        <v>236</v>
      </c>
      <c r="M7" s="59" t="s">
        <v>237</v>
      </c>
      <c r="N7" s="58" t="s">
        <v>162</v>
      </c>
    </row>
    <row r="8" spans="1:14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4"/>
    </row>
    <row r="9" spans="1:14" ht="15.75" x14ac:dyDescent="0.25">
      <c r="A9" s="695" t="s">
        <v>178</v>
      </c>
      <c r="B9" s="696"/>
      <c r="C9" s="57" t="s">
        <v>154</v>
      </c>
      <c r="D9" s="56">
        <f>Zomba!M9+Zomba!N9+Zomba!O9</f>
        <v>1476616</v>
      </c>
      <c r="E9" s="56">
        <f>Mwanza!M9+Mwanza!N9+Mwanza!O9</f>
        <v>110525</v>
      </c>
      <c r="F9" s="56">
        <f>Domasi!M9+Domasi!N9+Domasi!O9</f>
        <v>64563</v>
      </c>
      <c r="G9" s="56">
        <f>Namadzi!M9+Namadzi!N9+Namadzi!O9</f>
        <v>17666</v>
      </c>
      <c r="H9" s="56">
        <f>Neno!M9+Neno!N9+Neno!O9</f>
        <v>19878</v>
      </c>
      <c r="I9" s="56">
        <f>Kuchawe!M9+Kuchawe!N9+Kuchawe!O9</f>
        <v>10437</v>
      </c>
      <c r="J9" s="56">
        <f>Chiradzulu!M9+Chiradzulu!N9+Chiradzulu!O9</f>
        <v>7270</v>
      </c>
      <c r="K9" s="56">
        <f>Thondwe!M9+Thondwe!N9+Thondwe!O9</f>
        <v>16570</v>
      </c>
      <c r="L9" s="56">
        <f>Jali!M9+Jali!N9+Jali!O9</f>
        <v>15087</v>
      </c>
      <c r="M9" s="56">
        <f>Lirangwe!M9+Lirangwe!N9+Lirangwe!O9</f>
        <v>19292</v>
      </c>
      <c r="N9" s="55">
        <f>SUM(D9:M9)</f>
        <v>1757904</v>
      </c>
    </row>
    <row r="10" spans="1:14" x14ac:dyDescent="0.25">
      <c r="A10" s="593" t="s">
        <v>179</v>
      </c>
      <c r="B10" s="594"/>
      <c r="C10" s="594"/>
      <c r="D10" s="703"/>
      <c r="E10" s="703"/>
      <c r="F10" s="703"/>
      <c r="G10" s="703"/>
      <c r="H10" s="703"/>
      <c r="I10" s="703"/>
      <c r="J10" s="703"/>
      <c r="K10" s="703"/>
      <c r="L10" s="703"/>
      <c r="M10" s="703"/>
      <c r="N10" s="595"/>
    </row>
    <row r="11" spans="1:14" ht="15.75" x14ac:dyDescent="0.25">
      <c r="A11" s="603" t="s">
        <v>159</v>
      </c>
      <c r="B11" s="604"/>
      <c r="C11" s="12" t="s">
        <v>154</v>
      </c>
      <c r="D11" s="26">
        <f>Zomba!M11+Zomba!N11+Zomba!O11</f>
        <v>423243</v>
      </c>
      <c r="E11" s="26">
        <f>Mwanza!M11+Mwanza!N11+Mwanza!O11</f>
        <v>58792</v>
      </c>
      <c r="F11" s="26">
        <f>Domasi!M11+Domasi!N11+Domasi!O11</f>
        <v>22892</v>
      </c>
      <c r="G11" s="26">
        <f>Namadzi!M11+Namadzi!N11+Namadzi!O11</f>
        <v>5628</v>
      </c>
      <c r="H11" s="26">
        <f>Neno!M11+Neno!N11+Neno!O11</f>
        <v>10905</v>
      </c>
      <c r="I11" s="26">
        <f>Kuchawe!M11+Kuchawe!N11+Kuchawe!O11</f>
        <v>1181</v>
      </c>
      <c r="J11" s="26">
        <f>Chiradzulu!M11+Chiradzulu!N11+Chiradzulu!O11</f>
        <v>2105</v>
      </c>
      <c r="K11" s="26">
        <f>Thondwe!M11+Thondwe!N11+Thondwe!O11</f>
        <v>5941</v>
      </c>
      <c r="L11" s="26">
        <f>Jali!M11+Jali!N11+Jali!O11</f>
        <v>6142</v>
      </c>
      <c r="M11" s="26">
        <f>Lirangwe!M11+Lirangwe!N11+Lirangwe!O11</f>
        <v>1418</v>
      </c>
      <c r="N11" s="54">
        <f>SUM(D11:M11)</f>
        <v>538247</v>
      </c>
    </row>
    <row r="12" spans="1:14" ht="15.75" x14ac:dyDescent="0.25">
      <c r="A12" s="603" t="s">
        <v>158</v>
      </c>
      <c r="B12" s="604"/>
      <c r="C12" s="12" t="s">
        <v>154</v>
      </c>
      <c r="D12" s="26">
        <f>Zomba!M12+Zomba!N12+Zomba!O12</f>
        <v>34674</v>
      </c>
      <c r="E12" s="26">
        <f>Mwanza!M12+Mwanza!N12+Mwanza!O12</f>
        <v>2200</v>
      </c>
      <c r="F12" s="26">
        <f>Domasi!M12+Domasi!N12+Domasi!O12</f>
        <v>0</v>
      </c>
      <c r="G12" s="26">
        <f>Namadzi!M12+Namadzi!N12+Namadzi!O12</f>
        <v>12</v>
      </c>
      <c r="H12" s="26">
        <f>Neno!M12+Neno!N12+Neno!O12</f>
        <v>52</v>
      </c>
      <c r="I12" s="26">
        <f>Kuchawe!M12+Kuchawe!N12+Kuchawe!O12</f>
        <v>0</v>
      </c>
      <c r="J12" s="26">
        <f>Chiradzulu!M12+Chiradzulu!N12+Chiradzulu!O12</f>
        <v>0</v>
      </c>
      <c r="K12" s="26">
        <f>Thondwe!M12+Thondwe!N12+Thondwe!O12</f>
        <v>0</v>
      </c>
      <c r="L12" s="26">
        <f>Jali!M12+Jali!N12+Jali!O12</f>
        <v>0</v>
      </c>
      <c r="M12" s="26">
        <f>Lirangwe!M12+Lirangwe!N12+Lirangwe!O12</f>
        <v>0</v>
      </c>
      <c r="N12" s="54">
        <f>SUM(D12:M12)</f>
        <v>36938</v>
      </c>
    </row>
    <row r="13" spans="1:14" ht="15.75" x14ac:dyDescent="0.25">
      <c r="A13" s="603" t="s">
        <v>157</v>
      </c>
      <c r="B13" s="604"/>
      <c r="C13" s="12" t="s">
        <v>154</v>
      </c>
      <c r="D13" s="26">
        <f>Zomba!M13+Zomba!N13+Zomba!O13</f>
        <v>89829</v>
      </c>
      <c r="E13" s="26">
        <f>Mwanza!M13+Mwanza!N13+Mwanza!O13</f>
        <v>1339</v>
      </c>
      <c r="F13" s="26">
        <f>Domasi!M13+Domasi!N13+Domasi!O13</f>
        <v>152</v>
      </c>
      <c r="G13" s="26">
        <f>Namadzi!M13+Namadzi!N13+Namadzi!O13</f>
        <v>484</v>
      </c>
      <c r="H13" s="26">
        <f>Neno!M13+Neno!N13+Neno!O13</f>
        <v>241</v>
      </c>
      <c r="I13" s="26">
        <f>Kuchawe!M13+Kuchawe!N13+Kuchawe!O13</f>
        <v>380</v>
      </c>
      <c r="J13" s="26">
        <f>Chiradzulu!M13+Chiradzulu!N13+Chiradzulu!O13</f>
        <v>29</v>
      </c>
      <c r="K13" s="26">
        <f>Thondwe!M13+Thondwe!N13+Thondwe!O13</f>
        <v>88</v>
      </c>
      <c r="L13" s="26">
        <f>Jali!M13+Jali!N13+Jali!O13</f>
        <v>30</v>
      </c>
      <c r="M13" s="26">
        <f>Lirangwe!M13+Lirangwe!N13+Lirangwe!O13</f>
        <v>32</v>
      </c>
      <c r="N13" s="54">
        <f>SUM(D13:M13)</f>
        <v>92604</v>
      </c>
    </row>
    <row r="14" spans="1:14" ht="15.75" x14ac:dyDescent="0.25">
      <c r="A14" s="596" t="s">
        <v>156</v>
      </c>
      <c r="B14" s="597"/>
      <c r="C14" s="12" t="s">
        <v>154</v>
      </c>
      <c r="D14" s="26">
        <f>Zomba!M14+Zomba!N14+Zomba!O14</f>
        <v>1111</v>
      </c>
      <c r="E14" s="26">
        <f>Mwanza!M14+Mwanza!N14+Mwanza!O14</f>
        <v>889</v>
      </c>
      <c r="F14" s="26">
        <f>Domasi!M14+Domasi!N14+Domasi!O14</f>
        <v>30</v>
      </c>
      <c r="G14" s="26">
        <f>Namadzi!M14+Namadzi!N14+Namadzi!O14</f>
        <v>64</v>
      </c>
      <c r="H14" s="26">
        <f>Neno!M14+Neno!N14+Neno!O14</f>
        <v>298</v>
      </c>
      <c r="I14" s="26">
        <f>Kuchawe!M14+Kuchawe!N14+Kuchawe!O14</f>
        <v>26</v>
      </c>
      <c r="J14" s="26">
        <f>Chiradzulu!M14+Chiradzulu!N14+Chiradzulu!O14</f>
        <v>46</v>
      </c>
      <c r="K14" s="26">
        <f>Thondwe!M14+Thondwe!N14+Thondwe!O14</f>
        <v>12</v>
      </c>
      <c r="L14" s="26">
        <f>Jali!M14+Jali!N14+Jali!O14</f>
        <v>25</v>
      </c>
      <c r="M14" s="26">
        <f>Lirangwe!M14+Lirangwe!N14+Lirangwe!O14</f>
        <v>0</v>
      </c>
      <c r="N14" s="54">
        <f>SUM(D14:M14)</f>
        <v>2501</v>
      </c>
    </row>
    <row r="15" spans="1:14" s="62" customFormat="1" ht="15.75" x14ac:dyDescent="0.25">
      <c r="A15" s="617" t="s">
        <v>160</v>
      </c>
      <c r="B15" s="618"/>
      <c r="C15" s="61" t="s">
        <v>154</v>
      </c>
      <c r="D15" s="34">
        <f t="shared" ref="D15:N15" si="0">SUM(D11:D14)</f>
        <v>548857</v>
      </c>
      <c r="E15" s="34">
        <f t="shared" si="0"/>
        <v>63220</v>
      </c>
      <c r="F15" s="34">
        <f t="shared" si="0"/>
        <v>23074</v>
      </c>
      <c r="G15" s="34">
        <f t="shared" si="0"/>
        <v>6188</v>
      </c>
      <c r="H15" s="34">
        <f t="shared" si="0"/>
        <v>11496</v>
      </c>
      <c r="I15" s="34">
        <f t="shared" si="0"/>
        <v>1587</v>
      </c>
      <c r="J15" s="34">
        <f t="shared" si="0"/>
        <v>2180</v>
      </c>
      <c r="K15" s="34">
        <f t="shared" si="0"/>
        <v>6041</v>
      </c>
      <c r="L15" s="34">
        <f t="shared" si="0"/>
        <v>6197</v>
      </c>
      <c r="M15" s="34">
        <f t="shared" si="0"/>
        <v>1450</v>
      </c>
      <c r="N15" s="54">
        <f t="shared" si="0"/>
        <v>670290</v>
      </c>
    </row>
    <row r="16" spans="1:14" s="3" customFormat="1" x14ac:dyDescent="0.25">
      <c r="A16" s="593" t="s">
        <v>180</v>
      </c>
      <c r="B16" s="594"/>
      <c r="C16" s="594"/>
      <c r="D16" s="594"/>
      <c r="E16" s="703"/>
      <c r="F16" s="703"/>
      <c r="G16" s="703"/>
      <c r="H16" s="703"/>
      <c r="I16" s="703"/>
      <c r="J16" s="703"/>
      <c r="K16" s="703"/>
      <c r="L16" s="703"/>
      <c r="M16" s="703"/>
      <c r="N16" s="595"/>
    </row>
    <row r="17" spans="1:14" s="3" customFormat="1" ht="15.75" x14ac:dyDescent="0.25">
      <c r="A17" s="603" t="s">
        <v>182</v>
      </c>
      <c r="B17" s="604"/>
      <c r="C17" s="12" t="s">
        <v>154</v>
      </c>
      <c r="D17" s="26">
        <f>Zomba!M17+Zomba!N17+Zomba!O17</f>
        <v>192311.69999999768</v>
      </c>
      <c r="E17" s="26">
        <f>Mwanza!M17+Mwanza!N17+Mwanza!O17</f>
        <v>5814.4999999999927</v>
      </c>
      <c r="F17" s="26">
        <f>Domasi!M17+Domasi!N17+Domasi!O17</f>
        <v>15456.100000000048</v>
      </c>
      <c r="G17" s="26">
        <f>Namadzi!M17+Namadzi!N17+Namadzi!O17</f>
        <v>2507.3000000000011</v>
      </c>
      <c r="H17" s="26">
        <f>Neno!M17+Neno!N17+Neno!O17</f>
        <v>1863.900000000001</v>
      </c>
      <c r="I17" s="26">
        <f>Kuchawe!M17+Kuchawe!N17+Kuchawe!O17</f>
        <v>488.1</v>
      </c>
      <c r="J17" s="26">
        <f>Chiradzulu!M17+Chiradzulu!N17+Chiradzulu!O17</f>
        <v>4190.1999999999925</v>
      </c>
      <c r="K17" s="26">
        <f>Thondwe!M17+Thondwe!N17+Thondwe!O17</f>
        <v>354.59999999999997</v>
      </c>
      <c r="L17" s="26">
        <f>Jali!M17+Jali!N17+Jali!O17</f>
        <v>3893.9999999999955</v>
      </c>
      <c r="M17" s="26">
        <f>Lirangwe!M17+Lirangwe!N17+Lirangwe!O17</f>
        <v>12647.099999999971</v>
      </c>
      <c r="N17" s="54">
        <f>SUM(D17:M17)</f>
        <v>239527.49999999767</v>
      </c>
    </row>
    <row r="18" spans="1:14" s="3" customFormat="1" ht="15.75" x14ac:dyDescent="0.25">
      <c r="A18" s="603" t="s">
        <v>183</v>
      </c>
      <c r="B18" s="604"/>
      <c r="C18" s="12" t="s">
        <v>154</v>
      </c>
      <c r="D18" s="26">
        <f>Zomba!M18+Zomba!N18+Zomba!O18</f>
        <v>23145.299999999988</v>
      </c>
      <c r="E18" s="26">
        <f>Mwanza!M18+Mwanza!N18+Mwanza!O18</f>
        <v>487.2</v>
      </c>
      <c r="F18" s="26">
        <f>Domasi!M18+Domasi!N18+Domasi!O18</f>
        <v>275.2</v>
      </c>
      <c r="G18" s="26">
        <f>Namadzi!M18+Namadzi!N18+Namadzi!O18</f>
        <v>41.4</v>
      </c>
      <c r="H18" s="26">
        <f>Neno!M18+Neno!N18+Neno!O18</f>
        <v>0</v>
      </c>
      <c r="I18" s="26">
        <f>Kuchawe!M18+Kuchawe!N18+Kuchawe!O18</f>
        <v>412.7000000000001</v>
      </c>
      <c r="J18" s="26">
        <f>Chiradzulu!M18+Chiradzulu!N18+Chiradzulu!O18</f>
        <v>0</v>
      </c>
      <c r="K18" s="26">
        <f>Thondwe!M18+Thondwe!N18+Thondwe!O18</f>
        <v>18.100000000000001</v>
      </c>
      <c r="L18" s="26">
        <f>Jali!M18+Jali!N18+Jali!O18</f>
        <v>1096.4000000000001</v>
      </c>
      <c r="M18" s="26">
        <f>Lirangwe!M18+Lirangwe!N18+Lirangwe!O18</f>
        <v>806.0999999999998</v>
      </c>
      <c r="N18" s="54">
        <f>SUM(D18:M18)</f>
        <v>26282.399999999991</v>
      </c>
    </row>
    <row r="19" spans="1:14" s="3" customFormat="1" ht="15.75" x14ac:dyDescent="0.25">
      <c r="A19" s="603" t="s">
        <v>184</v>
      </c>
      <c r="B19" s="604"/>
      <c r="C19" s="12" t="s">
        <v>154</v>
      </c>
      <c r="D19" s="26">
        <f>Zomba!M19+Zomba!N19+Zomba!O19</f>
        <v>156334.29999999987</v>
      </c>
      <c r="E19" s="26">
        <f>Mwanza!M19+Mwanza!N19+Mwanza!O19</f>
        <v>7034.1000000000013</v>
      </c>
      <c r="F19" s="26">
        <f>Domasi!M19+Domasi!N19+Domasi!O19</f>
        <v>9429.2999999999993</v>
      </c>
      <c r="G19" s="26">
        <f>Namadzi!M19+Namadzi!N19+Namadzi!O19</f>
        <v>7067.2</v>
      </c>
      <c r="H19" s="26">
        <f>Neno!M19+Neno!N19+Neno!O19</f>
        <v>5085.8</v>
      </c>
      <c r="I19" s="26">
        <f>Kuchawe!M19+Kuchawe!N19+Kuchawe!O19</f>
        <v>77.7</v>
      </c>
      <c r="J19" s="26">
        <f>Chiradzulu!M19+Chiradzulu!N19+Chiradzulu!O19</f>
        <v>514</v>
      </c>
      <c r="K19" s="26">
        <f>Thondwe!M19+Thondwe!N19+Thondwe!O19</f>
        <v>563.6</v>
      </c>
      <c r="L19" s="26">
        <f>Jali!M19+Jali!N19+Jali!O19</f>
        <v>376.6</v>
      </c>
      <c r="M19" s="26">
        <f>Lirangwe!M19+Lirangwe!N19+Lirangwe!O19</f>
        <v>916</v>
      </c>
      <c r="N19" s="54">
        <f>SUM(D19:M19)</f>
        <v>187398.59999999989</v>
      </c>
    </row>
    <row r="20" spans="1:14" s="3" customFormat="1" ht="15.75" x14ac:dyDescent="0.25">
      <c r="A20" s="596" t="s">
        <v>185</v>
      </c>
      <c r="B20" s="597"/>
      <c r="C20" s="12" t="s">
        <v>154</v>
      </c>
      <c r="D20" s="26">
        <f>Zomba!M20+Zomba!N20+Zomba!O20</f>
        <v>16169.5</v>
      </c>
      <c r="E20" s="26">
        <f>Mwanza!M20+Mwanza!N20+Mwanza!O20</f>
        <v>1298.700000000001</v>
      </c>
      <c r="F20" s="26">
        <f>Domasi!M20+Domasi!N20+Domasi!O20</f>
        <v>2481.8000000000002</v>
      </c>
      <c r="G20" s="26">
        <f>Namadzi!M20+Namadzi!N20+Namadzi!O20</f>
        <v>85.3</v>
      </c>
      <c r="H20" s="26">
        <f>Neno!M20+Neno!N20+Neno!O20</f>
        <v>209.49999999999997</v>
      </c>
      <c r="I20" s="26">
        <f>Kuchawe!M20+Kuchawe!N20+Kuchawe!O20</f>
        <v>5430.4</v>
      </c>
      <c r="J20" s="26">
        <f>Chiradzulu!M20+Chiradzulu!N20+Chiradzulu!O20</f>
        <v>52.5</v>
      </c>
      <c r="K20" s="26">
        <f>Thondwe!M20+Thondwe!N20+Thondwe!O20</f>
        <v>50.3</v>
      </c>
      <c r="L20" s="26">
        <f>Jali!M20+Jali!N20+Jali!O20</f>
        <v>2.7</v>
      </c>
      <c r="M20" s="26">
        <f>Lirangwe!M20+Lirangwe!N20+Lirangwe!O20</f>
        <v>223.10000000000002</v>
      </c>
      <c r="N20" s="54">
        <f>SUM(D20:M20)</f>
        <v>26003.799999999996</v>
      </c>
    </row>
    <row r="21" spans="1:14" s="70" customFormat="1" ht="15.75" x14ac:dyDescent="0.25">
      <c r="A21" s="617" t="s">
        <v>186</v>
      </c>
      <c r="B21" s="618"/>
      <c r="C21" s="61" t="s">
        <v>154</v>
      </c>
      <c r="D21" s="34">
        <f>SUM(D17:D20)</f>
        <v>387960.79999999754</v>
      </c>
      <c r="E21" s="34">
        <f t="shared" ref="E21:N21" si="1">SUM(E17:E20)</f>
        <v>14634.499999999995</v>
      </c>
      <c r="F21" s="34">
        <f t="shared" si="1"/>
        <v>27642.400000000049</v>
      </c>
      <c r="G21" s="34">
        <f t="shared" si="1"/>
        <v>9701.2000000000007</v>
      </c>
      <c r="H21" s="34">
        <f t="shared" si="1"/>
        <v>7159.2000000000007</v>
      </c>
      <c r="I21" s="34">
        <f t="shared" si="1"/>
        <v>6408.9</v>
      </c>
      <c r="J21" s="34">
        <f t="shared" si="1"/>
        <v>4756.6999999999925</v>
      </c>
      <c r="K21" s="34">
        <f t="shared" si="1"/>
        <v>986.59999999999991</v>
      </c>
      <c r="L21" s="34">
        <f t="shared" si="1"/>
        <v>5369.6999999999962</v>
      </c>
      <c r="M21" s="34">
        <f t="shared" si="1"/>
        <v>14592.299999999972</v>
      </c>
      <c r="N21" s="54">
        <f t="shared" si="1"/>
        <v>479212.29999999754</v>
      </c>
    </row>
    <row r="22" spans="1:14" s="3" customFormat="1" ht="15.75" x14ac:dyDescent="0.25">
      <c r="A22" s="254" t="s">
        <v>187</v>
      </c>
      <c r="B22" s="248"/>
      <c r="C22" s="12" t="s">
        <v>154</v>
      </c>
      <c r="D22" s="34">
        <f>D21+D15</f>
        <v>936817.79999999749</v>
      </c>
      <c r="E22" s="34">
        <f t="shared" ref="E22:N22" si="2">E21+E15</f>
        <v>77854.5</v>
      </c>
      <c r="F22" s="34">
        <f t="shared" si="2"/>
        <v>50716.400000000052</v>
      </c>
      <c r="G22" s="34">
        <f t="shared" si="2"/>
        <v>15889.2</v>
      </c>
      <c r="H22" s="34">
        <f t="shared" si="2"/>
        <v>18655.2</v>
      </c>
      <c r="I22" s="34">
        <f t="shared" si="2"/>
        <v>7995.9</v>
      </c>
      <c r="J22" s="34">
        <f t="shared" si="2"/>
        <v>6936.6999999999925</v>
      </c>
      <c r="K22" s="34">
        <f t="shared" si="2"/>
        <v>7027.6</v>
      </c>
      <c r="L22" s="34">
        <f t="shared" si="2"/>
        <v>11566.699999999997</v>
      </c>
      <c r="M22" s="34">
        <f t="shared" si="2"/>
        <v>16042.299999999972</v>
      </c>
      <c r="N22" s="54">
        <f t="shared" si="2"/>
        <v>1149502.2999999975</v>
      </c>
    </row>
    <row r="23" spans="1:14" x14ac:dyDescent="0.25">
      <c r="A23" s="593" t="s">
        <v>238</v>
      </c>
      <c r="B23" s="594"/>
      <c r="C23" s="594"/>
      <c r="D23" s="594"/>
      <c r="E23" s="594"/>
      <c r="F23" s="594"/>
      <c r="G23" s="594"/>
      <c r="H23" s="594"/>
      <c r="I23" s="594"/>
      <c r="J23" s="594"/>
      <c r="K23" s="594"/>
      <c r="L23" s="594"/>
      <c r="M23" s="594"/>
      <c r="N23" s="595"/>
    </row>
    <row r="24" spans="1:14" ht="15.75" x14ac:dyDescent="0.25">
      <c r="A24" s="665" t="s">
        <v>181</v>
      </c>
      <c r="B24" s="37" t="s">
        <v>155</v>
      </c>
      <c r="C24" s="6" t="s">
        <v>154</v>
      </c>
      <c r="D24" s="53">
        <f>D9-D22</f>
        <v>539798.20000000251</v>
      </c>
      <c r="E24" s="53">
        <f t="shared" ref="E24:N24" si="3">E9-E22</f>
        <v>32670.5</v>
      </c>
      <c r="F24" s="53">
        <f t="shared" si="3"/>
        <v>13846.599999999948</v>
      </c>
      <c r="G24" s="53">
        <f t="shared" si="3"/>
        <v>1776.7999999999993</v>
      </c>
      <c r="H24" s="53">
        <f t="shared" si="3"/>
        <v>1222.7999999999993</v>
      </c>
      <c r="I24" s="53">
        <f t="shared" si="3"/>
        <v>2441.1000000000004</v>
      </c>
      <c r="J24" s="53">
        <f t="shared" si="3"/>
        <v>333.30000000000746</v>
      </c>
      <c r="K24" s="53">
        <f t="shared" si="3"/>
        <v>9542.4</v>
      </c>
      <c r="L24" s="53">
        <f t="shared" si="3"/>
        <v>3520.3000000000029</v>
      </c>
      <c r="M24" s="53">
        <f t="shared" si="3"/>
        <v>3249.700000000028</v>
      </c>
      <c r="N24" s="183">
        <f t="shared" si="3"/>
        <v>608401.70000000251</v>
      </c>
    </row>
    <row r="25" spans="1:14" ht="15.75" x14ac:dyDescent="0.25">
      <c r="A25" s="697"/>
      <c r="B25" s="52" t="s">
        <v>153</v>
      </c>
      <c r="C25" s="51" t="s">
        <v>6</v>
      </c>
      <c r="D25" s="50">
        <f>IFERROR(D24/D9,0)</f>
        <v>0.36556437150891125</v>
      </c>
      <c r="E25" s="50">
        <f t="shared" ref="E25:N25" si="4">IFERROR(E24/E9,0)</f>
        <v>0.29559375706853652</v>
      </c>
      <c r="F25" s="50">
        <f t="shared" si="4"/>
        <v>0.2144664900949452</v>
      </c>
      <c r="G25" s="50">
        <f t="shared" si="4"/>
        <v>0.10057738027850104</v>
      </c>
      <c r="H25" s="50">
        <f t="shared" si="4"/>
        <v>6.1515242982191333E-2</v>
      </c>
      <c r="I25" s="50">
        <f t="shared" si="4"/>
        <v>0.23388904857717738</v>
      </c>
      <c r="J25" s="50">
        <f t="shared" si="4"/>
        <v>4.5845942228336649E-2</v>
      </c>
      <c r="K25" s="50">
        <f t="shared" si="4"/>
        <v>0.57588412794206389</v>
      </c>
      <c r="L25" s="50">
        <f t="shared" si="4"/>
        <v>0.23333333333333353</v>
      </c>
      <c r="M25" s="50">
        <f t="shared" si="4"/>
        <v>0.16844806137259113</v>
      </c>
      <c r="N25" s="50">
        <f t="shared" si="4"/>
        <v>0.34609495171522592</v>
      </c>
    </row>
    <row r="26" spans="1:14" x14ac:dyDescent="0.25">
      <c r="A26" s="593" t="s">
        <v>152</v>
      </c>
      <c r="B26" s="594"/>
      <c r="C26" s="594"/>
      <c r="D26" s="594"/>
      <c r="E26" s="594"/>
      <c r="F26" s="594"/>
      <c r="G26" s="594"/>
      <c r="H26" s="594"/>
      <c r="I26" s="594"/>
      <c r="J26" s="594"/>
      <c r="K26" s="594"/>
      <c r="L26" s="594"/>
      <c r="M26" s="594"/>
      <c r="N26" s="595"/>
    </row>
    <row r="27" spans="1:14" x14ac:dyDescent="0.25">
      <c r="A27" s="704" t="s">
        <v>151</v>
      </c>
      <c r="B27" s="705"/>
      <c r="C27" s="705"/>
      <c r="D27" s="705"/>
      <c r="E27" s="705"/>
      <c r="F27" s="705"/>
      <c r="G27" s="705"/>
      <c r="H27" s="705"/>
      <c r="I27" s="705"/>
      <c r="J27" s="705"/>
      <c r="K27" s="705"/>
      <c r="L27" s="705"/>
      <c r="M27" s="705"/>
      <c r="N27" s="706"/>
    </row>
    <row r="28" spans="1:14" ht="15.75" x14ac:dyDescent="0.25">
      <c r="A28" s="96" t="s">
        <v>150</v>
      </c>
      <c r="B28" s="49" t="s">
        <v>149</v>
      </c>
      <c r="C28" s="48"/>
      <c r="D28" s="236"/>
      <c r="E28" s="236"/>
      <c r="F28" s="236"/>
      <c r="G28" s="236"/>
      <c r="H28" s="236"/>
      <c r="I28" s="236"/>
      <c r="J28" s="237"/>
      <c r="K28" s="237"/>
      <c r="L28" s="237"/>
      <c r="M28" s="236"/>
      <c r="N28" s="45"/>
    </row>
    <row r="29" spans="1:14" ht="15.75" x14ac:dyDescent="0.25">
      <c r="A29" s="673" t="s">
        <v>148</v>
      </c>
      <c r="B29" s="612">
        <v>7400</v>
      </c>
      <c r="C29" s="6" t="s">
        <v>142</v>
      </c>
      <c r="D29" s="26">
        <f>Zomba!M29+Zomba!N29+Zomba!O29</f>
        <v>3923</v>
      </c>
      <c r="E29" s="26">
        <f>Mwanza!M29+Mwanza!N29+Mwanza!O29</f>
        <v>44</v>
      </c>
      <c r="F29" s="26">
        <f>Domasi!M29+Domasi!N29+Domasi!O29</f>
        <v>152</v>
      </c>
      <c r="G29" s="26">
        <f>Namadzi!M29+Namadzi!N29+Namadzi!O29</f>
        <v>15</v>
      </c>
      <c r="H29" s="26">
        <f>Neno!M29+Neno!N29+Neno!O29</f>
        <v>34</v>
      </c>
      <c r="I29" s="26">
        <f>Kuchawe!M29+Kuchawe!N29+Kuchawe!O29</f>
        <v>43</v>
      </c>
      <c r="J29" s="26">
        <f>Chiradzulu!M29+Chiradzulu!N29+Chiradzulu!O29</f>
        <v>23.25</v>
      </c>
      <c r="K29" s="26">
        <f>Thondwe!M29+Thondwe!N29+Thondwe!O29</f>
        <v>40</v>
      </c>
      <c r="L29" s="26">
        <f>Jali!M29+Jali!N29+Jali!O29</f>
        <v>37</v>
      </c>
      <c r="M29" s="26">
        <f>Lirangwe!M29+Lirangwe!N29+Lirangwe!O29</f>
        <v>20</v>
      </c>
      <c r="N29" s="44">
        <f>SUM(D29:M29)</f>
        <v>4331.25</v>
      </c>
    </row>
    <row r="30" spans="1:14" ht="15.75" x14ac:dyDescent="0.25">
      <c r="A30" s="674"/>
      <c r="B30" s="613"/>
      <c r="C30" s="42" t="s">
        <v>141</v>
      </c>
      <c r="D30" s="16">
        <f>IFERROR(D29/(D9/1000),0)</f>
        <v>2.6567502993330696</v>
      </c>
      <c r="E30" s="16">
        <f t="shared" ref="E30:M30" si="5">IFERROR(E29/(E9/1000),0)</f>
        <v>0.39809997738068309</v>
      </c>
      <c r="F30" s="16">
        <f t="shared" si="5"/>
        <v>2.3542896085993523</v>
      </c>
      <c r="G30" s="16">
        <f t="shared" si="5"/>
        <v>0.84908864485452284</v>
      </c>
      <c r="H30" s="16">
        <f t="shared" si="5"/>
        <v>1.7104336452359392</v>
      </c>
      <c r="I30" s="16">
        <f t="shared" si="5"/>
        <v>4.1199578422918464</v>
      </c>
      <c r="J30" s="16">
        <f t="shared" si="5"/>
        <v>3.1980742778541953</v>
      </c>
      <c r="K30" s="16">
        <f t="shared" si="5"/>
        <v>2.4140012070006036</v>
      </c>
      <c r="L30" s="16">
        <f t="shared" si="5"/>
        <v>2.4524425001657058</v>
      </c>
      <c r="M30" s="16">
        <f t="shared" si="5"/>
        <v>1.0366991499066971</v>
      </c>
      <c r="N30" s="40">
        <f>IFERROR(N29/(N9/1000),0)</f>
        <v>2.4638717472626492</v>
      </c>
    </row>
    <row r="31" spans="1:14" ht="15.75" x14ac:dyDescent="0.25">
      <c r="A31" s="605" t="s">
        <v>147</v>
      </c>
      <c r="B31" s="612">
        <v>1900</v>
      </c>
      <c r="C31" s="6" t="s">
        <v>142</v>
      </c>
      <c r="D31" s="26">
        <f>Zomba!M31+Zomba!N31+Zomba!O31</f>
        <v>18484</v>
      </c>
      <c r="E31" s="26">
        <f>Mwanza!M31+Mwanza!N31+Mwanza!O31</f>
        <v>0</v>
      </c>
      <c r="F31" s="26">
        <f>Domasi!M31+Domasi!N31+Domasi!O31</f>
        <v>550</v>
      </c>
      <c r="G31" s="26">
        <f>Namadzi!M31+Namadzi!N31+Namadzi!O31</f>
        <v>0</v>
      </c>
      <c r="H31" s="26">
        <f>Neno!M31+Neno!N31+Neno!O31</f>
        <v>0</v>
      </c>
      <c r="I31" s="26">
        <f>Kuchawe!M31+Kuchawe!N31+Kuchawe!O31</f>
        <v>18</v>
      </c>
      <c r="J31" s="26">
        <f>Chiradzulu!M31+Chiradzulu!N31+Chiradzulu!O31</f>
        <v>0</v>
      </c>
      <c r="K31" s="26">
        <f>Thondwe!M31+Thondwe!N31+Thondwe!O31</f>
        <v>193</v>
      </c>
      <c r="L31" s="26">
        <f>Jali!M31+Jali!N31+Jali!O31</f>
        <v>173</v>
      </c>
      <c r="M31" s="26">
        <f>Lirangwe!M31+Lirangwe!N31+Lirangwe!O31</f>
        <v>0</v>
      </c>
      <c r="N31" s="44">
        <f>SUM(D31:M31)</f>
        <v>19418</v>
      </c>
    </row>
    <row r="32" spans="1:14" ht="15.75" x14ac:dyDescent="0.25">
      <c r="A32" s="607"/>
      <c r="B32" s="613"/>
      <c r="C32" s="42" t="s">
        <v>141</v>
      </c>
      <c r="D32" s="16">
        <f>IFERROR(D31/(D9/1000),0)</f>
        <v>12.51781099486935</v>
      </c>
      <c r="E32" s="16">
        <f t="shared" ref="E32:M32" si="6">IFERROR(E31/(E9/1000),0)</f>
        <v>0</v>
      </c>
      <c r="F32" s="16">
        <f t="shared" si="6"/>
        <v>8.5188110837476572</v>
      </c>
      <c r="G32" s="16">
        <f t="shared" si="6"/>
        <v>0</v>
      </c>
      <c r="H32" s="16">
        <f t="shared" si="6"/>
        <v>0</v>
      </c>
      <c r="I32" s="16">
        <f t="shared" si="6"/>
        <v>1.7246335153779824</v>
      </c>
      <c r="J32" s="16">
        <f t="shared" si="6"/>
        <v>0</v>
      </c>
      <c r="K32" s="16">
        <f t="shared" si="6"/>
        <v>11.647555823777912</v>
      </c>
      <c r="L32" s="16">
        <f t="shared" si="6"/>
        <v>11.466825744018029</v>
      </c>
      <c r="M32" s="16">
        <f t="shared" si="6"/>
        <v>0</v>
      </c>
      <c r="N32" s="40">
        <f>IFERROR(N31/(N9/1000),0)</f>
        <v>11.046109457626811</v>
      </c>
    </row>
    <row r="33" spans="1:14" ht="15.75" x14ac:dyDescent="0.25">
      <c r="A33" s="605" t="s">
        <v>146</v>
      </c>
      <c r="B33" s="612">
        <v>1900</v>
      </c>
      <c r="C33" s="6" t="s">
        <v>142</v>
      </c>
      <c r="D33" s="26">
        <f>Zomba!M33+Zomba!N33+Zomba!O33</f>
        <v>5760</v>
      </c>
      <c r="E33" s="26">
        <f>Mwanza!M33+Mwanza!N33+Mwanza!O33</f>
        <v>0</v>
      </c>
      <c r="F33" s="26">
        <f>Domasi!M33+Domasi!N33+Domasi!O33</f>
        <v>262.5</v>
      </c>
      <c r="G33" s="26">
        <f>Namadzi!M33+Namadzi!N33+Namadzi!O33</f>
        <v>0</v>
      </c>
      <c r="H33" s="26">
        <f>Neno!M33+Neno!N33+Neno!O33</f>
        <v>0</v>
      </c>
      <c r="I33" s="26">
        <f>Kuchawe!M33+Kuchawe!N33+Kuchawe!O33</f>
        <v>17</v>
      </c>
      <c r="J33" s="26">
        <f>Chiradzulu!M33+Chiradzulu!N33+Chiradzulu!O33</f>
        <v>0</v>
      </c>
      <c r="K33" s="26">
        <f>Thondwe!M33+Thondwe!N33+Thondwe!O33</f>
        <v>60</v>
      </c>
      <c r="L33" s="26">
        <f>Jali!M33+Jali!N33+Jali!O33</f>
        <v>55</v>
      </c>
      <c r="M33" s="26">
        <f>Lirangwe!M33+Lirangwe!N33+Lirangwe!O33</f>
        <v>0</v>
      </c>
      <c r="N33" s="44">
        <f>SUM(D33:M33)</f>
        <v>6154.5</v>
      </c>
    </row>
    <row r="34" spans="1:14" ht="15.75" x14ac:dyDescent="0.25">
      <c r="A34" s="607"/>
      <c r="B34" s="613"/>
      <c r="C34" s="42" t="s">
        <v>141</v>
      </c>
      <c r="D34" s="16">
        <f>IFERROR(D33/(D9/1000),0)</f>
        <v>3.9008110436294881</v>
      </c>
      <c r="E34" s="16">
        <f t="shared" ref="E34:M34" si="7">IFERROR(E33/(E9/1000),0)</f>
        <v>0</v>
      </c>
      <c r="F34" s="16">
        <f t="shared" si="7"/>
        <v>4.0657961990613813</v>
      </c>
      <c r="G34" s="16">
        <f t="shared" si="7"/>
        <v>0</v>
      </c>
      <c r="H34" s="16">
        <f t="shared" si="7"/>
        <v>0</v>
      </c>
      <c r="I34" s="16">
        <f t="shared" si="7"/>
        <v>1.6288205423014277</v>
      </c>
      <c r="J34" s="16">
        <f t="shared" si="7"/>
        <v>0</v>
      </c>
      <c r="K34" s="16">
        <f t="shared" si="7"/>
        <v>3.6210018105009052</v>
      </c>
      <c r="L34" s="16">
        <f t="shared" si="7"/>
        <v>3.6455226353814543</v>
      </c>
      <c r="M34" s="16">
        <f t="shared" si="7"/>
        <v>0</v>
      </c>
      <c r="N34" s="40">
        <f>IFERROR(N33/(N9/1000),0)</f>
        <v>3.5010444256341642</v>
      </c>
    </row>
    <row r="35" spans="1:14" ht="15.75" x14ac:dyDescent="0.25">
      <c r="A35" s="605" t="s">
        <v>145</v>
      </c>
      <c r="B35" s="612">
        <f>745345.16/200</f>
        <v>3726.7258000000002</v>
      </c>
      <c r="C35" s="6" t="s">
        <v>128</v>
      </c>
      <c r="D35" s="5">
        <f>Zomba!M35+Zomba!N35+Zomba!O35</f>
        <v>0</v>
      </c>
      <c r="E35" s="5">
        <f>Mwanza!M35+Mwanza!N35+Mwanza!O35</f>
        <v>0</v>
      </c>
      <c r="F35" s="5">
        <f>Domasi!M35+Domasi!N35+Domasi!O35</f>
        <v>0</v>
      </c>
      <c r="G35" s="5">
        <f>Namadzi!M35+Namadzi!N35+Namadzi!O35</f>
        <v>0</v>
      </c>
      <c r="H35" s="5">
        <f>Neno!M35+Neno!N35+Neno!O35</f>
        <v>0</v>
      </c>
      <c r="I35" s="5">
        <f>Kuchawe!M35+Kuchawe!N35+Kuchawe!O35</f>
        <v>0</v>
      </c>
      <c r="J35" s="5">
        <f>Chiradzulu!M35+Chiradzulu!N35+Chiradzulu!O35</f>
        <v>0</v>
      </c>
      <c r="K35" s="5">
        <f>Thondwe!M35+Thondwe!N35+Thondwe!O35</f>
        <v>0</v>
      </c>
      <c r="L35" s="5">
        <f>Jali!M35+Jali!N35+Jali!O35</f>
        <v>0</v>
      </c>
      <c r="M35" s="5">
        <f>Lirangwe!M35+Lirangwe!N35+Lirangwe!O35</f>
        <v>0</v>
      </c>
      <c r="N35" s="40"/>
    </row>
    <row r="36" spans="1:14" ht="15.75" x14ac:dyDescent="0.25">
      <c r="A36" s="607"/>
      <c r="B36" s="613"/>
      <c r="C36" s="6" t="s">
        <v>144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40"/>
    </row>
    <row r="37" spans="1:14" ht="15.75" x14ac:dyDescent="0.25">
      <c r="A37" s="605" t="s">
        <v>188</v>
      </c>
      <c r="B37" s="612">
        <f>790318.72/200</f>
        <v>3951.5935999999997</v>
      </c>
      <c r="C37" s="6" t="s">
        <v>128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4">
        <f>SUM(D37:M37)</f>
        <v>0</v>
      </c>
    </row>
    <row r="38" spans="1:14" ht="15.75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M38" si="8">IFERROR(E37/(E9/1000),0)</f>
        <v>0</v>
      </c>
      <c r="F38" s="16">
        <f t="shared" si="8"/>
        <v>0</v>
      </c>
      <c r="G38" s="16">
        <f t="shared" si="8"/>
        <v>0</v>
      </c>
      <c r="H38" s="16">
        <f t="shared" si="8"/>
        <v>0</v>
      </c>
      <c r="I38" s="16">
        <f t="shared" si="8"/>
        <v>0</v>
      </c>
      <c r="J38" s="16">
        <f t="shared" si="8"/>
        <v>0</v>
      </c>
      <c r="K38" s="16">
        <f t="shared" si="8"/>
        <v>0</v>
      </c>
      <c r="L38" s="16">
        <f t="shared" si="8"/>
        <v>0</v>
      </c>
      <c r="M38" s="16">
        <f t="shared" si="8"/>
        <v>0</v>
      </c>
      <c r="N38" s="40">
        <f>IFERROR(N37/(N9/1000),0)</f>
        <v>0</v>
      </c>
    </row>
    <row r="39" spans="1:14" ht="15.75" x14ac:dyDescent="0.25">
      <c r="A39" s="605" t="s">
        <v>143</v>
      </c>
      <c r="B39" s="612">
        <v>1950</v>
      </c>
      <c r="C39" s="6" t="s">
        <v>142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4">
        <f>SUM(D39:M39)</f>
        <v>0</v>
      </c>
    </row>
    <row r="40" spans="1:14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M40" si="9">IFERROR(E39/(E9/1000),0)</f>
        <v>0</v>
      </c>
      <c r="F40" s="16">
        <f t="shared" si="9"/>
        <v>0</v>
      </c>
      <c r="G40" s="16">
        <f t="shared" si="9"/>
        <v>0</v>
      </c>
      <c r="H40" s="16">
        <f t="shared" si="9"/>
        <v>0</v>
      </c>
      <c r="I40" s="16">
        <f t="shared" si="9"/>
        <v>0</v>
      </c>
      <c r="J40" s="16">
        <f t="shared" si="9"/>
        <v>0</v>
      </c>
      <c r="K40" s="16">
        <f t="shared" si="9"/>
        <v>0</v>
      </c>
      <c r="L40" s="16">
        <f t="shared" si="9"/>
        <v>0</v>
      </c>
      <c r="M40" s="16">
        <f t="shared" si="9"/>
        <v>0</v>
      </c>
      <c r="N40" s="40">
        <f>IFERROR(N39/(N9/1000),0)</f>
        <v>0</v>
      </c>
    </row>
    <row r="41" spans="1:14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75093800</v>
      </c>
      <c r="E41" s="41">
        <f t="shared" ref="E41:M41" si="10">(E29*$B29)+(E31*$B31)+(E33*$B33)+(E35*$B35)+(E37*$B37)+(E39*$B39)</f>
        <v>325600</v>
      </c>
      <c r="F41" s="41">
        <f t="shared" si="10"/>
        <v>2668550</v>
      </c>
      <c r="G41" s="41">
        <f t="shared" si="10"/>
        <v>111000</v>
      </c>
      <c r="H41" s="41">
        <f t="shared" si="10"/>
        <v>251600</v>
      </c>
      <c r="I41" s="41">
        <f t="shared" si="10"/>
        <v>384700</v>
      </c>
      <c r="J41" s="41">
        <f t="shared" si="10"/>
        <v>172050</v>
      </c>
      <c r="K41" s="41">
        <f t="shared" si="10"/>
        <v>776700</v>
      </c>
      <c r="L41" s="41">
        <f t="shared" si="10"/>
        <v>707000</v>
      </c>
      <c r="M41" s="41">
        <f t="shared" si="10"/>
        <v>148000</v>
      </c>
      <c r="N41" s="39">
        <f>SUM(D41:M41)</f>
        <v>80639000</v>
      </c>
    </row>
    <row r="42" spans="1:14" ht="15.75" x14ac:dyDescent="0.25">
      <c r="A42" s="660" t="s">
        <v>139</v>
      </c>
      <c r="B42" s="661"/>
      <c r="C42" s="42" t="s">
        <v>117</v>
      </c>
      <c r="D42" s="16">
        <f>IFERROR(D41/D9,0)</f>
        <v>50.855334088212508</v>
      </c>
      <c r="E42" s="16">
        <f t="shared" ref="E42:M42" si="11">IFERROR(E41/E9,0)</f>
        <v>2.9459398326170549</v>
      </c>
      <c r="F42" s="16">
        <f t="shared" si="11"/>
        <v>41.332496940972383</v>
      </c>
      <c r="G42" s="16">
        <f t="shared" si="11"/>
        <v>6.2832559719234684</v>
      </c>
      <c r="H42" s="16">
        <f t="shared" si="11"/>
        <v>12.65720897474595</v>
      </c>
      <c r="I42" s="16">
        <f t="shared" si="11"/>
        <v>36.859250742550543</v>
      </c>
      <c r="J42" s="16">
        <f t="shared" si="11"/>
        <v>23.665749656121044</v>
      </c>
      <c r="K42" s="16">
        <f t="shared" si="11"/>
        <v>46.873868436934217</v>
      </c>
      <c r="L42" s="16">
        <f t="shared" si="11"/>
        <v>46.861536422085237</v>
      </c>
      <c r="M42" s="16">
        <f t="shared" si="11"/>
        <v>7.6715737093095582</v>
      </c>
      <c r="N42" s="297">
        <f>IFERROR(N41/N9,0)</f>
        <v>45.872243307939456</v>
      </c>
    </row>
    <row r="43" spans="1:14" ht="15.75" thickBot="1" x14ac:dyDescent="0.3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8"/>
    </row>
    <row r="44" spans="1:14" ht="15.75" x14ac:dyDescent="0.25">
      <c r="A44" s="596" t="s">
        <v>137</v>
      </c>
      <c r="B44" s="597"/>
      <c r="C44" s="12" t="s">
        <v>136</v>
      </c>
      <c r="D44" s="206">
        <f>Zomba!M44+Zomba!N44+Zomba!O44</f>
        <v>108665.16</v>
      </c>
      <c r="E44" s="206">
        <f>Mwanza!M44+Mwanza!N44+Mwanza!O44</f>
        <v>52834</v>
      </c>
      <c r="F44" s="206">
        <f>Domasi!M44+Domasi!N44+Domasi!O44</f>
        <v>355.46999999999997</v>
      </c>
      <c r="G44" s="206">
        <f>Namadzi!M44+Namadzi!N44+Namadzi!O44</f>
        <v>9711.52</v>
      </c>
      <c r="H44" s="206">
        <f>Neno!M44+Neno!N44+Neno!O44</f>
        <v>14235.84</v>
      </c>
      <c r="I44" s="206">
        <f>Kuchawe!M44+Kuchawe!N44+Kuchawe!O44</f>
        <v>4287</v>
      </c>
      <c r="J44" s="206">
        <f>Chiradzulu!M44+Chiradzulu!N44+Chiradzulu!O44</f>
        <v>65.8</v>
      </c>
      <c r="K44" s="206">
        <f>Thondwe!M44+Thondwe!N44+Thondwe!O44</f>
        <v>1129.57</v>
      </c>
      <c r="L44" s="206">
        <f>Jali!M44+Jali!N44+Jali!O44</f>
        <v>1027.3800000000001</v>
      </c>
      <c r="M44" s="206">
        <f>Lirangwe!M44+Lirangwe!N44+Lirangwe!O44</f>
        <v>3789</v>
      </c>
      <c r="N44" s="39">
        <f>SUM(D44:M44)</f>
        <v>196100.74</v>
      </c>
    </row>
    <row r="45" spans="1:14" ht="15.75" x14ac:dyDescent="0.25">
      <c r="A45" s="660" t="s">
        <v>135</v>
      </c>
      <c r="B45" s="661"/>
      <c r="C45" s="42" t="s">
        <v>134</v>
      </c>
      <c r="D45" s="16">
        <f>IFERROR(D44/D9,0)</f>
        <v>7.3590669476695361E-2</v>
      </c>
      <c r="E45" s="16">
        <f t="shared" ref="E45:M45" si="12">IFERROR(E44/E9,0)</f>
        <v>0.47802759556661389</v>
      </c>
      <c r="F45" s="16">
        <f t="shared" si="12"/>
        <v>5.5057850471632351E-3</v>
      </c>
      <c r="G45" s="16">
        <f t="shared" si="12"/>
        <v>0.54972942375183975</v>
      </c>
      <c r="H45" s="16">
        <f t="shared" si="12"/>
        <v>0.71616057953516454</v>
      </c>
      <c r="I45" s="16">
        <f t="shared" si="12"/>
        <v>0.41075021557918945</v>
      </c>
      <c r="J45" s="16">
        <f t="shared" si="12"/>
        <v>9.0508940852819797E-3</v>
      </c>
      <c r="K45" s="16">
        <f t="shared" si="12"/>
        <v>6.816958358479179E-2</v>
      </c>
      <c r="L45" s="16">
        <f t="shared" si="12"/>
        <v>6.8097037184330883E-2</v>
      </c>
      <c r="M45" s="16">
        <f t="shared" si="12"/>
        <v>0.19640265394982376</v>
      </c>
      <c r="N45" s="40">
        <f>IFERROR(N44/N9,0)</f>
        <v>0.1115537253456389</v>
      </c>
    </row>
    <row r="46" spans="1:14" ht="15.75" x14ac:dyDescent="0.25">
      <c r="A46" s="610" t="s">
        <v>133</v>
      </c>
      <c r="B46" s="611"/>
      <c r="C46" s="6" t="s">
        <v>31</v>
      </c>
      <c r="D46" s="5">
        <f>Zomba!M46+Zomba!N46+Zomba!O46</f>
        <v>25685568.880649999</v>
      </c>
      <c r="E46" s="5">
        <f>Mwanza!M46+Mwanza!N46+Mwanza!O46</f>
        <v>12530561.172499999</v>
      </c>
      <c r="F46" s="5">
        <f>Domasi!M46+Domasi!N46+Domasi!O46</f>
        <v>165504.33573749999</v>
      </c>
      <c r="G46" s="5">
        <f>Namadzi!M46+Namadzi!N46+Namadzi!O46</f>
        <v>2369988.5318</v>
      </c>
      <c r="H46" s="5">
        <f>Neno!M46+Neno!N46+Neno!O46</f>
        <v>3436014.4656000002</v>
      </c>
      <c r="I46" s="5">
        <f>Kuchawe!M46+Kuchawe!N46+Kuchawe!O46</f>
        <v>1091856.3487499999</v>
      </c>
      <c r="J46" s="5">
        <f>Chiradzulu!M46+Chiradzulu!N46+Chiradzulu!O46</f>
        <v>97251.928249999997</v>
      </c>
      <c r="K46" s="5">
        <f>Thondwe!M46+Thondwe!N46+Thondwe!O46</f>
        <v>347898.74536249996</v>
      </c>
      <c r="L46" s="5">
        <f>Jali!M46+Jali!N46+Jali!O46</f>
        <v>323820.60982499999</v>
      </c>
      <c r="M46" s="5">
        <f>Lirangwe!M46+Lirangwe!N46+Lirangwe!O46</f>
        <v>974516.96624999994</v>
      </c>
      <c r="N46" s="39">
        <f>SUM(D46:M46)</f>
        <v>47022981.984724998</v>
      </c>
    </row>
    <row r="47" spans="1:14" s="3" customFormat="1" ht="15.75" x14ac:dyDescent="0.25">
      <c r="A47" s="596" t="s">
        <v>132</v>
      </c>
      <c r="B47" s="597"/>
      <c r="C47" s="12" t="s">
        <v>117</v>
      </c>
      <c r="D47" s="16">
        <f>IFERROR(D46/D9,0)</f>
        <v>17.394887283254413</v>
      </c>
      <c r="E47" s="16">
        <f t="shared" ref="E47:M47" si="13">IFERROR(E46/E9,0)</f>
        <v>113.37309362135262</v>
      </c>
      <c r="F47" s="16">
        <f t="shared" si="13"/>
        <v>2.5634548539798336</v>
      </c>
      <c r="G47" s="16">
        <f t="shared" si="13"/>
        <v>134.15535671912147</v>
      </c>
      <c r="H47" s="16">
        <f t="shared" si="13"/>
        <v>172.8551396317537</v>
      </c>
      <c r="I47" s="16">
        <f t="shared" si="13"/>
        <v>104.61400294624892</v>
      </c>
      <c r="J47" s="16">
        <f t="shared" si="13"/>
        <v>13.377156568088033</v>
      </c>
      <c r="K47" s="16">
        <f t="shared" si="13"/>
        <v>20.995699780476762</v>
      </c>
      <c r="L47" s="16">
        <f t="shared" si="13"/>
        <v>21.463552053092066</v>
      </c>
      <c r="M47" s="16">
        <f t="shared" si="13"/>
        <v>50.514045524051419</v>
      </c>
      <c r="N47" s="40">
        <f>IFERROR(N46/N9,0)</f>
        <v>26.749459574996699</v>
      </c>
    </row>
    <row r="48" spans="1:14" ht="15.75" thickBot="1" x14ac:dyDescent="0.3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8"/>
    </row>
    <row r="49" spans="1:14" ht="15.75" x14ac:dyDescent="0.25">
      <c r="A49" s="596" t="s">
        <v>130</v>
      </c>
      <c r="B49" s="597"/>
      <c r="C49" s="6" t="s">
        <v>129</v>
      </c>
      <c r="D49" s="210">
        <f>Zomba!M49+Zomba!N49+Zomba!O49</f>
        <v>0</v>
      </c>
      <c r="E49" s="210">
        <f>Mwanza!M49+Mwanza!N49+Mwanza!O49</f>
        <v>0</v>
      </c>
      <c r="F49" s="210">
        <f>Domasi!M49+Domasi!N49+Domasi!O49</f>
        <v>0</v>
      </c>
      <c r="G49" s="210">
        <f>Namadzi!M49+Namadzi!N49+Namadzi!O49</f>
        <v>0</v>
      </c>
      <c r="H49" s="210">
        <f>Neno!M49+Neno!N49+Neno!O49</f>
        <v>0</v>
      </c>
      <c r="I49" s="210">
        <f>Kuchawe!M49+Kuchawe!N49+Kuchawe!O49</f>
        <v>0</v>
      </c>
      <c r="J49" s="210">
        <f>Chiradzulu!M49+Chiradzulu!N49+Chiradzulu!O49</f>
        <v>0</v>
      </c>
      <c r="K49" s="210">
        <f>Thondwe!M49+Thondwe!N49+Thondwe!O49</f>
        <v>0</v>
      </c>
      <c r="L49" s="210">
        <f>Jali!M49+Jali!N49+Jali!O49</f>
        <v>0</v>
      </c>
      <c r="M49" s="210">
        <f>Lirangwe!M49+Lirangwe!N49+Lirangwe!O49</f>
        <v>0</v>
      </c>
      <c r="N49" s="39">
        <f>SUM(D49:M49)</f>
        <v>0</v>
      </c>
    </row>
    <row r="50" spans="1:14" ht="15.75" x14ac:dyDescent="0.25">
      <c r="A50" s="596" t="s">
        <v>189</v>
      </c>
      <c r="B50" s="597"/>
      <c r="C50" s="6" t="s">
        <v>128</v>
      </c>
      <c r="D50" s="26">
        <f>Zomba!M50+Zomba!N50+Zomba!O50</f>
        <v>0</v>
      </c>
      <c r="E50" s="26">
        <f>Mwanza!M50+Mwanza!N50+Mwanza!O50</f>
        <v>0</v>
      </c>
      <c r="F50" s="26">
        <f>Domasi!M50+Domasi!N50+Domasi!O50</f>
        <v>0</v>
      </c>
      <c r="G50" s="26">
        <f>Namadzi!M50+Namadzi!N50+Namadzi!O50</f>
        <v>0</v>
      </c>
      <c r="H50" s="26">
        <f>Neno!M50+Neno!N50+Neno!O50</f>
        <v>0</v>
      </c>
      <c r="I50" s="26">
        <f>Kuchawe!M50+Kuchawe!N50+Kuchawe!O50</f>
        <v>0</v>
      </c>
      <c r="J50" s="26">
        <f>Chiradzulu!M50+Chiradzulu!N50+Chiradzulu!O50</f>
        <v>0</v>
      </c>
      <c r="K50" s="26">
        <f>Thondwe!M50+Thondwe!N50+Thondwe!O50</f>
        <v>0</v>
      </c>
      <c r="L50" s="26">
        <f>Jali!M50+Jali!N50+Jali!O50</f>
        <v>0</v>
      </c>
      <c r="M50" s="26">
        <f>Lirangwe!M50+Lirangwe!N50+Lirangwe!O50</f>
        <v>0</v>
      </c>
      <c r="N50" s="39">
        <f>SUM(D50:M50)</f>
        <v>0</v>
      </c>
    </row>
    <row r="51" spans="1:14" ht="15.75" x14ac:dyDescent="0.25">
      <c r="A51" s="610" t="s">
        <v>127</v>
      </c>
      <c r="B51" s="611"/>
      <c r="C51" s="6" t="s">
        <v>31</v>
      </c>
      <c r="D51" s="5">
        <f>Zomba!M51+Zomba!N51+Zomba!O51</f>
        <v>0</v>
      </c>
      <c r="E51" s="5">
        <f>Mwanza!M51+Mwanza!N51+Mwanza!O51</f>
        <v>0</v>
      </c>
      <c r="F51" s="5">
        <f>Domasi!M51+Domasi!N51+Domasi!O51</f>
        <v>0</v>
      </c>
      <c r="G51" s="5">
        <f>Namadzi!M51+Namadzi!N51+Namadzi!O51</f>
        <v>0</v>
      </c>
      <c r="H51" s="5">
        <f>Neno!M51+Neno!N51+Neno!O51</f>
        <v>0</v>
      </c>
      <c r="I51" s="5">
        <f>Kuchawe!M51+Kuchawe!N51+Kuchawe!O51</f>
        <v>0</v>
      </c>
      <c r="J51" s="5">
        <f>Chiradzulu!M51+Chiradzulu!N51+Chiradzulu!O51</f>
        <v>0</v>
      </c>
      <c r="K51" s="5">
        <f>Thondwe!M51+Thondwe!N51+Thondwe!O51</f>
        <v>0</v>
      </c>
      <c r="L51" s="5">
        <f>Jali!M51+Jali!N51+Jali!O51</f>
        <v>0</v>
      </c>
      <c r="M51" s="5">
        <f>Lirangwe!M51+Lirangwe!N51+Lirangwe!O51</f>
        <v>0</v>
      </c>
      <c r="N51" s="40">
        <f>SUM(D51:M51)</f>
        <v>0</v>
      </c>
    </row>
    <row r="52" spans="1:14" ht="15.75" x14ac:dyDescent="0.25">
      <c r="A52" s="596" t="s">
        <v>126</v>
      </c>
      <c r="B52" s="597"/>
      <c r="C52" s="6" t="s">
        <v>31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40">
        <f>SUM(D52:M52)</f>
        <v>0</v>
      </c>
    </row>
    <row r="53" spans="1:14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8"/>
    </row>
    <row r="54" spans="1:14" ht="15.75" x14ac:dyDescent="0.25">
      <c r="A54" s="596" t="s">
        <v>124</v>
      </c>
      <c r="B54" s="597"/>
      <c r="C54" s="12" t="s">
        <v>18</v>
      </c>
      <c r="D54" s="26">
        <f>Zomba!M54+Zomba!N54+Zomba!O54</f>
        <v>0</v>
      </c>
      <c r="E54" s="26">
        <f>Mwanza!M54+Mwanza!N54+Mwanza!O54</f>
        <v>0</v>
      </c>
      <c r="F54" s="26">
        <f>Domasi!M54+Domasi!N54+Domasi!O54</f>
        <v>0</v>
      </c>
      <c r="G54" s="26">
        <f>Namadzi!M54+Namadzi!N54+Namadzi!O54</f>
        <v>0</v>
      </c>
      <c r="H54" s="26">
        <f>Neno!M54+Neno!N54+Neno!O54</f>
        <v>0</v>
      </c>
      <c r="I54" s="26">
        <f>Kuchawe!M54+Kuchawe!N54+Kuchawe!O54</f>
        <v>0</v>
      </c>
      <c r="J54" s="26">
        <f>Chiradzulu!M54+Chiradzulu!N54+Chiradzulu!O54</f>
        <v>0</v>
      </c>
      <c r="K54" s="26">
        <f>Thondwe!M54+Thondwe!N54+Thondwe!O54</f>
        <v>0</v>
      </c>
      <c r="L54" s="26">
        <f>Jali!M54+Jali!N54+Jali!O54</f>
        <v>0</v>
      </c>
      <c r="M54" s="26">
        <f>Lirangwe!M54+Lirangwe!N54+Lirangwe!O54</f>
        <v>0</v>
      </c>
      <c r="N54" s="39">
        <f>SUM(D54:M54)</f>
        <v>0</v>
      </c>
    </row>
    <row r="55" spans="1:14" ht="15.75" x14ac:dyDescent="0.25">
      <c r="A55" s="247" t="s">
        <v>123</v>
      </c>
      <c r="B55" s="248"/>
      <c r="C55" s="12" t="s">
        <v>18</v>
      </c>
      <c r="D55" s="26">
        <f>Zomba!M55+Zomba!N55+Zomba!O55</f>
        <v>0</v>
      </c>
      <c r="E55" s="26">
        <f>Mwanza!M55+Mwanza!N55+Mwanza!O55</f>
        <v>0</v>
      </c>
      <c r="F55" s="26">
        <f>Domasi!M55+Domasi!N55+Domasi!O55</f>
        <v>0</v>
      </c>
      <c r="G55" s="26">
        <f>Namadzi!M55+Namadzi!N55+Namadzi!O55</f>
        <v>0</v>
      </c>
      <c r="H55" s="26">
        <f>Neno!M55+Neno!N55+Neno!O55</f>
        <v>0</v>
      </c>
      <c r="I55" s="26">
        <f>Kuchawe!M55+Kuchawe!N55+Kuchawe!O55</f>
        <v>0</v>
      </c>
      <c r="J55" s="26">
        <f>Chiradzulu!M55+Chiradzulu!N55+Chiradzulu!O55</f>
        <v>0</v>
      </c>
      <c r="K55" s="26">
        <f>Thondwe!M55+Thondwe!N55+Thondwe!O55</f>
        <v>0</v>
      </c>
      <c r="L55" s="26">
        <f>Jali!M55+Jali!N55+Jali!O55</f>
        <v>0</v>
      </c>
      <c r="M55" s="26">
        <f>Lirangwe!M55+Lirangwe!N55+Lirangwe!O55</f>
        <v>0</v>
      </c>
      <c r="N55" s="39">
        <f>SUM(D55:M55)</f>
        <v>0</v>
      </c>
    </row>
    <row r="56" spans="1:14" ht="15.75" x14ac:dyDescent="0.25">
      <c r="A56" s="596" t="s">
        <v>122</v>
      </c>
      <c r="B56" s="597"/>
      <c r="C56" s="6" t="s">
        <v>18</v>
      </c>
      <c r="D56" s="26">
        <f>Zomba!M56+Zomba!N56+Zomba!O56</f>
        <v>0</v>
      </c>
      <c r="E56" s="26">
        <f>Mwanza!M56+Mwanza!N56+Mwanza!O56</f>
        <v>0</v>
      </c>
      <c r="F56" s="26">
        <f>Domasi!M56+Domasi!N56+Domasi!O56</f>
        <v>0</v>
      </c>
      <c r="G56" s="26">
        <f>Namadzi!M56+Namadzi!N56+Namadzi!O56</f>
        <v>0</v>
      </c>
      <c r="H56" s="26">
        <f>Neno!M56+Neno!N56+Neno!O56</f>
        <v>0</v>
      </c>
      <c r="I56" s="26">
        <f>Kuchawe!M56+Kuchawe!N56+Kuchawe!O56</f>
        <v>0</v>
      </c>
      <c r="J56" s="26">
        <f>Chiradzulu!M56+Chiradzulu!N56+Chiradzulu!O56</f>
        <v>0</v>
      </c>
      <c r="K56" s="26">
        <f>Thondwe!M56+Thondwe!N56+Thondwe!O56</f>
        <v>0</v>
      </c>
      <c r="L56" s="26">
        <f>Jali!M56+Jali!N56+Jali!O56</f>
        <v>0</v>
      </c>
      <c r="M56" s="26">
        <f>Lirangwe!M56+Lirangwe!N56+Lirangwe!O56</f>
        <v>0</v>
      </c>
      <c r="N56" s="39">
        <f>SUM(D56:M56)</f>
        <v>0</v>
      </c>
    </row>
    <row r="57" spans="1:14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8"/>
    </row>
    <row r="58" spans="1:14" ht="15.75" x14ac:dyDescent="0.25">
      <c r="A58" s="610" t="s">
        <v>120</v>
      </c>
      <c r="B58" s="611"/>
      <c r="C58" s="6" t="s">
        <v>18</v>
      </c>
      <c r="D58" s="14">
        <f>D41+D46+D51+D52+D54+D55+D56</f>
        <v>100779368.88065</v>
      </c>
      <c r="E58" s="14">
        <f t="shared" ref="E58:M58" si="14">E41+E46+E51+E52+E54+E55+E56</f>
        <v>12856161.172499999</v>
      </c>
      <c r="F58" s="14">
        <f t="shared" si="14"/>
        <v>2834054.3357374999</v>
      </c>
      <c r="G58" s="14">
        <f t="shared" si="14"/>
        <v>2480988.5318</v>
      </c>
      <c r="H58" s="14">
        <f t="shared" si="14"/>
        <v>3687614.4656000002</v>
      </c>
      <c r="I58" s="14">
        <f t="shared" si="14"/>
        <v>1476556.3487499999</v>
      </c>
      <c r="J58" s="14">
        <f t="shared" si="14"/>
        <v>269301.92825</v>
      </c>
      <c r="K58" s="14">
        <f t="shared" si="14"/>
        <v>1124598.7453625</v>
      </c>
      <c r="L58" s="14">
        <f t="shared" si="14"/>
        <v>1030820.6098249999</v>
      </c>
      <c r="M58" s="14">
        <f t="shared" si="14"/>
        <v>1122516.9662500001</v>
      </c>
      <c r="N58" s="39">
        <f>SUM(D58:M58)</f>
        <v>127661981.984725</v>
      </c>
    </row>
    <row r="59" spans="1:14" ht="15.75" x14ac:dyDescent="0.25">
      <c r="A59" s="610" t="s">
        <v>119</v>
      </c>
      <c r="B59" s="611"/>
      <c r="C59" s="6" t="s">
        <v>117</v>
      </c>
      <c r="D59" s="16">
        <f>IFERROR(D58/D9,0)</f>
        <v>68.250221371466921</v>
      </c>
      <c r="E59" s="16">
        <f t="shared" ref="E59:M59" si="15">IFERROR(E58/E9,0)</f>
        <v>116.31903345396968</v>
      </c>
      <c r="F59" s="16">
        <f t="shared" si="15"/>
        <v>43.895951794952218</v>
      </c>
      <c r="G59" s="16">
        <f t="shared" si="15"/>
        <v>140.43861269104494</v>
      </c>
      <c r="H59" s="16">
        <f t="shared" si="15"/>
        <v>185.51234860649967</v>
      </c>
      <c r="I59" s="16">
        <f t="shared" si="15"/>
        <v>141.47325368879945</v>
      </c>
      <c r="J59" s="16">
        <f t="shared" si="15"/>
        <v>37.042906224209077</v>
      </c>
      <c r="K59" s="16">
        <f t="shared" si="15"/>
        <v>67.869568217410986</v>
      </c>
      <c r="L59" s="16">
        <f t="shared" si="15"/>
        <v>68.325088475177296</v>
      </c>
      <c r="M59" s="16">
        <f t="shared" si="15"/>
        <v>58.185619233360981</v>
      </c>
      <c r="N59" s="40">
        <f>IFERROR(N58/N9,0)</f>
        <v>72.621702882936148</v>
      </c>
    </row>
    <row r="60" spans="1:14" ht="15.75" x14ac:dyDescent="0.25">
      <c r="A60" s="610" t="s">
        <v>118</v>
      </c>
      <c r="B60" s="611"/>
      <c r="C60" s="6" t="s">
        <v>117</v>
      </c>
      <c r="D60" s="16">
        <f>IFERROR(D58/D22,0)</f>
        <v>107.57627457617721</v>
      </c>
      <c r="E60" s="16">
        <f t="shared" ref="E60:M60" si="16">IFERROR(E58/E22,0)</f>
        <v>165.13061123634472</v>
      </c>
      <c r="F60" s="16">
        <f t="shared" si="16"/>
        <v>55.88043188667762</v>
      </c>
      <c r="G60" s="16">
        <f t="shared" si="16"/>
        <v>156.14307402512398</v>
      </c>
      <c r="H60" s="16">
        <f t="shared" si="16"/>
        <v>197.67220215275097</v>
      </c>
      <c r="I60" s="16">
        <f t="shared" si="16"/>
        <v>184.66418398804387</v>
      </c>
      <c r="J60" s="16">
        <f t="shared" si="16"/>
        <v>38.822772824253647</v>
      </c>
      <c r="K60" s="16">
        <f t="shared" si="16"/>
        <v>160.02600395049518</v>
      </c>
      <c r="L60" s="16">
        <f t="shared" si="16"/>
        <v>89.119680619796497</v>
      </c>
      <c r="M60" s="16">
        <f t="shared" si="16"/>
        <v>69.972321066804767</v>
      </c>
      <c r="N60" s="155">
        <f>IFERROR(N58/N22,0)</f>
        <v>111.05848329727159</v>
      </c>
    </row>
    <row r="61" spans="1:14" ht="15.75" x14ac:dyDescent="0.25">
      <c r="A61" s="596" t="s">
        <v>116</v>
      </c>
      <c r="B61" s="597"/>
      <c r="C61" s="6" t="s">
        <v>3</v>
      </c>
      <c r="D61" s="26">
        <f>Zomba!O61</f>
        <v>64</v>
      </c>
      <c r="E61" s="26">
        <f>Mwanza!O61</f>
        <v>12</v>
      </c>
      <c r="F61" s="26">
        <f>Domasi!O61</f>
        <v>7</v>
      </c>
      <c r="G61" s="26">
        <f>Namadzi!O61</f>
        <v>5</v>
      </c>
      <c r="H61" s="26">
        <f>Neno!O61</f>
        <v>5</v>
      </c>
      <c r="I61" s="26">
        <f>Kuchawe!O61</f>
        <v>3</v>
      </c>
      <c r="J61" s="26">
        <f>Chiradzulu!O61</f>
        <v>4</v>
      </c>
      <c r="K61" s="26">
        <f>Thondwe!O61</f>
        <v>1</v>
      </c>
      <c r="L61" s="26">
        <f>Jali!O61</f>
        <v>1</v>
      </c>
      <c r="M61" s="26">
        <f>Lirangwe!O61</f>
        <v>7</v>
      </c>
      <c r="N61" s="10">
        <f>SUM(D61:M61)</f>
        <v>109</v>
      </c>
    </row>
    <row r="62" spans="1:14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1.3436126928057126</v>
      </c>
      <c r="E62" s="16">
        <f t="shared" ref="E62:M62" si="17">IFERROR((E61*1000*31)/E9,0)</f>
        <v>3.3657543542185024</v>
      </c>
      <c r="F62" s="16">
        <f t="shared" si="17"/>
        <v>3.3610581912240756</v>
      </c>
      <c r="G62" s="16">
        <f t="shared" si="17"/>
        <v>8.7739159968300697</v>
      </c>
      <c r="H62" s="16">
        <f t="shared" si="17"/>
        <v>7.7975651473991343</v>
      </c>
      <c r="I62" s="16">
        <f t="shared" si="17"/>
        <v>8.9106064961195752</v>
      </c>
      <c r="J62" s="16">
        <f t="shared" si="17"/>
        <v>17.056396148555709</v>
      </c>
      <c r="K62" s="16">
        <f t="shared" si="17"/>
        <v>1.8708509354254677</v>
      </c>
      <c r="L62" s="16">
        <f t="shared" si="17"/>
        <v>2.0547491217604561</v>
      </c>
      <c r="M62" s="16">
        <f t="shared" si="17"/>
        <v>11.248185776487663</v>
      </c>
      <c r="N62" s="40">
        <f>IFERROR((N61*1000*31)/N9,0)</f>
        <v>1.9221754999135334</v>
      </c>
    </row>
    <row r="63" spans="1:14" ht="15.75" x14ac:dyDescent="0.25">
      <c r="A63" s="641" t="s">
        <v>113</v>
      </c>
      <c r="B63" s="642"/>
      <c r="C63" s="38" t="s">
        <v>3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10">
        <f>SUM(D63:M63)</f>
        <v>0</v>
      </c>
    </row>
    <row r="64" spans="1:14" x14ac:dyDescent="0.25">
      <c r="A64" s="710"/>
      <c r="B64" s="711"/>
      <c r="C64" s="711"/>
      <c r="D64" s="711"/>
      <c r="E64" s="711"/>
      <c r="F64" s="711"/>
      <c r="G64" s="711"/>
      <c r="H64" s="711"/>
      <c r="I64" s="711"/>
      <c r="J64" s="711"/>
      <c r="K64" s="711"/>
      <c r="L64" s="711"/>
      <c r="M64" s="711"/>
      <c r="N64" s="712"/>
    </row>
    <row r="65" spans="1:14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8"/>
    </row>
    <row r="66" spans="1:14" ht="15.75" x14ac:dyDescent="0.25">
      <c r="A66" s="649" t="s">
        <v>111</v>
      </c>
      <c r="B66" s="37" t="s">
        <v>85</v>
      </c>
      <c r="C66" s="6" t="s">
        <v>3</v>
      </c>
      <c r="D66" s="34">
        <f>Zomba!M66</f>
        <v>87</v>
      </c>
      <c r="E66" s="34">
        <f>Mwanza!M66</f>
        <v>99</v>
      </c>
      <c r="F66" s="34">
        <f>Domasi!M66</f>
        <v>52</v>
      </c>
      <c r="G66" s="34">
        <f>Namadzi!M66</f>
        <v>58</v>
      </c>
      <c r="H66" s="34">
        <f>Neno!M66</f>
        <v>10</v>
      </c>
      <c r="I66" s="34">
        <f>Kuchawe!M66</f>
        <v>5</v>
      </c>
      <c r="J66" s="34">
        <f>Chiradzulu!M66</f>
        <v>3</v>
      </c>
      <c r="K66" s="34">
        <f>Thondwe!M66</f>
        <v>2</v>
      </c>
      <c r="L66" s="34">
        <f>Jali!M66</f>
        <v>5</v>
      </c>
      <c r="M66" s="34">
        <f>Lirangwe!M66</f>
        <v>29</v>
      </c>
      <c r="N66" s="35">
        <f>SUM(D66:M66)</f>
        <v>350</v>
      </c>
    </row>
    <row r="67" spans="1:14" ht="15.75" x14ac:dyDescent="0.25">
      <c r="A67" s="650"/>
      <c r="B67" s="24" t="s">
        <v>106</v>
      </c>
      <c r="C67" s="6" t="s">
        <v>3</v>
      </c>
      <c r="D67" s="26">
        <f>Zomba!M67+Zomba!N67+Zomba!O67</f>
        <v>315</v>
      </c>
      <c r="E67" s="26">
        <f>Mwanza!M67+Mwanza!N67+Mwanza!O67</f>
        <v>29</v>
      </c>
      <c r="F67" s="26">
        <f>Domasi!M67+Domasi!N67+Domasi!O67</f>
        <v>35</v>
      </c>
      <c r="G67" s="26">
        <f>Namadzi!M67+Namadzi!N67+Namadzi!O67</f>
        <v>0</v>
      </c>
      <c r="H67" s="26">
        <f>Neno!M67+Neno!N67+Neno!O67</f>
        <v>7</v>
      </c>
      <c r="I67" s="26">
        <f>Kuchawe!M67+Kuchawe!N67+Kuchawe!O67</f>
        <v>8</v>
      </c>
      <c r="J67" s="26">
        <f>Chiradzulu!M67+Chiradzulu!N67+Chiradzulu!O67</f>
        <v>11</v>
      </c>
      <c r="K67" s="26">
        <f>Thondwe!M67+Thondwe!N67+Thondwe!O67</f>
        <v>8</v>
      </c>
      <c r="L67" s="26">
        <f>Jali!M67+Jali!N67+Jali!O67</f>
        <v>12</v>
      </c>
      <c r="M67" s="26">
        <f>Lirangwe!M67+Lirangwe!N67+Lirangwe!O67</f>
        <v>21</v>
      </c>
      <c r="N67" s="35">
        <f>SUM(D67:M67)</f>
        <v>446</v>
      </c>
    </row>
    <row r="68" spans="1:14" ht="26.25" x14ac:dyDescent="0.25">
      <c r="A68" s="650"/>
      <c r="B68" s="24" t="s">
        <v>105</v>
      </c>
      <c r="C68" s="6" t="s">
        <v>3</v>
      </c>
      <c r="D68" s="26">
        <f>Zomba!M68+Zomba!N68+Zomba!O68</f>
        <v>226</v>
      </c>
      <c r="E68" s="26">
        <f>Mwanza!M68+Mwanza!N68+Mwanza!O68</f>
        <v>66</v>
      </c>
      <c r="F68" s="26">
        <f>Domasi!M68+Domasi!N68+Domasi!O68</f>
        <v>38</v>
      </c>
      <c r="G68" s="26">
        <f>Namadzi!M68+Namadzi!N68+Namadzi!O68</f>
        <v>2</v>
      </c>
      <c r="H68" s="26">
        <f>Neno!M68+Neno!N68+Neno!O68</f>
        <v>0</v>
      </c>
      <c r="I68" s="26">
        <f>Kuchawe!M68+Kuchawe!N68+Kuchawe!O68</f>
        <v>4</v>
      </c>
      <c r="J68" s="26">
        <f>Chiradzulu!M68+Chiradzulu!N68+Chiradzulu!O68</f>
        <v>2</v>
      </c>
      <c r="K68" s="26">
        <f>Thondwe!M68+Thondwe!N68+Thondwe!O68</f>
        <v>8</v>
      </c>
      <c r="L68" s="26">
        <f>Jali!M68+Jali!N68+Jali!O68</f>
        <v>12</v>
      </c>
      <c r="M68" s="26">
        <f>Lirangwe!M68+Lirangwe!N68+Lirangwe!O68</f>
        <v>26</v>
      </c>
      <c r="N68" s="35">
        <f>SUM(D68:M68)</f>
        <v>384</v>
      </c>
    </row>
    <row r="69" spans="1:14" s="3" customFormat="1" ht="26.25" x14ac:dyDescent="0.25">
      <c r="A69" s="650"/>
      <c r="B69" s="24" t="s">
        <v>104</v>
      </c>
      <c r="C69" s="12" t="s">
        <v>3</v>
      </c>
      <c r="D69" s="26">
        <f>Zomba!M69+Zomba!N69+Zomba!O69</f>
        <v>0</v>
      </c>
      <c r="E69" s="26">
        <f>Mwanza!M69+Mwanza!N69+Mwanza!O69</f>
        <v>0</v>
      </c>
      <c r="F69" s="26">
        <f>Domasi!M69+Domasi!N69+Domasi!O69</f>
        <v>0</v>
      </c>
      <c r="G69" s="26">
        <f>Namadzi!M69+Namadzi!N69+Namadzi!O69</f>
        <v>0</v>
      </c>
      <c r="H69" s="26">
        <f>Neno!M69+Neno!N69+Neno!O69</f>
        <v>0</v>
      </c>
      <c r="I69" s="26">
        <f>Kuchawe!M69+Kuchawe!N69+Kuchawe!O69</f>
        <v>0</v>
      </c>
      <c r="J69" s="26">
        <f>Chiradzulu!M69+Chiradzulu!N69+Chiradzulu!O69</f>
        <v>0</v>
      </c>
      <c r="K69" s="26">
        <f>Thondwe!M69+Thondwe!N69+Thondwe!O69</f>
        <v>0</v>
      </c>
      <c r="L69" s="26">
        <f>Jali!M69+Jali!N69+Jali!O69</f>
        <v>0</v>
      </c>
      <c r="M69" s="26">
        <f>Lirangwe!M69+Lirangwe!N69+Lirangwe!O69</f>
        <v>0</v>
      </c>
      <c r="N69" s="71">
        <f>SUM(D69:M69)</f>
        <v>0</v>
      </c>
    </row>
    <row r="70" spans="1:14" s="3" customFormat="1" ht="15.75" x14ac:dyDescent="0.25">
      <c r="A70" s="650"/>
      <c r="B70" s="24" t="s">
        <v>190</v>
      </c>
      <c r="C70" s="12" t="s">
        <v>3</v>
      </c>
      <c r="D70" s="5">
        <f>D68+D69</f>
        <v>226</v>
      </c>
      <c r="E70" s="5">
        <f t="shared" ref="E70:N70" si="18">E68+E69</f>
        <v>66</v>
      </c>
      <c r="F70" s="5">
        <f t="shared" si="18"/>
        <v>38</v>
      </c>
      <c r="G70" s="5">
        <f t="shared" si="18"/>
        <v>2</v>
      </c>
      <c r="H70" s="5">
        <f t="shared" si="18"/>
        <v>0</v>
      </c>
      <c r="I70" s="5">
        <f t="shared" si="18"/>
        <v>4</v>
      </c>
      <c r="J70" s="5">
        <f t="shared" si="18"/>
        <v>2</v>
      </c>
      <c r="K70" s="5">
        <f t="shared" si="18"/>
        <v>8</v>
      </c>
      <c r="L70" s="5">
        <f t="shared" si="18"/>
        <v>12</v>
      </c>
      <c r="M70" s="5">
        <f t="shared" si="18"/>
        <v>26</v>
      </c>
      <c r="N70" s="188">
        <f t="shared" si="18"/>
        <v>384</v>
      </c>
    </row>
    <row r="71" spans="1:14" ht="15.75" x14ac:dyDescent="0.25">
      <c r="A71" s="651"/>
      <c r="B71" s="37" t="s">
        <v>81</v>
      </c>
      <c r="C71" s="6" t="s">
        <v>3</v>
      </c>
      <c r="D71" s="34">
        <f>D66+D67-D70</f>
        <v>176</v>
      </c>
      <c r="E71" s="34">
        <f t="shared" ref="E71:M71" si="19">E66+E67-E70</f>
        <v>62</v>
      </c>
      <c r="F71" s="34">
        <f t="shared" si="19"/>
        <v>49</v>
      </c>
      <c r="G71" s="34">
        <f t="shared" si="19"/>
        <v>56</v>
      </c>
      <c r="H71" s="34">
        <f t="shared" si="19"/>
        <v>17</v>
      </c>
      <c r="I71" s="34">
        <f t="shared" si="19"/>
        <v>9</v>
      </c>
      <c r="J71" s="34">
        <f t="shared" si="19"/>
        <v>12</v>
      </c>
      <c r="K71" s="34">
        <f t="shared" si="19"/>
        <v>2</v>
      </c>
      <c r="L71" s="34">
        <f t="shared" si="19"/>
        <v>5</v>
      </c>
      <c r="M71" s="34">
        <f t="shared" si="19"/>
        <v>24</v>
      </c>
      <c r="N71" s="54">
        <f>N66+N67-N70</f>
        <v>412</v>
      </c>
    </row>
    <row r="72" spans="1:14" ht="15.75" x14ac:dyDescent="0.25">
      <c r="A72" s="649" t="s">
        <v>110</v>
      </c>
      <c r="B72" s="37" t="s">
        <v>85</v>
      </c>
      <c r="C72" s="6" t="s">
        <v>3</v>
      </c>
      <c r="D72" s="34">
        <f>Zomba!M72</f>
        <v>17</v>
      </c>
      <c r="E72" s="34">
        <f>Mwanza!M72</f>
        <v>0</v>
      </c>
      <c r="F72" s="34">
        <f>Domasi!M72</f>
        <v>3</v>
      </c>
      <c r="G72" s="34">
        <f>Namadzi!M72</f>
        <v>0</v>
      </c>
      <c r="H72" s="34">
        <f>Neno!M72</f>
        <v>0</v>
      </c>
      <c r="I72" s="34">
        <f>Kuchawe!M72</f>
        <v>0</v>
      </c>
      <c r="J72" s="34">
        <f>Chiradzulu!M72</f>
        <v>0</v>
      </c>
      <c r="K72" s="34">
        <f>Thondwe!M72</f>
        <v>0</v>
      </c>
      <c r="L72" s="34">
        <f>Jali!M72</f>
        <v>1</v>
      </c>
      <c r="M72" s="34">
        <f>Lirangwe!M72</f>
        <v>0</v>
      </c>
      <c r="N72" s="35">
        <f>D72</f>
        <v>17</v>
      </c>
    </row>
    <row r="73" spans="1:14" ht="15.75" x14ac:dyDescent="0.25">
      <c r="A73" s="650"/>
      <c r="B73" s="24" t="s">
        <v>106</v>
      </c>
      <c r="C73" s="6" t="s">
        <v>3</v>
      </c>
      <c r="D73" s="26">
        <f>Zomba!M73+Zomba!N73+Zomba!O73</f>
        <v>3</v>
      </c>
      <c r="E73" s="26">
        <f>Mwanza!M73+Mwanza!N73+Mwanza!O73</f>
        <v>1</v>
      </c>
      <c r="F73" s="26">
        <f>Domasi!M73+Domasi!N73+Domasi!O73</f>
        <v>0</v>
      </c>
      <c r="G73" s="26">
        <f>Namadzi!M73+Namadzi!N73+Namadzi!O73</f>
        <v>0</v>
      </c>
      <c r="H73" s="26">
        <f>Neno!M73+Neno!N73+Neno!O73</f>
        <v>0</v>
      </c>
      <c r="I73" s="26">
        <f>Kuchawe!M73+Kuchawe!N73+Kuchawe!O73</f>
        <v>0</v>
      </c>
      <c r="J73" s="26">
        <f>Chiradzulu!M73+Chiradzulu!N73+Chiradzulu!O73</f>
        <v>0</v>
      </c>
      <c r="K73" s="26">
        <f>Thondwe!M73+Thondwe!N73+Thondwe!O73</f>
        <v>0</v>
      </c>
      <c r="L73" s="26">
        <f>Jali!M73+Jali!N73+Jali!O73</f>
        <v>0</v>
      </c>
      <c r="M73" s="26">
        <f>Lirangwe!M73+Lirangwe!N73+Lirangwe!O73</f>
        <v>0</v>
      </c>
      <c r="N73" s="35">
        <f>SUM(D73:M73)</f>
        <v>4</v>
      </c>
    </row>
    <row r="74" spans="1:14" ht="26.25" x14ac:dyDescent="0.25">
      <c r="A74" s="650"/>
      <c r="B74" s="24" t="s">
        <v>105</v>
      </c>
      <c r="C74" s="6" t="s">
        <v>3</v>
      </c>
      <c r="D74" s="26">
        <f>Zomba!M74+Zomba!N74+Zomba!O74</f>
        <v>2</v>
      </c>
      <c r="E74" s="26">
        <f>Mwanza!M74+Mwanza!N74+Mwanza!O74</f>
        <v>1</v>
      </c>
      <c r="F74" s="26">
        <f>Domasi!M74+Domasi!N74+Domasi!O74</f>
        <v>1</v>
      </c>
      <c r="G74" s="26">
        <f>Namadzi!M74+Namadzi!N74+Namadzi!O74</f>
        <v>0</v>
      </c>
      <c r="H74" s="26">
        <f>Neno!M74+Neno!N74+Neno!O74</f>
        <v>0</v>
      </c>
      <c r="I74" s="26">
        <f>Kuchawe!M74+Kuchawe!N74+Kuchawe!O74</f>
        <v>0</v>
      </c>
      <c r="J74" s="26">
        <f>Chiradzulu!M74+Chiradzulu!N74+Chiradzulu!O74</f>
        <v>0</v>
      </c>
      <c r="K74" s="26">
        <f>Thondwe!M74+Thondwe!N74+Thondwe!O74</f>
        <v>0</v>
      </c>
      <c r="L74" s="26">
        <f>Jali!M74+Jali!N74+Jali!O74</f>
        <v>0</v>
      </c>
      <c r="M74" s="26">
        <f>Lirangwe!M74+Lirangwe!N74+Lirangwe!O74</f>
        <v>0</v>
      </c>
      <c r="N74" s="35">
        <f>SUM(D74:M74)</f>
        <v>4</v>
      </c>
    </row>
    <row r="75" spans="1:14" s="3" customFormat="1" ht="26.25" x14ac:dyDescent="0.25">
      <c r="A75" s="650"/>
      <c r="B75" s="24" t="s">
        <v>104</v>
      </c>
      <c r="C75" s="12" t="s">
        <v>3</v>
      </c>
      <c r="D75" s="26">
        <f>Zomba!M75+Zomba!N75+Zomba!O75</f>
        <v>0</v>
      </c>
      <c r="E75" s="26">
        <f>Mwanza!M75+Mwanza!N75+Mwanza!O75</f>
        <v>0</v>
      </c>
      <c r="F75" s="26">
        <f>Domasi!M75+Domasi!N75+Domasi!O75</f>
        <v>0</v>
      </c>
      <c r="G75" s="26">
        <f>Namadzi!M75+Namadzi!N75+Namadzi!O75</f>
        <v>0</v>
      </c>
      <c r="H75" s="26">
        <f>Neno!M75+Neno!N75+Neno!O75</f>
        <v>0</v>
      </c>
      <c r="I75" s="26">
        <f>Kuchawe!M75+Kuchawe!N75+Kuchawe!O75</f>
        <v>0</v>
      </c>
      <c r="J75" s="26">
        <f>Chiradzulu!M75+Chiradzulu!N75+Chiradzulu!O75</f>
        <v>0</v>
      </c>
      <c r="K75" s="26">
        <f>Thondwe!M75+Thondwe!N75+Thondwe!O75</f>
        <v>0</v>
      </c>
      <c r="L75" s="26">
        <f>Jali!M75+Jali!N75+Jali!O75</f>
        <v>0</v>
      </c>
      <c r="M75" s="26">
        <f>Lirangwe!M75+Lirangwe!N75+Lirangwe!O75</f>
        <v>0</v>
      </c>
      <c r="N75" s="35">
        <f>SUM(D75:M75)</f>
        <v>0</v>
      </c>
    </row>
    <row r="76" spans="1:14" s="3" customFormat="1" ht="15.75" x14ac:dyDescent="0.25">
      <c r="A76" s="650"/>
      <c r="B76" s="24" t="s">
        <v>190</v>
      </c>
      <c r="C76" s="12" t="s">
        <v>3</v>
      </c>
      <c r="D76" s="5">
        <f>D74+D75</f>
        <v>2</v>
      </c>
      <c r="E76" s="5">
        <f t="shared" ref="E76:M76" si="20">E74+E75</f>
        <v>1</v>
      </c>
      <c r="F76" s="5">
        <f t="shared" si="20"/>
        <v>1</v>
      </c>
      <c r="G76" s="5">
        <f t="shared" si="20"/>
        <v>0</v>
      </c>
      <c r="H76" s="5">
        <f t="shared" si="20"/>
        <v>0</v>
      </c>
      <c r="I76" s="5">
        <f t="shared" si="20"/>
        <v>0</v>
      </c>
      <c r="J76" s="5">
        <f t="shared" si="20"/>
        <v>0</v>
      </c>
      <c r="K76" s="5">
        <f t="shared" si="20"/>
        <v>0</v>
      </c>
      <c r="L76" s="5">
        <f t="shared" si="20"/>
        <v>0</v>
      </c>
      <c r="M76" s="5">
        <f t="shared" si="20"/>
        <v>0</v>
      </c>
      <c r="N76" s="188">
        <f t="shared" ref="N76" si="21">N74+N75</f>
        <v>4</v>
      </c>
    </row>
    <row r="77" spans="1:14" ht="15.75" x14ac:dyDescent="0.25">
      <c r="A77" s="651"/>
      <c r="B77" s="37" t="s">
        <v>81</v>
      </c>
      <c r="C77" s="6" t="s">
        <v>3</v>
      </c>
      <c r="D77" s="34">
        <f>D72+D73-D76</f>
        <v>18</v>
      </c>
      <c r="E77" s="34">
        <f t="shared" ref="E77:M77" si="22">E72+E73-E76</f>
        <v>0</v>
      </c>
      <c r="F77" s="34">
        <f t="shared" si="22"/>
        <v>2</v>
      </c>
      <c r="G77" s="34">
        <f t="shared" si="22"/>
        <v>0</v>
      </c>
      <c r="H77" s="34">
        <f t="shared" si="22"/>
        <v>0</v>
      </c>
      <c r="I77" s="34">
        <f t="shared" si="22"/>
        <v>0</v>
      </c>
      <c r="J77" s="34">
        <f t="shared" si="22"/>
        <v>0</v>
      </c>
      <c r="K77" s="34">
        <f t="shared" si="22"/>
        <v>0</v>
      </c>
      <c r="L77" s="34">
        <f t="shared" si="22"/>
        <v>1</v>
      </c>
      <c r="M77" s="34">
        <f t="shared" si="22"/>
        <v>0</v>
      </c>
      <c r="N77" s="54">
        <f>N72+N73-N76</f>
        <v>17</v>
      </c>
    </row>
    <row r="78" spans="1:14" ht="15.6" customHeight="1" x14ac:dyDescent="0.25">
      <c r="A78" s="649" t="s">
        <v>109</v>
      </c>
      <c r="B78" s="37" t="s">
        <v>85</v>
      </c>
      <c r="C78" s="6" t="s">
        <v>3</v>
      </c>
      <c r="D78" s="34">
        <f>Zomba!M78</f>
        <v>5</v>
      </c>
      <c r="E78" s="34">
        <f>Mwanza!M78</f>
        <v>0</v>
      </c>
      <c r="F78" s="34">
        <f>Domasi!M78</f>
        <v>3</v>
      </c>
      <c r="G78" s="34">
        <f>Namadzi!M78</f>
        <v>0</v>
      </c>
      <c r="H78" s="34">
        <f>Neno!M78</f>
        <v>0</v>
      </c>
      <c r="I78" s="34">
        <f>Kuchawe!M78</f>
        <v>0</v>
      </c>
      <c r="J78" s="34">
        <f>Chiradzulu!M78</f>
        <v>0</v>
      </c>
      <c r="K78" s="34">
        <f>Thondwe!M78</f>
        <v>0</v>
      </c>
      <c r="L78" s="34">
        <f>Jali!M78</f>
        <v>0</v>
      </c>
      <c r="M78" s="34">
        <f>Lirangwe!M78</f>
        <v>0</v>
      </c>
      <c r="N78" s="35">
        <f>D78</f>
        <v>5</v>
      </c>
    </row>
    <row r="79" spans="1:14" ht="15.75" x14ac:dyDescent="0.25">
      <c r="A79" s="650"/>
      <c r="B79" s="24" t="s">
        <v>106</v>
      </c>
      <c r="C79" s="6" t="s">
        <v>3</v>
      </c>
      <c r="D79" s="26">
        <f>Zomba!M79+Zomba!N79+Zomba!O79</f>
        <v>5</v>
      </c>
      <c r="E79" s="26">
        <f>Mwanza!M79+Mwanza!N79+Mwanza!O79</f>
        <v>0</v>
      </c>
      <c r="F79" s="26">
        <f>Domasi!M79+Domasi!N79+Domasi!O79</f>
        <v>2</v>
      </c>
      <c r="G79" s="26">
        <f>Namadzi!M79+Namadzi!N79+Namadzi!O79</f>
        <v>0</v>
      </c>
      <c r="H79" s="26">
        <f>Neno!M79+Neno!N79+Neno!O79</f>
        <v>0</v>
      </c>
      <c r="I79" s="26">
        <f>Kuchawe!M79+Kuchawe!N79+Kuchawe!O79</f>
        <v>0</v>
      </c>
      <c r="J79" s="26">
        <f>Chiradzulu!M79+Chiradzulu!N79+Chiradzulu!O79</f>
        <v>0</v>
      </c>
      <c r="K79" s="26">
        <f>Thondwe!M79+Thondwe!N79+Thondwe!O79</f>
        <v>0</v>
      </c>
      <c r="L79" s="26">
        <f>Jali!M79+Jali!N79+Jali!O79</f>
        <v>0</v>
      </c>
      <c r="M79" s="26">
        <f>Lirangwe!M79+Lirangwe!N79+Lirangwe!O79</f>
        <v>0</v>
      </c>
      <c r="N79" s="35">
        <f>SUM(D79:M79)</f>
        <v>7</v>
      </c>
    </row>
    <row r="80" spans="1:14" ht="26.25" x14ac:dyDescent="0.25">
      <c r="A80" s="650"/>
      <c r="B80" s="24" t="s">
        <v>105</v>
      </c>
      <c r="C80" s="6" t="s">
        <v>3</v>
      </c>
      <c r="D80" s="26">
        <f>Zomba!M80+Zomba!N80+Zomba!O80</f>
        <v>2</v>
      </c>
      <c r="E80" s="26">
        <f>Mwanza!M80+Mwanza!N80+Mwanza!O80</f>
        <v>0</v>
      </c>
      <c r="F80" s="26">
        <f>Domasi!M80+Domasi!N80+Domasi!O80</f>
        <v>1</v>
      </c>
      <c r="G80" s="26">
        <f>Namadzi!M80+Namadzi!N80+Namadzi!O80</f>
        <v>0</v>
      </c>
      <c r="H80" s="26">
        <f>Neno!M80+Neno!N80+Neno!O80</f>
        <v>0</v>
      </c>
      <c r="I80" s="26">
        <f>Kuchawe!M80+Kuchawe!N80+Kuchawe!O80</f>
        <v>0</v>
      </c>
      <c r="J80" s="26">
        <f>Chiradzulu!M80+Chiradzulu!N80+Chiradzulu!O80</f>
        <v>0</v>
      </c>
      <c r="K80" s="26">
        <f>Thondwe!M80+Thondwe!N80+Thondwe!O80</f>
        <v>0</v>
      </c>
      <c r="L80" s="26">
        <f>Jali!M80+Jali!N80+Jali!O80</f>
        <v>0</v>
      </c>
      <c r="M80" s="26">
        <f>Lirangwe!M80+Lirangwe!N80+Lirangwe!O80</f>
        <v>0</v>
      </c>
      <c r="N80" s="35">
        <f>SUM(D80:M80)</f>
        <v>3</v>
      </c>
    </row>
    <row r="81" spans="1:14" s="3" customFormat="1" ht="26.25" x14ac:dyDescent="0.25">
      <c r="A81" s="650"/>
      <c r="B81" s="24" t="s">
        <v>104</v>
      </c>
      <c r="C81" s="12" t="s">
        <v>3</v>
      </c>
      <c r="D81" s="26">
        <f>Zomba!M81+Zomba!N81+Zomba!O81</f>
        <v>0</v>
      </c>
      <c r="E81" s="26">
        <f>Mwanza!M81+Mwanza!N81+Mwanza!O81</f>
        <v>0</v>
      </c>
      <c r="F81" s="26">
        <f>Domasi!M81+Domasi!N81+Domasi!O81</f>
        <v>0</v>
      </c>
      <c r="G81" s="26">
        <f>Namadzi!M81+Namadzi!N81+Namadzi!O81</f>
        <v>0</v>
      </c>
      <c r="H81" s="26">
        <f>Neno!M81+Neno!N81+Neno!O81</f>
        <v>0</v>
      </c>
      <c r="I81" s="26">
        <f>Kuchawe!M81+Kuchawe!N81+Kuchawe!O81</f>
        <v>0</v>
      </c>
      <c r="J81" s="26">
        <f>Chiradzulu!M81+Chiradzulu!N81+Chiradzulu!O81</f>
        <v>0</v>
      </c>
      <c r="K81" s="26">
        <f>Thondwe!M81+Thondwe!N81+Thondwe!O81</f>
        <v>0</v>
      </c>
      <c r="L81" s="26">
        <f>Jali!M81+Jali!N81+Jali!O81</f>
        <v>0</v>
      </c>
      <c r="M81" s="26">
        <f>Lirangwe!M81+Lirangwe!N81+Lirangwe!O81</f>
        <v>0</v>
      </c>
      <c r="N81" s="71">
        <f>SUM(D81:M81)</f>
        <v>0</v>
      </c>
    </row>
    <row r="82" spans="1:14" s="3" customFormat="1" ht="15.75" x14ac:dyDescent="0.25">
      <c r="A82" s="650"/>
      <c r="B82" s="24" t="s">
        <v>190</v>
      </c>
      <c r="C82" s="12" t="s">
        <v>3</v>
      </c>
      <c r="D82" s="5">
        <f>D80+D81</f>
        <v>2</v>
      </c>
      <c r="E82" s="5">
        <f t="shared" ref="E82:M82" si="23">E80+E81</f>
        <v>0</v>
      </c>
      <c r="F82" s="5">
        <f t="shared" si="23"/>
        <v>1</v>
      </c>
      <c r="G82" s="5">
        <f t="shared" si="23"/>
        <v>0</v>
      </c>
      <c r="H82" s="5">
        <f t="shared" si="23"/>
        <v>0</v>
      </c>
      <c r="I82" s="5">
        <f t="shared" si="23"/>
        <v>0</v>
      </c>
      <c r="J82" s="5">
        <f t="shared" si="23"/>
        <v>0</v>
      </c>
      <c r="K82" s="5">
        <f t="shared" si="23"/>
        <v>0</v>
      </c>
      <c r="L82" s="5">
        <f t="shared" si="23"/>
        <v>0</v>
      </c>
      <c r="M82" s="5">
        <f t="shared" si="23"/>
        <v>0</v>
      </c>
      <c r="N82" s="188">
        <f t="shared" ref="N82" si="24">N81+N80</f>
        <v>3</v>
      </c>
    </row>
    <row r="83" spans="1:14" ht="15.75" x14ac:dyDescent="0.25">
      <c r="A83" s="651"/>
      <c r="B83" s="37" t="s">
        <v>81</v>
      </c>
      <c r="C83" s="6" t="s">
        <v>3</v>
      </c>
      <c r="D83" s="34">
        <f>D78+D79-D82</f>
        <v>8</v>
      </c>
      <c r="E83" s="34">
        <f t="shared" ref="E83:M83" si="25">E78+E79-E82</f>
        <v>0</v>
      </c>
      <c r="F83" s="34">
        <f t="shared" si="25"/>
        <v>4</v>
      </c>
      <c r="G83" s="34">
        <f t="shared" si="25"/>
        <v>0</v>
      </c>
      <c r="H83" s="34">
        <f t="shared" si="25"/>
        <v>0</v>
      </c>
      <c r="I83" s="34">
        <f t="shared" si="25"/>
        <v>0</v>
      </c>
      <c r="J83" s="34">
        <f t="shared" si="25"/>
        <v>0</v>
      </c>
      <c r="K83" s="34">
        <f t="shared" si="25"/>
        <v>0</v>
      </c>
      <c r="L83" s="34">
        <f t="shared" si="25"/>
        <v>0</v>
      </c>
      <c r="M83" s="34">
        <f t="shared" si="25"/>
        <v>0</v>
      </c>
      <c r="N83" s="54">
        <f t="shared" ref="N83" si="26">N78+N79-N82</f>
        <v>9</v>
      </c>
    </row>
    <row r="84" spans="1:14" ht="15.75" x14ac:dyDescent="0.25">
      <c r="A84" s="652" t="s">
        <v>108</v>
      </c>
      <c r="B84" s="37" t="s">
        <v>85</v>
      </c>
      <c r="C84" s="6" t="s">
        <v>3</v>
      </c>
      <c r="D84" s="34">
        <f>Zomba!M84</f>
        <v>6</v>
      </c>
      <c r="E84" s="34">
        <f>Mwanza!M84</f>
        <v>0</v>
      </c>
      <c r="F84" s="34">
        <f>Domasi!M84</f>
        <v>0</v>
      </c>
      <c r="G84" s="34">
        <f>Namadzi!M84</f>
        <v>0</v>
      </c>
      <c r="H84" s="34">
        <f>Neno!M84</f>
        <v>0</v>
      </c>
      <c r="I84" s="34">
        <f>Kuchawe!M84</f>
        <v>0</v>
      </c>
      <c r="J84" s="34">
        <f>Chiradzulu!M84</f>
        <v>0</v>
      </c>
      <c r="K84" s="34">
        <f>Thondwe!M84</f>
        <v>0</v>
      </c>
      <c r="L84" s="34">
        <f>Jali!M84</f>
        <v>0</v>
      </c>
      <c r="M84" s="34">
        <f>Lirangwe!M84</f>
        <v>0</v>
      </c>
      <c r="N84" s="35">
        <f>D84</f>
        <v>6</v>
      </c>
    </row>
    <row r="85" spans="1:14" ht="15.75" x14ac:dyDescent="0.25">
      <c r="A85" s="653"/>
      <c r="B85" s="37" t="s">
        <v>106</v>
      </c>
      <c r="C85" s="6" t="s">
        <v>3</v>
      </c>
      <c r="D85" s="26">
        <f>Zomba!M85+Zomba!N85+Zomba!O85</f>
        <v>2</v>
      </c>
      <c r="E85" s="26">
        <f>Mwanza!M85+Mwanza!N85+Mwanza!O85</f>
        <v>0</v>
      </c>
      <c r="F85" s="26">
        <f>Domasi!M85+Domasi!N85+Domasi!O85</f>
        <v>0</v>
      </c>
      <c r="G85" s="26">
        <f>Namadzi!M85+Namadzi!N85+Namadzi!O85</f>
        <v>0</v>
      </c>
      <c r="H85" s="26">
        <f>Neno!M85+Neno!N85+Neno!O85</f>
        <v>0</v>
      </c>
      <c r="I85" s="26">
        <f>Kuchawe!M85+Kuchawe!N85+Kuchawe!O85</f>
        <v>0</v>
      </c>
      <c r="J85" s="26">
        <f>Chiradzulu!M85+Chiradzulu!N85+Chiradzulu!O85</f>
        <v>0</v>
      </c>
      <c r="K85" s="26">
        <f>Thondwe!M85+Thondwe!N85+Thondwe!O85</f>
        <v>0</v>
      </c>
      <c r="L85" s="26">
        <f>Jali!M85+Jali!N85+Jali!O85</f>
        <v>0</v>
      </c>
      <c r="M85" s="26">
        <f>Lirangwe!M85+Lirangwe!N85+Lirangwe!O85</f>
        <v>0</v>
      </c>
      <c r="N85" s="35">
        <f>SUM(D85:M85)</f>
        <v>2</v>
      </c>
    </row>
    <row r="86" spans="1:14" ht="26.25" x14ac:dyDescent="0.25">
      <c r="A86" s="653"/>
      <c r="B86" s="37" t="s">
        <v>105</v>
      </c>
      <c r="C86" s="6" t="s">
        <v>3</v>
      </c>
      <c r="D86" s="26">
        <f>Zomba!M86+Zomba!N86+Zomba!O86</f>
        <v>5</v>
      </c>
      <c r="E86" s="26">
        <f>Mwanza!M86+Mwanza!N86+Mwanza!O86</f>
        <v>0</v>
      </c>
      <c r="F86" s="26">
        <f>Domasi!M86+Domasi!N86+Domasi!O86</f>
        <v>0</v>
      </c>
      <c r="G86" s="26">
        <f>Namadzi!M86+Namadzi!N86+Namadzi!O86</f>
        <v>0</v>
      </c>
      <c r="H86" s="26">
        <f>Neno!M86+Neno!N86+Neno!O86</f>
        <v>0</v>
      </c>
      <c r="I86" s="26">
        <f>Kuchawe!M86+Kuchawe!N86+Kuchawe!O86</f>
        <v>0</v>
      </c>
      <c r="J86" s="26">
        <f>Chiradzulu!M86+Chiradzulu!N86+Chiradzulu!O86</f>
        <v>0</v>
      </c>
      <c r="K86" s="26">
        <f>Thondwe!M86+Thondwe!N86+Thondwe!O86</f>
        <v>0</v>
      </c>
      <c r="L86" s="26">
        <f>Jali!M86+Jali!N86+Jali!O86</f>
        <v>0</v>
      </c>
      <c r="M86" s="26">
        <f>Lirangwe!M86+Lirangwe!N86+Lirangwe!O86</f>
        <v>0</v>
      </c>
      <c r="N86" s="35">
        <f>SUM(D86:M86)</f>
        <v>5</v>
      </c>
    </row>
    <row r="87" spans="1:14" s="3" customFormat="1" ht="26.25" x14ac:dyDescent="0.25">
      <c r="A87" s="653"/>
      <c r="B87" s="24" t="s">
        <v>104</v>
      </c>
      <c r="C87" s="12" t="s">
        <v>3</v>
      </c>
      <c r="D87" s="26">
        <f>Zomba!M87+Zomba!N87+Zomba!O87</f>
        <v>0</v>
      </c>
      <c r="E87" s="26">
        <f>Mwanza!M87+Mwanza!N87+Mwanza!O87</f>
        <v>0</v>
      </c>
      <c r="F87" s="26">
        <f>Domasi!M87+Domasi!N87+Domasi!O87</f>
        <v>0</v>
      </c>
      <c r="G87" s="26">
        <f>Namadzi!M87+Namadzi!N87+Namadzi!O87</f>
        <v>0</v>
      </c>
      <c r="H87" s="26">
        <f>Neno!M87+Neno!N87+Neno!O87</f>
        <v>0</v>
      </c>
      <c r="I87" s="26">
        <f>Kuchawe!M87+Kuchawe!N87+Kuchawe!O87</f>
        <v>0</v>
      </c>
      <c r="J87" s="26">
        <f>Chiradzulu!M87+Chiradzulu!N87+Chiradzulu!O87</f>
        <v>0</v>
      </c>
      <c r="K87" s="26">
        <f>Thondwe!M87+Thondwe!N87+Thondwe!O87</f>
        <v>0</v>
      </c>
      <c r="L87" s="26">
        <f>Jali!M87+Jali!N87+Jali!O87</f>
        <v>0</v>
      </c>
      <c r="M87" s="26">
        <f>Lirangwe!M87+Lirangwe!N87+Lirangwe!O87</f>
        <v>0</v>
      </c>
      <c r="N87" s="71">
        <f>SUM(D87:M87)</f>
        <v>0</v>
      </c>
    </row>
    <row r="88" spans="1:14" s="3" customFormat="1" ht="15.75" x14ac:dyDescent="0.25">
      <c r="A88" s="653"/>
      <c r="B88" s="24" t="s">
        <v>190</v>
      </c>
      <c r="C88" s="12" t="s">
        <v>3</v>
      </c>
      <c r="D88" s="5">
        <f>D86+D87</f>
        <v>5</v>
      </c>
      <c r="E88" s="5">
        <f t="shared" ref="E88:M88" si="27">E86+E87</f>
        <v>0</v>
      </c>
      <c r="F88" s="5">
        <f t="shared" si="27"/>
        <v>0</v>
      </c>
      <c r="G88" s="5">
        <f t="shared" si="27"/>
        <v>0</v>
      </c>
      <c r="H88" s="5">
        <f t="shared" si="27"/>
        <v>0</v>
      </c>
      <c r="I88" s="5">
        <f t="shared" si="27"/>
        <v>0</v>
      </c>
      <c r="J88" s="5">
        <f t="shared" si="27"/>
        <v>0</v>
      </c>
      <c r="K88" s="5">
        <f t="shared" si="27"/>
        <v>0</v>
      </c>
      <c r="L88" s="5">
        <f t="shared" si="27"/>
        <v>0</v>
      </c>
      <c r="M88" s="5">
        <f t="shared" si="27"/>
        <v>0</v>
      </c>
      <c r="N88" s="71"/>
    </row>
    <row r="89" spans="1:14" ht="15.75" x14ac:dyDescent="0.25">
      <c r="A89" s="654"/>
      <c r="B89" s="36" t="s">
        <v>81</v>
      </c>
      <c r="C89" s="6" t="s">
        <v>3</v>
      </c>
      <c r="D89" s="34">
        <f>D84+D85-D88</f>
        <v>3</v>
      </c>
      <c r="E89" s="34">
        <f t="shared" ref="E89:M89" si="28">E84+E85-E88</f>
        <v>0</v>
      </c>
      <c r="F89" s="34">
        <f t="shared" si="28"/>
        <v>0</v>
      </c>
      <c r="G89" s="34">
        <f t="shared" si="28"/>
        <v>0</v>
      </c>
      <c r="H89" s="34">
        <f t="shared" si="28"/>
        <v>0</v>
      </c>
      <c r="I89" s="34">
        <f t="shared" si="28"/>
        <v>0</v>
      </c>
      <c r="J89" s="34">
        <f t="shared" si="28"/>
        <v>0</v>
      </c>
      <c r="K89" s="34">
        <f t="shared" si="28"/>
        <v>0</v>
      </c>
      <c r="L89" s="34">
        <f t="shared" si="28"/>
        <v>0</v>
      </c>
      <c r="M89" s="34">
        <f t="shared" si="28"/>
        <v>0</v>
      </c>
      <c r="N89" s="54">
        <f t="shared" ref="N89" si="29">N84+N85-N86-N87</f>
        <v>3</v>
      </c>
    </row>
    <row r="90" spans="1:14" ht="15.75" x14ac:dyDescent="0.25">
      <c r="A90" s="655" t="s">
        <v>107</v>
      </c>
      <c r="B90" s="24" t="s">
        <v>85</v>
      </c>
      <c r="C90" s="12" t="s">
        <v>3</v>
      </c>
      <c r="D90" s="142">
        <f>D66+D72+D78+D84</f>
        <v>115</v>
      </c>
      <c r="E90" s="142">
        <f t="shared" ref="E90:M90" si="30">E66+E72+E78+E84</f>
        <v>99</v>
      </c>
      <c r="F90" s="142">
        <f t="shared" si="30"/>
        <v>58</v>
      </c>
      <c r="G90" s="142">
        <f t="shared" si="30"/>
        <v>58</v>
      </c>
      <c r="H90" s="142">
        <f t="shared" si="30"/>
        <v>10</v>
      </c>
      <c r="I90" s="142">
        <f t="shared" si="30"/>
        <v>5</v>
      </c>
      <c r="J90" s="142">
        <f t="shared" si="30"/>
        <v>3</v>
      </c>
      <c r="K90" s="142">
        <f t="shared" si="30"/>
        <v>2</v>
      </c>
      <c r="L90" s="142">
        <f t="shared" si="30"/>
        <v>6</v>
      </c>
      <c r="M90" s="142">
        <f t="shared" si="30"/>
        <v>29</v>
      </c>
      <c r="N90" s="35">
        <f>SUM(D90:M90)</f>
        <v>385</v>
      </c>
    </row>
    <row r="91" spans="1:14" ht="15.75" x14ac:dyDescent="0.25">
      <c r="A91" s="656"/>
      <c r="B91" s="24" t="s">
        <v>106</v>
      </c>
      <c r="C91" s="12" t="s">
        <v>3</v>
      </c>
      <c r="D91" s="142">
        <f t="shared" ref="D91:M93" si="31">D67+D73+D79+D85</f>
        <v>325</v>
      </c>
      <c r="E91" s="142">
        <f t="shared" si="31"/>
        <v>30</v>
      </c>
      <c r="F91" s="142">
        <f t="shared" si="31"/>
        <v>37</v>
      </c>
      <c r="G91" s="142">
        <f t="shared" si="31"/>
        <v>0</v>
      </c>
      <c r="H91" s="142">
        <f t="shared" si="31"/>
        <v>7</v>
      </c>
      <c r="I91" s="142">
        <f t="shared" si="31"/>
        <v>8</v>
      </c>
      <c r="J91" s="142">
        <f t="shared" si="31"/>
        <v>11</v>
      </c>
      <c r="K91" s="142">
        <f t="shared" si="31"/>
        <v>8</v>
      </c>
      <c r="L91" s="142">
        <f t="shared" si="31"/>
        <v>12</v>
      </c>
      <c r="M91" s="142">
        <f t="shared" si="31"/>
        <v>21</v>
      </c>
      <c r="N91" s="35">
        <f>SUM(D91:M91)</f>
        <v>459</v>
      </c>
    </row>
    <row r="92" spans="1:14" ht="26.25" x14ac:dyDescent="0.25">
      <c r="A92" s="656"/>
      <c r="B92" s="24" t="s">
        <v>105</v>
      </c>
      <c r="C92" s="12" t="s">
        <v>3</v>
      </c>
      <c r="D92" s="142">
        <f t="shared" si="31"/>
        <v>235</v>
      </c>
      <c r="E92" s="142">
        <f t="shared" si="31"/>
        <v>67</v>
      </c>
      <c r="F92" s="142">
        <f t="shared" si="31"/>
        <v>40</v>
      </c>
      <c r="G92" s="142">
        <f t="shared" si="31"/>
        <v>2</v>
      </c>
      <c r="H92" s="142">
        <f t="shared" si="31"/>
        <v>0</v>
      </c>
      <c r="I92" s="142">
        <f t="shared" si="31"/>
        <v>4</v>
      </c>
      <c r="J92" s="142">
        <f t="shared" si="31"/>
        <v>2</v>
      </c>
      <c r="K92" s="142">
        <f t="shared" si="31"/>
        <v>8</v>
      </c>
      <c r="L92" s="142">
        <f t="shared" si="31"/>
        <v>12</v>
      </c>
      <c r="M92" s="142">
        <f t="shared" si="31"/>
        <v>26</v>
      </c>
      <c r="N92" s="35">
        <f>SUM(D92:M92)</f>
        <v>396</v>
      </c>
    </row>
    <row r="93" spans="1:14" s="3" customFormat="1" ht="26.25" x14ac:dyDescent="0.25">
      <c r="A93" s="656"/>
      <c r="B93" s="24" t="s">
        <v>104</v>
      </c>
      <c r="C93" s="12"/>
      <c r="D93" s="142">
        <f t="shared" si="31"/>
        <v>0</v>
      </c>
      <c r="E93" s="142">
        <f t="shared" si="31"/>
        <v>0</v>
      </c>
      <c r="F93" s="142">
        <f t="shared" si="31"/>
        <v>0</v>
      </c>
      <c r="G93" s="142">
        <f t="shared" si="31"/>
        <v>0</v>
      </c>
      <c r="H93" s="142">
        <f t="shared" si="31"/>
        <v>0</v>
      </c>
      <c r="I93" s="142">
        <f t="shared" si="31"/>
        <v>0</v>
      </c>
      <c r="J93" s="142">
        <f t="shared" si="31"/>
        <v>0</v>
      </c>
      <c r="K93" s="142">
        <f t="shared" si="31"/>
        <v>0</v>
      </c>
      <c r="L93" s="142">
        <f t="shared" si="31"/>
        <v>0</v>
      </c>
      <c r="M93" s="142">
        <f t="shared" si="31"/>
        <v>0</v>
      </c>
      <c r="N93" s="35">
        <f>SUM(D93:M93)</f>
        <v>0</v>
      </c>
    </row>
    <row r="94" spans="1:14" s="3" customFormat="1" ht="15.75" x14ac:dyDescent="0.25">
      <c r="A94" s="656"/>
      <c r="B94" s="24" t="s">
        <v>190</v>
      </c>
      <c r="C94" s="12" t="s">
        <v>3</v>
      </c>
      <c r="D94" s="143">
        <f>D93+D92</f>
        <v>235</v>
      </c>
      <c r="E94" s="143">
        <f t="shared" ref="E94:M94" si="32">E93+E92</f>
        <v>67</v>
      </c>
      <c r="F94" s="143">
        <f t="shared" si="32"/>
        <v>40</v>
      </c>
      <c r="G94" s="143">
        <f t="shared" si="32"/>
        <v>2</v>
      </c>
      <c r="H94" s="143">
        <f t="shared" si="32"/>
        <v>0</v>
      </c>
      <c r="I94" s="143">
        <f t="shared" si="32"/>
        <v>4</v>
      </c>
      <c r="J94" s="143">
        <f t="shared" si="32"/>
        <v>2</v>
      </c>
      <c r="K94" s="143">
        <f t="shared" si="32"/>
        <v>8</v>
      </c>
      <c r="L94" s="143">
        <f t="shared" si="32"/>
        <v>12</v>
      </c>
      <c r="M94" s="143">
        <f t="shared" si="32"/>
        <v>26</v>
      </c>
      <c r="N94" s="150">
        <f>N93+N92</f>
        <v>396</v>
      </c>
    </row>
    <row r="95" spans="1:14" ht="16.5" thickBot="1" x14ac:dyDescent="0.3">
      <c r="A95" s="657"/>
      <c r="B95" s="24" t="s">
        <v>81</v>
      </c>
      <c r="C95" s="12" t="s">
        <v>3</v>
      </c>
      <c r="D95" s="144">
        <f>D90+D91-D94</f>
        <v>205</v>
      </c>
      <c r="E95" s="144">
        <f t="shared" ref="E95:M95" si="33">E90+E91-E94</f>
        <v>62</v>
      </c>
      <c r="F95" s="144">
        <f t="shared" si="33"/>
        <v>55</v>
      </c>
      <c r="G95" s="144">
        <f t="shared" si="33"/>
        <v>56</v>
      </c>
      <c r="H95" s="144">
        <f t="shared" si="33"/>
        <v>17</v>
      </c>
      <c r="I95" s="144">
        <f t="shared" si="33"/>
        <v>9</v>
      </c>
      <c r="J95" s="144">
        <f t="shared" si="33"/>
        <v>12</v>
      </c>
      <c r="K95" s="144">
        <f t="shared" si="33"/>
        <v>2</v>
      </c>
      <c r="L95" s="144">
        <f t="shared" si="33"/>
        <v>6</v>
      </c>
      <c r="M95" s="144">
        <f t="shared" si="33"/>
        <v>24</v>
      </c>
      <c r="N95" s="151">
        <f t="shared" ref="N95" si="34">N90+N91-N94</f>
        <v>448</v>
      </c>
    </row>
    <row r="96" spans="1:14" ht="16.149999999999999" customHeight="1" thickBot="1" x14ac:dyDescent="0.3">
      <c r="A96" s="707"/>
      <c r="B96" s="708"/>
      <c r="C96" s="708"/>
      <c r="D96" s="708"/>
      <c r="E96" s="708"/>
      <c r="F96" s="708"/>
      <c r="G96" s="708"/>
      <c r="H96" s="708"/>
      <c r="I96" s="708"/>
      <c r="J96" s="708"/>
      <c r="K96" s="708"/>
      <c r="L96" s="708"/>
      <c r="M96" s="708"/>
      <c r="N96" s="709"/>
    </row>
    <row r="97" spans="1:14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6"/>
    </row>
    <row r="98" spans="1:14" ht="15.75" x14ac:dyDescent="0.25">
      <c r="A98" s="85" t="s">
        <v>192</v>
      </c>
      <c r="B98" s="67"/>
      <c r="C98" s="12" t="s">
        <v>3</v>
      </c>
      <c r="D98" s="26">
        <f>Zomba!M98+Zomba!N98+Zomba!O98</f>
        <v>28</v>
      </c>
      <c r="E98" s="26">
        <f>Mwanza!M98+Mwanza!N98+Mwanza!O98</f>
        <v>0</v>
      </c>
      <c r="F98" s="26">
        <f>Domasi!M98+Domasi!N98+Domasi!O98</f>
        <v>0</v>
      </c>
      <c r="G98" s="26">
        <f>Namadzi!M98+Namadzi!N98+Namadzi!O98</f>
        <v>0</v>
      </c>
      <c r="H98" s="26">
        <f>Neno!M98+Neno!N98+Neno!O98</f>
        <v>0</v>
      </c>
      <c r="I98" s="26">
        <f>Kuchawe!M98+Kuchawe!N98+Kuchawe!O98</f>
        <v>0</v>
      </c>
      <c r="J98" s="26">
        <f>Chiradzulu!M98+Chiradzulu!N98+Chiradzulu!O98</f>
        <v>0</v>
      </c>
      <c r="K98" s="26">
        <f>Thondwe!M98+Thondwe!N98+Thondwe!O98</f>
        <v>0</v>
      </c>
      <c r="L98" s="26">
        <f>Jali!M98+Jali!N98+Jali!O98</f>
        <v>0</v>
      </c>
      <c r="M98" s="26">
        <f>Lirangwe!M98+Lirangwe!N98+Lirangwe!O98</f>
        <v>0</v>
      </c>
      <c r="N98" s="189">
        <f>SUM(D98:M98)</f>
        <v>28</v>
      </c>
    </row>
    <row r="99" spans="1:14" ht="15.75" x14ac:dyDescent="0.25">
      <c r="A99" s="85"/>
      <c r="B99" s="24"/>
      <c r="C99" s="12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150"/>
    </row>
    <row r="100" spans="1:14" s="3" customFormat="1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40"/>
    </row>
    <row r="101" spans="1:14" ht="15.75" x14ac:dyDescent="0.25">
      <c r="A101" s="596" t="s">
        <v>102</v>
      </c>
      <c r="B101" s="597"/>
      <c r="C101" s="12" t="s">
        <v>3</v>
      </c>
      <c r="D101" s="26">
        <f>Zomba!O101</f>
        <v>7753</v>
      </c>
      <c r="E101" s="26">
        <f>Mwanza!O101</f>
        <v>894</v>
      </c>
      <c r="F101" s="26">
        <f>Domasi!O101</f>
        <v>698</v>
      </c>
      <c r="G101" s="26">
        <f>Namadzi!O101</f>
        <v>236</v>
      </c>
      <c r="H101" s="26">
        <f>Neno!O101</f>
        <v>149</v>
      </c>
      <c r="I101" s="26">
        <f>Kuchawe!O101</f>
        <v>132</v>
      </c>
      <c r="J101" s="26">
        <f>Chiradzulu!O101</f>
        <v>78</v>
      </c>
      <c r="K101" s="26">
        <f>Thondwe!O101</f>
        <v>149</v>
      </c>
      <c r="L101" s="26">
        <f>Jali!O101</f>
        <v>0</v>
      </c>
      <c r="M101" s="26">
        <f>Lirangwe!O101</f>
        <v>40</v>
      </c>
      <c r="N101" s="32">
        <f>SUM(D101:M101)</f>
        <v>10129</v>
      </c>
    </row>
    <row r="102" spans="1:14" ht="15.75" x14ac:dyDescent="0.25">
      <c r="A102" s="596" t="s">
        <v>101</v>
      </c>
      <c r="B102" s="597"/>
      <c r="C102" s="12" t="s">
        <v>3</v>
      </c>
      <c r="D102" s="26">
        <f>Zomba!O102</f>
        <v>505</v>
      </c>
      <c r="E102" s="26">
        <f>Mwanza!O102</f>
        <v>54</v>
      </c>
      <c r="F102" s="26">
        <f>Domasi!O102</f>
        <v>9</v>
      </c>
      <c r="G102" s="26">
        <f>Namadzi!O102</f>
        <v>10</v>
      </c>
      <c r="H102" s="26">
        <f>Neno!O102</f>
        <v>4</v>
      </c>
      <c r="I102" s="26">
        <f>Kuchawe!O102</f>
        <v>8</v>
      </c>
      <c r="J102" s="26">
        <f>Chiradzulu!O102</f>
        <v>48</v>
      </c>
      <c r="K102" s="26">
        <f>Thondwe!O102</f>
        <v>4</v>
      </c>
      <c r="L102" s="26">
        <f>Jali!O102</f>
        <v>0</v>
      </c>
      <c r="M102" s="26">
        <f>Lirangwe!O102</f>
        <v>5</v>
      </c>
      <c r="N102" s="32">
        <f t="shared" ref="N102:N104" si="35">SUM(D102:M102)</f>
        <v>647</v>
      </c>
    </row>
    <row r="103" spans="1:14" ht="15.6" customHeight="1" x14ac:dyDescent="0.25">
      <c r="A103" s="603" t="s">
        <v>100</v>
      </c>
      <c r="B103" s="604"/>
      <c r="C103" s="12" t="s">
        <v>3</v>
      </c>
      <c r="D103" s="26">
        <f>Zomba!O103</f>
        <v>283</v>
      </c>
      <c r="E103" s="26">
        <f>Mwanza!O103</f>
        <v>12</v>
      </c>
      <c r="F103" s="26">
        <f>Domasi!O103</f>
        <v>6</v>
      </c>
      <c r="G103" s="26">
        <f>Namadzi!O103</f>
        <v>11</v>
      </c>
      <c r="H103" s="26">
        <f>Neno!O103</f>
        <v>0</v>
      </c>
      <c r="I103" s="26">
        <f>Kuchawe!O103</f>
        <v>3</v>
      </c>
      <c r="J103" s="26">
        <f>Chiradzulu!O103</f>
        <v>9</v>
      </c>
      <c r="K103" s="26">
        <f>Thondwe!O103</f>
        <v>0</v>
      </c>
      <c r="L103" s="26">
        <f>Jali!O103</f>
        <v>0</v>
      </c>
      <c r="M103" s="26">
        <f>Lirangwe!O103</f>
        <v>0</v>
      </c>
      <c r="N103" s="32">
        <f t="shared" si="35"/>
        <v>324</v>
      </c>
    </row>
    <row r="104" spans="1:14" ht="15.75" x14ac:dyDescent="0.25">
      <c r="A104" s="603" t="s">
        <v>99</v>
      </c>
      <c r="B104" s="604"/>
      <c r="C104" s="12" t="s">
        <v>3</v>
      </c>
      <c r="D104" s="26">
        <f>Zomba!O104</f>
        <v>91</v>
      </c>
      <c r="E104" s="26">
        <f>Mwanza!O104</f>
        <v>10</v>
      </c>
      <c r="F104" s="26">
        <f>Domasi!O104</f>
        <v>5</v>
      </c>
      <c r="G104" s="26">
        <f>Namadzi!O104</f>
        <v>2</v>
      </c>
      <c r="H104" s="26">
        <f>Neno!O104</f>
        <v>3</v>
      </c>
      <c r="I104" s="26">
        <f>Kuchawe!O104</f>
        <v>1</v>
      </c>
      <c r="J104" s="26">
        <f>Chiradzulu!O104</f>
        <v>0</v>
      </c>
      <c r="K104" s="26">
        <f>Thondwe!O104</f>
        <v>0</v>
      </c>
      <c r="L104" s="26">
        <f>Jali!O104</f>
        <v>0</v>
      </c>
      <c r="M104" s="26">
        <f>Lirangwe!O104</f>
        <v>6</v>
      </c>
      <c r="N104" s="32">
        <f t="shared" si="35"/>
        <v>118</v>
      </c>
    </row>
    <row r="105" spans="1:14" ht="15.75" x14ac:dyDescent="0.25">
      <c r="A105" s="658" t="s">
        <v>98</v>
      </c>
      <c r="B105" s="659"/>
      <c r="C105" s="12" t="s">
        <v>3</v>
      </c>
      <c r="D105" s="33">
        <f>SUM(D101:D104)</f>
        <v>8632</v>
      </c>
      <c r="E105" s="33">
        <f t="shared" ref="E105:N105" si="36">SUM(E101:E104)</f>
        <v>970</v>
      </c>
      <c r="F105" s="33">
        <f t="shared" si="36"/>
        <v>718</v>
      </c>
      <c r="G105" s="33">
        <f t="shared" si="36"/>
        <v>259</v>
      </c>
      <c r="H105" s="33">
        <f t="shared" si="36"/>
        <v>156</v>
      </c>
      <c r="I105" s="33">
        <f t="shared" si="36"/>
        <v>144</v>
      </c>
      <c r="J105" s="33">
        <f t="shared" si="36"/>
        <v>135</v>
      </c>
      <c r="K105" s="33">
        <f t="shared" si="36"/>
        <v>153</v>
      </c>
      <c r="L105" s="33">
        <f t="shared" si="36"/>
        <v>0</v>
      </c>
      <c r="M105" s="33">
        <f t="shared" si="36"/>
        <v>51</v>
      </c>
      <c r="N105" s="54">
        <f t="shared" si="36"/>
        <v>11218</v>
      </c>
    </row>
    <row r="106" spans="1:14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7"/>
    </row>
    <row r="107" spans="1:14" ht="15.75" x14ac:dyDescent="0.25">
      <c r="A107" s="596" t="s">
        <v>195</v>
      </c>
      <c r="B107" s="597"/>
      <c r="C107" s="12" t="s">
        <v>3</v>
      </c>
      <c r="D107" s="26">
        <f>Zomba!O107</f>
        <v>12386</v>
      </c>
      <c r="E107" s="26">
        <f>Mwanza!O107</f>
        <v>2543</v>
      </c>
      <c r="F107" s="26">
        <f>Domasi!O107</f>
        <v>869</v>
      </c>
      <c r="G107" s="26">
        <f>Namadzi!O107</f>
        <v>276</v>
      </c>
      <c r="H107" s="26">
        <f>Neno!O107</f>
        <v>640</v>
      </c>
      <c r="I107" s="26">
        <f>Kuchawe!O107</f>
        <v>68</v>
      </c>
      <c r="J107" s="26">
        <f>Chiradzulu!O107</f>
        <v>65</v>
      </c>
      <c r="K107" s="26">
        <f>Thondwe!O107</f>
        <v>349</v>
      </c>
      <c r="L107" s="26">
        <f>Jali!O107</f>
        <v>231</v>
      </c>
      <c r="M107" s="26">
        <f>Lirangwe!O107</f>
        <v>66</v>
      </c>
      <c r="N107" s="32">
        <f>SUM(D107:M107)</f>
        <v>17493</v>
      </c>
    </row>
    <row r="108" spans="1:14" ht="15.75" x14ac:dyDescent="0.25">
      <c r="A108" s="596" t="s">
        <v>196</v>
      </c>
      <c r="B108" s="597"/>
      <c r="C108" s="12" t="s">
        <v>3</v>
      </c>
      <c r="D108" s="26">
        <f>Zomba!O108</f>
        <v>60</v>
      </c>
      <c r="E108" s="26">
        <f>Mwanza!O108</f>
        <v>18</v>
      </c>
      <c r="F108" s="26">
        <f>Domasi!O108</f>
        <v>8</v>
      </c>
      <c r="G108" s="26">
        <f>Namadzi!O108</f>
        <v>8</v>
      </c>
      <c r="H108" s="26">
        <f>Neno!O108</f>
        <v>9</v>
      </c>
      <c r="I108" s="26">
        <f>Kuchawe!O108</f>
        <v>5</v>
      </c>
      <c r="J108" s="26">
        <f>Chiradzulu!O108</f>
        <v>2</v>
      </c>
      <c r="K108" s="26">
        <f>Thondwe!O108</f>
        <v>2</v>
      </c>
      <c r="L108" s="26">
        <f>Jali!O108</f>
        <v>1</v>
      </c>
      <c r="M108" s="26">
        <f>Lirangwe!O108</f>
        <v>1</v>
      </c>
      <c r="N108" s="32">
        <f t="shared" ref="N108:N110" si="37">SUM(D108:M108)</f>
        <v>114</v>
      </c>
    </row>
    <row r="109" spans="1:14" ht="15.75" x14ac:dyDescent="0.25">
      <c r="A109" s="596" t="s">
        <v>197</v>
      </c>
      <c r="B109" s="597"/>
      <c r="C109" s="12" t="s">
        <v>3</v>
      </c>
      <c r="D109" s="26">
        <f>Zomba!O109</f>
        <v>7</v>
      </c>
      <c r="E109" s="26">
        <f>Mwanza!O109</f>
        <v>23</v>
      </c>
      <c r="F109" s="26">
        <f>Domasi!O109</f>
        <v>3</v>
      </c>
      <c r="G109" s="26">
        <f>Namadzi!O109</f>
        <v>2</v>
      </c>
      <c r="H109" s="26">
        <f>Neno!O109</f>
        <v>17</v>
      </c>
      <c r="I109" s="26">
        <f>Kuchawe!O109</f>
        <v>1</v>
      </c>
      <c r="J109" s="26">
        <f>Chiradzulu!O109</f>
        <v>2</v>
      </c>
      <c r="K109" s="26">
        <f>Thondwe!O109</f>
        <v>1</v>
      </c>
      <c r="L109" s="26">
        <f>Jali!O109</f>
        <v>1</v>
      </c>
      <c r="M109" s="26">
        <f>Lirangwe!O109</f>
        <v>0</v>
      </c>
      <c r="N109" s="32">
        <f t="shared" si="37"/>
        <v>57</v>
      </c>
    </row>
    <row r="110" spans="1:14" ht="15.75" x14ac:dyDescent="0.25">
      <c r="A110" s="596" t="s">
        <v>198</v>
      </c>
      <c r="B110" s="597"/>
      <c r="C110" s="12" t="s">
        <v>3</v>
      </c>
      <c r="D110" s="26">
        <f>Zomba!O110</f>
        <v>116</v>
      </c>
      <c r="E110" s="26">
        <f>Mwanza!O110</f>
        <v>16</v>
      </c>
      <c r="F110" s="26">
        <f>Domasi!O110</f>
        <v>0</v>
      </c>
      <c r="G110" s="26">
        <f>Namadzi!O110</f>
        <v>1</v>
      </c>
      <c r="H110" s="26">
        <f>Neno!O110</f>
        <v>2</v>
      </c>
      <c r="I110" s="26">
        <f>Kuchawe!O110</f>
        <v>0</v>
      </c>
      <c r="J110" s="26">
        <f>Chiradzulu!O110</f>
        <v>0</v>
      </c>
      <c r="K110" s="26">
        <f>Thondwe!O110</f>
        <v>0</v>
      </c>
      <c r="L110" s="26">
        <f>Jali!O110</f>
        <v>0</v>
      </c>
      <c r="M110" s="26">
        <f>Lirangwe!O110</f>
        <v>0</v>
      </c>
      <c r="N110" s="32">
        <f t="shared" si="37"/>
        <v>135</v>
      </c>
    </row>
    <row r="111" spans="1:14" ht="15.75" x14ac:dyDescent="0.25">
      <c r="A111" s="617" t="s">
        <v>97</v>
      </c>
      <c r="B111" s="618"/>
      <c r="C111" s="12" t="s">
        <v>3</v>
      </c>
      <c r="D111" s="33">
        <f>SUM(D107:D110)</f>
        <v>12569</v>
      </c>
      <c r="E111" s="33">
        <f t="shared" ref="E111:N111" si="38">SUM(E107:E110)</f>
        <v>2600</v>
      </c>
      <c r="F111" s="33">
        <f t="shared" si="38"/>
        <v>880</v>
      </c>
      <c r="G111" s="33">
        <f t="shared" si="38"/>
        <v>287</v>
      </c>
      <c r="H111" s="33">
        <f t="shared" si="38"/>
        <v>668</v>
      </c>
      <c r="I111" s="33">
        <f t="shared" si="38"/>
        <v>74</v>
      </c>
      <c r="J111" s="33">
        <f t="shared" si="38"/>
        <v>69</v>
      </c>
      <c r="K111" s="33">
        <f t="shared" si="38"/>
        <v>352</v>
      </c>
      <c r="L111" s="33">
        <f t="shared" si="38"/>
        <v>233</v>
      </c>
      <c r="M111" s="33">
        <f t="shared" si="38"/>
        <v>67</v>
      </c>
      <c r="N111" s="54">
        <f t="shared" si="38"/>
        <v>17799</v>
      </c>
    </row>
    <row r="112" spans="1:14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40"/>
    </row>
    <row r="113" spans="1:14" ht="15.75" x14ac:dyDescent="0.25">
      <c r="A113" s="596" t="s">
        <v>199</v>
      </c>
      <c r="B113" s="597"/>
      <c r="C113" s="12" t="s">
        <v>3</v>
      </c>
      <c r="D113" s="26">
        <f>Zomba!O113</f>
        <v>3846</v>
      </c>
      <c r="E113" s="26">
        <f>Mwanza!O113</f>
        <v>249</v>
      </c>
      <c r="F113" s="26">
        <f>Domasi!O113</f>
        <v>382</v>
      </c>
      <c r="G113" s="26">
        <f>Namadzi!O113</f>
        <v>121</v>
      </c>
      <c r="H113" s="26">
        <f>Neno!O113</f>
        <v>106</v>
      </c>
      <c r="I113" s="26">
        <f>Kuchawe!O113</f>
        <v>53</v>
      </c>
      <c r="J113" s="26">
        <f>Chiradzulu!O113</f>
        <v>238</v>
      </c>
      <c r="K113" s="26">
        <f>Thondwe!O113</f>
        <v>32</v>
      </c>
      <c r="L113" s="26">
        <f>Jali!O113</f>
        <v>220</v>
      </c>
      <c r="M113" s="26">
        <f>Lirangwe!O113</f>
        <v>920</v>
      </c>
      <c r="N113" s="32">
        <f>SUM(D113:M113)</f>
        <v>6167</v>
      </c>
    </row>
    <row r="114" spans="1:14" ht="15.75" x14ac:dyDescent="0.25">
      <c r="A114" s="596" t="s">
        <v>200</v>
      </c>
      <c r="B114" s="597"/>
      <c r="C114" s="12" t="s">
        <v>3</v>
      </c>
      <c r="D114" s="26">
        <f>Zomba!O114</f>
        <v>242</v>
      </c>
      <c r="E114" s="26">
        <f>Mwanza!O114</f>
        <v>39</v>
      </c>
      <c r="F114" s="26">
        <f>Domasi!O114</f>
        <v>25</v>
      </c>
      <c r="G114" s="26">
        <f>Namadzi!O114</f>
        <v>24</v>
      </c>
      <c r="H114" s="26">
        <f>Neno!O114</f>
        <v>19</v>
      </c>
      <c r="I114" s="26">
        <f>Kuchawe!O114</f>
        <v>6</v>
      </c>
      <c r="J114" s="26">
        <f>Chiradzulu!O114</f>
        <v>14</v>
      </c>
      <c r="K114" s="26">
        <f>Thondwe!O114</f>
        <v>3</v>
      </c>
      <c r="L114" s="26">
        <f>Jali!O114</f>
        <v>9</v>
      </c>
      <c r="M114" s="26">
        <f>Lirangwe!O114</f>
        <v>15</v>
      </c>
      <c r="N114" s="32">
        <f t="shared" ref="N114:N116" si="39">SUM(D114:M114)</f>
        <v>396</v>
      </c>
    </row>
    <row r="115" spans="1:14" ht="15.75" x14ac:dyDescent="0.25">
      <c r="A115" s="596" t="s">
        <v>201</v>
      </c>
      <c r="B115" s="597"/>
      <c r="C115" s="12" t="s">
        <v>3</v>
      </c>
      <c r="D115" s="26">
        <f>Zomba!O115</f>
        <v>181</v>
      </c>
      <c r="E115" s="26">
        <f>Mwanza!O115</f>
        <v>69</v>
      </c>
      <c r="F115" s="26">
        <f>Domasi!O115</f>
        <v>26</v>
      </c>
      <c r="G115" s="26">
        <f>Namadzi!O115</f>
        <v>3</v>
      </c>
      <c r="H115" s="26">
        <f>Neno!O115</f>
        <v>5</v>
      </c>
      <c r="I115" s="26">
        <f>Kuchawe!O115</f>
        <v>17</v>
      </c>
      <c r="J115" s="26">
        <f>Chiradzulu!O115</f>
        <v>2</v>
      </c>
      <c r="K115" s="26">
        <f>Thondwe!O115</f>
        <v>11</v>
      </c>
      <c r="L115" s="26">
        <f>Jali!O115</f>
        <v>6</v>
      </c>
      <c r="M115" s="26">
        <f>Lirangwe!O115</f>
        <v>11</v>
      </c>
      <c r="N115" s="32">
        <f t="shared" si="39"/>
        <v>331</v>
      </c>
    </row>
    <row r="116" spans="1:14" ht="15.75" x14ac:dyDescent="0.25">
      <c r="A116" s="596" t="s">
        <v>202</v>
      </c>
      <c r="B116" s="597"/>
      <c r="C116" s="12" t="s">
        <v>3</v>
      </c>
      <c r="D116" s="26">
        <f>Zomba!O116</f>
        <v>80</v>
      </c>
      <c r="E116" s="26">
        <f>Mwanza!O116</f>
        <v>2</v>
      </c>
      <c r="F116" s="26">
        <f>Domasi!O116</f>
        <v>2</v>
      </c>
      <c r="G116" s="26">
        <f>Namadzi!O116</f>
        <v>2</v>
      </c>
      <c r="H116" s="26">
        <f>Neno!O116</f>
        <v>0</v>
      </c>
      <c r="I116" s="26">
        <f>Kuchawe!O116</f>
        <v>22</v>
      </c>
      <c r="J116" s="26">
        <f>Chiradzulu!O116</f>
        <v>0</v>
      </c>
      <c r="K116" s="26">
        <f>Thondwe!O116</f>
        <v>4</v>
      </c>
      <c r="L116" s="26">
        <f>Jali!O116</f>
        <v>15</v>
      </c>
      <c r="M116" s="26">
        <f>Lirangwe!O116</f>
        <v>13</v>
      </c>
      <c r="N116" s="32">
        <f t="shared" si="39"/>
        <v>140</v>
      </c>
    </row>
    <row r="117" spans="1:14" ht="15.75" x14ac:dyDescent="0.25">
      <c r="A117" s="617" t="s">
        <v>96</v>
      </c>
      <c r="B117" s="618"/>
      <c r="C117" s="12" t="s">
        <v>3</v>
      </c>
      <c r="D117" s="33">
        <f>SUM(D113:D116)</f>
        <v>4349</v>
      </c>
      <c r="E117" s="33">
        <f t="shared" ref="E117:N117" si="40">SUM(E113:E116)</f>
        <v>359</v>
      </c>
      <c r="F117" s="33">
        <f t="shared" si="40"/>
        <v>435</v>
      </c>
      <c r="G117" s="33">
        <f t="shared" si="40"/>
        <v>150</v>
      </c>
      <c r="H117" s="33">
        <f t="shared" si="40"/>
        <v>130</v>
      </c>
      <c r="I117" s="33">
        <f t="shared" si="40"/>
        <v>98</v>
      </c>
      <c r="J117" s="33">
        <f t="shared" si="40"/>
        <v>254</v>
      </c>
      <c r="K117" s="33">
        <f t="shared" si="40"/>
        <v>50</v>
      </c>
      <c r="L117" s="33">
        <f t="shared" si="40"/>
        <v>250</v>
      </c>
      <c r="M117" s="33">
        <f t="shared" si="40"/>
        <v>959</v>
      </c>
      <c r="N117" s="54">
        <f t="shared" si="40"/>
        <v>7034</v>
      </c>
    </row>
    <row r="118" spans="1:14" s="3" customFormat="1" ht="15.75" x14ac:dyDescent="0.25">
      <c r="A118" s="252" t="s">
        <v>193</v>
      </c>
      <c r="B118" s="253"/>
      <c r="C118" s="12" t="s">
        <v>3</v>
      </c>
      <c r="D118" s="33">
        <f>D117+D111</f>
        <v>16918</v>
      </c>
      <c r="E118" s="33">
        <f t="shared" ref="E118:N118" si="41">E117+E111</f>
        <v>2959</v>
      </c>
      <c r="F118" s="33">
        <f t="shared" si="41"/>
        <v>1315</v>
      </c>
      <c r="G118" s="33">
        <f t="shared" si="41"/>
        <v>437</v>
      </c>
      <c r="H118" s="33">
        <f t="shared" si="41"/>
        <v>798</v>
      </c>
      <c r="I118" s="33">
        <f t="shared" si="41"/>
        <v>172</v>
      </c>
      <c r="J118" s="33">
        <f t="shared" si="41"/>
        <v>323</v>
      </c>
      <c r="K118" s="33">
        <f t="shared" si="41"/>
        <v>402</v>
      </c>
      <c r="L118" s="33">
        <f t="shared" si="41"/>
        <v>483</v>
      </c>
      <c r="M118" s="33">
        <f t="shared" si="41"/>
        <v>1026</v>
      </c>
      <c r="N118" s="54">
        <f t="shared" si="41"/>
        <v>24833</v>
      </c>
    </row>
    <row r="119" spans="1:14" ht="15.75" x14ac:dyDescent="0.25">
      <c r="A119" s="617" t="s">
        <v>194</v>
      </c>
      <c r="B119" s="618"/>
      <c r="C119" s="12" t="s">
        <v>3</v>
      </c>
      <c r="D119" s="33">
        <f>D118+D105</f>
        <v>25550</v>
      </c>
      <c r="E119" s="33">
        <f t="shared" ref="E119:N119" si="42">E118+E105</f>
        <v>3929</v>
      </c>
      <c r="F119" s="33">
        <f t="shared" si="42"/>
        <v>2033</v>
      </c>
      <c r="G119" s="33">
        <f t="shared" si="42"/>
        <v>696</v>
      </c>
      <c r="H119" s="33">
        <f t="shared" si="42"/>
        <v>954</v>
      </c>
      <c r="I119" s="33">
        <f t="shared" si="42"/>
        <v>316</v>
      </c>
      <c r="J119" s="33">
        <f t="shared" si="42"/>
        <v>458</v>
      </c>
      <c r="K119" s="33">
        <f t="shared" si="42"/>
        <v>555</v>
      </c>
      <c r="L119" s="33">
        <f t="shared" si="42"/>
        <v>483</v>
      </c>
      <c r="M119" s="33">
        <f t="shared" si="42"/>
        <v>1077</v>
      </c>
      <c r="N119" s="54">
        <f t="shared" si="42"/>
        <v>36051</v>
      </c>
    </row>
    <row r="120" spans="1:14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5"/>
    </row>
    <row r="121" spans="1:14" ht="15.75" x14ac:dyDescent="0.25">
      <c r="A121" s="596" t="s">
        <v>95</v>
      </c>
      <c r="B121" s="597"/>
      <c r="C121" s="6" t="s">
        <v>3</v>
      </c>
      <c r="D121" s="26">
        <f>Zomba!O121</f>
        <v>139485</v>
      </c>
      <c r="E121" s="26">
        <f>Mwanza!O121</f>
        <v>23043</v>
      </c>
      <c r="F121" s="26">
        <f>Domasi!O121</f>
        <v>10619</v>
      </c>
      <c r="G121" s="26">
        <f>Namadzi!O121</f>
        <v>3706</v>
      </c>
      <c r="H121" s="26">
        <f>Neno!O121</f>
        <v>3026</v>
      </c>
      <c r="I121" s="26">
        <f>Kuchawe!O121</f>
        <v>1926</v>
      </c>
      <c r="J121" s="26">
        <f>Chiradzulu!O121</f>
        <v>3393</v>
      </c>
      <c r="K121" s="26">
        <f>Thondwe!O121</f>
        <v>3583</v>
      </c>
      <c r="L121" s="26">
        <f>Jali!O121</f>
        <v>7025</v>
      </c>
      <c r="M121" s="26">
        <f>Lirangwe!O121</f>
        <v>8289</v>
      </c>
      <c r="N121" s="31">
        <f>M121</f>
        <v>8289</v>
      </c>
    </row>
    <row r="122" spans="1:14" ht="15.75" x14ac:dyDescent="0.25">
      <c r="A122" s="596" t="s">
        <v>94</v>
      </c>
      <c r="B122" s="597"/>
      <c r="C122" s="6" t="s">
        <v>3</v>
      </c>
      <c r="D122" s="26">
        <f>Zomba!O122</f>
        <v>139030.79999999999</v>
      </c>
      <c r="E122" s="26">
        <f>Mwanza!O122</f>
        <v>19463.599999999999</v>
      </c>
      <c r="F122" s="26">
        <f>Domasi!O122</f>
        <v>10446.5</v>
      </c>
      <c r="G122" s="26">
        <f>Namadzi!O122</f>
        <v>3467.6</v>
      </c>
      <c r="H122" s="26">
        <f>Neno!O122</f>
        <v>3010</v>
      </c>
      <c r="I122" s="26">
        <f>Kuchawe!O122</f>
        <v>1920.6</v>
      </c>
      <c r="J122" s="26">
        <f>Chiradzulu!O122</f>
        <v>2477</v>
      </c>
      <c r="K122" s="26">
        <f>Thondwe!O122</f>
        <v>3373.6</v>
      </c>
      <c r="L122" s="26">
        <f>Jali!O122</f>
        <v>5766.1</v>
      </c>
      <c r="M122" s="26">
        <f>Lirangwe!O122</f>
        <v>7282.1</v>
      </c>
      <c r="N122" s="31">
        <f>M122</f>
        <v>7282.1</v>
      </c>
    </row>
    <row r="123" spans="1:14" ht="15.75" x14ac:dyDescent="0.25">
      <c r="A123" s="633" t="s">
        <v>93</v>
      </c>
      <c r="B123" s="634"/>
      <c r="C123" s="30" t="s">
        <v>6</v>
      </c>
      <c r="D123" s="29">
        <f>IFERROR(D122/D121,0)</f>
        <v>0.99674373588557896</v>
      </c>
      <c r="E123" s="29">
        <f t="shared" ref="E123:L123" si="43">IFERROR(E122/E121,0)</f>
        <v>0.84466432322180263</v>
      </c>
      <c r="F123" s="29">
        <f t="shared" si="43"/>
        <v>0.98375553253602033</v>
      </c>
      <c r="G123" s="29">
        <f t="shared" si="43"/>
        <v>0.93567188343227192</v>
      </c>
      <c r="H123" s="29">
        <f t="shared" si="43"/>
        <v>0.99471249173826837</v>
      </c>
      <c r="I123" s="29">
        <f t="shared" si="43"/>
        <v>0.99719626168224296</v>
      </c>
      <c r="J123" s="29">
        <f t="shared" si="43"/>
        <v>0.73003241968759214</v>
      </c>
      <c r="K123" s="29">
        <f t="shared" si="43"/>
        <v>0.9415573541724811</v>
      </c>
      <c r="L123" s="29">
        <f t="shared" si="43"/>
        <v>0.82079715302491107</v>
      </c>
      <c r="M123" s="29">
        <f>IFERROR(M122/M121,0)</f>
        <v>0.87852575702738578</v>
      </c>
      <c r="N123" s="300">
        <f>IFERROR(N122/N121,0)</f>
        <v>0.87852575702738578</v>
      </c>
    </row>
    <row r="124" spans="1:14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7"/>
    </row>
    <row r="125" spans="1:14" ht="15.75" x14ac:dyDescent="0.25">
      <c r="A125" s="605" t="s">
        <v>91</v>
      </c>
      <c r="B125" s="24" t="s">
        <v>85</v>
      </c>
      <c r="C125" s="12" t="s">
        <v>3</v>
      </c>
      <c r="D125" s="34">
        <f>Zomba!M125</f>
        <v>4</v>
      </c>
      <c r="E125" s="34">
        <f>Mwanza!M125</f>
        <v>7</v>
      </c>
      <c r="F125" s="34">
        <f>Domasi!M125</f>
        <v>0</v>
      </c>
      <c r="G125" s="34">
        <f>Namadzi!M125</f>
        <v>0</v>
      </c>
      <c r="H125" s="34">
        <f>Neno!M125</f>
        <v>0</v>
      </c>
      <c r="I125" s="34">
        <f>Kuchawe!M125</f>
        <v>0</v>
      </c>
      <c r="J125" s="34">
        <f>Chiradzulu!M125</f>
        <v>0</v>
      </c>
      <c r="K125" s="34">
        <f>Thondwe!M125</f>
        <v>0</v>
      </c>
      <c r="L125" s="34">
        <f>Jali!M125</f>
        <v>0</v>
      </c>
      <c r="M125" s="34">
        <f>Lirangwe!M125</f>
        <v>0</v>
      </c>
      <c r="N125" s="71">
        <f>SUM(D125:M125)</f>
        <v>11</v>
      </c>
    </row>
    <row r="126" spans="1:14" ht="15.75" x14ac:dyDescent="0.25">
      <c r="A126" s="606"/>
      <c r="B126" s="24" t="s">
        <v>84</v>
      </c>
      <c r="C126" s="12" t="s">
        <v>3</v>
      </c>
      <c r="D126" s="26">
        <f>Zomba!M126+Zomba!N126+Zomba!O126</f>
        <v>5</v>
      </c>
      <c r="E126" s="26">
        <f>Mwanza!M126+Mwanza!N126+Mwanza!O126</f>
        <v>1</v>
      </c>
      <c r="F126" s="26">
        <f>Domasi!M126+Domasi!N126+Domasi!O126</f>
        <v>0</v>
      </c>
      <c r="G126" s="26">
        <f>Namadzi!M126+Namadzi!N126+Namadzi!O126</f>
        <v>0</v>
      </c>
      <c r="H126" s="26">
        <f>Neno!M126+Neno!N126+Neno!O126</f>
        <v>0</v>
      </c>
      <c r="I126" s="26">
        <f>Kuchawe!M126+Kuchawe!N126+Kuchawe!O126</f>
        <v>0</v>
      </c>
      <c r="J126" s="26">
        <f>Chiradzulu!M126+Chiradzulu!N126+Chiradzulu!O126</f>
        <v>0</v>
      </c>
      <c r="K126" s="26">
        <f>Thondwe!M126+Thondwe!N126+Thondwe!O126</f>
        <v>0</v>
      </c>
      <c r="L126" s="26">
        <f>Jali!M126+Jali!N126+Jali!O126</f>
        <v>0</v>
      </c>
      <c r="M126" s="26">
        <f>Lirangwe!M126+Lirangwe!N126+Lirangwe!O126</f>
        <v>0</v>
      </c>
      <c r="N126" s="71">
        <f>SUM(D126:M126)</f>
        <v>6</v>
      </c>
    </row>
    <row r="127" spans="1:14" ht="15.75" x14ac:dyDescent="0.25">
      <c r="A127" s="606"/>
      <c r="B127" s="79" t="s">
        <v>88</v>
      </c>
      <c r="C127" s="12" t="s">
        <v>3</v>
      </c>
      <c r="D127" s="26">
        <f>Zomba!M127+Zomba!N127+Zomba!O127</f>
        <v>4</v>
      </c>
      <c r="E127" s="26">
        <f>Mwanza!M127+Mwanza!N127+Mwanza!O127</f>
        <v>4</v>
      </c>
      <c r="F127" s="26">
        <f>Domasi!M127+Domasi!N127+Domasi!O127</f>
        <v>0</v>
      </c>
      <c r="G127" s="26">
        <f>Namadzi!M127+Namadzi!N127+Namadzi!O127</f>
        <v>0</v>
      </c>
      <c r="H127" s="26">
        <f>Neno!M127+Neno!N127+Neno!O127</f>
        <v>0</v>
      </c>
      <c r="I127" s="26">
        <f>Kuchawe!M127+Kuchawe!N127+Kuchawe!O127</f>
        <v>0</v>
      </c>
      <c r="J127" s="26">
        <f>Chiradzulu!M127+Chiradzulu!N127+Chiradzulu!O127</f>
        <v>0</v>
      </c>
      <c r="K127" s="26">
        <f>Thondwe!M127+Thondwe!N127+Thondwe!O127</f>
        <v>0</v>
      </c>
      <c r="L127" s="26">
        <f>Jali!M127+Jali!N127+Jali!O127</f>
        <v>0</v>
      </c>
      <c r="M127" s="26">
        <f>Lirangwe!M127+Lirangwe!N127+Lirangwe!O127</f>
        <v>0</v>
      </c>
      <c r="N127" s="71">
        <f>SUM(D127:M127)</f>
        <v>8</v>
      </c>
    </row>
    <row r="128" spans="1:14" ht="15.75" x14ac:dyDescent="0.25">
      <c r="A128" s="606"/>
      <c r="B128" s="24" t="s">
        <v>82</v>
      </c>
      <c r="C128" s="12" t="s">
        <v>3</v>
      </c>
      <c r="D128" s="26">
        <f>Zomba!M128+Zomba!N128+Zomba!O128</f>
        <v>1</v>
      </c>
      <c r="E128" s="26">
        <f>Mwanza!M128+Mwanza!N128+Mwanza!O128</f>
        <v>0</v>
      </c>
      <c r="F128" s="26">
        <f>Domasi!M128+Domasi!N128+Domasi!O128</f>
        <v>0</v>
      </c>
      <c r="G128" s="26">
        <f>Namadzi!M128+Namadzi!N128+Namadzi!O128</f>
        <v>0</v>
      </c>
      <c r="H128" s="26">
        <f>Neno!M128+Neno!N128+Neno!O128</f>
        <v>0</v>
      </c>
      <c r="I128" s="26">
        <f>Kuchawe!M128+Kuchawe!N128+Kuchawe!O128</f>
        <v>0</v>
      </c>
      <c r="J128" s="26">
        <f>Chiradzulu!M128+Chiradzulu!N128+Chiradzulu!O128</f>
        <v>0</v>
      </c>
      <c r="K128" s="26">
        <f>Thondwe!M128+Thondwe!N128+Thondwe!O128</f>
        <v>0</v>
      </c>
      <c r="L128" s="26">
        <f>Jali!M128+Jali!N128+Jali!O128</f>
        <v>0</v>
      </c>
      <c r="M128" s="26">
        <f>Lirangwe!M128+Lirangwe!N128+Lirangwe!O128</f>
        <v>0</v>
      </c>
      <c r="N128" s="71">
        <f>SUM(D128:M128)</f>
        <v>1</v>
      </c>
    </row>
    <row r="129" spans="1:14" ht="15.75" x14ac:dyDescent="0.25">
      <c r="A129" s="607"/>
      <c r="B129" s="24" t="s">
        <v>81</v>
      </c>
      <c r="C129" s="12" t="s">
        <v>3</v>
      </c>
      <c r="D129" s="146">
        <f t="shared" ref="D129:N129" si="44">D125+D126-D127-D128</f>
        <v>4</v>
      </c>
      <c r="E129" s="147">
        <f t="shared" si="44"/>
        <v>4</v>
      </c>
      <c r="F129" s="147">
        <f t="shared" si="44"/>
        <v>0</v>
      </c>
      <c r="G129" s="146">
        <f t="shared" si="44"/>
        <v>0</v>
      </c>
      <c r="H129" s="146">
        <f t="shared" si="44"/>
        <v>0</v>
      </c>
      <c r="I129" s="146">
        <f t="shared" si="44"/>
        <v>0</v>
      </c>
      <c r="J129" s="146">
        <f t="shared" si="44"/>
        <v>0</v>
      </c>
      <c r="K129" s="146">
        <f t="shared" si="44"/>
        <v>0</v>
      </c>
      <c r="L129" s="146">
        <f t="shared" si="44"/>
        <v>0</v>
      </c>
      <c r="M129" s="146">
        <f t="shared" si="44"/>
        <v>0</v>
      </c>
      <c r="N129" s="35">
        <f t="shared" si="44"/>
        <v>8</v>
      </c>
    </row>
    <row r="130" spans="1:14" ht="15.75" x14ac:dyDescent="0.25">
      <c r="A130" s="605" t="s">
        <v>90</v>
      </c>
      <c r="B130" s="28" t="s">
        <v>85</v>
      </c>
      <c r="C130" s="27" t="s">
        <v>3</v>
      </c>
      <c r="D130" s="34">
        <f>Zomba!M130</f>
        <v>2</v>
      </c>
      <c r="E130" s="34">
        <f>Mwanza!M130</f>
        <v>10</v>
      </c>
      <c r="F130" s="34">
        <f>Domasi!M130</f>
        <v>0</v>
      </c>
      <c r="G130" s="34">
        <f>Namadzi!M130</f>
        <v>0</v>
      </c>
      <c r="H130" s="34">
        <f>Neno!M130</f>
        <v>0</v>
      </c>
      <c r="I130" s="34">
        <f>Kuchawe!M130</f>
        <v>0</v>
      </c>
      <c r="J130" s="34">
        <f>Chiradzulu!M130</f>
        <v>0</v>
      </c>
      <c r="K130" s="34">
        <f>Thondwe!M130</f>
        <v>0</v>
      </c>
      <c r="L130" s="34">
        <f>Jali!M130</f>
        <v>0</v>
      </c>
      <c r="M130" s="34">
        <f>Lirangwe!M130</f>
        <v>0</v>
      </c>
      <c r="N130" s="71">
        <f>SUM(D130:M130)</f>
        <v>12</v>
      </c>
    </row>
    <row r="131" spans="1:14" ht="15.75" x14ac:dyDescent="0.25">
      <c r="A131" s="606"/>
      <c r="B131" s="24" t="s">
        <v>84</v>
      </c>
      <c r="C131" s="12" t="s">
        <v>3</v>
      </c>
      <c r="D131" s="26">
        <f>Zomba!M131+Zomba!N131+Zomba!O131</f>
        <v>0</v>
      </c>
      <c r="E131" s="26">
        <f>Mwanza!M131+Mwanza!N131+Mwanza!O131</f>
        <v>1</v>
      </c>
      <c r="F131" s="26">
        <f>Domasi!M131+Domasi!N131+Domasi!O131</f>
        <v>1</v>
      </c>
      <c r="G131" s="26">
        <f>Namadzi!M131+Namadzi!N131+Namadzi!O131</f>
        <v>0</v>
      </c>
      <c r="H131" s="26">
        <f>Neno!M131+Neno!N131+Neno!O131</f>
        <v>2</v>
      </c>
      <c r="I131" s="26">
        <f>Kuchawe!M131+Kuchawe!N131+Kuchawe!O131</f>
        <v>0</v>
      </c>
      <c r="J131" s="26">
        <f>Chiradzulu!M131+Chiradzulu!N131+Chiradzulu!O131</f>
        <v>0</v>
      </c>
      <c r="K131" s="26">
        <f>Thondwe!M131+Thondwe!N131+Thondwe!O131</f>
        <v>0</v>
      </c>
      <c r="L131" s="26">
        <f>Jali!M131+Jali!N131+Jali!O131</f>
        <v>0</v>
      </c>
      <c r="M131" s="26">
        <f>Lirangwe!M131+Lirangwe!N131+Lirangwe!O131</f>
        <v>0</v>
      </c>
      <c r="N131" s="71">
        <f>SUM(D131:M131)</f>
        <v>4</v>
      </c>
    </row>
    <row r="132" spans="1:14" ht="15.75" x14ac:dyDescent="0.25">
      <c r="A132" s="606"/>
      <c r="B132" s="79" t="s">
        <v>88</v>
      </c>
      <c r="C132" s="12" t="s">
        <v>3</v>
      </c>
      <c r="D132" s="26">
        <f>Zomba!M132+Zomba!N132+Zomba!O132</f>
        <v>1</v>
      </c>
      <c r="E132" s="26">
        <f>Mwanza!M132+Mwanza!N132+Mwanza!O132</f>
        <v>4</v>
      </c>
      <c r="F132" s="26">
        <f>Domasi!M132+Domasi!N132+Domasi!O132</f>
        <v>1</v>
      </c>
      <c r="G132" s="26">
        <f>Namadzi!M132+Namadzi!N132+Namadzi!O132</f>
        <v>0</v>
      </c>
      <c r="H132" s="26">
        <f>Neno!M132+Neno!N132+Neno!O132</f>
        <v>2</v>
      </c>
      <c r="I132" s="26">
        <f>Kuchawe!M132+Kuchawe!N132+Kuchawe!O132</f>
        <v>0</v>
      </c>
      <c r="J132" s="26">
        <f>Chiradzulu!M132+Chiradzulu!N132+Chiradzulu!O132</f>
        <v>0</v>
      </c>
      <c r="K132" s="26">
        <f>Thondwe!M132+Thondwe!N132+Thondwe!O132</f>
        <v>0</v>
      </c>
      <c r="L132" s="26">
        <f>Jali!M132+Jali!N132+Jali!O132</f>
        <v>0</v>
      </c>
      <c r="M132" s="26">
        <f>Lirangwe!M132+Lirangwe!N132+Lirangwe!O132</f>
        <v>0</v>
      </c>
      <c r="N132" s="71">
        <f>SUM(D132:M132)</f>
        <v>8</v>
      </c>
    </row>
    <row r="133" spans="1:14" ht="15.75" x14ac:dyDescent="0.25">
      <c r="A133" s="606"/>
      <c r="B133" s="24" t="s">
        <v>82</v>
      </c>
      <c r="C133" s="12" t="s">
        <v>3</v>
      </c>
      <c r="D133" s="26">
        <f>Zomba!M133+Zomba!N133+Zomba!O133</f>
        <v>1</v>
      </c>
      <c r="E133" s="26">
        <f>Mwanza!M133+Mwanza!N133+Mwanza!O133</f>
        <v>0</v>
      </c>
      <c r="F133" s="26">
        <f>Domasi!M133+Domasi!N133+Domasi!O133</f>
        <v>0</v>
      </c>
      <c r="G133" s="26">
        <f>Namadzi!M133+Namadzi!N133+Namadzi!O133</f>
        <v>0</v>
      </c>
      <c r="H133" s="26">
        <f>Neno!M133+Neno!N133+Neno!O133</f>
        <v>0</v>
      </c>
      <c r="I133" s="26">
        <f>Kuchawe!M133+Kuchawe!N133+Kuchawe!O133</f>
        <v>0</v>
      </c>
      <c r="J133" s="26">
        <f>Chiradzulu!M133+Chiradzulu!N133+Chiradzulu!O133</f>
        <v>0</v>
      </c>
      <c r="K133" s="26">
        <f>Thondwe!M133+Thondwe!N133+Thondwe!O133</f>
        <v>0</v>
      </c>
      <c r="L133" s="26">
        <f>Jali!M133+Jali!N133+Jali!O133</f>
        <v>0</v>
      </c>
      <c r="M133" s="26">
        <f>Lirangwe!M133+Lirangwe!N133+Lirangwe!O133</f>
        <v>0</v>
      </c>
      <c r="N133" s="71">
        <f>SUM(D133:M133)</f>
        <v>1</v>
      </c>
    </row>
    <row r="134" spans="1:14" ht="15.75" x14ac:dyDescent="0.25">
      <c r="A134" s="607"/>
      <c r="B134" s="24" t="s">
        <v>81</v>
      </c>
      <c r="C134" s="12" t="s">
        <v>3</v>
      </c>
      <c r="D134" s="146">
        <f t="shared" ref="D134:N134" si="45">D130+D131-D132-D133</f>
        <v>0</v>
      </c>
      <c r="E134" s="147">
        <f t="shared" si="45"/>
        <v>7</v>
      </c>
      <c r="F134" s="147">
        <f t="shared" si="45"/>
        <v>0</v>
      </c>
      <c r="G134" s="146">
        <f t="shared" si="45"/>
        <v>0</v>
      </c>
      <c r="H134" s="146">
        <f t="shared" si="45"/>
        <v>0</v>
      </c>
      <c r="I134" s="146">
        <f t="shared" si="45"/>
        <v>0</v>
      </c>
      <c r="J134" s="146">
        <f t="shared" si="45"/>
        <v>0</v>
      </c>
      <c r="K134" s="146">
        <f t="shared" si="45"/>
        <v>0</v>
      </c>
      <c r="L134" s="146">
        <f t="shared" si="45"/>
        <v>0</v>
      </c>
      <c r="M134" s="146">
        <f t="shared" si="45"/>
        <v>0</v>
      </c>
      <c r="N134" s="35">
        <f t="shared" si="45"/>
        <v>7</v>
      </c>
    </row>
    <row r="135" spans="1:14" ht="15.75" x14ac:dyDescent="0.25">
      <c r="A135" s="605" t="s">
        <v>89</v>
      </c>
      <c r="B135" s="24" t="s">
        <v>85</v>
      </c>
      <c r="C135" s="12" t="s">
        <v>3</v>
      </c>
      <c r="D135" s="34">
        <f>Zomba!M135</f>
        <v>4</v>
      </c>
      <c r="E135" s="34">
        <f>Mwanza!M135</f>
        <v>4</v>
      </c>
      <c r="F135" s="34">
        <f>Domasi!M135</f>
        <v>0</v>
      </c>
      <c r="G135" s="34">
        <f>Namadzi!M135</f>
        <v>0</v>
      </c>
      <c r="H135" s="34">
        <f>Neno!M135</f>
        <v>0</v>
      </c>
      <c r="I135" s="34">
        <f>Kuchawe!M135</f>
        <v>0</v>
      </c>
      <c r="J135" s="34">
        <f>Chiradzulu!M135</f>
        <v>0</v>
      </c>
      <c r="K135" s="34">
        <f>Thondwe!M135</f>
        <v>0</v>
      </c>
      <c r="L135" s="34">
        <f>Jali!M135</f>
        <v>0</v>
      </c>
      <c r="M135" s="34">
        <f>Lirangwe!M135</f>
        <v>0</v>
      </c>
      <c r="N135" s="71">
        <f>SUM(D135:M135)</f>
        <v>8</v>
      </c>
    </row>
    <row r="136" spans="1:14" ht="15.75" x14ac:dyDescent="0.25">
      <c r="A136" s="606"/>
      <c r="B136" s="24" t="s">
        <v>84</v>
      </c>
      <c r="C136" s="12" t="s">
        <v>3</v>
      </c>
      <c r="D136" s="26">
        <f>Zomba!M136+Zomba!N136+Zomba!O136</f>
        <v>11</v>
      </c>
      <c r="E136" s="26">
        <f>Mwanza!M136+Mwanza!N136+Mwanza!O136</f>
        <v>3</v>
      </c>
      <c r="F136" s="26">
        <f>Domasi!M136+Domasi!N136+Domasi!O136</f>
        <v>0</v>
      </c>
      <c r="G136" s="26">
        <f>Namadzi!M136+Namadzi!N136+Namadzi!O136</f>
        <v>0</v>
      </c>
      <c r="H136" s="26">
        <f>Neno!M136+Neno!N136+Neno!O136</f>
        <v>0</v>
      </c>
      <c r="I136" s="26">
        <f>Kuchawe!M136+Kuchawe!N136+Kuchawe!O136</f>
        <v>0</v>
      </c>
      <c r="J136" s="26">
        <f>Chiradzulu!M136+Chiradzulu!N136+Chiradzulu!O136</f>
        <v>0</v>
      </c>
      <c r="K136" s="26">
        <f>Thondwe!M136+Thondwe!N136+Thondwe!O136</f>
        <v>0</v>
      </c>
      <c r="L136" s="26">
        <f>Jali!M136+Jali!N136+Jali!O136</f>
        <v>0</v>
      </c>
      <c r="M136" s="26">
        <f>Lirangwe!M136+Lirangwe!N136+Lirangwe!O136</f>
        <v>0</v>
      </c>
      <c r="N136" s="71">
        <f>SUM(D136:M136)</f>
        <v>14</v>
      </c>
    </row>
    <row r="137" spans="1:14" ht="15.75" x14ac:dyDescent="0.25">
      <c r="A137" s="606"/>
      <c r="B137" s="79" t="s">
        <v>88</v>
      </c>
      <c r="C137" s="12" t="s">
        <v>3</v>
      </c>
      <c r="D137" s="26">
        <f>Zomba!M137+Zomba!N137+Zomba!O137</f>
        <v>0</v>
      </c>
      <c r="E137" s="26">
        <f>Mwanza!M137+Mwanza!N137+Mwanza!O137</f>
        <v>5</v>
      </c>
      <c r="F137" s="26">
        <f>Domasi!M137+Domasi!N137+Domasi!O137</f>
        <v>0</v>
      </c>
      <c r="G137" s="26">
        <f>Namadzi!M137+Namadzi!N137+Namadzi!O137</f>
        <v>0</v>
      </c>
      <c r="H137" s="26">
        <f>Neno!M137+Neno!N137+Neno!O137</f>
        <v>0</v>
      </c>
      <c r="I137" s="26">
        <f>Kuchawe!M137+Kuchawe!N137+Kuchawe!O137</f>
        <v>0</v>
      </c>
      <c r="J137" s="26">
        <f>Chiradzulu!M137+Chiradzulu!N137+Chiradzulu!O137</f>
        <v>0</v>
      </c>
      <c r="K137" s="26">
        <f>Thondwe!M137+Thondwe!N137+Thondwe!O137</f>
        <v>0</v>
      </c>
      <c r="L137" s="26">
        <f>Jali!M137+Jali!N137+Jali!O137</f>
        <v>0</v>
      </c>
      <c r="M137" s="26">
        <f>Lirangwe!M137+Lirangwe!N137+Lirangwe!O137</f>
        <v>0</v>
      </c>
      <c r="N137" s="71">
        <f>SUM(D137:M137)</f>
        <v>5</v>
      </c>
    </row>
    <row r="138" spans="1:14" ht="15.75" x14ac:dyDescent="0.25">
      <c r="A138" s="606"/>
      <c r="B138" s="24" t="s">
        <v>82</v>
      </c>
      <c r="C138" s="12" t="s">
        <v>3</v>
      </c>
      <c r="D138" s="26">
        <f>Zomba!M138+Zomba!N138+Zomba!O138</f>
        <v>6</v>
      </c>
      <c r="E138" s="26">
        <f>Mwanza!M138+Mwanza!N138+Mwanza!O138</f>
        <v>0</v>
      </c>
      <c r="F138" s="26">
        <f>Domasi!M138+Domasi!N138+Domasi!O138</f>
        <v>0</v>
      </c>
      <c r="G138" s="26">
        <f>Namadzi!M138+Namadzi!N138+Namadzi!O138</f>
        <v>0</v>
      </c>
      <c r="H138" s="26">
        <f>Neno!M138+Neno!N138+Neno!O138</f>
        <v>0</v>
      </c>
      <c r="I138" s="26">
        <f>Kuchawe!M138+Kuchawe!N138+Kuchawe!O138</f>
        <v>0</v>
      </c>
      <c r="J138" s="26">
        <f>Chiradzulu!M138+Chiradzulu!N138+Chiradzulu!O138</f>
        <v>0</v>
      </c>
      <c r="K138" s="26">
        <f>Thondwe!M138+Thondwe!N138+Thondwe!O138</f>
        <v>0</v>
      </c>
      <c r="L138" s="26">
        <f>Jali!M138+Jali!N138+Jali!O138</f>
        <v>0</v>
      </c>
      <c r="M138" s="26">
        <f>Lirangwe!M138+Lirangwe!N138+Lirangwe!O138</f>
        <v>0</v>
      </c>
      <c r="N138" s="71">
        <f>SUM(D138:M138)</f>
        <v>6</v>
      </c>
    </row>
    <row r="139" spans="1:14" ht="15.75" x14ac:dyDescent="0.25">
      <c r="A139" s="607"/>
      <c r="B139" s="24" t="s">
        <v>81</v>
      </c>
      <c r="C139" s="12" t="s">
        <v>3</v>
      </c>
      <c r="D139" s="146">
        <f t="shared" ref="D139:N139" si="46">D135+D136-D137-D138</f>
        <v>9</v>
      </c>
      <c r="E139" s="147">
        <f t="shared" si="46"/>
        <v>2</v>
      </c>
      <c r="F139" s="147">
        <f t="shared" si="46"/>
        <v>0</v>
      </c>
      <c r="G139" s="146">
        <f t="shared" si="46"/>
        <v>0</v>
      </c>
      <c r="H139" s="146">
        <f t="shared" si="46"/>
        <v>0</v>
      </c>
      <c r="I139" s="146">
        <f t="shared" si="46"/>
        <v>0</v>
      </c>
      <c r="J139" s="146">
        <f t="shared" si="46"/>
        <v>0</v>
      </c>
      <c r="K139" s="146">
        <f t="shared" si="46"/>
        <v>0</v>
      </c>
      <c r="L139" s="146">
        <f t="shared" si="46"/>
        <v>0</v>
      </c>
      <c r="M139" s="146">
        <f t="shared" si="46"/>
        <v>0</v>
      </c>
      <c r="N139" s="35">
        <f t="shared" si="46"/>
        <v>11</v>
      </c>
    </row>
    <row r="140" spans="1:14" ht="15.75" x14ac:dyDescent="0.25">
      <c r="A140" s="605" t="s">
        <v>87</v>
      </c>
      <c r="B140" s="24" t="s">
        <v>85</v>
      </c>
      <c r="C140" s="12" t="s">
        <v>3</v>
      </c>
      <c r="D140" s="34">
        <f>Zomba!M140</f>
        <v>834</v>
      </c>
      <c r="E140" s="34">
        <f>Mwanza!M140</f>
        <v>433</v>
      </c>
      <c r="F140" s="34">
        <f>Domasi!M140</f>
        <v>14</v>
      </c>
      <c r="G140" s="34">
        <f>Namadzi!M140</f>
        <v>1</v>
      </c>
      <c r="H140" s="34">
        <f>Neno!M140</f>
        <v>1</v>
      </c>
      <c r="I140" s="34">
        <f>Kuchawe!M140</f>
        <v>0</v>
      </c>
      <c r="J140" s="34">
        <f>Chiradzulu!M140</f>
        <v>0</v>
      </c>
      <c r="K140" s="34">
        <f>Thondwe!M140</f>
        <v>0</v>
      </c>
      <c r="L140" s="34">
        <f>Jali!M140</f>
        <v>2</v>
      </c>
      <c r="M140" s="34">
        <f>Lirangwe!M140</f>
        <v>0</v>
      </c>
      <c r="N140" s="71">
        <f>SUM(D140:M140)</f>
        <v>1285</v>
      </c>
    </row>
    <row r="141" spans="1:14" ht="15.75" x14ac:dyDescent="0.25">
      <c r="A141" s="606"/>
      <c r="B141" s="24" t="s">
        <v>84</v>
      </c>
      <c r="C141" s="12" t="s">
        <v>3</v>
      </c>
      <c r="D141" s="26">
        <f>Zomba!M141+Zomba!N141+Zomba!O141</f>
        <v>585</v>
      </c>
      <c r="E141" s="26">
        <f>Mwanza!M141+Mwanza!N141+Mwanza!O141</f>
        <v>53</v>
      </c>
      <c r="F141" s="26">
        <f>Domasi!M141+Domasi!N141+Domasi!O141</f>
        <v>22</v>
      </c>
      <c r="G141" s="26">
        <f>Namadzi!M141+Namadzi!N141+Namadzi!O141</f>
        <v>8</v>
      </c>
      <c r="H141" s="26">
        <f>Neno!M141+Neno!N141+Neno!O141</f>
        <v>21</v>
      </c>
      <c r="I141" s="26">
        <f>Kuchawe!M141+Kuchawe!N141+Kuchawe!O141</f>
        <v>0</v>
      </c>
      <c r="J141" s="26">
        <f>Chiradzulu!M141+Chiradzulu!N141+Chiradzulu!O141</f>
        <v>0</v>
      </c>
      <c r="K141" s="26">
        <f>Thondwe!M141+Thondwe!N141+Thondwe!O141</f>
        <v>0</v>
      </c>
      <c r="L141" s="26">
        <f>Jali!M141+Jali!N141+Jali!O141</f>
        <v>9</v>
      </c>
      <c r="M141" s="26">
        <f>Lirangwe!M141+Lirangwe!N141+Lirangwe!O141</f>
        <v>0</v>
      </c>
      <c r="N141" s="71">
        <f>SUM(D141:M141)</f>
        <v>698</v>
      </c>
    </row>
    <row r="142" spans="1:14" ht="15.75" x14ac:dyDescent="0.25">
      <c r="A142" s="606"/>
      <c r="B142" s="24" t="s">
        <v>83</v>
      </c>
      <c r="C142" s="12" t="s">
        <v>3</v>
      </c>
      <c r="D142" s="26">
        <f>Zomba!M142+Zomba!N142+Zomba!O142</f>
        <v>0</v>
      </c>
      <c r="E142" s="26">
        <f>Mwanza!M142+Mwanza!N142+Mwanza!O142</f>
        <v>29</v>
      </c>
      <c r="F142" s="26">
        <f>Domasi!M142+Domasi!N142+Domasi!O142</f>
        <v>27</v>
      </c>
      <c r="G142" s="26">
        <f>Namadzi!M142+Namadzi!N142+Namadzi!O142</f>
        <v>5</v>
      </c>
      <c r="H142" s="26">
        <f>Neno!M142+Neno!N142+Neno!O142</f>
        <v>10</v>
      </c>
      <c r="I142" s="26">
        <f>Kuchawe!M142+Kuchawe!N142+Kuchawe!O142</f>
        <v>0</v>
      </c>
      <c r="J142" s="26">
        <f>Chiradzulu!M142+Chiradzulu!N142+Chiradzulu!O142</f>
        <v>0</v>
      </c>
      <c r="K142" s="26">
        <f>Thondwe!M142+Thondwe!N142+Thondwe!O142</f>
        <v>0</v>
      </c>
      <c r="L142" s="26">
        <f>Jali!M142+Jali!N142+Jali!O142</f>
        <v>9</v>
      </c>
      <c r="M142" s="26">
        <f>Lirangwe!M142+Lirangwe!N142+Lirangwe!O142</f>
        <v>0</v>
      </c>
      <c r="N142" s="71">
        <f>SUM(D142:M142)</f>
        <v>80</v>
      </c>
    </row>
    <row r="143" spans="1:14" ht="15.75" x14ac:dyDescent="0.25">
      <c r="A143" s="606"/>
      <c r="B143" s="24" t="s">
        <v>82</v>
      </c>
      <c r="C143" s="12" t="s">
        <v>3</v>
      </c>
      <c r="D143" s="26">
        <f>Zomba!M143+Zomba!N143+Zomba!O143</f>
        <v>322</v>
      </c>
      <c r="E143" s="26">
        <f>Mwanza!M143+Mwanza!N143+Mwanza!O143</f>
        <v>0</v>
      </c>
      <c r="F143" s="26">
        <f>Domasi!M143+Domasi!N143+Domasi!O143</f>
        <v>4</v>
      </c>
      <c r="G143" s="26">
        <f>Namadzi!M143+Namadzi!N143+Namadzi!O143</f>
        <v>4</v>
      </c>
      <c r="H143" s="26">
        <f>Neno!M143+Neno!N143+Neno!O143</f>
        <v>12</v>
      </c>
      <c r="I143" s="26">
        <f>Kuchawe!M143+Kuchawe!N143+Kuchawe!O143</f>
        <v>0</v>
      </c>
      <c r="J143" s="26">
        <f>Chiradzulu!M143+Chiradzulu!N143+Chiradzulu!O143</f>
        <v>0</v>
      </c>
      <c r="K143" s="26">
        <f>Thondwe!M143+Thondwe!N143+Thondwe!O143</f>
        <v>0</v>
      </c>
      <c r="L143" s="26">
        <f>Jali!M143+Jali!N143+Jali!O143</f>
        <v>0</v>
      </c>
      <c r="M143" s="26">
        <f>Lirangwe!M143+Lirangwe!N143+Lirangwe!O143</f>
        <v>0</v>
      </c>
      <c r="N143" s="71">
        <f>SUM(D143:M143)</f>
        <v>342</v>
      </c>
    </row>
    <row r="144" spans="1:14" ht="15.75" x14ac:dyDescent="0.25">
      <c r="A144" s="607"/>
      <c r="B144" s="24" t="s">
        <v>81</v>
      </c>
      <c r="C144" s="12" t="s">
        <v>3</v>
      </c>
      <c r="D144" s="146">
        <f t="shared" ref="D144:N144" si="47">D140+D141-D142-D143</f>
        <v>1097</v>
      </c>
      <c r="E144" s="146">
        <f t="shared" si="47"/>
        <v>457</v>
      </c>
      <c r="F144" s="146">
        <f t="shared" si="47"/>
        <v>5</v>
      </c>
      <c r="G144" s="146">
        <f t="shared" si="47"/>
        <v>0</v>
      </c>
      <c r="H144" s="146">
        <f t="shared" si="47"/>
        <v>0</v>
      </c>
      <c r="I144" s="146">
        <f t="shared" si="47"/>
        <v>0</v>
      </c>
      <c r="J144" s="146">
        <f t="shared" si="47"/>
        <v>0</v>
      </c>
      <c r="K144" s="146">
        <f t="shared" si="47"/>
        <v>0</v>
      </c>
      <c r="L144" s="146">
        <f t="shared" si="47"/>
        <v>2</v>
      </c>
      <c r="M144" s="146">
        <f t="shared" si="47"/>
        <v>0</v>
      </c>
      <c r="N144" s="35">
        <f t="shared" si="47"/>
        <v>1561</v>
      </c>
    </row>
    <row r="145" spans="1:14" s="3" customFormat="1" ht="15.75" x14ac:dyDescent="0.25">
      <c r="A145" s="605" t="s">
        <v>86</v>
      </c>
      <c r="B145" s="24" t="s">
        <v>85</v>
      </c>
      <c r="C145" s="12" t="s">
        <v>3</v>
      </c>
      <c r="D145" s="145">
        <f t="shared" ref="D145:M148" si="48">D125+D130+D135+D140</f>
        <v>844</v>
      </c>
      <c r="E145" s="145">
        <f t="shared" si="48"/>
        <v>454</v>
      </c>
      <c r="F145" s="145">
        <f t="shared" si="48"/>
        <v>14</v>
      </c>
      <c r="G145" s="145">
        <f t="shared" si="48"/>
        <v>1</v>
      </c>
      <c r="H145" s="145">
        <f t="shared" si="48"/>
        <v>1</v>
      </c>
      <c r="I145" s="145">
        <f t="shared" si="48"/>
        <v>0</v>
      </c>
      <c r="J145" s="145">
        <f t="shared" si="48"/>
        <v>0</v>
      </c>
      <c r="K145" s="145">
        <f t="shared" si="48"/>
        <v>0</v>
      </c>
      <c r="L145" s="145">
        <f t="shared" si="48"/>
        <v>2</v>
      </c>
      <c r="M145" s="145">
        <f t="shared" si="48"/>
        <v>0</v>
      </c>
      <c r="N145" s="97">
        <f t="shared" ref="N145:N149" si="49">N125+N130+N135+N140</f>
        <v>1316</v>
      </c>
    </row>
    <row r="146" spans="1:14" ht="15.75" x14ac:dyDescent="0.25">
      <c r="A146" s="606"/>
      <c r="B146" s="24" t="s">
        <v>84</v>
      </c>
      <c r="C146" s="12" t="s">
        <v>3</v>
      </c>
      <c r="D146" s="145">
        <f t="shared" si="48"/>
        <v>601</v>
      </c>
      <c r="E146" s="145">
        <f t="shared" si="48"/>
        <v>58</v>
      </c>
      <c r="F146" s="145">
        <f t="shared" si="48"/>
        <v>23</v>
      </c>
      <c r="G146" s="145">
        <f t="shared" si="48"/>
        <v>8</v>
      </c>
      <c r="H146" s="145">
        <f t="shared" si="48"/>
        <v>23</v>
      </c>
      <c r="I146" s="145">
        <f t="shared" si="48"/>
        <v>0</v>
      </c>
      <c r="J146" s="145">
        <f t="shared" si="48"/>
        <v>0</v>
      </c>
      <c r="K146" s="145">
        <f t="shared" si="48"/>
        <v>0</v>
      </c>
      <c r="L146" s="145">
        <f t="shared" si="48"/>
        <v>9</v>
      </c>
      <c r="M146" s="145">
        <f t="shared" si="48"/>
        <v>0</v>
      </c>
      <c r="N146" s="97">
        <f t="shared" si="49"/>
        <v>722</v>
      </c>
    </row>
    <row r="147" spans="1:14" ht="15.75" x14ac:dyDescent="0.25">
      <c r="A147" s="606"/>
      <c r="B147" s="24" t="s">
        <v>83</v>
      </c>
      <c r="C147" s="12" t="s">
        <v>3</v>
      </c>
      <c r="D147" s="145">
        <f t="shared" si="48"/>
        <v>5</v>
      </c>
      <c r="E147" s="145">
        <f t="shared" si="48"/>
        <v>42</v>
      </c>
      <c r="F147" s="145">
        <f t="shared" si="48"/>
        <v>28</v>
      </c>
      <c r="G147" s="145">
        <f t="shared" si="48"/>
        <v>5</v>
      </c>
      <c r="H147" s="145">
        <f t="shared" si="48"/>
        <v>12</v>
      </c>
      <c r="I147" s="145">
        <f t="shared" si="48"/>
        <v>0</v>
      </c>
      <c r="J147" s="145">
        <f t="shared" si="48"/>
        <v>0</v>
      </c>
      <c r="K147" s="145">
        <f t="shared" si="48"/>
        <v>0</v>
      </c>
      <c r="L147" s="145">
        <f t="shared" si="48"/>
        <v>9</v>
      </c>
      <c r="M147" s="145">
        <f t="shared" si="48"/>
        <v>0</v>
      </c>
      <c r="N147" s="97">
        <f t="shared" si="49"/>
        <v>101</v>
      </c>
    </row>
    <row r="148" spans="1:14" ht="15.75" x14ac:dyDescent="0.25">
      <c r="A148" s="606"/>
      <c r="B148" s="24" t="s">
        <v>82</v>
      </c>
      <c r="C148" s="12" t="s">
        <v>3</v>
      </c>
      <c r="D148" s="145">
        <f t="shared" si="48"/>
        <v>330</v>
      </c>
      <c r="E148" s="145">
        <f t="shared" si="48"/>
        <v>0</v>
      </c>
      <c r="F148" s="145">
        <f t="shared" si="48"/>
        <v>4</v>
      </c>
      <c r="G148" s="145">
        <f t="shared" si="48"/>
        <v>4</v>
      </c>
      <c r="H148" s="145">
        <f t="shared" si="48"/>
        <v>12</v>
      </c>
      <c r="I148" s="145">
        <f t="shared" si="48"/>
        <v>0</v>
      </c>
      <c r="J148" s="145">
        <f t="shared" si="48"/>
        <v>0</v>
      </c>
      <c r="K148" s="145">
        <f t="shared" si="48"/>
        <v>0</v>
      </c>
      <c r="L148" s="145">
        <f t="shared" si="48"/>
        <v>0</v>
      </c>
      <c r="M148" s="145">
        <f t="shared" si="48"/>
        <v>0</v>
      </c>
      <c r="N148" s="97">
        <f t="shared" si="49"/>
        <v>350</v>
      </c>
    </row>
    <row r="149" spans="1:14" ht="15.75" x14ac:dyDescent="0.25">
      <c r="A149" s="607"/>
      <c r="B149" s="24" t="s">
        <v>81</v>
      </c>
      <c r="C149" s="12" t="s">
        <v>3</v>
      </c>
      <c r="D149" s="146">
        <f t="shared" ref="D149:M149" si="50">D145+D146-D147-D148</f>
        <v>1110</v>
      </c>
      <c r="E149" s="147">
        <f t="shared" si="50"/>
        <v>470</v>
      </c>
      <c r="F149" s="147">
        <f t="shared" si="50"/>
        <v>5</v>
      </c>
      <c r="G149" s="146">
        <f t="shared" si="50"/>
        <v>0</v>
      </c>
      <c r="H149" s="146">
        <f t="shared" si="50"/>
        <v>0</v>
      </c>
      <c r="I149" s="146">
        <f t="shared" si="50"/>
        <v>0</v>
      </c>
      <c r="J149" s="146">
        <f t="shared" si="50"/>
        <v>0</v>
      </c>
      <c r="K149" s="146">
        <f t="shared" si="50"/>
        <v>0</v>
      </c>
      <c r="L149" s="146">
        <f t="shared" si="50"/>
        <v>2</v>
      </c>
      <c r="M149" s="146">
        <f t="shared" si="50"/>
        <v>0</v>
      </c>
      <c r="N149" s="97">
        <f t="shared" si="49"/>
        <v>1587</v>
      </c>
    </row>
    <row r="150" spans="1:14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5"/>
    </row>
    <row r="151" spans="1:14" ht="15.6" customHeight="1" x14ac:dyDescent="0.25">
      <c r="A151" s="698" t="s">
        <v>79</v>
      </c>
      <c r="B151" s="699"/>
      <c r="C151" s="699"/>
      <c r="D151" s="699"/>
      <c r="E151" s="699"/>
      <c r="F151" s="699"/>
      <c r="G151" s="699"/>
      <c r="H151" s="699"/>
      <c r="I151" s="699"/>
      <c r="J151" s="699"/>
      <c r="K151" s="699"/>
      <c r="L151" s="699"/>
      <c r="M151" s="699"/>
      <c r="N151" s="700"/>
    </row>
    <row r="152" spans="1:14" ht="15.75" x14ac:dyDescent="0.25">
      <c r="A152" s="628" t="s">
        <v>78</v>
      </c>
      <c r="B152" s="88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10"/>
    </row>
    <row r="153" spans="1:14" ht="15.75" x14ac:dyDescent="0.25">
      <c r="A153" s="629"/>
      <c r="B153" s="20" t="s">
        <v>73</v>
      </c>
      <c r="C153" s="12" t="s">
        <v>57</v>
      </c>
      <c r="D153" s="26">
        <f>Zomba!M153+Zomba!N153+Zomba!O153</f>
        <v>735</v>
      </c>
      <c r="E153" s="26">
        <f>Mwanza!M153+Mwanza!N153+Mwanza!O153</f>
        <v>87</v>
      </c>
      <c r="F153" s="26">
        <f>Domasi!M153+Domasi!N153+Domasi!O153</f>
        <v>31</v>
      </c>
      <c r="G153" s="26">
        <f>Namadzi!M153+Namadzi!N153+Namadzi!O153</f>
        <v>42</v>
      </c>
      <c r="H153" s="26">
        <f>Neno!M153+Neno!N153+Neno!O153</f>
        <v>20</v>
      </c>
      <c r="I153" s="26">
        <f>Kuchawe!M153+Kuchawe!N153+Kuchawe!O153</f>
        <v>21</v>
      </c>
      <c r="J153" s="26">
        <f>Chiradzulu!M153+Chiradzulu!N153+Chiradzulu!O153</f>
        <v>16</v>
      </c>
      <c r="K153" s="26">
        <f>Thondwe!M153+Thondwe!N153+Thondwe!O153</f>
        <v>19</v>
      </c>
      <c r="L153" s="26">
        <f>Jali!M153+Jali!N153+Jali!O153</f>
        <v>17</v>
      </c>
      <c r="M153" s="26">
        <f>Lirangwe!M153+Lirangwe!N153+Lirangwe!O153</f>
        <v>69</v>
      </c>
      <c r="N153" s="19">
        <f t="shared" ref="N153:N165" si="51">SUM(D153:M153)</f>
        <v>1057</v>
      </c>
    </row>
    <row r="154" spans="1:14" ht="15.75" x14ac:dyDescent="0.25">
      <c r="A154" s="629"/>
      <c r="B154" s="20" t="s">
        <v>72</v>
      </c>
      <c r="C154" s="12" t="s">
        <v>57</v>
      </c>
      <c r="D154" s="26">
        <f>Zomba!M154+Zomba!N154+Zomba!O154</f>
        <v>380</v>
      </c>
      <c r="E154" s="26">
        <f>Mwanza!M154+Mwanza!N154+Mwanza!O154</f>
        <v>41</v>
      </c>
      <c r="F154" s="26">
        <f>Domasi!M154+Domasi!N154+Domasi!O154</f>
        <v>21</v>
      </c>
      <c r="G154" s="26">
        <f>Namadzi!M154+Namadzi!N154+Namadzi!O154</f>
        <v>32</v>
      </c>
      <c r="H154" s="26">
        <f>Neno!M154+Neno!N154+Neno!O154</f>
        <v>13</v>
      </c>
      <c r="I154" s="26">
        <f>Kuchawe!M154+Kuchawe!N154+Kuchawe!O154</f>
        <v>15</v>
      </c>
      <c r="J154" s="26">
        <f>Chiradzulu!M154+Chiradzulu!N154+Chiradzulu!O154</f>
        <v>8</v>
      </c>
      <c r="K154" s="26">
        <f>Thondwe!M154+Thondwe!N154+Thondwe!O154</f>
        <v>6</v>
      </c>
      <c r="L154" s="26">
        <f>Jali!M154+Jali!N154+Jali!O154</f>
        <v>14</v>
      </c>
      <c r="M154" s="26">
        <f>Lirangwe!M154+Lirangwe!N154+Lirangwe!O154</f>
        <v>14</v>
      </c>
      <c r="N154" s="19">
        <f t="shared" si="51"/>
        <v>544</v>
      </c>
    </row>
    <row r="155" spans="1:14" ht="15.75" x14ac:dyDescent="0.25">
      <c r="A155" s="629"/>
      <c r="B155" s="20" t="s">
        <v>53</v>
      </c>
      <c r="C155" s="12" t="s">
        <v>57</v>
      </c>
      <c r="D155" s="26">
        <f>Zomba!M155+Zomba!N155+Zomba!O155</f>
        <v>208</v>
      </c>
      <c r="E155" s="26">
        <f>Mwanza!M155+Mwanza!N155+Mwanza!O155</f>
        <v>27</v>
      </c>
      <c r="F155" s="26">
        <f>Domasi!M155+Domasi!N155+Domasi!O155</f>
        <v>21</v>
      </c>
      <c r="G155" s="26">
        <f>Namadzi!M155+Namadzi!N155+Namadzi!O155</f>
        <v>15</v>
      </c>
      <c r="H155" s="26">
        <f>Neno!M155+Neno!N155+Neno!O155</f>
        <v>1</v>
      </c>
      <c r="I155" s="26">
        <f>Kuchawe!M155+Kuchawe!N155+Kuchawe!O155</f>
        <v>22</v>
      </c>
      <c r="J155" s="26">
        <f>Chiradzulu!M155+Chiradzulu!N155+Chiradzulu!O155</f>
        <v>10</v>
      </c>
      <c r="K155" s="26">
        <f>Thondwe!M155+Thondwe!N155+Thondwe!O155</f>
        <v>6</v>
      </c>
      <c r="L155" s="26">
        <f>Jali!M155+Jali!N155+Jali!O155</f>
        <v>21</v>
      </c>
      <c r="M155" s="26">
        <f>Lirangwe!M155+Lirangwe!N155+Lirangwe!O155</f>
        <v>9</v>
      </c>
      <c r="N155" s="19">
        <f t="shared" si="51"/>
        <v>340</v>
      </c>
    </row>
    <row r="156" spans="1:14" ht="15.75" x14ac:dyDescent="0.25">
      <c r="A156" s="629"/>
      <c r="B156" s="20" t="s">
        <v>71</v>
      </c>
      <c r="C156" s="12" t="s">
        <v>57</v>
      </c>
      <c r="D156" s="26">
        <f>Zomba!M156+Zomba!N156+Zomba!O156</f>
        <v>50</v>
      </c>
      <c r="E156" s="26">
        <f>Mwanza!M156+Mwanza!N156+Mwanza!O156</f>
        <v>14</v>
      </c>
      <c r="F156" s="26">
        <f>Domasi!M156+Domasi!N156+Domasi!O156</f>
        <v>8</v>
      </c>
      <c r="G156" s="26">
        <f>Namadzi!M156+Namadzi!N156+Namadzi!O156</f>
        <v>4</v>
      </c>
      <c r="H156" s="26">
        <f>Neno!M156+Neno!N156+Neno!O156</f>
        <v>0</v>
      </c>
      <c r="I156" s="26">
        <f>Kuchawe!M156+Kuchawe!N156+Kuchawe!O156</f>
        <v>0</v>
      </c>
      <c r="J156" s="26">
        <f>Chiradzulu!M156+Chiradzulu!N156+Chiradzulu!O156</f>
        <v>2</v>
      </c>
      <c r="K156" s="26">
        <f>Thondwe!M156+Thondwe!N156+Thondwe!O156</f>
        <v>3</v>
      </c>
      <c r="L156" s="26">
        <f>Jali!M156+Jali!N156+Jali!O156</f>
        <v>0</v>
      </c>
      <c r="M156" s="26">
        <f>Lirangwe!M156+Lirangwe!N156+Lirangwe!O156</f>
        <v>0</v>
      </c>
      <c r="N156" s="19">
        <f t="shared" si="51"/>
        <v>81</v>
      </c>
    </row>
    <row r="157" spans="1:14" ht="15.75" x14ac:dyDescent="0.25">
      <c r="A157" s="629"/>
      <c r="B157" s="20" t="s">
        <v>52</v>
      </c>
      <c r="C157" s="12" t="s">
        <v>57</v>
      </c>
      <c r="D157" s="26">
        <f>Zomba!M157+Zomba!N157+Zomba!O157</f>
        <v>89</v>
      </c>
      <c r="E157" s="26">
        <f>Mwanza!M157+Mwanza!N157+Mwanza!O157</f>
        <v>29</v>
      </c>
      <c r="F157" s="26">
        <f>Domasi!M157+Domasi!N157+Domasi!O157</f>
        <v>6</v>
      </c>
      <c r="G157" s="26">
        <f>Namadzi!M157+Namadzi!N157+Namadzi!O157</f>
        <v>5</v>
      </c>
      <c r="H157" s="26">
        <f>Neno!M157+Neno!N157+Neno!O157</f>
        <v>0</v>
      </c>
      <c r="I157" s="26">
        <f>Kuchawe!M157+Kuchawe!N157+Kuchawe!O157</f>
        <v>13</v>
      </c>
      <c r="J157" s="26">
        <f>Chiradzulu!M157+Chiradzulu!N157+Chiradzulu!O157</f>
        <v>2</v>
      </c>
      <c r="K157" s="26">
        <f>Thondwe!M157+Thondwe!N157+Thondwe!O157</f>
        <v>0</v>
      </c>
      <c r="L157" s="26">
        <f>Jali!M157+Jali!N157+Jali!O157</f>
        <v>0</v>
      </c>
      <c r="M157" s="26">
        <f>Lirangwe!M157+Lirangwe!N157+Lirangwe!O157</f>
        <v>2</v>
      </c>
      <c r="N157" s="19">
        <f t="shared" si="51"/>
        <v>146</v>
      </c>
    </row>
    <row r="158" spans="1:14" ht="15.75" x14ac:dyDescent="0.25">
      <c r="A158" s="629"/>
      <c r="B158" s="20" t="s">
        <v>51</v>
      </c>
      <c r="C158" s="12" t="s">
        <v>57</v>
      </c>
      <c r="D158" s="26">
        <f>Zomba!M158+Zomba!N158+Zomba!O158</f>
        <v>83</v>
      </c>
      <c r="E158" s="26">
        <f>Mwanza!M158+Mwanza!N158+Mwanza!O158</f>
        <v>25</v>
      </c>
      <c r="F158" s="26">
        <f>Domasi!M158+Domasi!N158+Domasi!O158</f>
        <v>7</v>
      </c>
      <c r="G158" s="26">
        <f>Namadzi!M158+Namadzi!N158+Namadzi!O158</f>
        <v>0</v>
      </c>
      <c r="H158" s="26">
        <f>Neno!M158+Neno!N158+Neno!O158</f>
        <v>20</v>
      </c>
      <c r="I158" s="26">
        <f>Kuchawe!M158+Kuchawe!N158+Kuchawe!O158</f>
        <v>1</v>
      </c>
      <c r="J158" s="26">
        <f>Chiradzulu!M158+Chiradzulu!N158+Chiradzulu!O158</f>
        <v>3</v>
      </c>
      <c r="K158" s="26">
        <f>Thondwe!M158+Thondwe!N158+Thondwe!O158</f>
        <v>2</v>
      </c>
      <c r="L158" s="26">
        <f>Jali!M158+Jali!N158+Jali!O158</f>
        <v>1</v>
      </c>
      <c r="M158" s="26">
        <f>Lirangwe!M158+Lirangwe!N158+Lirangwe!O158</f>
        <v>1</v>
      </c>
      <c r="N158" s="19">
        <f t="shared" si="51"/>
        <v>143</v>
      </c>
    </row>
    <row r="159" spans="1:14" ht="15.75" x14ac:dyDescent="0.25">
      <c r="A159" s="629"/>
      <c r="B159" s="20" t="s">
        <v>62</v>
      </c>
      <c r="C159" s="12" t="s">
        <v>57</v>
      </c>
      <c r="D159" s="26">
        <f>Zomba!M159+Zomba!N159+Zomba!O159</f>
        <v>18</v>
      </c>
      <c r="E159" s="26">
        <f>Mwanza!M159+Mwanza!N159+Mwanza!O159</f>
        <v>17</v>
      </c>
      <c r="F159" s="26">
        <f>Domasi!M159+Domasi!N159+Domasi!O159</f>
        <v>1</v>
      </c>
      <c r="G159" s="26">
        <f>Namadzi!M159+Namadzi!N159+Namadzi!O159</f>
        <v>0</v>
      </c>
      <c r="H159" s="26">
        <f>Neno!M159+Neno!N159+Neno!O159</f>
        <v>0</v>
      </c>
      <c r="I159" s="26">
        <f>Kuchawe!M159+Kuchawe!N159+Kuchawe!O159</f>
        <v>6</v>
      </c>
      <c r="J159" s="26">
        <f>Chiradzulu!M159+Chiradzulu!N159+Chiradzulu!O159</f>
        <v>0</v>
      </c>
      <c r="K159" s="26">
        <f>Thondwe!M159+Thondwe!N159+Thondwe!O159</f>
        <v>0</v>
      </c>
      <c r="L159" s="26">
        <f>Jali!M159+Jali!N159+Jali!O159</f>
        <v>0</v>
      </c>
      <c r="M159" s="26">
        <f>Lirangwe!M159+Lirangwe!N159+Lirangwe!O159</f>
        <v>0</v>
      </c>
      <c r="N159" s="19">
        <f t="shared" si="51"/>
        <v>42</v>
      </c>
    </row>
    <row r="160" spans="1:14" ht="15.75" x14ac:dyDescent="0.25">
      <c r="A160" s="629"/>
      <c r="B160" s="20" t="s">
        <v>50</v>
      </c>
      <c r="C160" s="12" t="s">
        <v>57</v>
      </c>
      <c r="D160" s="26">
        <f>Zomba!M160+Zomba!N160+Zomba!O160</f>
        <v>31</v>
      </c>
      <c r="E160" s="26">
        <f>Mwanza!M160+Mwanza!N160+Mwanza!O160</f>
        <v>10</v>
      </c>
      <c r="F160" s="26">
        <f>Domasi!M160+Domasi!N160+Domasi!O160</f>
        <v>3</v>
      </c>
      <c r="G160" s="26">
        <f>Namadzi!M160+Namadzi!N160+Namadzi!O160</f>
        <v>0</v>
      </c>
      <c r="H160" s="26">
        <f>Neno!M160+Neno!N160+Neno!O160</f>
        <v>0</v>
      </c>
      <c r="I160" s="26">
        <f>Kuchawe!M160+Kuchawe!N160+Kuchawe!O160</f>
        <v>2</v>
      </c>
      <c r="J160" s="26">
        <f>Chiradzulu!M160+Chiradzulu!N160+Chiradzulu!O160</f>
        <v>0</v>
      </c>
      <c r="K160" s="26">
        <f>Thondwe!M160+Thondwe!N160+Thondwe!O160</f>
        <v>0</v>
      </c>
      <c r="L160" s="26">
        <f>Jali!M160+Jali!N160+Jali!O160</f>
        <v>0</v>
      </c>
      <c r="M160" s="26">
        <f>Lirangwe!M160+Lirangwe!N160+Lirangwe!O160</f>
        <v>1</v>
      </c>
      <c r="N160" s="19">
        <f t="shared" si="51"/>
        <v>47</v>
      </c>
    </row>
    <row r="161" spans="1:14" ht="15.75" x14ac:dyDescent="0.25">
      <c r="A161" s="629"/>
      <c r="B161" s="20" t="s">
        <v>49</v>
      </c>
      <c r="C161" s="12" t="s">
        <v>57</v>
      </c>
      <c r="D161" s="26">
        <f>Zomba!M161+Zomba!N161+Zomba!O161</f>
        <v>20</v>
      </c>
      <c r="E161" s="26">
        <f>Mwanza!M161+Mwanza!N161+Mwanza!O161</f>
        <v>1</v>
      </c>
      <c r="F161" s="26">
        <f>Domasi!M161+Domasi!N161+Domasi!O161</f>
        <v>4</v>
      </c>
      <c r="G161" s="26">
        <f>Namadzi!M161+Namadzi!N161+Namadzi!O161</f>
        <v>0</v>
      </c>
      <c r="H161" s="26">
        <f>Neno!M161+Neno!N161+Neno!O161</f>
        <v>0</v>
      </c>
      <c r="I161" s="26">
        <f>Kuchawe!M161+Kuchawe!N161+Kuchawe!O161</f>
        <v>3</v>
      </c>
      <c r="J161" s="26">
        <f>Chiradzulu!M161+Chiradzulu!N161+Chiradzulu!O161</f>
        <v>0</v>
      </c>
      <c r="K161" s="26">
        <f>Thondwe!M161+Thondwe!N161+Thondwe!O161</f>
        <v>3</v>
      </c>
      <c r="L161" s="26">
        <f>Jali!M161+Jali!N161+Jali!O161</f>
        <v>1</v>
      </c>
      <c r="M161" s="26">
        <f>Lirangwe!M161+Lirangwe!N161+Lirangwe!O161</f>
        <v>0</v>
      </c>
      <c r="N161" s="19">
        <f t="shared" si="51"/>
        <v>32</v>
      </c>
    </row>
    <row r="162" spans="1:14" ht="15.75" x14ac:dyDescent="0.25">
      <c r="A162" s="629"/>
      <c r="B162" s="20" t="s">
        <v>77</v>
      </c>
      <c r="C162" s="12" t="s">
        <v>57</v>
      </c>
      <c r="D162" s="26">
        <f>Zomba!M162+Zomba!N162+Zomba!O162</f>
        <v>13</v>
      </c>
      <c r="E162" s="26">
        <f>Mwanza!M162+Mwanza!N162+Mwanza!O162</f>
        <v>2</v>
      </c>
      <c r="F162" s="26">
        <f>Domasi!M162+Domasi!N162+Domasi!O162</f>
        <v>2</v>
      </c>
      <c r="G162" s="26">
        <f>Namadzi!M162+Namadzi!N162+Namadzi!O162</f>
        <v>0</v>
      </c>
      <c r="H162" s="26">
        <f>Neno!M162+Neno!N162+Neno!O162</f>
        <v>0</v>
      </c>
      <c r="I162" s="26">
        <f>Kuchawe!M162+Kuchawe!N162+Kuchawe!O162</f>
        <v>0</v>
      </c>
      <c r="J162" s="26">
        <f>Chiradzulu!M162+Chiradzulu!N162+Chiradzulu!O162</f>
        <v>0</v>
      </c>
      <c r="K162" s="26">
        <f>Thondwe!M162+Thondwe!N162+Thondwe!O162</f>
        <v>3</v>
      </c>
      <c r="L162" s="26">
        <f>Jali!M162+Jali!N162+Jali!O162</f>
        <v>0</v>
      </c>
      <c r="M162" s="26">
        <f>Lirangwe!M162+Lirangwe!N162+Lirangwe!O162</f>
        <v>0</v>
      </c>
      <c r="N162" s="19">
        <f t="shared" si="51"/>
        <v>20</v>
      </c>
    </row>
    <row r="163" spans="1:14" ht="15.75" x14ac:dyDescent="0.25">
      <c r="A163" s="629"/>
      <c r="B163" s="20" t="s">
        <v>69</v>
      </c>
      <c r="C163" s="12" t="s">
        <v>57</v>
      </c>
      <c r="D163" s="26">
        <f>Zomba!M163+Zomba!N163+Zomba!O163</f>
        <v>2</v>
      </c>
      <c r="E163" s="26">
        <f>Mwanza!M163+Mwanza!N163+Mwanza!O163</f>
        <v>0</v>
      </c>
      <c r="F163" s="26">
        <f>Domasi!M163+Domasi!N163+Domasi!O163</f>
        <v>1</v>
      </c>
      <c r="G163" s="26">
        <f>Namadzi!M163+Namadzi!N163+Namadzi!O163</f>
        <v>0</v>
      </c>
      <c r="H163" s="26">
        <f>Neno!M163+Neno!N163+Neno!O163</f>
        <v>0</v>
      </c>
      <c r="I163" s="26">
        <f>Kuchawe!M163+Kuchawe!N163+Kuchawe!O163</f>
        <v>0</v>
      </c>
      <c r="J163" s="26">
        <f>Chiradzulu!M163+Chiradzulu!N163+Chiradzulu!O163</f>
        <v>0</v>
      </c>
      <c r="K163" s="26">
        <f>Thondwe!M163+Thondwe!N163+Thondwe!O163</f>
        <v>0</v>
      </c>
      <c r="L163" s="26">
        <f>Jali!M163+Jali!N163+Jali!O163</f>
        <v>0</v>
      </c>
      <c r="M163" s="26">
        <f>Lirangwe!M163+Lirangwe!N163+Lirangwe!O163</f>
        <v>0</v>
      </c>
      <c r="N163" s="19">
        <f t="shared" si="51"/>
        <v>3</v>
      </c>
    </row>
    <row r="164" spans="1:14" ht="15.75" x14ac:dyDescent="0.25">
      <c r="A164" s="629"/>
      <c r="B164" s="20" t="s">
        <v>68</v>
      </c>
      <c r="C164" s="12" t="s">
        <v>57</v>
      </c>
      <c r="D164" s="26">
        <f>Zomba!M164+Zomba!N164+Zomba!O164</f>
        <v>0</v>
      </c>
      <c r="E164" s="26">
        <f>Mwanza!M164+Mwanza!N164+Mwanza!O164</f>
        <v>0</v>
      </c>
      <c r="F164" s="26">
        <f>Domasi!M164+Domasi!N164+Domasi!O164</f>
        <v>0</v>
      </c>
      <c r="G164" s="26">
        <f>Namadzi!M164+Namadzi!N164+Namadzi!O164</f>
        <v>0</v>
      </c>
      <c r="H164" s="26">
        <f>Neno!M164+Neno!N164+Neno!O164</f>
        <v>0</v>
      </c>
      <c r="I164" s="26">
        <f>Kuchawe!M164+Kuchawe!N164+Kuchawe!O164</f>
        <v>0</v>
      </c>
      <c r="J164" s="26">
        <f>Chiradzulu!M164+Chiradzulu!N164+Chiradzulu!O164</f>
        <v>0</v>
      </c>
      <c r="K164" s="26">
        <f>Thondwe!M164+Thondwe!N164+Thondwe!O164</f>
        <v>0</v>
      </c>
      <c r="L164" s="26">
        <f>Jali!M164+Jali!N164+Jali!O164</f>
        <v>0</v>
      </c>
      <c r="M164" s="26">
        <f>Lirangwe!M164+Lirangwe!N164+Lirangwe!O164</f>
        <v>0</v>
      </c>
      <c r="N164" s="19">
        <f t="shared" si="51"/>
        <v>0</v>
      </c>
    </row>
    <row r="165" spans="1:14" ht="15.75" x14ac:dyDescent="0.25">
      <c r="A165" s="630"/>
      <c r="B165" s="20" t="s">
        <v>76</v>
      </c>
      <c r="C165" s="12" t="s">
        <v>57</v>
      </c>
      <c r="D165" s="26">
        <f>Zomba!M165+Zomba!N165+Zomba!O165</f>
        <v>0</v>
      </c>
      <c r="E165" s="26">
        <f>Mwanza!M165+Mwanza!N165+Mwanza!O165</f>
        <v>0</v>
      </c>
      <c r="F165" s="26">
        <f>Domasi!M165+Domasi!N165+Domasi!O165</f>
        <v>0</v>
      </c>
      <c r="G165" s="26">
        <f>Namadzi!M165+Namadzi!N165+Namadzi!O165</f>
        <v>0</v>
      </c>
      <c r="H165" s="26">
        <f>Neno!M165+Neno!N165+Neno!O165</f>
        <v>0</v>
      </c>
      <c r="I165" s="26">
        <f>Kuchawe!M165+Kuchawe!N165+Kuchawe!O165</f>
        <v>0</v>
      </c>
      <c r="J165" s="26">
        <f>Chiradzulu!M165+Chiradzulu!N165+Chiradzulu!O165</f>
        <v>0</v>
      </c>
      <c r="K165" s="26">
        <f>Thondwe!M165+Thondwe!N165+Thondwe!O165</f>
        <v>0</v>
      </c>
      <c r="L165" s="26">
        <f>Jali!M165+Jali!N165+Jali!O165</f>
        <v>0</v>
      </c>
      <c r="M165" s="26">
        <f>Lirangwe!M165+Lirangwe!N165+Lirangwe!O165</f>
        <v>0</v>
      </c>
      <c r="N165" s="19">
        <f t="shared" si="51"/>
        <v>0</v>
      </c>
    </row>
    <row r="166" spans="1:14" ht="15.75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9"/>
    </row>
    <row r="167" spans="1:14" ht="15.75" x14ac:dyDescent="0.25">
      <c r="A167" s="629"/>
      <c r="B167" s="20" t="s">
        <v>74</v>
      </c>
      <c r="C167" s="12" t="s">
        <v>57</v>
      </c>
      <c r="D167" s="26">
        <f>Zomba!M167+Zomba!N167+Zomba!O167</f>
        <v>53</v>
      </c>
      <c r="E167" s="26">
        <f>Mwanza!M167+Mwanza!N167+Mwanza!O167</f>
        <v>11</v>
      </c>
      <c r="F167" s="26">
        <f>Domasi!M167+Domasi!N167+Domasi!O167</f>
        <v>14</v>
      </c>
      <c r="G167" s="26">
        <f>Namadzi!M167+Namadzi!N167+Namadzi!O167</f>
        <v>0</v>
      </c>
      <c r="H167" s="26">
        <f>Neno!M167+Neno!N167+Neno!O167</f>
        <v>4</v>
      </c>
      <c r="I167" s="26">
        <f>Kuchawe!M167+Kuchawe!N167+Kuchawe!O167</f>
        <v>6</v>
      </c>
      <c r="J167" s="26">
        <f>Chiradzulu!M167+Chiradzulu!N167+Chiradzulu!O167</f>
        <v>1</v>
      </c>
      <c r="K167" s="26">
        <f>Thondwe!M167+Thondwe!N167+Thondwe!O167</f>
        <v>0</v>
      </c>
      <c r="L167" s="26">
        <f>Jali!M167+Jali!N167+Jali!O167</f>
        <v>0</v>
      </c>
      <c r="M167" s="26">
        <f>Lirangwe!M167+Lirangwe!N167+Lirangwe!O167</f>
        <v>14</v>
      </c>
      <c r="N167" s="19">
        <f t="shared" ref="N167:N175" si="52">SUM(D167:M167)</f>
        <v>103</v>
      </c>
    </row>
    <row r="168" spans="1:14" ht="15.75" x14ac:dyDescent="0.25">
      <c r="A168" s="629"/>
      <c r="B168" s="20" t="s">
        <v>73</v>
      </c>
      <c r="C168" s="12" t="s">
        <v>57</v>
      </c>
      <c r="D168" s="26">
        <f>Zomba!M168+Zomba!N168+Zomba!O168</f>
        <v>6</v>
      </c>
      <c r="E168" s="26">
        <f>Mwanza!M168+Mwanza!N168+Mwanza!O168</f>
        <v>0</v>
      </c>
      <c r="F168" s="26">
        <f>Domasi!M168+Domasi!N168+Domasi!O168</f>
        <v>9</v>
      </c>
      <c r="G168" s="26">
        <f>Namadzi!M168+Namadzi!N168+Namadzi!O168</f>
        <v>0</v>
      </c>
      <c r="H168" s="26">
        <f>Neno!M168+Neno!N168+Neno!O168</f>
        <v>2</v>
      </c>
      <c r="I168" s="26">
        <f>Kuchawe!M168+Kuchawe!N168+Kuchawe!O168</f>
        <v>0</v>
      </c>
      <c r="J168" s="26">
        <f>Chiradzulu!M168+Chiradzulu!N168+Chiradzulu!O168</f>
        <v>1</v>
      </c>
      <c r="K168" s="26">
        <f>Thondwe!M168+Thondwe!N168+Thondwe!O168</f>
        <v>0</v>
      </c>
      <c r="L168" s="26">
        <f>Jali!M168+Jali!N168+Jali!O168</f>
        <v>0</v>
      </c>
      <c r="M168" s="26">
        <f>Lirangwe!M168+Lirangwe!N168+Lirangwe!O168</f>
        <v>1</v>
      </c>
      <c r="N168" s="19">
        <f t="shared" si="52"/>
        <v>19</v>
      </c>
    </row>
    <row r="169" spans="1:14" ht="15.75" x14ac:dyDescent="0.25">
      <c r="A169" s="629"/>
      <c r="B169" s="20" t="s">
        <v>72</v>
      </c>
      <c r="C169" s="12" t="s">
        <v>57</v>
      </c>
      <c r="D169" s="26">
        <f>Zomba!M169+Zomba!N169+Zomba!O169</f>
        <v>0</v>
      </c>
      <c r="E169" s="26">
        <f>Mwanza!M169+Mwanza!N169+Mwanza!O169</f>
        <v>0</v>
      </c>
      <c r="F169" s="26">
        <f>Domasi!M169+Domasi!N169+Domasi!O169</f>
        <v>4</v>
      </c>
      <c r="G169" s="26">
        <f>Namadzi!M169+Namadzi!N169+Namadzi!O169</f>
        <v>0</v>
      </c>
      <c r="H169" s="26">
        <f>Neno!M169+Neno!N169+Neno!O169</f>
        <v>0</v>
      </c>
      <c r="I169" s="26">
        <f>Kuchawe!M169+Kuchawe!N169+Kuchawe!O169</f>
        <v>0</v>
      </c>
      <c r="J169" s="26">
        <f>Chiradzulu!M169+Chiradzulu!N169+Chiradzulu!O169</f>
        <v>0</v>
      </c>
      <c r="K169" s="26">
        <f>Thondwe!M169+Thondwe!N169+Thondwe!O169</f>
        <v>0</v>
      </c>
      <c r="L169" s="26">
        <f>Jali!M169+Jali!N169+Jali!O169</f>
        <v>0</v>
      </c>
      <c r="M169" s="26">
        <f>Lirangwe!M169+Lirangwe!N169+Lirangwe!O169</f>
        <v>0</v>
      </c>
      <c r="N169" s="19">
        <f t="shared" si="52"/>
        <v>4</v>
      </c>
    </row>
    <row r="170" spans="1:14" ht="15.75" x14ac:dyDescent="0.25">
      <c r="A170" s="629"/>
      <c r="B170" s="20" t="s">
        <v>71</v>
      </c>
      <c r="C170" s="12" t="s">
        <v>57</v>
      </c>
      <c r="D170" s="26">
        <f>Zomba!M170+Zomba!N170+Zomba!O170</f>
        <v>0</v>
      </c>
      <c r="E170" s="26">
        <f>Mwanza!M170+Mwanza!N170+Mwanza!O170</f>
        <v>0</v>
      </c>
      <c r="F170" s="26">
        <f>Domasi!M170+Domasi!N170+Domasi!O170</f>
        <v>0</v>
      </c>
      <c r="G170" s="26">
        <f>Namadzi!M170+Namadzi!N170+Namadzi!O170</f>
        <v>0</v>
      </c>
      <c r="H170" s="26">
        <f>Neno!M170+Neno!N170+Neno!O170</f>
        <v>0</v>
      </c>
      <c r="I170" s="26">
        <f>Kuchawe!M170+Kuchawe!N170+Kuchawe!O170</f>
        <v>0</v>
      </c>
      <c r="J170" s="26">
        <f>Chiradzulu!M170+Chiradzulu!N170+Chiradzulu!O170</f>
        <v>0</v>
      </c>
      <c r="K170" s="26">
        <f>Thondwe!M170+Thondwe!N170+Thondwe!O170</f>
        <v>0</v>
      </c>
      <c r="L170" s="26">
        <f>Jali!M170+Jali!N170+Jali!O170</f>
        <v>0</v>
      </c>
      <c r="M170" s="26">
        <f>Lirangwe!M170+Lirangwe!N170+Lirangwe!O170</f>
        <v>0</v>
      </c>
      <c r="N170" s="19">
        <f t="shared" si="52"/>
        <v>0</v>
      </c>
    </row>
    <row r="171" spans="1:14" ht="15.75" x14ac:dyDescent="0.25">
      <c r="A171" s="629"/>
      <c r="B171" s="20" t="s">
        <v>52</v>
      </c>
      <c r="C171" s="12" t="s">
        <v>57</v>
      </c>
      <c r="D171" s="26">
        <f>Zomba!M171+Zomba!N171+Zomba!O171</f>
        <v>0</v>
      </c>
      <c r="E171" s="26">
        <f>Mwanza!M171+Mwanza!N171+Mwanza!O171</f>
        <v>0</v>
      </c>
      <c r="F171" s="26">
        <f>Domasi!M171+Domasi!N171+Domasi!O171</f>
        <v>0</v>
      </c>
      <c r="G171" s="26">
        <f>Namadzi!M171+Namadzi!N171+Namadzi!O171</f>
        <v>0</v>
      </c>
      <c r="H171" s="26">
        <f>Neno!M171+Neno!N171+Neno!O171</f>
        <v>0</v>
      </c>
      <c r="I171" s="26">
        <f>Kuchawe!M171+Kuchawe!N171+Kuchawe!O171</f>
        <v>0</v>
      </c>
      <c r="J171" s="26">
        <f>Chiradzulu!M171+Chiradzulu!N171+Chiradzulu!O171</f>
        <v>0</v>
      </c>
      <c r="K171" s="26">
        <f>Thondwe!M171+Thondwe!N171+Thondwe!O171</f>
        <v>0</v>
      </c>
      <c r="L171" s="26">
        <f>Jali!M171+Jali!N171+Jali!O171</f>
        <v>0</v>
      </c>
      <c r="M171" s="26">
        <f>Lirangwe!M171+Lirangwe!N171+Lirangwe!O171</f>
        <v>0</v>
      </c>
      <c r="N171" s="19">
        <f t="shared" si="52"/>
        <v>0</v>
      </c>
    </row>
    <row r="172" spans="1:14" ht="15.75" x14ac:dyDescent="0.25">
      <c r="A172" s="629"/>
      <c r="B172" s="20" t="s">
        <v>62</v>
      </c>
      <c r="C172" s="12" t="s">
        <v>57</v>
      </c>
      <c r="D172" s="26">
        <f>Zomba!M172+Zomba!N172+Zomba!O172</f>
        <v>0</v>
      </c>
      <c r="E172" s="26">
        <f>Mwanza!M172+Mwanza!N172+Mwanza!O172</f>
        <v>0</v>
      </c>
      <c r="F172" s="26">
        <f>Domasi!M172+Domasi!N172+Domasi!O172</f>
        <v>0</v>
      </c>
      <c r="G172" s="26">
        <f>Namadzi!M172+Namadzi!N172+Namadzi!O172</f>
        <v>0</v>
      </c>
      <c r="H172" s="26">
        <f>Neno!M172+Neno!N172+Neno!O172</f>
        <v>0</v>
      </c>
      <c r="I172" s="26">
        <f>Kuchawe!M172+Kuchawe!N172+Kuchawe!O172</f>
        <v>0</v>
      </c>
      <c r="J172" s="26">
        <f>Chiradzulu!M172+Chiradzulu!N172+Chiradzulu!O172</f>
        <v>0</v>
      </c>
      <c r="K172" s="26">
        <f>Thondwe!M172+Thondwe!N172+Thondwe!O172</f>
        <v>0</v>
      </c>
      <c r="L172" s="26">
        <f>Jali!M172+Jali!N172+Jali!O172</f>
        <v>0</v>
      </c>
      <c r="M172" s="26">
        <f>Lirangwe!M172+Lirangwe!N172+Lirangwe!O172</f>
        <v>0</v>
      </c>
      <c r="N172" s="19">
        <f t="shared" si="52"/>
        <v>0</v>
      </c>
    </row>
    <row r="173" spans="1:14" ht="15.75" x14ac:dyDescent="0.25">
      <c r="A173" s="629"/>
      <c r="B173" s="20" t="s">
        <v>61</v>
      </c>
      <c r="C173" s="12" t="s">
        <v>57</v>
      </c>
      <c r="D173" s="26">
        <f>Zomba!M173+Zomba!N173+Zomba!O173</f>
        <v>1</v>
      </c>
      <c r="E173" s="26">
        <f>Mwanza!M173+Mwanza!N173+Mwanza!O173</f>
        <v>0</v>
      </c>
      <c r="F173" s="26">
        <f>Domasi!M173+Domasi!N173+Domasi!O173</f>
        <v>0</v>
      </c>
      <c r="G173" s="26">
        <f>Namadzi!M173+Namadzi!N173+Namadzi!O173</f>
        <v>0</v>
      </c>
      <c r="H173" s="26">
        <f>Neno!M173+Neno!N173+Neno!O173</f>
        <v>0</v>
      </c>
      <c r="I173" s="26">
        <f>Kuchawe!M173+Kuchawe!N173+Kuchawe!O173</f>
        <v>0</v>
      </c>
      <c r="J173" s="26">
        <f>Chiradzulu!M173+Chiradzulu!N173+Chiradzulu!O173</f>
        <v>0</v>
      </c>
      <c r="K173" s="26">
        <f>Thondwe!M173+Thondwe!N173+Thondwe!O173</f>
        <v>0</v>
      </c>
      <c r="L173" s="26">
        <f>Jali!M173+Jali!N173+Jali!O173</f>
        <v>0</v>
      </c>
      <c r="M173" s="26">
        <f>Lirangwe!M173+Lirangwe!N173+Lirangwe!O173</f>
        <v>0</v>
      </c>
      <c r="N173" s="19">
        <f t="shared" si="52"/>
        <v>1</v>
      </c>
    </row>
    <row r="174" spans="1:14" ht="15.75" x14ac:dyDescent="0.25">
      <c r="A174" s="629"/>
      <c r="B174" s="20" t="s">
        <v>60</v>
      </c>
      <c r="C174" s="12" t="s">
        <v>57</v>
      </c>
      <c r="D174" s="26">
        <f>Zomba!M174+Zomba!N174+Zomba!O174</f>
        <v>0</v>
      </c>
      <c r="E174" s="26">
        <f>Mwanza!M174+Mwanza!N174+Mwanza!O174</f>
        <v>0</v>
      </c>
      <c r="F174" s="26">
        <f>Domasi!M174+Domasi!N174+Domasi!O174</f>
        <v>0</v>
      </c>
      <c r="G174" s="26">
        <f>Namadzi!M174+Namadzi!N174+Namadzi!O174</f>
        <v>0</v>
      </c>
      <c r="H174" s="26">
        <f>Neno!M174+Neno!N174+Neno!O174</f>
        <v>0</v>
      </c>
      <c r="I174" s="26">
        <f>Kuchawe!M174+Kuchawe!N174+Kuchawe!O174</f>
        <v>0</v>
      </c>
      <c r="J174" s="26">
        <f>Chiradzulu!M174+Chiradzulu!N174+Chiradzulu!O174</f>
        <v>0</v>
      </c>
      <c r="K174" s="26">
        <f>Thondwe!M174+Thondwe!N174+Thondwe!O174</f>
        <v>0</v>
      </c>
      <c r="L174" s="26">
        <f>Jali!M174+Jali!N174+Jali!O174</f>
        <v>0</v>
      </c>
      <c r="M174" s="26">
        <f>Lirangwe!M174+Lirangwe!N174+Lirangwe!O174</f>
        <v>0</v>
      </c>
      <c r="N174" s="19">
        <f t="shared" si="52"/>
        <v>0</v>
      </c>
    </row>
    <row r="175" spans="1:14" ht="15.75" x14ac:dyDescent="0.25">
      <c r="A175" s="630"/>
      <c r="B175" s="20" t="s">
        <v>69</v>
      </c>
      <c r="C175" s="12" t="s">
        <v>57</v>
      </c>
      <c r="D175" s="26">
        <f>Zomba!M175+Zomba!N175+Zomba!O175</f>
        <v>0</v>
      </c>
      <c r="E175" s="26">
        <f>Mwanza!M175+Mwanza!N175+Mwanza!O175</f>
        <v>0</v>
      </c>
      <c r="F175" s="26">
        <f>Domasi!M175+Domasi!N175+Domasi!O175</f>
        <v>0</v>
      </c>
      <c r="G175" s="26">
        <f>Namadzi!M175+Namadzi!N175+Namadzi!O175</f>
        <v>0</v>
      </c>
      <c r="H175" s="26">
        <f>Neno!M175+Neno!N175+Neno!O175</f>
        <v>0</v>
      </c>
      <c r="I175" s="26">
        <f>Kuchawe!M175+Kuchawe!N175+Kuchawe!O175</f>
        <v>0</v>
      </c>
      <c r="J175" s="26">
        <f>Chiradzulu!M175+Chiradzulu!N175+Chiradzulu!O175</f>
        <v>0</v>
      </c>
      <c r="K175" s="26">
        <f>Thondwe!M175+Thondwe!N175+Thondwe!O175</f>
        <v>0</v>
      </c>
      <c r="L175" s="26">
        <f>Jali!M175+Jali!N175+Jali!O175</f>
        <v>0</v>
      </c>
      <c r="M175" s="26">
        <f>Lirangwe!M175+Lirangwe!N175+Lirangwe!O175</f>
        <v>0</v>
      </c>
      <c r="N175" s="19">
        <f t="shared" si="52"/>
        <v>0</v>
      </c>
    </row>
    <row r="176" spans="1:14" ht="15.75" x14ac:dyDescent="0.25">
      <c r="A176" s="628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9"/>
    </row>
    <row r="177" spans="1:14" ht="15.75" x14ac:dyDescent="0.25">
      <c r="A177" s="629"/>
      <c r="B177" s="20" t="s">
        <v>60</v>
      </c>
      <c r="C177" s="12" t="s">
        <v>57</v>
      </c>
      <c r="D177" s="26">
        <f>Zomba!M177+Zomba!N177+Zomba!O177</f>
        <v>0</v>
      </c>
      <c r="E177" s="26">
        <f>Mwanza!M177+Mwanza!N177+Mwanza!O177</f>
        <v>0</v>
      </c>
      <c r="F177" s="26">
        <f>Domasi!M177+Domasi!N177+Domasi!O177</f>
        <v>0</v>
      </c>
      <c r="G177" s="26">
        <f>Namadzi!M177+Namadzi!N177+Namadzi!O177</f>
        <v>0</v>
      </c>
      <c r="H177" s="26">
        <f>Neno!M177+Neno!N177+Neno!O177</f>
        <v>0</v>
      </c>
      <c r="I177" s="26">
        <f>Kuchawe!M177+Kuchawe!N177+Kuchawe!O177</f>
        <v>0</v>
      </c>
      <c r="J177" s="26">
        <f>Chiradzulu!M177+Chiradzulu!N177+Chiradzulu!O177</f>
        <v>0</v>
      </c>
      <c r="K177" s="26">
        <f>Thondwe!M177+Thondwe!N177+Thondwe!O177</f>
        <v>0</v>
      </c>
      <c r="L177" s="26">
        <f>Jali!M177+Jali!N177+Jali!O177</f>
        <v>0</v>
      </c>
      <c r="M177" s="26">
        <f>Lirangwe!M177+Lirangwe!N177+Lirangwe!O177</f>
        <v>0</v>
      </c>
      <c r="N177" s="19">
        <f t="shared" ref="N177:N182" si="53">SUM(D177:M177)</f>
        <v>0</v>
      </c>
    </row>
    <row r="178" spans="1:14" ht="15.75" x14ac:dyDescent="0.25">
      <c r="A178" s="629"/>
      <c r="B178" s="20" t="s">
        <v>69</v>
      </c>
      <c r="C178" s="12" t="s">
        <v>57</v>
      </c>
      <c r="D178" s="26">
        <f>Zomba!M178+Zomba!N178+Zomba!O178</f>
        <v>0</v>
      </c>
      <c r="E178" s="26">
        <f>Mwanza!M178+Mwanza!N178+Mwanza!O178</f>
        <v>0</v>
      </c>
      <c r="F178" s="26">
        <f>Domasi!M178+Domasi!N178+Domasi!O178</f>
        <v>0</v>
      </c>
      <c r="G178" s="26">
        <f>Namadzi!M178+Namadzi!N178+Namadzi!O178</f>
        <v>0</v>
      </c>
      <c r="H178" s="26">
        <f>Neno!M178+Neno!N178+Neno!O178</f>
        <v>0</v>
      </c>
      <c r="I178" s="26">
        <f>Kuchawe!M178+Kuchawe!N178+Kuchawe!O178</f>
        <v>0</v>
      </c>
      <c r="J178" s="26">
        <f>Chiradzulu!M178+Chiradzulu!N178+Chiradzulu!O178</f>
        <v>0</v>
      </c>
      <c r="K178" s="26">
        <f>Thondwe!M178+Thondwe!N178+Thondwe!O178</f>
        <v>0</v>
      </c>
      <c r="L178" s="26">
        <f>Jali!M178+Jali!N178+Jali!O178</f>
        <v>0</v>
      </c>
      <c r="M178" s="26">
        <f>Lirangwe!M178+Lirangwe!N178+Lirangwe!O178</f>
        <v>0</v>
      </c>
      <c r="N178" s="19">
        <f t="shared" si="53"/>
        <v>0</v>
      </c>
    </row>
    <row r="179" spans="1:14" ht="15.75" x14ac:dyDescent="0.25">
      <c r="A179" s="629"/>
      <c r="B179" s="20" t="s">
        <v>68</v>
      </c>
      <c r="C179" s="12" t="s">
        <v>57</v>
      </c>
      <c r="D179" s="26">
        <f>Zomba!M179+Zomba!N179+Zomba!O179</f>
        <v>0</v>
      </c>
      <c r="E179" s="26">
        <f>Mwanza!M179+Mwanza!N179+Mwanza!O179</f>
        <v>0</v>
      </c>
      <c r="F179" s="26">
        <f>Domasi!M179+Domasi!N179+Domasi!O179</f>
        <v>0</v>
      </c>
      <c r="G179" s="26">
        <f>Namadzi!M179+Namadzi!N179+Namadzi!O179</f>
        <v>0</v>
      </c>
      <c r="H179" s="26">
        <f>Neno!M179+Neno!N179+Neno!O179</f>
        <v>0</v>
      </c>
      <c r="I179" s="26">
        <f>Kuchawe!M179+Kuchawe!N179+Kuchawe!O179</f>
        <v>0</v>
      </c>
      <c r="J179" s="26">
        <f>Chiradzulu!M179+Chiradzulu!N179+Chiradzulu!O179</f>
        <v>0</v>
      </c>
      <c r="K179" s="26">
        <f>Thondwe!M179+Thondwe!N179+Thondwe!O179</f>
        <v>0</v>
      </c>
      <c r="L179" s="26">
        <f>Jali!M179+Jali!N179+Jali!O179</f>
        <v>0</v>
      </c>
      <c r="M179" s="26">
        <f>Lirangwe!M179+Lirangwe!N179+Lirangwe!O179</f>
        <v>0</v>
      </c>
      <c r="N179" s="19">
        <f t="shared" si="53"/>
        <v>0</v>
      </c>
    </row>
    <row r="180" spans="1:14" ht="15.75" x14ac:dyDescent="0.25">
      <c r="A180" s="629"/>
      <c r="B180" s="20" t="s">
        <v>67</v>
      </c>
      <c r="C180" s="12" t="s">
        <v>57</v>
      </c>
      <c r="D180" s="26">
        <f>Zomba!M180+Zomba!N180+Zomba!O180</f>
        <v>0</v>
      </c>
      <c r="E180" s="26">
        <f>Mwanza!M180+Mwanza!N180+Mwanza!O180</f>
        <v>0</v>
      </c>
      <c r="F180" s="26">
        <f>Domasi!M180+Domasi!N180+Domasi!O180</f>
        <v>0</v>
      </c>
      <c r="G180" s="26">
        <f>Namadzi!M180+Namadzi!N180+Namadzi!O180</f>
        <v>0</v>
      </c>
      <c r="H180" s="26">
        <f>Neno!M180+Neno!N180+Neno!O180</f>
        <v>0</v>
      </c>
      <c r="I180" s="26">
        <f>Kuchawe!M180+Kuchawe!N180+Kuchawe!O180</f>
        <v>0</v>
      </c>
      <c r="J180" s="26">
        <f>Chiradzulu!M180+Chiradzulu!N180+Chiradzulu!O180</f>
        <v>0</v>
      </c>
      <c r="K180" s="26">
        <f>Thondwe!M180+Thondwe!N180+Thondwe!O180</f>
        <v>0</v>
      </c>
      <c r="L180" s="26">
        <f>Jali!M180+Jali!N180+Jali!O180</f>
        <v>0</v>
      </c>
      <c r="M180" s="26">
        <f>Lirangwe!M180+Lirangwe!N180+Lirangwe!O180</f>
        <v>0</v>
      </c>
      <c r="N180" s="19">
        <f t="shared" si="53"/>
        <v>0</v>
      </c>
    </row>
    <row r="181" spans="1:14" ht="15.75" x14ac:dyDescent="0.25">
      <c r="A181" s="629"/>
      <c r="B181" s="20" t="s">
        <v>66</v>
      </c>
      <c r="C181" s="12" t="s">
        <v>57</v>
      </c>
      <c r="D181" s="26">
        <f>Zomba!M181+Zomba!N181+Zomba!O181</f>
        <v>0</v>
      </c>
      <c r="E181" s="26">
        <f>Mwanza!M181+Mwanza!N181+Mwanza!O181</f>
        <v>0</v>
      </c>
      <c r="F181" s="26">
        <f>Domasi!M181+Domasi!N181+Domasi!O181</f>
        <v>0</v>
      </c>
      <c r="G181" s="26">
        <f>Namadzi!M181+Namadzi!N181+Namadzi!O181</f>
        <v>0</v>
      </c>
      <c r="H181" s="26">
        <f>Neno!M181+Neno!N181+Neno!O181</f>
        <v>0</v>
      </c>
      <c r="I181" s="26">
        <f>Kuchawe!M181+Kuchawe!N181+Kuchawe!O181</f>
        <v>0</v>
      </c>
      <c r="J181" s="26">
        <f>Chiradzulu!M181+Chiradzulu!N181+Chiradzulu!O181</f>
        <v>0</v>
      </c>
      <c r="K181" s="26">
        <f>Thondwe!M181+Thondwe!N181+Thondwe!O181</f>
        <v>0</v>
      </c>
      <c r="L181" s="26">
        <f>Jali!M181+Jali!N181+Jali!O181</f>
        <v>0</v>
      </c>
      <c r="M181" s="26">
        <f>Lirangwe!M181+Lirangwe!N181+Lirangwe!O181</f>
        <v>0</v>
      </c>
      <c r="N181" s="19">
        <f t="shared" si="53"/>
        <v>0</v>
      </c>
    </row>
    <row r="182" spans="1:14" ht="15.75" x14ac:dyDescent="0.25">
      <c r="A182" s="630"/>
      <c r="B182" s="20" t="s">
        <v>65</v>
      </c>
      <c r="C182" s="12" t="s">
        <v>57</v>
      </c>
      <c r="D182" s="26">
        <f>Zomba!M182+Zomba!N182+Zomba!O182</f>
        <v>0</v>
      </c>
      <c r="E182" s="26">
        <f>Mwanza!M182+Mwanza!N182+Mwanza!O182</f>
        <v>0</v>
      </c>
      <c r="F182" s="26">
        <f>Domasi!M182+Domasi!N182+Domasi!O182</f>
        <v>0</v>
      </c>
      <c r="G182" s="26">
        <f>Namadzi!M182+Namadzi!N182+Namadzi!O182</f>
        <v>0</v>
      </c>
      <c r="H182" s="26">
        <f>Neno!M182+Neno!N182+Neno!O182</f>
        <v>0</v>
      </c>
      <c r="I182" s="26">
        <f>Kuchawe!M182+Kuchawe!N182+Kuchawe!O182</f>
        <v>0</v>
      </c>
      <c r="J182" s="26">
        <f>Chiradzulu!M182+Chiradzulu!N182+Chiradzulu!O182</f>
        <v>0</v>
      </c>
      <c r="K182" s="26">
        <f>Thondwe!M182+Thondwe!N182+Thondwe!O182</f>
        <v>0</v>
      </c>
      <c r="L182" s="26">
        <f>Jali!M182+Jali!N182+Jali!O182</f>
        <v>0</v>
      </c>
      <c r="M182" s="26">
        <f>Lirangwe!M182+Lirangwe!N182+Lirangwe!O182</f>
        <v>0</v>
      </c>
      <c r="N182" s="19">
        <f t="shared" si="53"/>
        <v>0</v>
      </c>
    </row>
    <row r="183" spans="1:14" ht="15.75" x14ac:dyDescent="0.25">
      <c r="A183" s="628" t="s">
        <v>211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9"/>
    </row>
    <row r="184" spans="1:14" ht="15.75" x14ac:dyDescent="0.25">
      <c r="A184" s="629"/>
      <c r="B184" s="20" t="s">
        <v>73</v>
      </c>
      <c r="C184" s="12"/>
      <c r="D184" s="26">
        <f>Zomba!M184+Zomba!N184+Zomba!O184</f>
        <v>3</v>
      </c>
      <c r="E184" s="26">
        <f>Mwanza!M184+Mwanza!N184+Mwanza!O184</f>
        <v>0</v>
      </c>
      <c r="F184" s="26">
        <f>Domasi!M184+Domasi!N184+Domasi!O184</f>
        <v>0</v>
      </c>
      <c r="G184" s="26">
        <f>Namadzi!M184+Namadzi!N184+Namadzi!O184</f>
        <v>0</v>
      </c>
      <c r="H184" s="26">
        <f>Neno!M184+Neno!N184+Neno!O184</f>
        <v>0</v>
      </c>
      <c r="I184" s="26">
        <f>Kuchawe!M184+Kuchawe!N184+Kuchawe!O184</f>
        <v>0</v>
      </c>
      <c r="J184" s="26">
        <f>Chiradzulu!M184+Chiradzulu!N184+Chiradzulu!O184</f>
        <v>0</v>
      </c>
      <c r="K184" s="26">
        <f>Thondwe!M184+Thondwe!N184+Thondwe!O184</f>
        <v>0</v>
      </c>
      <c r="L184" s="26">
        <f>Jali!M184+Jali!N184+Jali!O184</f>
        <v>0</v>
      </c>
      <c r="M184" s="26">
        <f>Lirangwe!M184+Lirangwe!N184+Lirangwe!O184</f>
        <v>0</v>
      </c>
      <c r="N184" s="19">
        <f>SUM(D184:M184)</f>
        <v>3</v>
      </c>
    </row>
    <row r="185" spans="1:14" ht="15.75" x14ac:dyDescent="0.25">
      <c r="A185" s="629"/>
      <c r="B185" s="20" t="s">
        <v>72</v>
      </c>
      <c r="C185" s="12"/>
      <c r="D185" s="26">
        <f>Zomba!M185+Zomba!N185+Zomba!O185</f>
        <v>9</v>
      </c>
      <c r="E185" s="26">
        <f>Mwanza!M185+Mwanza!N185+Mwanza!O185</f>
        <v>0</v>
      </c>
      <c r="F185" s="26">
        <f>Domasi!M185+Domasi!N185+Domasi!O185</f>
        <v>0</v>
      </c>
      <c r="G185" s="26">
        <f>Namadzi!M185+Namadzi!N185+Namadzi!O185</f>
        <v>0</v>
      </c>
      <c r="H185" s="26">
        <f>Neno!M185+Neno!N185+Neno!O185</f>
        <v>0</v>
      </c>
      <c r="I185" s="26">
        <f>Kuchawe!M185+Kuchawe!N185+Kuchawe!O185</f>
        <v>0</v>
      </c>
      <c r="J185" s="26">
        <f>Chiradzulu!M185+Chiradzulu!N185+Chiradzulu!O185</f>
        <v>0</v>
      </c>
      <c r="K185" s="26">
        <f>Thondwe!M185+Thondwe!N185+Thondwe!O185</f>
        <v>0</v>
      </c>
      <c r="L185" s="26">
        <f>Jali!M185+Jali!N185+Jali!O185</f>
        <v>0</v>
      </c>
      <c r="M185" s="26">
        <f>Lirangwe!M185+Lirangwe!N185+Lirangwe!O185</f>
        <v>0</v>
      </c>
      <c r="N185" s="19">
        <f>SUM(D185:M185)</f>
        <v>9</v>
      </c>
    </row>
    <row r="186" spans="1:14" ht="15.75" x14ac:dyDescent="0.25">
      <c r="A186" s="629"/>
      <c r="B186" s="20" t="s">
        <v>53</v>
      </c>
      <c r="C186" s="12"/>
      <c r="D186" s="26">
        <f>Zomba!M186+Zomba!N186+Zomba!O186</f>
        <v>0</v>
      </c>
      <c r="E186" s="26">
        <f>Mwanza!M186+Mwanza!N186+Mwanza!O186</f>
        <v>0</v>
      </c>
      <c r="F186" s="26">
        <f>Domasi!M186+Domasi!N186+Domasi!O186</f>
        <v>0</v>
      </c>
      <c r="G186" s="26">
        <f>Namadzi!M186+Namadzi!N186+Namadzi!O186</f>
        <v>0</v>
      </c>
      <c r="H186" s="26">
        <f>Neno!M186+Neno!N186+Neno!O186</f>
        <v>0</v>
      </c>
      <c r="I186" s="26">
        <f>Kuchawe!M186+Kuchawe!N186+Kuchawe!O186</f>
        <v>0</v>
      </c>
      <c r="J186" s="26">
        <f>Chiradzulu!M186+Chiradzulu!N186+Chiradzulu!O186</f>
        <v>0</v>
      </c>
      <c r="K186" s="26">
        <f>Thondwe!M186+Thondwe!N186+Thondwe!O186</f>
        <v>0</v>
      </c>
      <c r="L186" s="26">
        <f>Jali!M186+Jali!N186+Jali!O186</f>
        <v>0</v>
      </c>
      <c r="M186" s="26">
        <f>Lirangwe!M186+Lirangwe!N186+Lirangwe!O186</f>
        <v>0</v>
      </c>
      <c r="N186" s="19">
        <f>SUM(D186:M186)</f>
        <v>0</v>
      </c>
    </row>
    <row r="187" spans="1:14" ht="15.75" x14ac:dyDescent="0.25">
      <c r="A187" s="630"/>
      <c r="B187" s="20" t="s">
        <v>52</v>
      </c>
      <c r="C187" s="12"/>
      <c r="D187" s="26">
        <f>Zomba!M187+Zomba!N187+Zomba!O187</f>
        <v>0</v>
      </c>
      <c r="E187" s="26">
        <f>Mwanza!M187+Mwanza!N187+Mwanza!O187</f>
        <v>0</v>
      </c>
      <c r="F187" s="26">
        <f>Domasi!M187+Domasi!N187+Domasi!O187</f>
        <v>0</v>
      </c>
      <c r="G187" s="26">
        <f>Namadzi!M187+Namadzi!N187+Namadzi!O187</f>
        <v>0</v>
      </c>
      <c r="H187" s="26">
        <f>Neno!M187+Neno!N187+Neno!O187</f>
        <v>0</v>
      </c>
      <c r="I187" s="26">
        <f>Kuchawe!M187+Kuchawe!N187+Kuchawe!O187</f>
        <v>0</v>
      </c>
      <c r="J187" s="26">
        <f>Chiradzulu!M187+Chiradzulu!N187+Chiradzulu!O187</f>
        <v>0</v>
      </c>
      <c r="K187" s="26">
        <f>Thondwe!M187+Thondwe!N187+Thondwe!O187</f>
        <v>0</v>
      </c>
      <c r="L187" s="26">
        <f>Jali!M187+Jali!N187+Jali!O187</f>
        <v>0</v>
      </c>
      <c r="M187" s="26">
        <f>Lirangwe!M187+Lirangwe!N187+Lirangwe!O187</f>
        <v>0</v>
      </c>
      <c r="N187" s="19">
        <f>SUM(D187:M187)</f>
        <v>0</v>
      </c>
    </row>
    <row r="188" spans="1:14" ht="15.75" x14ac:dyDescent="0.25">
      <c r="A188" s="628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19"/>
    </row>
    <row r="189" spans="1:14" ht="15.75" x14ac:dyDescent="0.25">
      <c r="A189" s="629"/>
      <c r="B189" s="21" t="s">
        <v>52</v>
      </c>
      <c r="C189" s="12" t="s">
        <v>57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19">
        <f>SUM(D189:M189)</f>
        <v>0</v>
      </c>
    </row>
    <row r="190" spans="1:14" ht="15.75" x14ac:dyDescent="0.25">
      <c r="A190" s="629"/>
      <c r="B190" s="20" t="s">
        <v>62</v>
      </c>
      <c r="C190" s="12" t="s">
        <v>57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19">
        <f>SUM(D190:M190)</f>
        <v>0</v>
      </c>
    </row>
    <row r="191" spans="1:14" ht="15.75" x14ac:dyDescent="0.25">
      <c r="A191" s="629"/>
      <c r="B191" s="20" t="s">
        <v>61</v>
      </c>
      <c r="C191" s="12" t="s">
        <v>57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19">
        <f>SUM(D191:M191)</f>
        <v>0</v>
      </c>
    </row>
    <row r="192" spans="1:14" ht="15.75" x14ac:dyDescent="0.25">
      <c r="A192" s="630"/>
      <c r="B192" s="20" t="s">
        <v>60</v>
      </c>
      <c r="C192" s="12" t="s">
        <v>57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19">
        <f>SUM(D192:M192)</f>
        <v>0</v>
      </c>
    </row>
    <row r="193" spans="1:14" ht="15.75" x14ac:dyDescent="0.25">
      <c r="A193" s="701" t="s">
        <v>59</v>
      </c>
      <c r="B193" s="702"/>
      <c r="C193" s="12"/>
      <c r="D193" s="11">
        <f>SUM(D153:D192)</f>
        <v>1701</v>
      </c>
      <c r="E193" s="11">
        <f t="shared" ref="E193:N193" si="54">SUM(E153:E192)</f>
        <v>264</v>
      </c>
      <c r="F193" s="11">
        <f t="shared" si="54"/>
        <v>132</v>
      </c>
      <c r="G193" s="11">
        <f t="shared" si="54"/>
        <v>98</v>
      </c>
      <c r="H193" s="11">
        <f t="shared" si="54"/>
        <v>60</v>
      </c>
      <c r="I193" s="11">
        <f t="shared" si="54"/>
        <v>89</v>
      </c>
      <c r="J193" s="11">
        <f t="shared" si="54"/>
        <v>43</v>
      </c>
      <c r="K193" s="11">
        <f t="shared" si="54"/>
        <v>42</v>
      </c>
      <c r="L193" s="11">
        <f t="shared" si="54"/>
        <v>54</v>
      </c>
      <c r="M193" s="11">
        <f t="shared" si="54"/>
        <v>111</v>
      </c>
      <c r="N193" s="40">
        <f t="shared" si="54"/>
        <v>2594</v>
      </c>
    </row>
    <row r="194" spans="1:14" ht="15.75" x14ac:dyDescent="0.25">
      <c r="A194" s="600" t="s">
        <v>58</v>
      </c>
      <c r="B194" s="631"/>
      <c r="C194" s="12" t="s">
        <v>57</v>
      </c>
      <c r="D194" s="26">
        <f>Zomba!M194+Zomba!N194+Zomba!O194</f>
        <v>0</v>
      </c>
      <c r="E194" s="26">
        <f>Mwanza!M194+Mwanza!N194+Mwanza!O194</f>
        <v>0</v>
      </c>
      <c r="F194" s="26">
        <f>Domasi!M194+Domasi!N194+Domasi!O194</f>
        <v>0</v>
      </c>
      <c r="G194" s="26">
        <f>Namadzi!M194+Namadzi!N194+Namadzi!O194</f>
        <v>0</v>
      </c>
      <c r="H194" s="26">
        <f>Neno!M194+Neno!N194+Neno!O194</f>
        <v>0</v>
      </c>
      <c r="I194" s="26">
        <f>Kuchawe!M194+Kuchawe!N194+Kuchawe!O194</f>
        <v>0</v>
      </c>
      <c r="J194" s="26">
        <f>Chiradzulu!M194+Chiradzulu!N194+Chiradzulu!O194</f>
        <v>0</v>
      </c>
      <c r="K194" s="26">
        <f>Thondwe!M194+Thondwe!N194+Thondwe!O194</f>
        <v>0</v>
      </c>
      <c r="L194" s="26">
        <f>Jali!M194+Jali!N194+Jali!O194</f>
        <v>0</v>
      </c>
      <c r="M194" s="26">
        <f>Lirangwe!M194+Lirangwe!N194+Lirangwe!O194</f>
        <v>0</v>
      </c>
      <c r="N194" s="10">
        <f>SUM(D194:M194)</f>
        <v>0</v>
      </c>
    </row>
    <row r="195" spans="1:14" ht="15.75" x14ac:dyDescent="0.25">
      <c r="A195" s="602"/>
      <c r="B195" s="632"/>
      <c r="C195" s="17" t="s">
        <v>55</v>
      </c>
      <c r="D195" s="26">
        <f>Zomba!M195+Zomba!N195+Zomba!O195</f>
        <v>0</v>
      </c>
      <c r="E195" s="26">
        <f>Mwanza!M195+Mwanza!N195+Mwanza!O195</f>
        <v>0</v>
      </c>
      <c r="F195" s="26">
        <f>Domasi!M195+Domasi!N195+Domasi!O195</f>
        <v>0</v>
      </c>
      <c r="G195" s="26">
        <f>Namadzi!M195+Namadzi!N195+Namadzi!O195</f>
        <v>0</v>
      </c>
      <c r="H195" s="26">
        <f>Neno!M195+Neno!N195+Neno!O195</f>
        <v>0</v>
      </c>
      <c r="I195" s="26">
        <f>Kuchawe!M195+Kuchawe!N195+Kuchawe!O195</f>
        <v>0</v>
      </c>
      <c r="J195" s="26">
        <f>Chiradzulu!M195+Chiradzulu!N195+Chiradzulu!O195</f>
        <v>0</v>
      </c>
      <c r="K195" s="26">
        <f>Thondwe!M195+Thondwe!N195+Thondwe!O195</f>
        <v>0</v>
      </c>
      <c r="L195" s="26">
        <f>Jali!M195+Jali!N195+Jali!O195</f>
        <v>0</v>
      </c>
      <c r="M195" s="26">
        <f>Lirangwe!M195+Lirangwe!N195+Lirangwe!O195</f>
        <v>0</v>
      </c>
      <c r="N195" s="10">
        <f>SUM(D195:M195)</f>
        <v>0</v>
      </c>
    </row>
    <row r="196" spans="1:14" ht="15.75" x14ac:dyDescent="0.25">
      <c r="A196" s="251" t="s">
        <v>204</v>
      </c>
      <c r="B196" s="255"/>
      <c r="C196" s="17" t="s">
        <v>55</v>
      </c>
      <c r="D196" s="26">
        <f>Zomba!M196+Zomba!N196+Zomba!O196</f>
        <v>65</v>
      </c>
      <c r="E196" s="26">
        <f>Mwanza!M196+Mwanza!N196+Mwanza!O196</f>
        <v>66</v>
      </c>
      <c r="F196" s="26">
        <f>Domasi!M196+Domasi!N196+Domasi!O196</f>
        <v>56</v>
      </c>
      <c r="G196" s="26">
        <f>Namadzi!M196+Namadzi!N196+Namadzi!O196</f>
        <v>65</v>
      </c>
      <c r="H196" s="26">
        <f>Neno!M196+Neno!N196+Neno!O196</f>
        <v>37</v>
      </c>
      <c r="I196" s="26">
        <f>Kuchawe!M196+Kuchawe!N196+Kuchawe!O196</f>
        <v>66</v>
      </c>
      <c r="J196" s="26">
        <f>Chiradzulu!M196+Chiradzulu!N196+Chiradzulu!O196</f>
        <v>18</v>
      </c>
      <c r="K196" s="26">
        <f>Thondwe!M196+Thondwe!N196+Thondwe!O196</f>
        <v>46</v>
      </c>
      <c r="L196" s="26">
        <f>Jali!M196+Jali!N196+Jali!O196</f>
        <v>65</v>
      </c>
      <c r="M196" s="26">
        <f>Lirangwe!M196+Lirangwe!N196+Lirangwe!O196</f>
        <v>65</v>
      </c>
      <c r="N196" s="10"/>
    </row>
    <row r="197" spans="1:14" ht="15.75" x14ac:dyDescent="0.25">
      <c r="A197" s="596" t="s">
        <v>56</v>
      </c>
      <c r="B197" s="597"/>
      <c r="C197" s="17" t="s">
        <v>55</v>
      </c>
      <c r="D197" s="26">
        <f>Zomba!M197+Zomba!N197+Zomba!O197</f>
        <v>119.02</v>
      </c>
      <c r="E197" s="26">
        <f>Mwanza!M197+Mwanza!N197+Mwanza!O197</f>
        <v>128.57</v>
      </c>
      <c r="F197" s="26">
        <f>Domasi!M197+Domasi!N197+Domasi!O197</f>
        <v>220</v>
      </c>
      <c r="G197" s="26">
        <f>Namadzi!M197+Namadzi!N197+Namadzi!O197</f>
        <v>473</v>
      </c>
      <c r="H197" s="26">
        <f>Neno!M197+Neno!N197+Neno!O197</f>
        <v>230.5</v>
      </c>
      <c r="I197" s="26">
        <f>Kuchawe!M197+Kuchawe!N197+Kuchawe!O197</f>
        <v>120.1</v>
      </c>
      <c r="J197" s="26">
        <f>Chiradzulu!M197+Chiradzulu!N197+Chiradzulu!O197</f>
        <v>39.700000000000003</v>
      </c>
      <c r="K197" s="26">
        <f>Thondwe!M197+Thondwe!N197+Thondwe!O197</f>
        <v>0</v>
      </c>
      <c r="L197" s="26">
        <f>Jali!M197+Jali!N197+Jali!O197</f>
        <v>0</v>
      </c>
      <c r="M197" s="26">
        <f>Lirangwe!M197+Lirangwe!N197+Lirangwe!O197</f>
        <v>147.5</v>
      </c>
      <c r="N197" s="10">
        <f>SUM(D197:M197)</f>
        <v>1478.3899999999999</v>
      </c>
    </row>
    <row r="198" spans="1:14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5"/>
    </row>
    <row r="199" spans="1:14" ht="15.75" x14ac:dyDescent="0.25">
      <c r="A199" s="600" t="s">
        <v>54</v>
      </c>
      <c r="B199" s="248" t="s">
        <v>53</v>
      </c>
      <c r="C199" s="12" t="s">
        <v>47</v>
      </c>
      <c r="D199" s="26">
        <f>Zomba!M199+Zomba!N199+Zomba!O199</f>
        <v>0</v>
      </c>
      <c r="E199" s="26">
        <f>Mwanza!M199+Mwanza!N199+Mwanza!O199</f>
        <v>108</v>
      </c>
      <c r="F199" s="26">
        <f>Domasi!M199+Domasi!N199+Domasi!O199</f>
        <v>0</v>
      </c>
      <c r="G199" s="26">
        <f>Namadzi!M199+Namadzi!N199+Namadzi!O199</f>
        <v>0</v>
      </c>
      <c r="H199" s="26">
        <f>Neno!M199+Neno!N199+Neno!O199</f>
        <v>0</v>
      </c>
      <c r="I199" s="26">
        <f>Kuchawe!M199+Kuchawe!N199+Kuchawe!O199</f>
        <v>0</v>
      </c>
      <c r="J199" s="26">
        <f>Chiradzulu!M199+Chiradzulu!N199+Chiradzulu!O199</f>
        <v>0</v>
      </c>
      <c r="K199" s="26">
        <f>Thondwe!M199+Thondwe!N199+Thondwe!O199</f>
        <v>0</v>
      </c>
      <c r="L199" s="26">
        <f>Jali!M199+Jali!N199+Jali!O199</f>
        <v>0</v>
      </c>
      <c r="M199" s="26">
        <f>Lirangwe!M199+Lirangwe!N199+Lirangwe!O199</f>
        <v>0</v>
      </c>
      <c r="N199" s="10">
        <f t="shared" ref="N199:N204" si="55">SUM(D199:M199)</f>
        <v>108</v>
      </c>
    </row>
    <row r="200" spans="1:14" ht="15.75" x14ac:dyDescent="0.25">
      <c r="A200" s="601"/>
      <c r="B200" s="248" t="s">
        <v>52</v>
      </c>
      <c r="C200" s="12" t="s">
        <v>47</v>
      </c>
      <c r="D200" s="26">
        <f>Zomba!M200+Zomba!N200+Zomba!O200</f>
        <v>0</v>
      </c>
      <c r="E200" s="26">
        <f>Mwanza!M200+Mwanza!N200+Mwanza!O200</f>
        <v>0</v>
      </c>
      <c r="F200" s="26">
        <f>Domasi!M200+Domasi!N200+Domasi!O200</f>
        <v>0</v>
      </c>
      <c r="G200" s="26">
        <f>Namadzi!M200+Namadzi!N200+Namadzi!O200</f>
        <v>0</v>
      </c>
      <c r="H200" s="26">
        <f>Neno!M200+Neno!N200+Neno!O200</f>
        <v>0</v>
      </c>
      <c r="I200" s="26">
        <f>Kuchawe!M200+Kuchawe!N200+Kuchawe!O200</f>
        <v>0</v>
      </c>
      <c r="J200" s="26">
        <f>Chiradzulu!M200+Chiradzulu!N200+Chiradzulu!O200</f>
        <v>0</v>
      </c>
      <c r="K200" s="26">
        <f>Thondwe!M200+Thondwe!N200+Thondwe!O200</f>
        <v>0</v>
      </c>
      <c r="L200" s="26">
        <f>Jali!M200+Jali!N200+Jali!O200</f>
        <v>0</v>
      </c>
      <c r="M200" s="26">
        <f>Lirangwe!M200+Lirangwe!N200+Lirangwe!O200</f>
        <v>0</v>
      </c>
      <c r="N200" s="10">
        <f t="shared" si="55"/>
        <v>0</v>
      </c>
    </row>
    <row r="201" spans="1:14" ht="15.75" x14ac:dyDescent="0.25">
      <c r="A201" s="601"/>
      <c r="B201" s="248" t="s">
        <v>51</v>
      </c>
      <c r="C201" s="12" t="s">
        <v>47</v>
      </c>
      <c r="D201" s="26">
        <f>Zomba!M201+Zomba!N201+Zomba!O201</f>
        <v>0</v>
      </c>
      <c r="E201" s="26">
        <f>Mwanza!M201+Mwanza!N201+Mwanza!O201</f>
        <v>0</v>
      </c>
      <c r="F201" s="26">
        <f>Domasi!M201+Domasi!N201+Domasi!O201</f>
        <v>0</v>
      </c>
      <c r="G201" s="26">
        <f>Namadzi!M201+Namadzi!N201+Namadzi!O201</f>
        <v>0</v>
      </c>
      <c r="H201" s="26">
        <f>Neno!M201+Neno!N201+Neno!O201</f>
        <v>0</v>
      </c>
      <c r="I201" s="26">
        <f>Kuchawe!M201+Kuchawe!N201+Kuchawe!O201</f>
        <v>0</v>
      </c>
      <c r="J201" s="26">
        <f>Chiradzulu!M201+Chiradzulu!N201+Chiradzulu!O201</f>
        <v>0</v>
      </c>
      <c r="K201" s="26">
        <f>Thondwe!M201+Thondwe!N201+Thondwe!O201</f>
        <v>0</v>
      </c>
      <c r="L201" s="26">
        <f>Jali!M201+Jali!N201+Jali!O201</f>
        <v>0</v>
      </c>
      <c r="M201" s="26">
        <f>Lirangwe!M201+Lirangwe!N201+Lirangwe!O201</f>
        <v>0</v>
      </c>
      <c r="N201" s="10">
        <f t="shared" si="55"/>
        <v>0</v>
      </c>
    </row>
    <row r="202" spans="1:14" ht="15.75" x14ac:dyDescent="0.25">
      <c r="A202" s="601"/>
      <c r="B202" s="248" t="s">
        <v>50</v>
      </c>
      <c r="C202" s="12" t="s">
        <v>47</v>
      </c>
      <c r="D202" s="26">
        <f>Zomba!M202+Zomba!N202+Zomba!O202</f>
        <v>0</v>
      </c>
      <c r="E202" s="26">
        <f>Mwanza!M202+Mwanza!N202+Mwanza!O202</f>
        <v>0</v>
      </c>
      <c r="F202" s="26">
        <f>Domasi!M202+Domasi!N202+Domasi!O202</f>
        <v>0</v>
      </c>
      <c r="G202" s="26">
        <f>Namadzi!M202+Namadzi!N202+Namadzi!O202</f>
        <v>0</v>
      </c>
      <c r="H202" s="26">
        <f>Neno!M202+Neno!N202+Neno!O202</f>
        <v>0</v>
      </c>
      <c r="I202" s="26">
        <f>Kuchawe!M202+Kuchawe!N202+Kuchawe!O202</f>
        <v>0</v>
      </c>
      <c r="J202" s="26">
        <f>Chiradzulu!M202+Chiradzulu!N202+Chiradzulu!O202</f>
        <v>0</v>
      </c>
      <c r="K202" s="26">
        <f>Thondwe!M202+Thondwe!N202+Thondwe!O202</f>
        <v>0</v>
      </c>
      <c r="L202" s="26">
        <f>Jali!M202+Jali!N202+Jali!O202</f>
        <v>0</v>
      </c>
      <c r="M202" s="26">
        <f>Lirangwe!M202+Lirangwe!N202+Lirangwe!O202</f>
        <v>0</v>
      </c>
      <c r="N202" s="10">
        <f t="shared" si="55"/>
        <v>0</v>
      </c>
    </row>
    <row r="203" spans="1:14" ht="15.75" x14ac:dyDescent="0.25">
      <c r="A203" s="602"/>
      <c r="B203" s="248" t="s">
        <v>49</v>
      </c>
      <c r="C203" s="12" t="s">
        <v>47</v>
      </c>
      <c r="D203" s="26">
        <f>Zomba!M203+Zomba!N203+Zomba!O203</f>
        <v>0</v>
      </c>
      <c r="E203" s="26">
        <f>Mwanza!M203+Mwanza!N203+Mwanza!O203</f>
        <v>0</v>
      </c>
      <c r="F203" s="26">
        <f>Domasi!M203+Domasi!N203+Domasi!O203</f>
        <v>0</v>
      </c>
      <c r="G203" s="26">
        <f>Namadzi!M203+Namadzi!N203+Namadzi!O203</f>
        <v>0</v>
      </c>
      <c r="H203" s="26">
        <f>Neno!M203+Neno!N203+Neno!O203</f>
        <v>0</v>
      </c>
      <c r="I203" s="26">
        <f>Kuchawe!M203+Kuchawe!N203+Kuchawe!O203</f>
        <v>0</v>
      </c>
      <c r="J203" s="26">
        <f>Chiradzulu!M203+Chiradzulu!N203+Chiradzulu!O203</f>
        <v>0</v>
      </c>
      <c r="K203" s="26">
        <f>Thondwe!M203+Thondwe!N203+Thondwe!O203</f>
        <v>0</v>
      </c>
      <c r="L203" s="26">
        <f>Jali!M203+Jali!N203+Jali!O203</f>
        <v>0</v>
      </c>
      <c r="M203" s="26">
        <f>Lirangwe!M203+Lirangwe!N203+Lirangwe!O203</f>
        <v>0</v>
      </c>
      <c r="N203" s="10">
        <f t="shared" si="55"/>
        <v>0</v>
      </c>
    </row>
    <row r="204" spans="1:14" ht="15.75" x14ac:dyDescent="0.25">
      <c r="A204" s="80" t="s">
        <v>48</v>
      </c>
      <c r="B204" s="248"/>
      <c r="C204" s="12" t="s">
        <v>47</v>
      </c>
      <c r="D204" s="16">
        <f t="shared" ref="D204:M204" si="56">SUM(D199:D203)</f>
        <v>0</v>
      </c>
      <c r="E204" s="16">
        <f t="shared" si="56"/>
        <v>108</v>
      </c>
      <c r="F204" s="16">
        <f t="shared" si="56"/>
        <v>0</v>
      </c>
      <c r="G204" s="16">
        <f t="shared" si="56"/>
        <v>0</v>
      </c>
      <c r="H204" s="16">
        <f t="shared" si="56"/>
        <v>0</v>
      </c>
      <c r="I204" s="16">
        <f t="shared" si="56"/>
        <v>0</v>
      </c>
      <c r="J204" s="16">
        <f t="shared" si="56"/>
        <v>0</v>
      </c>
      <c r="K204" s="16">
        <f t="shared" si="56"/>
        <v>0</v>
      </c>
      <c r="L204" s="16">
        <f t="shared" si="56"/>
        <v>0</v>
      </c>
      <c r="M204" s="16">
        <f t="shared" si="56"/>
        <v>0</v>
      </c>
      <c r="N204" s="98">
        <f t="shared" si="55"/>
        <v>108</v>
      </c>
    </row>
    <row r="205" spans="1:14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5"/>
    </row>
    <row r="206" spans="1:14" ht="15.75" x14ac:dyDescent="0.25">
      <c r="A206" s="596" t="s">
        <v>43</v>
      </c>
      <c r="B206" s="597"/>
      <c r="C206" s="12" t="s">
        <v>31</v>
      </c>
      <c r="D206" s="16">
        <f>Zomba!M206+Zomba!N206+Zomba!O206</f>
        <v>552969807.85999954</v>
      </c>
      <c r="E206" s="16">
        <f>Mwanza!M206+Mwanza!N206+Mwanza!O206</f>
        <v>67861233.659999996</v>
      </c>
      <c r="F206" s="16">
        <f>Domasi!M206+Domasi!N206+Domasi!O206</f>
        <v>25821789.149999999</v>
      </c>
      <c r="G206" s="16">
        <f>Namadzi!M206+Namadzi!N206+Namadzi!O206</f>
        <v>5537131.1899999995</v>
      </c>
      <c r="H206" s="16">
        <f>Neno!M206+Neno!N206+Neno!O206</f>
        <v>12316739.989999998</v>
      </c>
      <c r="I206" s="16">
        <f>Kuchawe!M206+Kuchawe!N206+Kuchawe!O206</f>
        <v>1043685.22</v>
      </c>
      <c r="J206" s="16">
        <f>Chiradzulu!M206+Chiradzulu!N206+Chiradzulu!O206</f>
        <v>2483984.13</v>
      </c>
      <c r="K206" s="16">
        <f>Thondwe!M206+Thondwe!N206+Thondwe!O206</f>
        <v>6660981.7000000002</v>
      </c>
      <c r="L206" s="16">
        <f>Jali!M206+Jali!N206+Jali!O206</f>
        <v>4669152.18</v>
      </c>
      <c r="M206" s="16">
        <f>Lirangwe!M206+Lirangwe!N206+Lirangwe!O206</f>
        <v>1241837.99</v>
      </c>
      <c r="N206" s="10">
        <f>SUM(D206:M206)</f>
        <v>680606343.06999958</v>
      </c>
    </row>
    <row r="207" spans="1:14" ht="15.75" x14ac:dyDescent="0.25">
      <c r="A207" s="596" t="s">
        <v>42</v>
      </c>
      <c r="B207" s="597"/>
      <c r="C207" s="12" t="s">
        <v>31</v>
      </c>
      <c r="D207" s="16">
        <f>Zomba!M207+Zomba!N207+Zomba!O207</f>
        <v>8816798.8000000007</v>
      </c>
      <c r="E207" s="16">
        <f>Mwanza!M207+Mwanza!N207+Mwanza!O207</f>
        <v>488350</v>
      </c>
      <c r="F207" s="16">
        <f>Domasi!M207+Domasi!N207+Domasi!O207</f>
        <v>55000</v>
      </c>
      <c r="G207" s="16">
        <f>Namadzi!M207+Namadzi!N207+Namadzi!O207</f>
        <v>7000</v>
      </c>
      <c r="H207" s="16">
        <f>Neno!M207+Neno!N207+Neno!O207</f>
        <v>15000</v>
      </c>
      <c r="I207" s="16">
        <f>Kuchawe!M207+Kuchawe!N207+Kuchawe!O207</f>
        <v>0</v>
      </c>
      <c r="J207" s="16">
        <f>Chiradzulu!M207+Chiradzulu!N207+Chiradzulu!O207</f>
        <v>0</v>
      </c>
      <c r="K207" s="16">
        <f>Thondwe!M207+Thondwe!N207+Thondwe!O207</f>
        <v>0</v>
      </c>
      <c r="L207" s="16">
        <f>Jali!M207+Jali!N207+Jali!O207</f>
        <v>0</v>
      </c>
      <c r="M207" s="16">
        <f>Lirangwe!M207+Lirangwe!N207+Lirangwe!O207</f>
        <v>0</v>
      </c>
      <c r="N207" s="10">
        <f>SUM(D207:M207)</f>
        <v>9382148.8000000007</v>
      </c>
    </row>
    <row r="208" spans="1:14" ht="15.75" x14ac:dyDescent="0.25">
      <c r="A208" s="603" t="s">
        <v>41</v>
      </c>
      <c r="B208" s="604"/>
      <c r="C208" s="12" t="s">
        <v>31</v>
      </c>
      <c r="D208" s="16">
        <f>Zomba!M208+Zomba!N208+Zomba!O208</f>
        <v>5124437.6899999995</v>
      </c>
      <c r="E208" s="16">
        <f>Mwanza!M208+Mwanza!N208+Mwanza!O208</f>
        <v>4708883.55</v>
      </c>
      <c r="F208" s="16">
        <f>Domasi!M208+Domasi!N208+Domasi!O208</f>
        <v>50000</v>
      </c>
      <c r="G208" s="16">
        <f>Namadzi!M208+Namadzi!N208+Namadzi!O208</f>
        <v>30000</v>
      </c>
      <c r="H208" s="16">
        <f>Neno!M208+Neno!N208+Neno!O208</f>
        <v>1030000</v>
      </c>
      <c r="I208" s="16">
        <f>Kuchawe!M208+Kuchawe!N208+Kuchawe!O208</f>
        <v>120000</v>
      </c>
      <c r="J208" s="16">
        <f>Chiradzulu!M208+Chiradzulu!N208+Chiradzulu!O208</f>
        <v>686736.33</v>
      </c>
      <c r="K208" s="16">
        <f>Thondwe!M208+Thondwe!N208+Thondwe!O208</f>
        <v>7000</v>
      </c>
      <c r="L208" s="16">
        <f>Jali!M208+Jali!N208+Jali!O208</f>
        <v>60000</v>
      </c>
      <c r="M208" s="16">
        <f>Lirangwe!M208+Lirangwe!N208+Lirangwe!O208</f>
        <v>11500</v>
      </c>
      <c r="N208" s="10">
        <f>SUM(D208:M208)</f>
        <v>11828557.569999998</v>
      </c>
    </row>
    <row r="209" spans="1:14" ht="15.75" x14ac:dyDescent="0.25">
      <c r="A209" s="596" t="s">
        <v>40</v>
      </c>
      <c r="B209" s="597"/>
      <c r="C209" s="12" t="s">
        <v>31</v>
      </c>
      <c r="D209" s="16">
        <f>Zomba!M209+Zomba!N209+Zomba!O209</f>
        <v>1692188269.4300001</v>
      </c>
      <c r="E209" s="16">
        <f>Mwanza!M209+Mwanza!N209+Mwanza!O209</f>
        <v>1218846.31</v>
      </c>
      <c r="F209" s="16">
        <f>Domasi!M209+Domasi!N209+Domasi!O209</f>
        <v>431900</v>
      </c>
      <c r="G209" s="16">
        <f>Namadzi!M209+Namadzi!N209+Namadzi!O209</f>
        <v>681298.90999999992</v>
      </c>
      <c r="H209" s="16">
        <f>Neno!M209+Neno!N209+Neno!O209</f>
        <v>347415.01</v>
      </c>
      <c r="I209" s="16">
        <f>Kuchawe!M209+Kuchawe!N209+Kuchawe!O209</f>
        <v>0</v>
      </c>
      <c r="J209" s="16">
        <f>Chiradzulu!M209+Chiradzulu!N209+Chiradzulu!O209</f>
        <v>40000</v>
      </c>
      <c r="K209" s="16">
        <f>Thondwe!M209+Thondwe!N209+Thondwe!O209</f>
        <v>208505.13</v>
      </c>
      <c r="L209" s="16">
        <f>Jali!M209+Jali!N209+Jali!O209</f>
        <v>0</v>
      </c>
      <c r="M209" s="16">
        <f>Lirangwe!M209+Lirangwe!N209+Lirangwe!O209</f>
        <v>0</v>
      </c>
      <c r="N209" s="10">
        <f>SUM(D209:M209)</f>
        <v>1695116234.7900002</v>
      </c>
    </row>
    <row r="210" spans="1:14" ht="15.75" x14ac:dyDescent="0.25">
      <c r="A210" s="598" t="s">
        <v>45</v>
      </c>
      <c r="B210" s="599"/>
      <c r="C210" s="12" t="s">
        <v>31</v>
      </c>
      <c r="D210" s="11">
        <f t="shared" ref="D210:M210" si="57">SUM(D206:D209)</f>
        <v>2259099313.7799997</v>
      </c>
      <c r="E210" s="11">
        <f t="shared" si="57"/>
        <v>74277313.519999996</v>
      </c>
      <c r="F210" s="11">
        <f t="shared" si="57"/>
        <v>26358689.149999999</v>
      </c>
      <c r="G210" s="11">
        <f t="shared" si="57"/>
        <v>6255430.0999999996</v>
      </c>
      <c r="H210" s="11">
        <f t="shared" si="57"/>
        <v>13709154.999999998</v>
      </c>
      <c r="I210" s="11">
        <f t="shared" si="57"/>
        <v>1163685.22</v>
      </c>
      <c r="J210" s="11">
        <f t="shared" si="57"/>
        <v>3210720.46</v>
      </c>
      <c r="K210" s="11">
        <f t="shared" si="57"/>
        <v>6876486.8300000001</v>
      </c>
      <c r="L210" s="11">
        <f t="shared" si="57"/>
        <v>4729152.18</v>
      </c>
      <c r="M210" s="11">
        <f t="shared" si="57"/>
        <v>1253337.99</v>
      </c>
      <c r="N210" s="10">
        <f>SUM(D210:M210)</f>
        <v>2396933284.2299991</v>
      </c>
    </row>
    <row r="211" spans="1:14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5"/>
    </row>
    <row r="212" spans="1:14" ht="15.75" x14ac:dyDescent="0.25">
      <c r="A212" s="596" t="s">
        <v>43</v>
      </c>
      <c r="B212" s="597"/>
      <c r="C212" s="12" t="s">
        <v>31</v>
      </c>
      <c r="D212" s="16">
        <f>Zomba!M212+Zomba!N212+Zomba!O212</f>
        <v>253036125.77999991</v>
      </c>
      <c r="E212" s="16">
        <f>Mwanza!M212+Mwanza!N212+Mwanza!O212</f>
        <v>7299068.4699999988</v>
      </c>
      <c r="F212" s="16">
        <f>Domasi!M212+Domasi!N212+Domasi!O212</f>
        <v>20714678.359999999</v>
      </c>
      <c r="G212" s="16">
        <f>Namadzi!M212+Namadzi!N212+Namadzi!O212</f>
        <v>3504440.17</v>
      </c>
      <c r="H212" s="16">
        <f>Neno!M212+Neno!N212+Neno!O212</f>
        <v>2460017.2400000002</v>
      </c>
      <c r="I212" s="16">
        <f>Kuchawe!M212+Kuchawe!N212+Kuchawe!O212</f>
        <v>652756.32000000007</v>
      </c>
      <c r="J212" s="16">
        <f>Chiradzulu!M212+Chiradzulu!N212+Chiradzulu!O212</f>
        <v>5523861.5800000001</v>
      </c>
      <c r="K212" s="16">
        <f>Thondwe!M212+Thondwe!N212+Thondwe!O212</f>
        <v>700436.94</v>
      </c>
      <c r="L212" s="16">
        <f>Jali!M212+Jali!N212+Jali!O212</f>
        <v>5226917.2300000004</v>
      </c>
      <c r="M212" s="16">
        <f>Lirangwe!M212+Lirangwe!N212+Lirangwe!O212</f>
        <v>16293128.57</v>
      </c>
      <c r="N212" s="10">
        <f>SUM(D212:M212)</f>
        <v>315411430.65999991</v>
      </c>
    </row>
    <row r="213" spans="1:14" ht="15.75" x14ac:dyDescent="0.25">
      <c r="A213" s="596" t="s">
        <v>42</v>
      </c>
      <c r="B213" s="597"/>
      <c r="C213" s="12" t="s">
        <v>31</v>
      </c>
      <c r="D213" s="16">
        <f>Zomba!M213+Zomba!N213+Zomba!O213</f>
        <v>5021246.79</v>
      </c>
      <c r="E213" s="16">
        <f>Mwanza!M213+Mwanza!N213+Mwanza!O213</f>
        <v>103500</v>
      </c>
      <c r="F213" s="16">
        <f>Domasi!M213+Domasi!N213+Domasi!O213</f>
        <v>84300</v>
      </c>
      <c r="G213" s="16">
        <f>Namadzi!M213+Namadzi!N213+Namadzi!O213</f>
        <v>22000</v>
      </c>
      <c r="H213" s="16">
        <f>Neno!M213+Neno!N213+Neno!O213</f>
        <v>0</v>
      </c>
      <c r="I213" s="16">
        <f>Kuchawe!M213+Kuchawe!N213+Kuchawe!O213</f>
        <v>89044.22</v>
      </c>
      <c r="J213" s="16">
        <f>Chiradzulu!M213+Chiradzulu!N213+Chiradzulu!O213</f>
        <v>0</v>
      </c>
      <c r="K213" s="16">
        <f>Thondwe!M213+Thondwe!N213+Thondwe!O213</f>
        <v>9500</v>
      </c>
      <c r="L213" s="16">
        <f>Jali!M213+Jali!N213+Jali!O213</f>
        <v>247950</v>
      </c>
      <c r="M213" s="16">
        <f>Lirangwe!M213+Lirangwe!N213+Lirangwe!O213</f>
        <v>172800</v>
      </c>
      <c r="N213" s="10">
        <f>SUM(D213:M213)</f>
        <v>5750341.0099999998</v>
      </c>
    </row>
    <row r="214" spans="1:14" ht="15.75" x14ac:dyDescent="0.25">
      <c r="A214" s="603" t="s">
        <v>41</v>
      </c>
      <c r="B214" s="604"/>
      <c r="C214" s="12" t="s">
        <v>31</v>
      </c>
      <c r="D214" s="16">
        <f>Zomba!M214+Zomba!N214+Zomba!O214</f>
        <v>82373854</v>
      </c>
      <c r="E214" s="16">
        <f>Mwanza!M214+Mwanza!N214+Mwanza!O214</f>
        <v>6814953.9199999999</v>
      </c>
      <c r="F214" s="16">
        <f>Domasi!M214+Domasi!N214+Domasi!O214</f>
        <v>12343650</v>
      </c>
      <c r="G214" s="16">
        <f>Namadzi!M214+Namadzi!N214+Namadzi!O214</f>
        <v>403100</v>
      </c>
      <c r="H214" s="16">
        <f>Neno!M214+Neno!N214+Neno!O214</f>
        <v>1005956.2</v>
      </c>
      <c r="I214" s="16">
        <f>Kuchawe!M214+Kuchawe!N214+Kuchawe!O214</f>
        <v>26106500</v>
      </c>
      <c r="J214" s="16">
        <f>Chiradzulu!M214+Chiradzulu!N214+Chiradzulu!O214</f>
        <v>248712.4</v>
      </c>
      <c r="K214" s="16">
        <f>Thondwe!M214+Thondwe!N214+Thondwe!O214</f>
        <v>290000</v>
      </c>
      <c r="L214" s="16">
        <f>Jali!M214+Jali!N214+Jali!O214</f>
        <v>13000</v>
      </c>
      <c r="M214" s="16">
        <f>Lirangwe!M214+Lirangwe!N214+Lirangwe!O214</f>
        <v>1048664.05</v>
      </c>
      <c r="N214" s="10">
        <f>SUM(D214:M214)</f>
        <v>130648390.57000001</v>
      </c>
    </row>
    <row r="215" spans="1:14" ht="15.75" x14ac:dyDescent="0.25">
      <c r="A215" s="596" t="s">
        <v>40</v>
      </c>
      <c r="B215" s="597"/>
      <c r="C215" s="12" t="s">
        <v>31</v>
      </c>
      <c r="D215" s="16">
        <f>Zomba!M215+Zomba!N215+Zomba!O215</f>
        <v>484321130.4000001</v>
      </c>
      <c r="E215" s="16">
        <f>Mwanza!M215+Mwanza!N215+Mwanza!O215</f>
        <v>25705619.140000001</v>
      </c>
      <c r="F215" s="16">
        <f>Domasi!M215+Domasi!N215+Domasi!O215</f>
        <v>41667200</v>
      </c>
      <c r="G215" s="16">
        <f>Namadzi!M215+Namadzi!N215+Namadzi!O215</f>
        <v>21479298.5</v>
      </c>
      <c r="H215" s="16">
        <f>Neno!M215+Neno!N215+Neno!O215</f>
        <v>15487059.1</v>
      </c>
      <c r="I215" s="16">
        <f>Kuchawe!M215+Kuchawe!N215+Kuchawe!O215</f>
        <v>235039.4</v>
      </c>
      <c r="J215" s="16">
        <f>Chiradzulu!M215+Chiradzulu!N215+Chiradzulu!O215</f>
        <v>1755237.9</v>
      </c>
      <c r="K215" s="16">
        <f>Thondwe!M215+Thondwe!N215+Thondwe!O215</f>
        <v>1713100</v>
      </c>
      <c r="L215" s="16">
        <f>Jali!M215+Jali!N215+Jali!O215</f>
        <v>1163000</v>
      </c>
      <c r="M215" s="16">
        <f>Lirangwe!M215+Lirangwe!N215+Lirangwe!O215</f>
        <v>2789919.7</v>
      </c>
      <c r="N215" s="10">
        <f>SUM(D215:M215)</f>
        <v>596316604.1400001</v>
      </c>
    </row>
    <row r="216" spans="1:14" ht="15.75" x14ac:dyDescent="0.25">
      <c r="A216" s="598" t="s">
        <v>39</v>
      </c>
      <c r="B216" s="599"/>
      <c r="C216" s="12" t="s">
        <v>31</v>
      </c>
      <c r="D216" s="11">
        <f t="shared" ref="D216:M216" si="58">SUM(D212:D215)</f>
        <v>824752356.97000003</v>
      </c>
      <c r="E216" s="11">
        <f t="shared" si="58"/>
        <v>39923141.530000001</v>
      </c>
      <c r="F216" s="11">
        <f t="shared" si="58"/>
        <v>74809828.359999999</v>
      </c>
      <c r="G216" s="11">
        <f t="shared" si="58"/>
        <v>25408838.670000002</v>
      </c>
      <c r="H216" s="11">
        <f>SUM(H212:H215)</f>
        <v>18953032.539999999</v>
      </c>
      <c r="I216" s="11">
        <f t="shared" si="58"/>
        <v>27083339.939999998</v>
      </c>
      <c r="J216" s="11">
        <f t="shared" si="58"/>
        <v>7527811.8800000008</v>
      </c>
      <c r="K216" s="11">
        <f t="shared" si="58"/>
        <v>2713036.94</v>
      </c>
      <c r="L216" s="11">
        <f t="shared" si="58"/>
        <v>6650867.2300000004</v>
      </c>
      <c r="M216" s="11">
        <f t="shared" si="58"/>
        <v>20304512.32</v>
      </c>
      <c r="N216" s="10">
        <f>SUM(D216:M216)</f>
        <v>1048126766.3800001</v>
      </c>
    </row>
    <row r="217" spans="1:14" s="3" customFormat="1" ht="15.75" x14ac:dyDescent="0.25">
      <c r="A217" s="249" t="s">
        <v>38</v>
      </c>
      <c r="B217" s="250"/>
      <c r="C217" s="12" t="s">
        <v>31</v>
      </c>
      <c r="D217" s="11">
        <f>D210+D216</f>
        <v>3083851670.75</v>
      </c>
      <c r="E217" s="11">
        <f t="shared" ref="E217:N217" si="59">E210+E216</f>
        <v>114200455.05</v>
      </c>
      <c r="F217" s="11">
        <f t="shared" si="59"/>
        <v>101168517.50999999</v>
      </c>
      <c r="G217" s="11">
        <f t="shared" si="59"/>
        <v>31664268.770000003</v>
      </c>
      <c r="H217" s="11">
        <f t="shared" si="59"/>
        <v>32662187.539999999</v>
      </c>
      <c r="I217" s="11">
        <f t="shared" si="59"/>
        <v>28247025.159999996</v>
      </c>
      <c r="J217" s="11">
        <f t="shared" si="59"/>
        <v>10738532.34</v>
      </c>
      <c r="K217" s="11">
        <f t="shared" si="59"/>
        <v>9589523.7699999996</v>
      </c>
      <c r="L217" s="11">
        <f t="shared" si="59"/>
        <v>11380019.41</v>
      </c>
      <c r="M217" s="11">
        <f t="shared" si="59"/>
        <v>21557850.309999999</v>
      </c>
      <c r="N217" s="40">
        <f t="shared" si="59"/>
        <v>3445060050.6099992</v>
      </c>
    </row>
    <row r="218" spans="1:14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5"/>
    </row>
    <row r="219" spans="1:14" ht="15.75" x14ac:dyDescent="0.25">
      <c r="A219" s="596" t="s">
        <v>35</v>
      </c>
      <c r="B219" s="597"/>
      <c r="C219" s="12" t="s">
        <v>31</v>
      </c>
      <c r="D219" s="16">
        <f>Zomba!M219+Zomba!N219+Zomba!O219</f>
        <v>377798495.18000507</v>
      </c>
      <c r="E219" s="16">
        <f>Mwanza!M219+Mwanza!N219+Mwanza!O219</f>
        <v>53901242.839999974</v>
      </c>
      <c r="F219" s="16">
        <f>Domasi!M219+Domasi!N219+Domasi!O219</f>
        <v>20610447.889999926</v>
      </c>
      <c r="G219" s="16">
        <f>Namadzi!M219+Namadzi!N219+Namadzi!O219</f>
        <v>4848533.1100000013</v>
      </c>
      <c r="H219" s="16">
        <f>Neno!M219+Neno!N219+Neno!O219</f>
        <v>9528415.2699999698</v>
      </c>
      <c r="I219" s="16">
        <f>Kuchawe!M219+Kuchawe!N219+Kuchawe!O219</f>
        <v>1068261.9900000005</v>
      </c>
      <c r="J219" s="16">
        <f>Chiradzulu!M219+Chiradzulu!N219+Chiradzulu!O219</f>
        <v>2261351.0300000003</v>
      </c>
      <c r="K219" s="16">
        <f>Thondwe!M219+Thondwe!N219+Thondwe!O219</f>
        <v>5076866.5900000026</v>
      </c>
      <c r="L219" s="16">
        <f>Jali!M219+Jali!N219+Jali!O219</f>
        <v>5583432.370000002</v>
      </c>
      <c r="M219" s="16">
        <f>Lirangwe!M219+Lirangwe!N219+Lirangwe!O219</f>
        <v>1340637.3200000003</v>
      </c>
      <c r="N219" s="10">
        <f>SUM(D219:M219)</f>
        <v>482017683.59000492</v>
      </c>
    </row>
    <row r="220" spans="1:14" ht="15.75" x14ac:dyDescent="0.25">
      <c r="A220" s="596" t="s">
        <v>34</v>
      </c>
      <c r="B220" s="597"/>
      <c r="C220" s="12" t="s">
        <v>31</v>
      </c>
      <c r="D220" s="16">
        <f>Zomba!M220+Zomba!N220+Zomba!O220</f>
        <v>6632442.7200000007</v>
      </c>
      <c r="E220" s="16">
        <f>Mwanza!M220+Mwanza!N220+Mwanza!O220</f>
        <v>420816</v>
      </c>
      <c r="F220" s="16">
        <f>Domasi!M220+Domasi!N220+Domasi!O220</f>
        <v>0</v>
      </c>
      <c r="G220" s="16">
        <f>Namadzi!M220+Namadzi!N220+Namadzi!O220</f>
        <v>2295.36</v>
      </c>
      <c r="H220" s="16">
        <f>Neno!M220+Neno!N220+Neno!O220</f>
        <v>9946.56</v>
      </c>
      <c r="I220" s="16">
        <f>Kuchawe!M220+Kuchawe!N220+Kuchawe!O220</f>
        <v>0</v>
      </c>
      <c r="J220" s="16">
        <f>Chiradzulu!M220+Chiradzulu!N220+Chiradzulu!O220</f>
        <v>0</v>
      </c>
      <c r="K220" s="16">
        <f>Thondwe!M220+Thondwe!N220+Thondwe!O220</f>
        <v>0</v>
      </c>
      <c r="L220" s="16">
        <f>Jali!M220+Jali!N220+Jali!O220</f>
        <v>0</v>
      </c>
      <c r="M220" s="16">
        <f>Lirangwe!M220+Lirangwe!N220+Lirangwe!O220</f>
        <v>0</v>
      </c>
      <c r="N220" s="10">
        <f>SUM(D220:M220)</f>
        <v>7065500.6400000006</v>
      </c>
    </row>
    <row r="221" spans="1:14" ht="15.75" x14ac:dyDescent="0.25">
      <c r="A221" s="596" t="s">
        <v>33</v>
      </c>
      <c r="B221" s="597"/>
      <c r="C221" s="12" t="s">
        <v>31</v>
      </c>
      <c r="D221" s="16">
        <f>Zomba!M221+Zomba!N221+Zomba!O221</f>
        <v>308411305.86000001</v>
      </c>
      <c r="E221" s="16">
        <f>Mwanza!M221+Mwanza!N221+Mwanza!O221</f>
        <v>4440753.4099999992</v>
      </c>
      <c r="F221" s="16">
        <f>Domasi!M221+Domasi!N221+Domasi!O221</f>
        <v>400715.37</v>
      </c>
      <c r="G221" s="16">
        <f>Namadzi!M221+Namadzi!N221+Namadzi!O221</f>
        <v>1496076.23</v>
      </c>
      <c r="H221" s="16">
        <f>Neno!M221+Neno!N221+Neno!O221</f>
        <v>646153.61</v>
      </c>
      <c r="I221" s="16">
        <f>Kuchawe!M221+Kuchawe!N221+Kuchawe!O221</f>
        <v>1157657.44</v>
      </c>
      <c r="J221" s="16">
        <f>Chiradzulu!M221+Chiradzulu!N221+Chiradzulu!O221</f>
        <v>97845.21</v>
      </c>
      <c r="K221" s="16">
        <f>Thondwe!M221+Thondwe!N221+Thondwe!O221</f>
        <v>250752.14</v>
      </c>
      <c r="L221" s="16">
        <f>Jali!M221+Jali!N221+Jali!O221</f>
        <v>73497.94</v>
      </c>
      <c r="M221" s="16">
        <f>Lirangwe!M221+Lirangwe!N221+Lirangwe!O221</f>
        <v>79860.53</v>
      </c>
      <c r="N221" s="10">
        <f>SUM(D221:M221)</f>
        <v>317054617.74000001</v>
      </c>
    </row>
    <row r="222" spans="1:14" ht="15.75" x14ac:dyDescent="0.25">
      <c r="A222" s="596" t="s">
        <v>32</v>
      </c>
      <c r="B222" s="597"/>
      <c r="C222" s="12" t="s">
        <v>31</v>
      </c>
      <c r="D222" s="16">
        <f>Zomba!M222+Zomba!N222+Zomba!O222</f>
        <v>4510709.5100000007</v>
      </c>
      <c r="E222" s="16">
        <f>Mwanza!M222+Mwanza!N222+Mwanza!O222</f>
        <v>3070155.97</v>
      </c>
      <c r="F222" s="16">
        <f>Domasi!M222+Domasi!N222+Domasi!O222</f>
        <v>86673.03</v>
      </c>
      <c r="G222" s="16">
        <f>Namadzi!M222+Namadzi!N222+Namadzi!O222</f>
        <v>190799.4</v>
      </c>
      <c r="H222" s="16">
        <f>Neno!M222+Neno!N222+Neno!O222</f>
        <v>876594.07</v>
      </c>
      <c r="I222" s="16">
        <f>Kuchawe!M222+Kuchawe!N222+Kuchawe!O222</f>
        <v>73342.91</v>
      </c>
      <c r="J222" s="16">
        <f>Chiradzulu!M222+Chiradzulu!N222+Chiradzulu!O222</f>
        <v>183646.42</v>
      </c>
      <c r="K222" s="16">
        <f>Thondwe!M222+Thondwe!N222+Thondwe!O222</f>
        <v>25232.97</v>
      </c>
      <c r="L222" s="16">
        <f>Jali!M222+Jali!N222+Jali!O222</f>
        <v>70668.25</v>
      </c>
      <c r="M222" s="16">
        <f>Lirangwe!M222+Lirangwe!N222+Lirangwe!O222</f>
        <v>0</v>
      </c>
      <c r="N222" s="10">
        <f>SUM(D222:M222)</f>
        <v>9087822.5300000012</v>
      </c>
    </row>
    <row r="223" spans="1:14" ht="15.75" x14ac:dyDescent="0.25">
      <c r="A223" s="598" t="s">
        <v>36</v>
      </c>
      <c r="B223" s="599"/>
      <c r="C223" s="12" t="s">
        <v>31</v>
      </c>
      <c r="D223" s="13">
        <f t="shared" ref="D223:M223" si="60">SUM(D219:D222)</f>
        <v>697352953.27000511</v>
      </c>
      <c r="E223" s="11">
        <f t="shared" si="60"/>
        <v>61832968.219999969</v>
      </c>
      <c r="F223" s="11">
        <f t="shared" si="60"/>
        <v>21097836.289999928</v>
      </c>
      <c r="G223" s="11">
        <f t="shared" si="60"/>
        <v>6537704.1000000015</v>
      </c>
      <c r="H223" s="11">
        <f t="shared" si="60"/>
        <v>11061109.50999997</v>
      </c>
      <c r="I223" s="11">
        <f t="shared" si="60"/>
        <v>2299262.3400000008</v>
      </c>
      <c r="J223" s="15">
        <f t="shared" si="60"/>
        <v>2542842.66</v>
      </c>
      <c r="K223" s="15">
        <f t="shared" si="60"/>
        <v>5352851.700000002</v>
      </c>
      <c r="L223" s="15">
        <f t="shared" si="60"/>
        <v>5727598.5600000024</v>
      </c>
      <c r="M223" s="15">
        <f t="shared" si="60"/>
        <v>1420497.8500000003</v>
      </c>
      <c r="N223" s="10">
        <f>SUM(D223:M223)</f>
        <v>815225624.50000513</v>
      </c>
    </row>
    <row r="224" spans="1:14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5"/>
    </row>
    <row r="225" spans="1:14" ht="15.75" x14ac:dyDescent="0.25">
      <c r="A225" s="596" t="s">
        <v>35</v>
      </c>
      <c r="B225" s="597"/>
      <c r="C225" s="12" t="s">
        <v>31</v>
      </c>
      <c r="D225" s="16">
        <f>Zomba!M225+Zomba!N225+Zomba!O225</f>
        <v>240347226.80000001</v>
      </c>
      <c r="E225" s="16">
        <f>Mwanza!M225+Mwanza!N225+Mwanza!O225</f>
        <v>7110406.459999999</v>
      </c>
      <c r="F225" s="16">
        <f>Domasi!M225+Domasi!N225+Domasi!O225</f>
        <v>19282810.57</v>
      </c>
      <c r="G225" s="16">
        <f>Namadzi!M225+Namadzi!N225+Namadzi!O225</f>
        <v>3127935.4000000004</v>
      </c>
      <c r="H225" s="16">
        <f>Neno!M225+Neno!N225+Neno!O225</f>
        <v>2326562.7599999998</v>
      </c>
      <c r="I225" s="16">
        <f>Kuchawe!M225+Kuchawe!N225+Kuchawe!O225</f>
        <v>609106.05000000005</v>
      </c>
      <c r="J225" s="16">
        <f>Chiradzulu!M225+Chiradzulu!N225+Chiradzulu!O225</f>
        <v>5229099</v>
      </c>
      <c r="K225" s="16">
        <f>Thondwe!M225+Thondwe!N225+Thondwe!O225</f>
        <v>443123.48</v>
      </c>
      <c r="L225" s="16">
        <f>Jali!M225+Jali!N225+Jali!O225</f>
        <v>4852404.2399999993</v>
      </c>
      <c r="M225" s="16">
        <f>Lirangwe!M225+Lirangwe!N225+Lirangwe!O225</f>
        <v>15724136.140000001</v>
      </c>
      <c r="N225" s="10">
        <f t="shared" ref="N225:N230" si="61">SUM(D225:M225)</f>
        <v>299052810.90000004</v>
      </c>
    </row>
    <row r="226" spans="1:14" ht="15.75" x14ac:dyDescent="0.25">
      <c r="A226" s="596" t="s">
        <v>34</v>
      </c>
      <c r="B226" s="597"/>
      <c r="C226" s="12" t="s">
        <v>31</v>
      </c>
      <c r="D226" s="16">
        <f>Zomba!M226+Zomba!N226+Zomba!O226</f>
        <v>4917589.26</v>
      </c>
      <c r="E226" s="16">
        <f>Mwanza!M226+Mwanza!N226+Mwanza!O226</f>
        <v>103500</v>
      </c>
      <c r="F226" s="16">
        <f>Domasi!M226+Domasi!N226+Domasi!O226</f>
        <v>58380</v>
      </c>
      <c r="G226" s="16">
        <f>Namadzi!M226+Namadzi!N226+Namadzi!O226</f>
        <v>8800</v>
      </c>
      <c r="H226" s="16">
        <f>Neno!M226+Neno!N226+Neno!O226</f>
        <v>0</v>
      </c>
      <c r="I226" s="16">
        <f>Kuchawe!M226+Kuchawe!N226+Kuchawe!O226</f>
        <v>87694.22</v>
      </c>
      <c r="J226" s="16">
        <f>Chiradzulu!M226+Chiradzulu!N226+Chiradzulu!O226</f>
        <v>0</v>
      </c>
      <c r="K226" s="16">
        <f>Thondwe!M226+Thondwe!N226+Thondwe!O226</f>
        <v>3842.11</v>
      </c>
      <c r="L226" s="16">
        <f>Jali!M226+Jali!N226+Jali!O226</f>
        <v>233070</v>
      </c>
      <c r="M226" s="16">
        <f>Lirangwe!M226+Lirangwe!N226+Lirangwe!O226</f>
        <v>171104.8</v>
      </c>
      <c r="N226" s="10">
        <f t="shared" si="61"/>
        <v>5583980.3899999997</v>
      </c>
    </row>
    <row r="227" spans="1:14" ht="15.75" x14ac:dyDescent="0.25">
      <c r="A227" s="596" t="s">
        <v>33</v>
      </c>
      <c r="B227" s="597"/>
      <c r="C227" s="12" t="s">
        <v>31</v>
      </c>
      <c r="D227" s="16">
        <f>Zomba!M227+Zomba!N227+Zomba!O227</f>
        <v>475200070.70000005</v>
      </c>
      <c r="E227" s="16">
        <f>Mwanza!M227+Mwanza!N227+Mwanza!O227</f>
        <v>21376624.149999999</v>
      </c>
      <c r="F227" s="16">
        <f>Domasi!M227+Domasi!N227+Domasi!O227</f>
        <v>28637424.699999999</v>
      </c>
      <c r="G227" s="16">
        <f>Namadzi!M227+Namadzi!N227+Namadzi!O227</f>
        <v>21479298.5</v>
      </c>
      <c r="H227" s="16">
        <f>Neno!M227+Neno!N227+Neno!O227</f>
        <v>15457359.1</v>
      </c>
      <c r="I227" s="16">
        <f>Kuchawe!M227+Kuchawe!N227+Kuchawe!O227</f>
        <v>235039.4</v>
      </c>
      <c r="J227" s="16">
        <f>Chiradzulu!M227+Chiradzulu!N227+Chiradzulu!O227</f>
        <v>1563237.9</v>
      </c>
      <c r="K227" s="16">
        <f>Thondwe!M227+Thondwe!N227+Thondwe!O227</f>
        <v>1713100</v>
      </c>
      <c r="L227" s="16">
        <f>Jali!M227+Jali!N227+Jali!O227</f>
        <v>1145000</v>
      </c>
      <c r="M227" s="16">
        <f>Lirangwe!M227+Lirangwe!N227+Lirangwe!O227</f>
        <v>2783432.3800000004</v>
      </c>
      <c r="N227" s="10">
        <f t="shared" si="61"/>
        <v>569590586.82999992</v>
      </c>
    </row>
    <row r="228" spans="1:14" ht="15.75" x14ac:dyDescent="0.25">
      <c r="A228" s="596" t="s">
        <v>32</v>
      </c>
      <c r="B228" s="597"/>
      <c r="C228" s="12" t="s">
        <v>31</v>
      </c>
      <c r="D228" s="16">
        <f>Zomba!M228+Zomba!N228+Zomba!O228</f>
        <v>76101975.219999999</v>
      </c>
      <c r="E228" s="16">
        <f>Mwanza!M228+Mwanza!N228+Mwanza!O228</f>
        <v>6147027.4800000004</v>
      </c>
      <c r="F228" s="16">
        <f>Domasi!M228+Domasi!N228+Domasi!O228</f>
        <v>11734710</v>
      </c>
      <c r="G228" s="16">
        <f>Namadzi!M228+Namadzi!N228+Namadzi!O228</f>
        <v>403100</v>
      </c>
      <c r="H228" s="16">
        <f>Neno!M228+Neno!N228+Neno!O228</f>
        <v>991556.15999999992</v>
      </c>
      <c r="I228" s="16">
        <f>Kuchawe!M228+Kuchawe!N228+Kuchawe!O228</f>
        <v>25674500</v>
      </c>
      <c r="J228" s="16">
        <f>Chiradzulu!M228+Chiradzulu!N228+Chiradzulu!O228</f>
        <v>248712.32000000001</v>
      </c>
      <c r="K228" s="16">
        <f>Thondwe!M228+Thondwe!N228+Thondwe!O228</f>
        <v>238198.28</v>
      </c>
      <c r="L228" s="16">
        <f>Jali!M228+Jali!N228+Jali!O228</f>
        <v>13000</v>
      </c>
      <c r="M228" s="16">
        <f>Lirangwe!M228+Lirangwe!N228+Lirangwe!O228</f>
        <v>1048664.04</v>
      </c>
      <c r="N228" s="10">
        <f t="shared" si="61"/>
        <v>122601443.5</v>
      </c>
    </row>
    <row r="229" spans="1:14" ht="15.75" x14ac:dyDescent="0.25">
      <c r="A229" s="598" t="s">
        <v>216</v>
      </c>
      <c r="B229" s="599"/>
      <c r="C229" s="12" t="s">
        <v>31</v>
      </c>
      <c r="D229" s="13">
        <f t="shared" ref="D229:M229" si="62">SUM(D225:D228)</f>
        <v>796566861.98000002</v>
      </c>
      <c r="E229" s="11">
        <f t="shared" si="62"/>
        <v>34737558.090000004</v>
      </c>
      <c r="F229" s="11">
        <f t="shared" si="62"/>
        <v>59713325.269999996</v>
      </c>
      <c r="G229" s="11">
        <f t="shared" si="62"/>
        <v>25019133.899999999</v>
      </c>
      <c r="H229" s="11">
        <f t="shared" si="62"/>
        <v>18775478.02</v>
      </c>
      <c r="I229" s="11">
        <f t="shared" si="62"/>
        <v>26606339.670000002</v>
      </c>
      <c r="J229" s="15">
        <f t="shared" si="62"/>
        <v>7041049.2200000007</v>
      </c>
      <c r="K229" s="15">
        <f t="shared" si="62"/>
        <v>2398263.8699999996</v>
      </c>
      <c r="L229" s="15">
        <f t="shared" si="62"/>
        <v>6243474.2399999993</v>
      </c>
      <c r="M229" s="15">
        <f t="shared" si="62"/>
        <v>19727337.359999999</v>
      </c>
      <c r="N229" s="10">
        <f t="shared" si="61"/>
        <v>996828821.62</v>
      </c>
    </row>
    <row r="230" spans="1:14" ht="15.75" x14ac:dyDescent="0.25">
      <c r="A230" s="249" t="s">
        <v>217</v>
      </c>
      <c r="B230" s="103"/>
      <c r="C230" s="12" t="s">
        <v>31</v>
      </c>
      <c r="D230" s="13">
        <f>D223+D229</f>
        <v>1493919815.2500052</v>
      </c>
      <c r="E230" s="13">
        <f t="shared" ref="E230:M230" si="63">E223+E229</f>
        <v>96570526.309999973</v>
      </c>
      <c r="F230" s="13">
        <f t="shared" si="63"/>
        <v>80811161.559999928</v>
      </c>
      <c r="G230" s="13">
        <f t="shared" si="63"/>
        <v>31556838</v>
      </c>
      <c r="H230" s="13">
        <f t="shared" si="63"/>
        <v>29836587.529999971</v>
      </c>
      <c r="I230" s="13">
        <f t="shared" si="63"/>
        <v>28905602.010000002</v>
      </c>
      <c r="J230" s="13">
        <f t="shared" si="63"/>
        <v>9583891.8800000008</v>
      </c>
      <c r="K230" s="13">
        <f t="shared" si="63"/>
        <v>7751115.5700000022</v>
      </c>
      <c r="L230" s="13">
        <f t="shared" si="63"/>
        <v>11971072.800000001</v>
      </c>
      <c r="M230" s="13">
        <f t="shared" si="63"/>
        <v>21147835.210000001</v>
      </c>
      <c r="N230" s="10">
        <f t="shared" si="61"/>
        <v>1812054446.1200051</v>
      </c>
    </row>
    <row r="231" spans="1:14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5"/>
    </row>
    <row r="232" spans="1:14" ht="15.75" x14ac:dyDescent="0.25">
      <c r="A232" s="596" t="s">
        <v>29</v>
      </c>
      <c r="B232" s="597"/>
      <c r="C232" s="12" t="s">
        <v>18</v>
      </c>
      <c r="D232" s="16">
        <f>Zomba!M232+Zomba!N232+Zomba!O232</f>
        <v>20171381.279999468</v>
      </c>
      <c r="E232" s="16">
        <f>Mwanza!M232+Mwanza!N232+Mwanza!O232</f>
        <v>4012721.2600000147</v>
      </c>
      <c r="F232" s="16">
        <f>Domasi!M232+Domasi!N232+Domasi!O232</f>
        <v>1410879.8799999945</v>
      </c>
      <c r="G232" s="16">
        <f>Namadzi!M232+Namadzi!N232+Namadzi!O232</f>
        <v>445704.14999999909</v>
      </c>
      <c r="H232" s="16">
        <f>Neno!M232+Neno!N232+Neno!O232</f>
        <v>1048057.0899999964</v>
      </c>
      <c r="I232" s="16">
        <f>Kuchawe!M232+Kuchawe!N232+Kuchawe!O232</f>
        <v>105026.82</v>
      </c>
      <c r="J232" s="16">
        <f>Chiradzulu!M232+Chiradzulu!N232+Chiradzulu!O232</f>
        <v>244937.24000000002</v>
      </c>
      <c r="K232" s="16">
        <f>Thondwe!M232+Thondwe!N232+Thondwe!O232</f>
        <v>561277.89999999839</v>
      </c>
      <c r="L232" s="16">
        <f>Jali!M232+Jali!N232+Jali!O232</f>
        <v>398557.34999999928</v>
      </c>
      <c r="M232" s="16">
        <f>Lirangwe!M232+Lirangwe!N232+Lirangwe!O232</f>
        <v>140591.94</v>
      </c>
      <c r="N232" s="10">
        <f>SUM(D232:M232)</f>
        <v>28539134.909999471</v>
      </c>
    </row>
    <row r="233" spans="1:14" ht="15.75" x14ac:dyDescent="0.25">
      <c r="A233" s="596" t="s">
        <v>28</v>
      </c>
      <c r="B233" s="597"/>
      <c r="C233" s="12" t="s">
        <v>18</v>
      </c>
      <c r="D233" s="16">
        <f>Zomba!M233+Zomba!N233+Zomba!O233</f>
        <v>65800.319999999978</v>
      </c>
      <c r="E233" s="16">
        <f>Mwanza!M233+Mwanza!N233+Mwanza!O233</f>
        <v>9181.44</v>
      </c>
      <c r="F233" s="16">
        <f>Domasi!M233+Domasi!N233+Domasi!O233</f>
        <v>0</v>
      </c>
      <c r="G233" s="16">
        <f>Namadzi!M233+Namadzi!N233+Namadzi!O233</f>
        <v>573.84</v>
      </c>
      <c r="H233" s="16">
        <f>Neno!M233+Neno!N233+Neno!O233</f>
        <v>1147.68</v>
      </c>
      <c r="I233" s="16">
        <f>Kuchawe!M233+Kuchawe!N233+Kuchawe!O233</f>
        <v>0</v>
      </c>
      <c r="J233" s="16">
        <f>Chiradzulu!M233+Chiradzulu!N233+Chiradzulu!O233</f>
        <v>0</v>
      </c>
      <c r="K233" s="16">
        <f>Thondwe!M233+Thondwe!N233+Thondwe!O233</f>
        <v>0</v>
      </c>
      <c r="L233" s="16">
        <f>Jali!M233+Jali!N233+Jali!O233</f>
        <v>0</v>
      </c>
      <c r="M233" s="16">
        <f>Lirangwe!M233+Lirangwe!N233+Lirangwe!O233</f>
        <v>0</v>
      </c>
      <c r="N233" s="10">
        <f>SUM(D233:M233)</f>
        <v>76703.27999999997</v>
      </c>
    </row>
    <row r="234" spans="1:14" ht="15.75" x14ac:dyDescent="0.25">
      <c r="A234" s="596" t="s">
        <v>27</v>
      </c>
      <c r="B234" s="597"/>
      <c r="C234" s="12" t="s">
        <v>18</v>
      </c>
      <c r="D234" s="16">
        <f>Zomba!M234+Zomba!N234+Zomba!O234</f>
        <v>780537.2000000003</v>
      </c>
      <c r="E234" s="16">
        <f>Mwanza!M234+Mwanza!N234+Mwanza!O234</f>
        <v>196831.12</v>
      </c>
      <c r="F234" s="16">
        <f>Domasi!M234+Domasi!N234+Domasi!O234</f>
        <v>78053.72</v>
      </c>
      <c r="G234" s="16">
        <f>Namadzi!M234+Namadzi!N234+Namadzi!O234</f>
        <v>81447.360000000001</v>
      </c>
      <c r="H234" s="16">
        <f>Neno!M234+Neno!N234+Neno!O234</f>
        <v>91628.28</v>
      </c>
      <c r="I234" s="16">
        <f>Kuchawe!M234+Kuchawe!N234+Kuchawe!O234</f>
        <v>57691.880000000005</v>
      </c>
      <c r="J234" s="16">
        <f>Chiradzulu!M234+Chiradzulu!N234+Chiradzulu!O234</f>
        <v>37330.04</v>
      </c>
      <c r="K234" s="16">
        <f>Thondwe!M234+Thondwe!N234+Thondwe!O234</f>
        <v>20361.84</v>
      </c>
      <c r="L234" s="16">
        <f>Jali!M234+Jali!N234+Jali!O234</f>
        <v>10180.92</v>
      </c>
      <c r="M234" s="16">
        <f>Lirangwe!M234+Lirangwe!N234+Lirangwe!O234</f>
        <v>10180.92</v>
      </c>
      <c r="N234" s="10">
        <f>SUM(D234:M234)</f>
        <v>1364243.2800000005</v>
      </c>
    </row>
    <row r="235" spans="1:14" ht="15.75" x14ac:dyDescent="0.25">
      <c r="A235" s="596" t="s">
        <v>26</v>
      </c>
      <c r="B235" s="597"/>
      <c r="C235" s="12" t="s">
        <v>18</v>
      </c>
      <c r="D235" s="16">
        <f>Zomba!M235+Zomba!N235+Zomba!O235</f>
        <v>292152.42</v>
      </c>
      <c r="E235" s="16">
        <f>Mwanza!M235+Mwanza!N235+Mwanza!O235</f>
        <v>477646.01999999996</v>
      </c>
      <c r="F235" s="16">
        <f>Domasi!M235+Domasi!N235+Domasi!O235</f>
        <v>32461.38</v>
      </c>
      <c r="G235" s="16">
        <f>Namadzi!M235+Namadzi!N235+Namadzi!O235</f>
        <v>37098.720000000001</v>
      </c>
      <c r="H235" s="16">
        <f>Neno!M235+Neno!N235+Neno!O235</f>
        <v>236504.33999999997</v>
      </c>
      <c r="I235" s="16">
        <f>Kuchawe!M235+Kuchawe!N235+Kuchawe!O235</f>
        <v>13912.02</v>
      </c>
      <c r="J235" s="16">
        <f>Chiradzulu!M235+Chiradzulu!N235+Chiradzulu!O235</f>
        <v>55648.08</v>
      </c>
      <c r="K235" s="16">
        <f>Thondwe!M235+Thondwe!N235+Thondwe!O235</f>
        <v>13912.02</v>
      </c>
      <c r="L235" s="16">
        <f>Jali!M235+Jali!N235+Jali!O235</f>
        <v>13912.02</v>
      </c>
      <c r="M235" s="16">
        <f>Lirangwe!M235+Lirangwe!N235+Lirangwe!O235</f>
        <v>0</v>
      </c>
      <c r="N235" s="10">
        <f>SUM(D235:M235)</f>
        <v>1173247.02</v>
      </c>
    </row>
    <row r="236" spans="1:14" ht="15.75" x14ac:dyDescent="0.25">
      <c r="A236" s="598" t="s">
        <v>25</v>
      </c>
      <c r="B236" s="599"/>
      <c r="C236" s="12" t="s">
        <v>18</v>
      </c>
      <c r="D236" s="13">
        <f>SUM(D232:D235)</f>
        <v>21309871.21999947</v>
      </c>
      <c r="E236" s="13">
        <f t="shared" ref="E236:M236" si="64">SUM(E232:E235)</f>
        <v>4696379.8400000138</v>
      </c>
      <c r="F236" s="13">
        <f t="shared" si="64"/>
        <v>1521394.9799999944</v>
      </c>
      <c r="G236" s="13">
        <f t="shared" si="64"/>
        <v>564824.06999999913</v>
      </c>
      <c r="H236" s="13">
        <f t="shared" si="64"/>
        <v>1377337.3899999964</v>
      </c>
      <c r="I236" s="13">
        <f t="shared" si="64"/>
        <v>176630.72</v>
      </c>
      <c r="J236" s="13">
        <f t="shared" si="64"/>
        <v>337915.36000000004</v>
      </c>
      <c r="K236" s="13">
        <f t="shared" si="64"/>
        <v>595551.75999999838</v>
      </c>
      <c r="L236" s="13">
        <f t="shared" si="64"/>
        <v>422650.28999999928</v>
      </c>
      <c r="M236" s="13">
        <f t="shared" si="64"/>
        <v>150772.86000000002</v>
      </c>
      <c r="N236" s="40">
        <f>SUM(N232:N235)</f>
        <v>31153328.489999473</v>
      </c>
    </row>
    <row r="237" spans="1:14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5"/>
    </row>
    <row r="238" spans="1:14" ht="15.75" x14ac:dyDescent="0.25">
      <c r="A238" s="596" t="s">
        <v>23</v>
      </c>
      <c r="B238" s="597"/>
      <c r="C238" s="12" t="s">
        <v>18</v>
      </c>
      <c r="D238" s="16">
        <f>Zomba!M238+Zomba!N238+Zomba!O238</f>
        <v>33385698</v>
      </c>
      <c r="E238" s="16">
        <f>Mwanza!M238+Mwanza!N238+Mwanza!O238</f>
        <v>6757331</v>
      </c>
      <c r="F238" s="16">
        <f>Domasi!M238+Domasi!N238+Domasi!O238</f>
        <v>2316442</v>
      </c>
      <c r="G238" s="16">
        <f>Namadzi!M238+Namadzi!N238+Namadzi!O238</f>
        <v>742083</v>
      </c>
      <c r="H238" s="16">
        <f>Neno!M238+Neno!N238+Neno!O238</f>
        <v>1712774</v>
      </c>
      <c r="I238" s="16">
        <f>Kuchawe!M238+Kuchawe!N238+Kuchawe!O238</f>
        <v>172349</v>
      </c>
      <c r="J238" s="16">
        <f>Chiradzulu!M238+Chiradzulu!N238+Chiradzulu!O238</f>
        <v>402743</v>
      </c>
      <c r="K238" s="16">
        <f>Thondwe!M238+Thondwe!N238+Thondwe!O238</f>
        <v>919790</v>
      </c>
      <c r="L238" s="16">
        <f>Jali!M238+Jali!N238+Jali!O238</f>
        <v>656355</v>
      </c>
      <c r="M238" s="16">
        <f>Lirangwe!M238+Lirangwe!N238+Lirangwe!O238</f>
        <v>230394</v>
      </c>
      <c r="N238" s="10">
        <f>SUM(D238:M238)</f>
        <v>47295959</v>
      </c>
    </row>
    <row r="239" spans="1:14" ht="15.75" x14ac:dyDescent="0.25">
      <c r="A239" s="596" t="s">
        <v>22</v>
      </c>
      <c r="B239" s="597"/>
      <c r="C239" s="12" t="s">
        <v>18</v>
      </c>
      <c r="D239" s="16">
        <f>Zomba!M239+Zomba!N239+Zomba!O239</f>
        <v>307192</v>
      </c>
      <c r="E239" s="16">
        <f>Mwanza!M239+Mwanza!N239+Mwanza!O239</f>
        <v>42864</v>
      </c>
      <c r="F239" s="16">
        <f>Domasi!M239+Domasi!N239+Domasi!O239</f>
        <v>0</v>
      </c>
      <c r="G239" s="16">
        <f>Namadzi!M239+Namadzi!N239+Namadzi!O239</f>
        <v>2679</v>
      </c>
      <c r="H239" s="16">
        <f>Neno!M239+Neno!N239+Neno!O239</f>
        <v>5358</v>
      </c>
      <c r="I239" s="16">
        <f>Kuchawe!M239+Kuchawe!N239+Kuchawe!O239</f>
        <v>0</v>
      </c>
      <c r="J239" s="16">
        <f>Chiradzulu!M239+Chiradzulu!N239+Chiradzulu!O239</f>
        <v>0</v>
      </c>
      <c r="K239" s="16">
        <f>Thondwe!M239+Thondwe!N239+Thondwe!O239</f>
        <v>0</v>
      </c>
      <c r="L239" s="16">
        <f>Jali!M239+Jali!N239+Jali!O239</f>
        <v>0</v>
      </c>
      <c r="M239" s="16">
        <f>Lirangwe!M239+Lirangwe!N239+Lirangwe!O239</f>
        <v>0</v>
      </c>
      <c r="N239" s="10">
        <f>SUM(D239:M239)</f>
        <v>358093</v>
      </c>
    </row>
    <row r="240" spans="1:14" ht="15.75" x14ac:dyDescent="0.25">
      <c r="A240" s="596" t="s">
        <v>21</v>
      </c>
      <c r="B240" s="597"/>
      <c r="C240" s="12" t="s">
        <v>18</v>
      </c>
      <c r="D240" s="16">
        <f>Zomba!M240+Zomba!N240+Zomba!O240</f>
        <v>205390</v>
      </c>
      <c r="E240" s="16">
        <f>Mwanza!M240+Mwanza!N240+Mwanza!O240</f>
        <v>51794</v>
      </c>
      <c r="F240" s="16">
        <f>Domasi!M240+Domasi!N240+Domasi!O240</f>
        <v>20539</v>
      </c>
      <c r="G240" s="16">
        <f>Namadzi!M240+Namadzi!N240+Namadzi!O240</f>
        <v>21432</v>
      </c>
      <c r="H240" s="16">
        <f>Neno!M240+Neno!N240+Neno!O240</f>
        <v>24111</v>
      </c>
      <c r="I240" s="16">
        <f>Kuchawe!M240+Kuchawe!N240+Kuchawe!O240</f>
        <v>15181</v>
      </c>
      <c r="J240" s="16">
        <f>Chiradzulu!M240+Chiradzulu!N240+Chiradzulu!O240</f>
        <v>9823</v>
      </c>
      <c r="K240" s="16">
        <f>Thondwe!M240+Thondwe!N240+Thondwe!O240</f>
        <v>5358</v>
      </c>
      <c r="L240" s="16">
        <f>Jali!M240+Jali!N240+Jali!O240</f>
        <v>2679</v>
      </c>
      <c r="M240" s="16">
        <f>Lirangwe!M240+Lirangwe!N240+Lirangwe!O240</f>
        <v>2679</v>
      </c>
      <c r="N240" s="10">
        <f>SUM(D240:M240)</f>
        <v>358986</v>
      </c>
    </row>
    <row r="241" spans="1:14" ht="15.75" x14ac:dyDescent="0.25">
      <c r="A241" s="596" t="s">
        <v>20</v>
      </c>
      <c r="B241" s="597"/>
      <c r="C241" s="12" t="s">
        <v>18</v>
      </c>
      <c r="D241" s="16">
        <f>Zomba!M241+Zomba!N241+Zomba!O241</f>
        <v>56259</v>
      </c>
      <c r="E241" s="16">
        <f>Mwanza!M241+Mwanza!N241+Mwanza!O241</f>
        <v>91979</v>
      </c>
      <c r="F241" s="16">
        <f>Domasi!M241+Domasi!N241+Domasi!O241</f>
        <v>6251</v>
      </c>
      <c r="G241" s="16">
        <f>Namadzi!M241+Namadzi!N241+Namadzi!O241</f>
        <v>7144</v>
      </c>
      <c r="H241" s="16">
        <f>Neno!M241+Neno!N241+Neno!O241</f>
        <v>45543</v>
      </c>
      <c r="I241" s="16">
        <f>Kuchawe!M241+Kuchawe!N241+Kuchawe!O241</f>
        <v>2679</v>
      </c>
      <c r="J241" s="16">
        <f>Chiradzulu!M241+Chiradzulu!N241+Chiradzulu!O241</f>
        <v>10716</v>
      </c>
      <c r="K241" s="16">
        <f>Thondwe!M241+Thondwe!N241+Thondwe!O241</f>
        <v>2679</v>
      </c>
      <c r="L241" s="16">
        <f>Jali!M241+Jali!N241+Jali!O241</f>
        <v>2679</v>
      </c>
      <c r="M241" s="16">
        <f>Lirangwe!M241+Lirangwe!N241+Lirangwe!O241</f>
        <v>0</v>
      </c>
      <c r="N241" s="10">
        <f>SUM(D241:M241)</f>
        <v>225929</v>
      </c>
    </row>
    <row r="242" spans="1:14" ht="15.75" x14ac:dyDescent="0.25">
      <c r="A242" s="598" t="s">
        <v>19</v>
      </c>
      <c r="B242" s="599"/>
      <c r="C242" s="12" t="s">
        <v>18</v>
      </c>
      <c r="D242" s="13">
        <f t="shared" ref="D242:N242" si="65">SUM(D238:D241)</f>
        <v>33954539</v>
      </c>
      <c r="E242" s="13">
        <f t="shared" si="65"/>
        <v>6943968</v>
      </c>
      <c r="F242" s="13">
        <f t="shared" si="65"/>
        <v>2343232</v>
      </c>
      <c r="G242" s="13">
        <f t="shared" si="65"/>
        <v>773338</v>
      </c>
      <c r="H242" s="13">
        <f t="shared" si="65"/>
        <v>1787786</v>
      </c>
      <c r="I242" s="13">
        <f t="shared" si="65"/>
        <v>190209</v>
      </c>
      <c r="J242" s="13">
        <f t="shared" si="65"/>
        <v>423282</v>
      </c>
      <c r="K242" s="13">
        <f t="shared" si="65"/>
        <v>927827</v>
      </c>
      <c r="L242" s="13">
        <f t="shared" si="65"/>
        <v>661713</v>
      </c>
      <c r="M242" s="13">
        <f t="shared" si="65"/>
        <v>233073</v>
      </c>
      <c r="N242" s="40">
        <f t="shared" si="65"/>
        <v>48238967</v>
      </c>
    </row>
    <row r="243" spans="1:14" ht="15.75" x14ac:dyDescent="0.25">
      <c r="A243" s="598" t="s">
        <v>218</v>
      </c>
      <c r="B243" s="599"/>
      <c r="C243" s="12" t="s">
        <v>18</v>
      </c>
      <c r="D243" s="11">
        <f>D230+D236+D242</f>
        <v>1549184225.4700048</v>
      </c>
      <c r="E243" s="11">
        <f t="shared" ref="E243:M243" si="66">E230+E236+E242</f>
        <v>108210874.14999999</v>
      </c>
      <c r="F243" s="11">
        <f t="shared" si="66"/>
        <v>84675788.539999917</v>
      </c>
      <c r="G243" s="11">
        <f t="shared" si="66"/>
        <v>32895000.07</v>
      </c>
      <c r="H243" s="11">
        <f t="shared" si="66"/>
        <v>33001710.919999968</v>
      </c>
      <c r="I243" s="11">
        <f t="shared" si="66"/>
        <v>29272441.73</v>
      </c>
      <c r="J243" s="11">
        <f t="shared" si="66"/>
        <v>10345089.24</v>
      </c>
      <c r="K243" s="11">
        <f t="shared" si="66"/>
        <v>9274494.3300000001</v>
      </c>
      <c r="L243" s="11">
        <f t="shared" si="66"/>
        <v>13055436.09</v>
      </c>
      <c r="M243" s="11">
        <f t="shared" si="66"/>
        <v>21531681.07</v>
      </c>
      <c r="N243" s="40">
        <f>N230+N236+N242</f>
        <v>1891446741.6100047</v>
      </c>
    </row>
    <row r="244" spans="1:14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5"/>
    </row>
    <row r="245" spans="1:14" ht="15.75" x14ac:dyDescent="0.25">
      <c r="A245" s="621" t="s">
        <v>207</v>
      </c>
      <c r="B245" s="622"/>
      <c r="C245" s="12" t="s">
        <v>18</v>
      </c>
      <c r="D245" s="16">
        <f>Zomba!O245</f>
        <v>0</v>
      </c>
      <c r="E245" s="16">
        <f>Mwanza!O245</f>
        <v>0</v>
      </c>
      <c r="F245" s="16">
        <f>Domasi!O245</f>
        <v>0</v>
      </c>
      <c r="G245" s="16">
        <f>Namadzi!O245</f>
        <v>0</v>
      </c>
      <c r="H245" s="16">
        <f>Neno!O245</f>
        <v>0</v>
      </c>
      <c r="I245" s="16">
        <f>Kuchawe!O245</f>
        <v>0</v>
      </c>
      <c r="J245" s="16">
        <f>Chiradzulu!O245</f>
        <v>0</v>
      </c>
      <c r="K245" s="16">
        <f>Thondwe!O245</f>
        <v>0</v>
      </c>
      <c r="L245" s="16">
        <f>Jali!O245</f>
        <v>0</v>
      </c>
      <c r="M245" s="16">
        <f>Lirangwe!O245</f>
        <v>0</v>
      </c>
      <c r="N245" s="40">
        <f>SUM(D245:M245)</f>
        <v>0</v>
      </c>
    </row>
    <row r="246" spans="1:14" ht="15.75" x14ac:dyDescent="0.25">
      <c r="A246" s="621" t="s">
        <v>208</v>
      </c>
      <c r="B246" s="622"/>
      <c r="C246" s="12" t="s">
        <v>18</v>
      </c>
      <c r="D246" s="16">
        <f>Zomba!O246</f>
        <v>0</v>
      </c>
      <c r="E246" s="16">
        <f>Mwanza!O246</f>
        <v>0</v>
      </c>
      <c r="F246" s="16">
        <f>Domasi!O246</f>
        <v>0</v>
      </c>
      <c r="G246" s="16">
        <f>Namadzi!O246</f>
        <v>0</v>
      </c>
      <c r="H246" s="16">
        <f>Neno!O246</f>
        <v>0</v>
      </c>
      <c r="I246" s="16">
        <f>Kuchawe!O246</f>
        <v>0</v>
      </c>
      <c r="J246" s="16">
        <f>Chiradzulu!O246</f>
        <v>0</v>
      </c>
      <c r="K246" s="16">
        <f>Thondwe!O246</f>
        <v>0</v>
      </c>
      <c r="L246" s="16">
        <f>Jali!O246</f>
        <v>0</v>
      </c>
      <c r="M246" s="16">
        <f>Lirangwe!O246</f>
        <v>0</v>
      </c>
      <c r="N246" s="40">
        <f>SUM(D246:M246)</f>
        <v>0</v>
      </c>
    </row>
    <row r="247" spans="1:14" ht="15.75" x14ac:dyDescent="0.25">
      <c r="A247" s="619" t="s">
        <v>209</v>
      </c>
      <c r="B247" s="620"/>
      <c r="C247" s="12" t="s">
        <v>18</v>
      </c>
      <c r="D247" s="149">
        <f>D245+D246</f>
        <v>0</v>
      </c>
      <c r="E247" s="149">
        <f t="shared" ref="E247:N247" si="67">E245+E246</f>
        <v>0</v>
      </c>
      <c r="F247" s="149">
        <f t="shared" si="67"/>
        <v>0</v>
      </c>
      <c r="G247" s="149">
        <f t="shared" si="67"/>
        <v>0</v>
      </c>
      <c r="H247" s="149">
        <f t="shared" si="67"/>
        <v>0</v>
      </c>
      <c r="I247" s="149">
        <f t="shared" si="67"/>
        <v>0</v>
      </c>
      <c r="J247" s="149">
        <f t="shared" si="67"/>
        <v>0</v>
      </c>
      <c r="K247" s="149">
        <f t="shared" si="67"/>
        <v>0</v>
      </c>
      <c r="L247" s="149">
        <f t="shared" si="67"/>
        <v>0</v>
      </c>
      <c r="M247" s="163">
        <f t="shared" si="67"/>
        <v>0</v>
      </c>
      <c r="N247" s="184">
        <f t="shared" si="67"/>
        <v>0</v>
      </c>
    </row>
    <row r="248" spans="1:14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5"/>
    </row>
    <row r="249" spans="1:14" ht="15.75" x14ac:dyDescent="0.25">
      <c r="A249" s="610" t="s">
        <v>16</v>
      </c>
      <c r="B249" s="611"/>
      <c r="C249" s="6" t="s">
        <v>6</v>
      </c>
      <c r="D249" s="9">
        <f>IFERROR(D58/D243%,0)</f>
        <v>6.505318555646582</v>
      </c>
      <c r="E249" s="9">
        <f t="shared" ref="E249:M249" si="68">IFERROR(E58/E243%,0)</f>
        <v>11.880655501108896</v>
      </c>
      <c r="F249" s="9">
        <f t="shared" si="68"/>
        <v>3.3469476748937783</v>
      </c>
      <c r="G249" s="9">
        <f t="shared" si="68"/>
        <v>7.5421447834640487</v>
      </c>
      <c r="H249" s="9">
        <f t="shared" si="68"/>
        <v>11.174009961299316</v>
      </c>
      <c r="I249" s="9">
        <f t="shared" si="68"/>
        <v>5.044185798948039</v>
      </c>
      <c r="J249" s="9">
        <f t="shared" si="68"/>
        <v>2.6031861301759056</v>
      </c>
      <c r="K249" s="9">
        <f t="shared" si="68"/>
        <v>12.125714948412718</v>
      </c>
      <c r="L249" s="9">
        <f t="shared" si="68"/>
        <v>7.8957194743925241</v>
      </c>
      <c r="M249" s="9">
        <f t="shared" si="68"/>
        <v>5.2133271090198257</v>
      </c>
      <c r="N249" s="307">
        <f>IFERROR(N58/N243%,0)</f>
        <v>6.7494357190337153</v>
      </c>
    </row>
    <row r="250" spans="1:14" ht="15.75" x14ac:dyDescent="0.25">
      <c r="A250" s="610" t="s">
        <v>210</v>
      </c>
      <c r="B250" s="611"/>
      <c r="C250" s="6" t="s">
        <v>6</v>
      </c>
      <c r="D250" s="29">
        <f>IFERROR(D210/(D223+D245)%,0)</f>
        <v>323.95350205182382</v>
      </c>
      <c r="E250" s="316">
        <f t="shared" ref="E250:M250" si="69">IFERROR(E210/(E223+E245)%,0)</f>
        <v>120.12574466055615</v>
      </c>
      <c r="F250" s="316">
        <f t="shared" si="69"/>
        <v>124.9355089673041</v>
      </c>
      <c r="G250" s="316">
        <f t="shared" si="69"/>
        <v>95.682368065572106</v>
      </c>
      <c r="H250" s="316">
        <f t="shared" si="69"/>
        <v>123.94014350554997</v>
      </c>
      <c r="I250" s="316">
        <f t="shared" si="69"/>
        <v>50.611241690671953</v>
      </c>
      <c r="J250" s="316">
        <f t="shared" si="69"/>
        <v>126.2650068958651</v>
      </c>
      <c r="K250" s="316">
        <f t="shared" si="69"/>
        <v>128.46398920410959</v>
      </c>
      <c r="L250" s="316">
        <f t="shared" si="69"/>
        <v>82.567800980800541</v>
      </c>
      <c r="M250" s="316">
        <f t="shared" si="69"/>
        <v>88.232304610668692</v>
      </c>
      <c r="N250" s="298">
        <f>IFERROR(N210/(N223+N245)%,0)</f>
        <v>294.02084676865843</v>
      </c>
    </row>
    <row r="251" spans="1:14" ht="16.5" thickBot="1" x14ac:dyDescent="0.3">
      <c r="A251" s="623" t="s">
        <v>15</v>
      </c>
      <c r="B251" s="624"/>
      <c r="C251" s="6" t="s">
        <v>6</v>
      </c>
      <c r="D251" s="8">
        <f>IFERROR(D210/D223%,0)</f>
        <v>323.95350205182382</v>
      </c>
      <c r="E251" s="8">
        <f t="shared" ref="E251:M251" si="70">IFERROR(E210/E223%,0)</f>
        <v>120.12574466055615</v>
      </c>
      <c r="F251" s="8">
        <f t="shared" si="70"/>
        <v>124.9355089673041</v>
      </c>
      <c r="G251" s="8">
        <f t="shared" si="70"/>
        <v>95.682368065572106</v>
      </c>
      <c r="H251" s="8">
        <f t="shared" si="70"/>
        <v>123.94014350554997</v>
      </c>
      <c r="I251" s="8">
        <f t="shared" si="70"/>
        <v>50.611241690671953</v>
      </c>
      <c r="J251" s="8">
        <f t="shared" si="70"/>
        <v>126.2650068958651</v>
      </c>
      <c r="K251" s="8">
        <f t="shared" si="70"/>
        <v>128.46398920410959</v>
      </c>
      <c r="L251" s="8">
        <f t="shared" si="70"/>
        <v>82.567800980800541</v>
      </c>
      <c r="M251" s="8">
        <f t="shared" si="70"/>
        <v>88.232304610668692</v>
      </c>
      <c r="N251" s="308">
        <f>IFERROR(N210/N223%,0)</f>
        <v>294.02084676865843</v>
      </c>
    </row>
    <row r="252" spans="1:14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7"/>
    </row>
    <row r="253" spans="1:14" s="3" customFormat="1" ht="15" customHeight="1" x14ac:dyDescent="0.25">
      <c r="A253" s="610" t="s">
        <v>13</v>
      </c>
      <c r="B253" s="611"/>
      <c r="C253" s="6" t="s">
        <v>3</v>
      </c>
      <c r="D253" s="26">
        <f>Zomba!M253+Zomba!N253+Zomba!O253</f>
        <v>159</v>
      </c>
      <c r="E253" s="26">
        <f>Mwanza!M253+Mwanza!N253+Mwanza!O253</f>
        <v>27</v>
      </c>
      <c r="F253" s="26">
        <f>Domasi!M253+Domasi!N253+Domasi!O253</f>
        <v>37</v>
      </c>
      <c r="G253" s="26">
        <f>Namadzi!M253+Namadzi!N253+Namadzi!O253</f>
        <v>3</v>
      </c>
      <c r="H253" s="26">
        <f>Neno!M253+Neno!N253+Neno!O253</f>
        <v>9</v>
      </c>
      <c r="I253" s="26">
        <f>Kuchawe!M253+Kuchawe!N253+Kuchawe!O253</f>
        <v>6</v>
      </c>
      <c r="J253" s="26">
        <f>Chiradzulu!M253+Chiradzulu!N253+Chiradzulu!O253</f>
        <v>2</v>
      </c>
      <c r="K253" s="26">
        <f>Thondwe!M253+Thondwe!N253+Thondwe!O253</f>
        <v>8</v>
      </c>
      <c r="L253" s="26">
        <f>Jali!M253+Jali!N253+Jali!O253</f>
        <v>26</v>
      </c>
      <c r="M253" s="26">
        <f>Lirangwe!M253+Lirangwe!N253+Lirangwe!O253</f>
        <v>21</v>
      </c>
      <c r="N253" s="302">
        <f>SUM(D253:M253)</f>
        <v>298</v>
      </c>
    </row>
    <row r="254" spans="1:14" s="3" customFormat="1" ht="15.75" x14ac:dyDescent="0.25">
      <c r="A254" s="610" t="s">
        <v>12</v>
      </c>
      <c r="B254" s="611"/>
      <c r="C254" s="6" t="s">
        <v>3</v>
      </c>
      <c r="D254" s="26">
        <f>Zomba!M254+Zomba!N254+Zomba!O254</f>
        <v>15</v>
      </c>
      <c r="E254" s="26">
        <f>Mwanza!M254+Mwanza!N254+Mwanza!O254</f>
        <v>7</v>
      </c>
      <c r="F254" s="26">
        <f>Domasi!M254+Domasi!N254+Domasi!O254</f>
        <v>6</v>
      </c>
      <c r="G254" s="26">
        <f>Namadzi!M254+Namadzi!N254+Namadzi!O254</f>
        <v>8</v>
      </c>
      <c r="H254" s="26">
        <f>Neno!M254+Neno!N254+Neno!O254</f>
        <v>10</v>
      </c>
      <c r="I254" s="26">
        <f>Kuchawe!M254+Kuchawe!N254+Kuchawe!O254</f>
        <v>4</v>
      </c>
      <c r="J254" s="26">
        <f>Chiradzulu!M254+Chiradzulu!N254+Chiradzulu!O254</f>
        <v>2</v>
      </c>
      <c r="K254" s="26">
        <f>Thondwe!M254+Thondwe!N254+Thondwe!O254</f>
        <v>3</v>
      </c>
      <c r="L254" s="26">
        <f>Jali!M254+Jali!N254+Jali!O254</f>
        <v>9</v>
      </c>
      <c r="M254" s="26">
        <f>Lirangwe!M254+Lirangwe!N254+Lirangwe!O254</f>
        <v>3</v>
      </c>
      <c r="N254" s="302">
        <f>SUM(D254:M254)</f>
        <v>67</v>
      </c>
    </row>
    <row r="255" spans="1:14" ht="15.75" customHeight="1" x14ac:dyDescent="0.25">
      <c r="A255" s="610" t="s">
        <v>11</v>
      </c>
      <c r="B255" s="611"/>
      <c r="C255" s="6" t="s">
        <v>3</v>
      </c>
      <c r="D255" s="26">
        <f>Zomba!M255+Zomba!N255+Zomba!O255</f>
        <v>568</v>
      </c>
      <c r="E255" s="26">
        <f>Mwanza!M255+Mwanza!N255+Mwanza!O255</f>
        <v>240</v>
      </c>
      <c r="F255" s="26">
        <f>Domasi!M255+Domasi!N255+Domasi!O255</f>
        <v>171</v>
      </c>
      <c r="G255" s="26">
        <f>Namadzi!M255+Namadzi!N255+Namadzi!O255</f>
        <v>172</v>
      </c>
      <c r="H255" s="26">
        <f>Neno!M255+Neno!N255+Neno!O255</f>
        <v>43</v>
      </c>
      <c r="I255" s="26">
        <f>Kuchawe!M255+Kuchawe!N255+Kuchawe!O255</f>
        <v>24</v>
      </c>
      <c r="J255" s="26">
        <f>Chiradzulu!M255+Chiradzulu!N255+Chiradzulu!O255</f>
        <v>16</v>
      </c>
      <c r="K255" s="26">
        <f>Thondwe!M255+Thondwe!N255+Thondwe!O255</f>
        <v>3</v>
      </c>
      <c r="L255" s="26">
        <f>Jali!M255+Jali!N255+Jali!O255</f>
        <v>20</v>
      </c>
      <c r="M255" s="26">
        <f>Lirangwe!M255+Lirangwe!N255+Lirangwe!O255</f>
        <v>81</v>
      </c>
      <c r="N255" s="302">
        <f>SUM(D255:M255)</f>
        <v>1338</v>
      </c>
    </row>
    <row r="256" spans="1:14" ht="15.75" x14ac:dyDescent="0.25">
      <c r="A256" s="610" t="s">
        <v>10</v>
      </c>
      <c r="B256" s="611"/>
      <c r="C256" s="6" t="s">
        <v>3</v>
      </c>
      <c r="D256" s="26">
        <f>Zomba!M256+Zomba!N256+Zomba!O256</f>
        <v>325</v>
      </c>
      <c r="E256" s="26">
        <f>Mwanza!M256+Mwanza!N256+Mwanza!O256</f>
        <v>30</v>
      </c>
      <c r="F256" s="26">
        <f>Domasi!M256+Domasi!N256+Domasi!O256</f>
        <v>37</v>
      </c>
      <c r="G256" s="26">
        <f>Namadzi!M256+Namadzi!N256+Namadzi!O256</f>
        <v>0</v>
      </c>
      <c r="H256" s="26">
        <f>Neno!M256+Neno!N256+Neno!O256</f>
        <v>7</v>
      </c>
      <c r="I256" s="26">
        <f>Kuchawe!M256+Kuchawe!N256+Kuchawe!O256</f>
        <v>8</v>
      </c>
      <c r="J256" s="26">
        <f>Chiradzulu!M256+Chiradzulu!N256+Chiradzulu!O256</f>
        <v>11</v>
      </c>
      <c r="K256" s="26">
        <f>Thondwe!M256+Thondwe!N256+Thondwe!O256</f>
        <v>8</v>
      </c>
      <c r="L256" s="26">
        <f>Jali!M256+Jali!N256+Jali!O256</f>
        <v>12</v>
      </c>
      <c r="M256" s="26">
        <f>Lirangwe!M256+Lirangwe!N256+Lirangwe!O256</f>
        <v>21</v>
      </c>
      <c r="N256" s="302">
        <f>SUM(D256:M256)</f>
        <v>459</v>
      </c>
    </row>
    <row r="257" spans="1:14" ht="15.6" customHeight="1" x14ac:dyDescent="0.25">
      <c r="A257" s="610" t="s">
        <v>9</v>
      </c>
      <c r="B257" s="611"/>
      <c r="C257" s="6" t="s">
        <v>3</v>
      </c>
      <c r="D257" s="26">
        <f>Zomba!M257+Zomba!N257+Zomba!O257</f>
        <v>374</v>
      </c>
      <c r="E257" s="26">
        <f>Mwanza!M257+Mwanza!N257+Mwanza!O257</f>
        <v>21</v>
      </c>
      <c r="F257" s="26">
        <f>Domasi!M257+Domasi!N257+Domasi!O257</f>
        <v>15</v>
      </c>
      <c r="G257" s="26">
        <f>Namadzi!M257+Namadzi!N257+Namadzi!O257</f>
        <v>5</v>
      </c>
      <c r="H257" s="26">
        <f>Neno!M257+Neno!N257+Neno!O257</f>
        <v>0</v>
      </c>
      <c r="I257" s="26">
        <f>Kuchawe!M257+Kuchawe!N257+Kuchawe!O257</f>
        <v>2</v>
      </c>
      <c r="J257" s="26">
        <f>Chiradzulu!M257+Chiradzulu!N257+Chiradzulu!O257</f>
        <v>1</v>
      </c>
      <c r="K257" s="26">
        <f>Thondwe!M257+Thondwe!N257+Thondwe!O257</f>
        <v>29</v>
      </c>
      <c r="L257" s="26">
        <f>Jali!M257+Jali!N257+Jali!O257</f>
        <v>17</v>
      </c>
      <c r="M257" s="26">
        <f>Lirangwe!M257+Lirangwe!N257+Lirangwe!O257</f>
        <v>88</v>
      </c>
      <c r="N257" s="302">
        <f>SUM(D257:M257)</f>
        <v>552</v>
      </c>
    </row>
    <row r="258" spans="1:14" ht="15.75" x14ac:dyDescent="0.25">
      <c r="A258" s="598" t="s">
        <v>8</v>
      </c>
      <c r="B258" s="599"/>
      <c r="C258" s="6" t="s">
        <v>3</v>
      </c>
      <c r="D258" s="2">
        <f>IFERROR(D257/D256,0)</f>
        <v>1.1507692307692308</v>
      </c>
      <c r="E258" s="2">
        <f t="shared" ref="E258:M258" si="71">IFERROR(E257/E256,0)</f>
        <v>0.7</v>
      </c>
      <c r="F258" s="2">
        <f t="shared" si="71"/>
        <v>0.40540540540540543</v>
      </c>
      <c r="G258" s="2">
        <f t="shared" si="71"/>
        <v>0</v>
      </c>
      <c r="H258" s="2">
        <f t="shared" si="71"/>
        <v>0</v>
      </c>
      <c r="I258" s="2">
        <f t="shared" si="71"/>
        <v>0.25</v>
      </c>
      <c r="J258" s="2">
        <f t="shared" si="71"/>
        <v>9.0909090909090912E-2</v>
      </c>
      <c r="K258" s="2">
        <f t="shared" si="71"/>
        <v>3.625</v>
      </c>
      <c r="L258" s="2">
        <f t="shared" si="71"/>
        <v>1.4166666666666667</v>
      </c>
      <c r="M258" s="2">
        <f t="shared" si="71"/>
        <v>4.1904761904761907</v>
      </c>
      <c r="N258" s="302">
        <f>IFERROR(N257/N256,0)</f>
        <v>1.2026143790849673</v>
      </c>
    </row>
    <row r="259" spans="1:14" ht="15.75" x14ac:dyDescent="0.25">
      <c r="A259" s="598" t="s">
        <v>7</v>
      </c>
      <c r="B259" s="599"/>
      <c r="C259" s="6" t="s">
        <v>6</v>
      </c>
      <c r="D259" s="2">
        <f>IFERROR(D92/D255*100,0)</f>
        <v>41.37323943661972</v>
      </c>
      <c r="E259" s="2">
        <f t="shared" ref="E259:N259" si="72">IFERROR(E92/E255*100,0)</f>
        <v>27.916666666666668</v>
      </c>
      <c r="F259" s="2">
        <f t="shared" si="72"/>
        <v>23.391812865497073</v>
      </c>
      <c r="G259" s="7">
        <f t="shared" si="72"/>
        <v>1.1627906976744187</v>
      </c>
      <c r="H259" s="7">
        <f t="shared" si="72"/>
        <v>0</v>
      </c>
      <c r="I259" s="292">
        <f t="shared" si="72"/>
        <v>16.666666666666664</v>
      </c>
      <c r="J259" s="7">
        <f t="shared" si="72"/>
        <v>12.5</v>
      </c>
      <c r="K259" s="7">
        <f t="shared" si="72"/>
        <v>266.66666666666663</v>
      </c>
      <c r="L259" s="292">
        <f t="shared" si="72"/>
        <v>60</v>
      </c>
      <c r="M259" s="292">
        <f t="shared" si="72"/>
        <v>32.098765432098766</v>
      </c>
      <c r="N259" s="303">
        <f t="shared" si="72"/>
        <v>29.596412556053814</v>
      </c>
    </row>
    <row r="260" spans="1:14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5"/>
    </row>
    <row r="261" spans="1:14" s="3" customFormat="1" ht="15" customHeight="1" x14ac:dyDescent="0.25">
      <c r="A261" s="610" t="s">
        <v>4</v>
      </c>
      <c r="B261" s="611"/>
      <c r="C261" s="6" t="s">
        <v>3</v>
      </c>
      <c r="D261" s="26">
        <f>Zomba!M261+Zomba!N261+Zomba!O261</f>
        <v>153</v>
      </c>
      <c r="E261" s="26">
        <f>Mwanza!M261+Mwanza!N261+Mwanza!O261</f>
        <v>40</v>
      </c>
      <c r="F261" s="26">
        <f>Domasi!M261+Domasi!N261+Domasi!O261</f>
        <v>56</v>
      </c>
      <c r="G261" s="26">
        <f>Namadzi!M261+Namadzi!N261+Namadzi!O261</f>
        <v>2</v>
      </c>
      <c r="H261" s="26">
        <f>Neno!M261+Neno!N261+Neno!O261</f>
        <v>120</v>
      </c>
      <c r="I261" s="26">
        <f>Kuchawe!M261+Kuchawe!N261+Kuchawe!O261</f>
        <v>8</v>
      </c>
      <c r="J261" s="26">
        <f>Chiradzulu!M261+Chiradzulu!N261+Chiradzulu!O261</f>
        <v>0</v>
      </c>
      <c r="K261" s="26">
        <f>Thondwe!M261+Thondwe!N261+Thondwe!O261</f>
        <v>42</v>
      </c>
      <c r="L261" s="26">
        <f>Jali!M261+Jali!N261+Jali!O261</f>
        <v>4</v>
      </c>
      <c r="M261" s="26">
        <f>Lirangwe!M261+Lirangwe!N261+Lirangwe!O261</f>
        <v>2</v>
      </c>
      <c r="N261" s="302">
        <f>SUM(D261:M261)</f>
        <v>427</v>
      </c>
    </row>
    <row r="262" spans="1:14" s="3" customFormat="1" ht="15.75" customHeight="1" x14ac:dyDescent="0.25">
      <c r="A262" s="610" t="s">
        <v>2</v>
      </c>
      <c r="B262" s="611"/>
      <c r="C262" s="6" t="s">
        <v>0</v>
      </c>
      <c r="D262" s="26">
        <f>Zomba!M262+Zomba!N262+Zomba!O262</f>
        <v>90</v>
      </c>
      <c r="E262" s="26">
        <f>Mwanza!M262+Mwanza!N262+Mwanza!O262</f>
        <v>9</v>
      </c>
      <c r="F262" s="26">
        <f>Domasi!M262+Domasi!N262+Domasi!O262</f>
        <v>28</v>
      </c>
      <c r="G262" s="26">
        <f>Namadzi!M262+Namadzi!N262+Namadzi!O262</f>
        <v>6</v>
      </c>
      <c r="H262" s="26">
        <f>Neno!M262+Neno!N262+Neno!O262</f>
        <v>54</v>
      </c>
      <c r="I262" s="26">
        <f>Kuchawe!M262+Kuchawe!N262+Kuchawe!O262</f>
        <v>4</v>
      </c>
      <c r="J262" s="26">
        <f>Chiradzulu!M262+Chiradzulu!N262+Chiradzulu!O262</f>
        <v>0</v>
      </c>
      <c r="K262" s="26">
        <f>Thondwe!M262+Thondwe!N262+Thondwe!O262</f>
        <v>90</v>
      </c>
      <c r="L262" s="26">
        <f>Jali!M262+Jali!N262+Jali!O262</f>
        <v>28</v>
      </c>
      <c r="M262" s="26">
        <f>Lirangwe!M262+Lirangwe!N262+Lirangwe!O262</f>
        <v>5</v>
      </c>
      <c r="N262" s="302">
        <f>SUM(D262:M262)</f>
        <v>314</v>
      </c>
    </row>
    <row r="263" spans="1:14" ht="16.5" thickBot="1" x14ac:dyDescent="0.3">
      <c r="A263" s="608" t="s">
        <v>1</v>
      </c>
      <c r="B263" s="609"/>
      <c r="C263" s="99" t="s">
        <v>0</v>
      </c>
      <c r="D263" s="100">
        <f t="shared" ref="D263:I263" si="73">IFERROR(D261/D262,0)</f>
        <v>1.7</v>
      </c>
      <c r="E263" s="100">
        <f t="shared" si="73"/>
        <v>4.4444444444444446</v>
      </c>
      <c r="F263" s="100">
        <f t="shared" si="73"/>
        <v>2</v>
      </c>
      <c r="G263" s="100">
        <f t="shared" si="73"/>
        <v>0.33333333333333331</v>
      </c>
      <c r="H263" s="100">
        <f t="shared" si="73"/>
        <v>2.2222222222222223</v>
      </c>
      <c r="I263" s="100">
        <f t="shared" si="73"/>
        <v>2</v>
      </c>
      <c r="J263" s="100">
        <f t="shared" ref="J263:N263" si="74">IFERROR(J261/J262,0)</f>
        <v>0</v>
      </c>
      <c r="K263" s="100">
        <f t="shared" si="74"/>
        <v>0.46666666666666667</v>
      </c>
      <c r="L263" s="100">
        <f t="shared" si="74"/>
        <v>0.14285714285714285</v>
      </c>
      <c r="M263" s="100">
        <f t="shared" si="74"/>
        <v>0.4</v>
      </c>
      <c r="N263" s="185">
        <f t="shared" si="74"/>
        <v>1.3598726114649682</v>
      </c>
    </row>
  </sheetData>
  <mergeCells count="160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N265"/>
  <sheetViews>
    <sheetView zoomScale="120" zoomScaleNormal="120" workbookViewId="0">
      <pane xSplit="2" ySplit="8" topLeftCell="I9" activePane="bottomRight" state="frozen"/>
      <selection pane="topRight" activeCell="C1" sqref="C1"/>
      <selection pane="bottomLeft" activeCell="A9" sqref="A9"/>
      <selection pane="bottomRight" activeCell="N20" sqref="N20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85546875" bestFit="1" customWidth="1"/>
    <col min="5" max="5" width="19" bestFit="1" customWidth="1"/>
    <col min="6" max="10" width="19.140625" customWidth="1"/>
    <col min="11" max="11" width="23.140625" customWidth="1"/>
    <col min="12" max="12" width="22.7109375" customWidth="1"/>
    <col min="13" max="13" width="19.140625" customWidth="1"/>
    <col min="14" max="14" width="21.140625" style="62" bestFit="1" customWidth="1"/>
  </cols>
  <sheetData>
    <row r="1" spans="1:14" ht="18.75" thickBot="1" x14ac:dyDescent="0.3">
      <c r="A1" s="101" t="s">
        <v>177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4"/>
    </row>
    <row r="2" spans="1:14" ht="18.75" thickBot="1" x14ac:dyDescent="0.3">
      <c r="A2" s="89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6"/>
    </row>
    <row r="3" spans="1:14" ht="18.75" thickBot="1" x14ac:dyDescent="0.3">
      <c r="A3" s="215" t="s">
        <v>270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94"/>
    </row>
    <row r="4" spans="1:14" ht="18.75" thickBot="1" x14ac:dyDescent="0.3">
      <c r="A4" s="90" t="s">
        <v>212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8"/>
    </row>
    <row r="5" spans="1:14" ht="14.45" customHeight="1" x14ac:dyDescent="0.25">
      <c r="A5" s="91" t="s">
        <v>212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295"/>
    </row>
    <row r="6" spans="1:14" ht="15" customHeight="1" thickBot="1" x14ac:dyDescent="0.3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296"/>
    </row>
    <row r="7" spans="1:14" ht="16.5" thickBot="1" x14ac:dyDescent="0.3">
      <c r="A7" s="690" t="s">
        <v>176</v>
      </c>
      <c r="B7" s="691"/>
      <c r="C7" s="60" t="s">
        <v>175</v>
      </c>
      <c r="D7" s="59" t="s">
        <v>228</v>
      </c>
      <c r="E7" s="59" t="s">
        <v>229</v>
      </c>
      <c r="F7" s="59" t="s">
        <v>230</v>
      </c>
      <c r="G7" s="59" t="s">
        <v>231</v>
      </c>
      <c r="H7" s="59" t="s">
        <v>232</v>
      </c>
      <c r="I7" s="59" t="s">
        <v>233</v>
      </c>
      <c r="J7" s="59" t="s">
        <v>234</v>
      </c>
      <c r="K7" s="59" t="s">
        <v>235</v>
      </c>
      <c r="L7" s="59" t="s">
        <v>236</v>
      </c>
      <c r="M7" s="59" t="s">
        <v>237</v>
      </c>
      <c r="N7" s="58" t="s">
        <v>162</v>
      </c>
    </row>
    <row r="8" spans="1:14" ht="15.75" thickBot="1" x14ac:dyDescent="0.3">
      <c r="A8" s="692" t="s">
        <v>161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4"/>
    </row>
    <row r="9" spans="1:14" ht="15.75" x14ac:dyDescent="0.25">
      <c r="A9" s="695" t="s">
        <v>178</v>
      </c>
      <c r="B9" s="696"/>
      <c r="C9" s="57" t="s">
        <v>154</v>
      </c>
      <c r="D9" s="56">
        <f>Zomba!P9</f>
        <v>6003763</v>
      </c>
      <c r="E9" s="56">
        <f>Mwanza!P9</f>
        <v>452691</v>
      </c>
      <c r="F9" s="56">
        <f>Domasi!P9</f>
        <v>263567</v>
      </c>
      <c r="G9" s="56">
        <f>Namadzi!P9</f>
        <v>83596</v>
      </c>
      <c r="H9" s="56">
        <f>Neno!P9</f>
        <v>76693</v>
      </c>
      <c r="I9" s="56">
        <f>Kuchawe!P9</f>
        <v>49583</v>
      </c>
      <c r="J9" s="56">
        <f>Chiradzulu!P9</f>
        <v>28160</v>
      </c>
      <c r="K9" s="56">
        <f>Thondwe!P9</f>
        <v>42180</v>
      </c>
      <c r="L9" s="56">
        <f>Jali!P9</f>
        <v>66646</v>
      </c>
      <c r="M9" s="56">
        <f>Lirangwe!P9</f>
        <v>87662</v>
      </c>
      <c r="N9" s="159">
        <f>SUM(D9:M9)</f>
        <v>7154541</v>
      </c>
    </row>
    <row r="10" spans="1:14" x14ac:dyDescent="0.25">
      <c r="A10" s="593" t="s">
        <v>179</v>
      </c>
      <c r="B10" s="594"/>
      <c r="C10" s="594"/>
      <c r="D10" s="703"/>
      <c r="E10" s="703"/>
      <c r="F10" s="703"/>
      <c r="G10" s="703"/>
      <c r="H10" s="703"/>
      <c r="I10" s="703"/>
      <c r="J10" s="703"/>
      <c r="K10" s="703"/>
      <c r="L10" s="703"/>
      <c r="M10" s="703"/>
      <c r="N10" s="595"/>
    </row>
    <row r="11" spans="1:14" ht="15.75" x14ac:dyDescent="0.25">
      <c r="A11" s="603" t="s">
        <v>159</v>
      </c>
      <c r="B11" s="604"/>
      <c r="C11" s="12" t="s">
        <v>154</v>
      </c>
      <c r="D11" s="26">
        <f>Zomba!P11</f>
        <v>1908519</v>
      </c>
      <c r="E11" s="26">
        <f>Mwanza!P11</f>
        <v>243868</v>
      </c>
      <c r="F11" s="26">
        <f>Domasi!P11</f>
        <v>99405</v>
      </c>
      <c r="G11" s="26">
        <f>Namadzi!P11</f>
        <v>27648</v>
      </c>
      <c r="H11" s="26">
        <f>Neno!P11</f>
        <v>45549</v>
      </c>
      <c r="I11" s="26">
        <f>Kuchawe!P11</f>
        <v>6482</v>
      </c>
      <c r="J11" s="26">
        <f>Chiradzulu!P11</f>
        <v>10348</v>
      </c>
      <c r="K11" s="26">
        <f>Thondwe!P11</f>
        <v>23201</v>
      </c>
      <c r="L11" s="26">
        <f>Jali!P11</f>
        <v>27950</v>
      </c>
      <c r="M11" s="26">
        <f>Lirangwe!P11</f>
        <v>9270</v>
      </c>
      <c r="N11" s="54">
        <f>SUM(D11:M11)</f>
        <v>2402240</v>
      </c>
    </row>
    <row r="12" spans="1:14" ht="15.75" x14ac:dyDescent="0.25">
      <c r="A12" s="603" t="s">
        <v>158</v>
      </c>
      <c r="B12" s="604"/>
      <c r="C12" s="12" t="s">
        <v>154</v>
      </c>
      <c r="D12" s="26">
        <f>Zomba!P12</f>
        <v>149755</v>
      </c>
      <c r="E12" s="26">
        <f>Mwanza!P12</f>
        <v>10309</v>
      </c>
      <c r="F12" s="26">
        <f>Domasi!P12</f>
        <v>119</v>
      </c>
      <c r="G12" s="26">
        <f>Namadzi!P12</f>
        <v>545</v>
      </c>
      <c r="H12" s="26">
        <f>Neno!P12</f>
        <v>366</v>
      </c>
      <c r="I12" s="26">
        <f>Kuchawe!P12</f>
        <v>101</v>
      </c>
      <c r="J12" s="26">
        <f>Chiradzulu!P12</f>
        <v>0</v>
      </c>
      <c r="K12" s="26">
        <f>Thondwe!P12</f>
        <v>0</v>
      </c>
      <c r="L12" s="26">
        <f>Jali!P12</f>
        <v>0</v>
      </c>
      <c r="M12" s="26">
        <f>Lirangwe!P12</f>
        <v>0</v>
      </c>
      <c r="N12" s="54">
        <f>SUM(D12:M12)</f>
        <v>161195</v>
      </c>
    </row>
    <row r="13" spans="1:14" ht="15.75" x14ac:dyDescent="0.25">
      <c r="A13" s="603" t="s">
        <v>157</v>
      </c>
      <c r="B13" s="604"/>
      <c r="C13" s="12" t="s">
        <v>154</v>
      </c>
      <c r="D13" s="26">
        <f>Zomba!P13</f>
        <v>431067</v>
      </c>
      <c r="E13" s="26">
        <f>Mwanza!P13</f>
        <v>4994</v>
      </c>
      <c r="F13" s="26">
        <f>Domasi!P13</f>
        <v>986</v>
      </c>
      <c r="G13" s="26">
        <f>Namadzi!P13</f>
        <v>3364</v>
      </c>
      <c r="H13" s="26">
        <f>Neno!P13</f>
        <v>958</v>
      </c>
      <c r="I13" s="26">
        <f>Kuchawe!P13</f>
        <v>3934</v>
      </c>
      <c r="J13" s="26">
        <f>Chiradzulu!P13</f>
        <v>181</v>
      </c>
      <c r="K13" s="26">
        <f>Thondwe!P13</f>
        <v>250</v>
      </c>
      <c r="L13" s="26">
        <f>Jali!P13</f>
        <v>497</v>
      </c>
      <c r="M13" s="26">
        <f>Lirangwe!P13</f>
        <v>705</v>
      </c>
      <c r="N13" s="54">
        <f>SUM(D13:M13)</f>
        <v>446936</v>
      </c>
    </row>
    <row r="14" spans="1:14" ht="15.75" x14ac:dyDescent="0.25">
      <c r="A14" s="596" t="s">
        <v>156</v>
      </c>
      <c r="B14" s="597"/>
      <c r="C14" s="12" t="s">
        <v>154</v>
      </c>
      <c r="D14" s="26">
        <f>Zomba!P14</f>
        <v>21754</v>
      </c>
      <c r="E14" s="26">
        <f>Mwanza!P14</f>
        <v>8961</v>
      </c>
      <c r="F14" s="26">
        <f>Domasi!P14</f>
        <v>957</v>
      </c>
      <c r="G14" s="26">
        <f>Namadzi!P14</f>
        <v>182</v>
      </c>
      <c r="H14" s="26">
        <f>Neno!P14</f>
        <v>1183</v>
      </c>
      <c r="I14" s="26">
        <f>Kuchawe!P14</f>
        <v>441</v>
      </c>
      <c r="J14" s="26">
        <f>Chiradzulu!P14</f>
        <v>288</v>
      </c>
      <c r="K14" s="26">
        <f>Thondwe!P14</f>
        <v>63</v>
      </c>
      <c r="L14" s="26">
        <f>Jali!P14</f>
        <v>247</v>
      </c>
      <c r="M14" s="26">
        <f>Lirangwe!P14</f>
        <v>54</v>
      </c>
      <c r="N14" s="54">
        <f>SUM(D14:M14)</f>
        <v>34130</v>
      </c>
    </row>
    <row r="15" spans="1:14" s="62" customFormat="1" ht="15.75" x14ac:dyDescent="0.25">
      <c r="A15" s="617" t="s">
        <v>160</v>
      </c>
      <c r="B15" s="618"/>
      <c r="C15" s="61" t="s">
        <v>154</v>
      </c>
      <c r="D15" s="34">
        <f t="shared" ref="D15:N15" si="0">SUM(D11:D14)</f>
        <v>2511095</v>
      </c>
      <c r="E15" s="34">
        <f t="shared" si="0"/>
        <v>268132</v>
      </c>
      <c r="F15" s="34">
        <f t="shared" si="0"/>
        <v>101467</v>
      </c>
      <c r="G15" s="34">
        <f t="shared" si="0"/>
        <v>31739</v>
      </c>
      <c r="H15" s="34">
        <f t="shared" si="0"/>
        <v>48056</v>
      </c>
      <c r="I15" s="34">
        <f t="shared" si="0"/>
        <v>10958</v>
      </c>
      <c r="J15" s="34">
        <f t="shared" si="0"/>
        <v>10817</v>
      </c>
      <c r="K15" s="34">
        <f t="shared" si="0"/>
        <v>23514</v>
      </c>
      <c r="L15" s="34">
        <f t="shared" si="0"/>
        <v>28694</v>
      </c>
      <c r="M15" s="34">
        <f t="shared" si="0"/>
        <v>10029</v>
      </c>
      <c r="N15" s="54">
        <f t="shared" si="0"/>
        <v>3044501</v>
      </c>
    </row>
    <row r="16" spans="1:14" s="3" customFormat="1" x14ac:dyDescent="0.25">
      <c r="A16" s="593" t="s">
        <v>180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594"/>
      <c r="N16" s="595"/>
    </row>
    <row r="17" spans="1:14" s="3" customFormat="1" ht="15.75" x14ac:dyDescent="0.25">
      <c r="A17" s="603" t="s">
        <v>182</v>
      </c>
      <c r="B17" s="604"/>
      <c r="C17" s="12" t="s">
        <v>154</v>
      </c>
      <c r="D17" s="26">
        <f>Zomba!P17</f>
        <v>736503.79999999667</v>
      </c>
      <c r="E17" s="26">
        <f>Mwanza!P17</f>
        <v>24900.199999999968</v>
      </c>
      <c r="F17" s="26">
        <f>Domasi!P17</f>
        <v>51814.600000000086</v>
      </c>
      <c r="G17" s="26">
        <f>Namadzi!P17</f>
        <v>11794</v>
      </c>
      <c r="H17" s="26">
        <f>Neno!P17</f>
        <v>8945.3000000000047</v>
      </c>
      <c r="I17" s="26">
        <f>Kuchawe!P17</f>
        <v>3376.6</v>
      </c>
      <c r="J17" s="26">
        <f>Chiradzulu!P17</f>
        <v>11601.099999999995</v>
      </c>
      <c r="K17" s="26">
        <f>Thondwe!P17</f>
        <v>1530.2999999999997</v>
      </c>
      <c r="L17" s="26">
        <f>Jali!P17</f>
        <v>12490.699999999999</v>
      </c>
      <c r="M17" s="26">
        <f>Lirangwe!P17</f>
        <v>52631.800000000054</v>
      </c>
      <c r="N17" s="54">
        <f>SUM(D17:M17)</f>
        <v>915588.39999999676</v>
      </c>
    </row>
    <row r="18" spans="1:14" s="3" customFormat="1" ht="15.75" x14ac:dyDescent="0.25">
      <c r="A18" s="603" t="s">
        <v>183</v>
      </c>
      <c r="B18" s="604"/>
      <c r="C18" s="12" t="s">
        <v>154</v>
      </c>
      <c r="D18" s="26">
        <f>Zomba!P18</f>
        <v>95762.099999999991</v>
      </c>
      <c r="E18" s="26">
        <f>Mwanza!P18</f>
        <v>2694.7999999999997</v>
      </c>
      <c r="F18" s="26">
        <f>Domasi!P18</f>
        <v>1464.1000000000001</v>
      </c>
      <c r="G18" s="26">
        <f>Namadzi!P18</f>
        <v>77.599999999999994</v>
      </c>
      <c r="H18" s="26">
        <f>Neno!P18</f>
        <v>0</v>
      </c>
      <c r="I18" s="26">
        <f>Kuchawe!P18</f>
        <v>2900.9</v>
      </c>
      <c r="J18" s="26">
        <f>Chiradzulu!P18</f>
        <v>0</v>
      </c>
      <c r="K18" s="26">
        <f>Thondwe!P18</f>
        <v>145.19999999999999</v>
      </c>
      <c r="L18" s="26">
        <f>Jali!P18</f>
        <v>6165.9000000000005</v>
      </c>
      <c r="M18" s="26">
        <f>Lirangwe!P18</f>
        <v>2768.9999999999991</v>
      </c>
      <c r="N18" s="54">
        <f>SUM(D18:M18)</f>
        <v>111979.59999999999</v>
      </c>
    </row>
    <row r="19" spans="1:14" s="3" customFormat="1" ht="15.75" x14ac:dyDescent="0.25">
      <c r="A19" s="603" t="s">
        <v>184</v>
      </c>
      <c r="B19" s="604"/>
      <c r="C19" s="12" t="s">
        <v>154</v>
      </c>
      <c r="D19" s="26">
        <f>Zomba!P19</f>
        <v>510560.79999999935</v>
      </c>
      <c r="E19" s="26">
        <f>Mwanza!P19</f>
        <v>28642.3</v>
      </c>
      <c r="F19" s="26">
        <f>Domasi!P19</f>
        <v>49195.899999999994</v>
      </c>
      <c r="G19" s="26">
        <f>Namadzi!P19</f>
        <v>28576.799999999999</v>
      </c>
      <c r="H19" s="26">
        <f>Neno!P19</f>
        <v>8652.3000000000011</v>
      </c>
      <c r="I19" s="26">
        <f>Kuchawe!P19</f>
        <v>1424.4000000000003</v>
      </c>
      <c r="J19" s="26">
        <f>Chiradzulu!P19</f>
        <v>2315.9999999999995</v>
      </c>
      <c r="K19" s="26">
        <f>Thondwe!P19</f>
        <v>1134.5999999999999</v>
      </c>
      <c r="L19" s="26">
        <f>Jali!P19</f>
        <v>1469.6999999999998</v>
      </c>
      <c r="M19" s="26">
        <f>Lirangwe!P19</f>
        <v>3414.7999999999997</v>
      </c>
      <c r="N19" s="54">
        <f>SUM(D19:M19)</f>
        <v>635387.59999999951</v>
      </c>
    </row>
    <row r="20" spans="1:14" s="3" customFormat="1" ht="15.75" x14ac:dyDescent="0.25">
      <c r="A20" s="596" t="s">
        <v>185</v>
      </c>
      <c r="B20" s="597"/>
      <c r="C20" s="12" t="s">
        <v>154</v>
      </c>
      <c r="D20" s="26">
        <f>Zomba!P20</f>
        <v>59624.300000000047</v>
      </c>
      <c r="E20" s="26">
        <f>Mwanza!P20</f>
        <v>3584.900000000001</v>
      </c>
      <c r="F20" s="26">
        <f>Domasi!P20</f>
        <v>4763.4000000000005</v>
      </c>
      <c r="G20" s="26">
        <f>Namadzi!P20</f>
        <v>345.8</v>
      </c>
      <c r="H20" s="26">
        <f>Neno!P20</f>
        <v>1034</v>
      </c>
      <c r="I20" s="26">
        <f>Kuchawe!P20</f>
        <v>19031.499999999996</v>
      </c>
      <c r="J20" s="26">
        <f>Chiradzulu!P20</f>
        <v>104.5</v>
      </c>
      <c r="K20" s="26">
        <f>Thondwe!P20</f>
        <v>202.20000000000002</v>
      </c>
      <c r="L20" s="26">
        <f>Jali!P20</f>
        <v>62.600000000000009</v>
      </c>
      <c r="M20" s="26">
        <f>Lirangwe!P20</f>
        <v>699.40000000000009</v>
      </c>
      <c r="N20" s="54">
        <f>SUM(D20:M20)</f>
        <v>89452.600000000049</v>
      </c>
    </row>
    <row r="21" spans="1:14" s="70" customFormat="1" ht="15.75" x14ac:dyDescent="0.25">
      <c r="A21" s="617" t="s">
        <v>186</v>
      </c>
      <c r="B21" s="618"/>
      <c r="C21" s="61" t="s">
        <v>154</v>
      </c>
      <c r="D21" s="34">
        <f>SUM(D17:D20)</f>
        <v>1402450.999999996</v>
      </c>
      <c r="E21" s="34">
        <f t="shared" ref="E21:N21" si="1">SUM(E17:E20)</f>
        <v>59822.199999999968</v>
      </c>
      <c r="F21" s="34">
        <f t="shared" si="1"/>
        <v>107238.00000000007</v>
      </c>
      <c r="G21" s="34">
        <f t="shared" si="1"/>
        <v>40794.200000000004</v>
      </c>
      <c r="H21" s="34">
        <f t="shared" si="1"/>
        <v>18631.600000000006</v>
      </c>
      <c r="I21" s="34">
        <f t="shared" si="1"/>
        <v>26733.399999999998</v>
      </c>
      <c r="J21" s="34">
        <f t="shared" si="1"/>
        <v>14021.599999999995</v>
      </c>
      <c r="K21" s="34">
        <f t="shared" si="1"/>
        <v>3012.2999999999993</v>
      </c>
      <c r="L21" s="34">
        <f t="shared" si="1"/>
        <v>20188.899999999998</v>
      </c>
      <c r="M21" s="34">
        <f t="shared" si="1"/>
        <v>59515.000000000058</v>
      </c>
      <c r="N21" s="54">
        <f t="shared" si="1"/>
        <v>1752408.1999999965</v>
      </c>
    </row>
    <row r="22" spans="1:14" s="3" customFormat="1" ht="15.75" x14ac:dyDescent="0.25">
      <c r="A22" s="225" t="s">
        <v>187</v>
      </c>
      <c r="B22" s="218"/>
      <c r="C22" s="12" t="s">
        <v>154</v>
      </c>
      <c r="D22" s="34">
        <f>D21+D15</f>
        <v>3913545.9999999963</v>
      </c>
      <c r="E22" s="34">
        <f t="shared" ref="E22:N22" si="2">E21+E15</f>
        <v>327954.19999999995</v>
      </c>
      <c r="F22" s="34">
        <f t="shared" si="2"/>
        <v>208705.00000000006</v>
      </c>
      <c r="G22" s="34">
        <f t="shared" si="2"/>
        <v>72533.200000000012</v>
      </c>
      <c r="H22" s="34">
        <f t="shared" si="2"/>
        <v>66687.600000000006</v>
      </c>
      <c r="I22" s="34">
        <f t="shared" si="2"/>
        <v>37691.399999999994</v>
      </c>
      <c r="J22" s="34">
        <f t="shared" si="2"/>
        <v>24838.599999999995</v>
      </c>
      <c r="K22" s="34">
        <f t="shared" si="2"/>
        <v>26526.3</v>
      </c>
      <c r="L22" s="34">
        <f t="shared" si="2"/>
        <v>48882.899999999994</v>
      </c>
      <c r="M22" s="34">
        <f t="shared" si="2"/>
        <v>69544.000000000058</v>
      </c>
      <c r="N22" s="54">
        <f t="shared" si="2"/>
        <v>4796909.1999999965</v>
      </c>
    </row>
    <row r="23" spans="1:14" x14ac:dyDescent="0.25">
      <c r="A23" s="593" t="s">
        <v>238</v>
      </c>
      <c r="B23" s="594"/>
      <c r="C23" s="594"/>
      <c r="D23" s="594"/>
      <c r="E23" s="594"/>
      <c r="F23" s="594"/>
      <c r="G23" s="594"/>
      <c r="H23" s="594"/>
      <c r="I23" s="594"/>
      <c r="J23" s="594"/>
      <c r="K23" s="594"/>
      <c r="L23" s="594"/>
      <c r="M23" s="594"/>
      <c r="N23" s="595"/>
    </row>
    <row r="24" spans="1:14" ht="15.75" x14ac:dyDescent="0.25">
      <c r="A24" s="665" t="s">
        <v>181</v>
      </c>
      <c r="B24" s="37" t="s">
        <v>155</v>
      </c>
      <c r="C24" s="6" t="s">
        <v>154</v>
      </c>
      <c r="D24" s="53">
        <f>IFERROR(D9-D22,0)</f>
        <v>2090217.0000000037</v>
      </c>
      <c r="E24" s="53">
        <f t="shared" ref="E24:M24" si="3">IFERROR(E9-E22,0)</f>
        <v>124736.80000000005</v>
      </c>
      <c r="F24" s="53">
        <f t="shared" si="3"/>
        <v>54861.999999999942</v>
      </c>
      <c r="G24" s="53">
        <f t="shared" si="3"/>
        <v>11062.799999999988</v>
      </c>
      <c r="H24" s="53">
        <f t="shared" si="3"/>
        <v>10005.399999999994</v>
      </c>
      <c r="I24" s="53">
        <f t="shared" si="3"/>
        <v>11891.600000000006</v>
      </c>
      <c r="J24" s="53">
        <f t="shared" si="3"/>
        <v>3321.4000000000051</v>
      </c>
      <c r="K24" s="53">
        <f t="shared" si="3"/>
        <v>15653.7</v>
      </c>
      <c r="L24" s="53">
        <f t="shared" si="3"/>
        <v>17763.100000000006</v>
      </c>
      <c r="M24" s="53">
        <f t="shared" si="3"/>
        <v>18117.999999999942</v>
      </c>
      <c r="N24" s="183">
        <f>IFERROR(N9-N22,0)</f>
        <v>2357631.8000000035</v>
      </c>
    </row>
    <row r="25" spans="1:14" ht="15.75" x14ac:dyDescent="0.25">
      <c r="A25" s="697"/>
      <c r="B25" s="52" t="s">
        <v>153</v>
      </c>
      <c r="C25" s="51" t="s">
        <v>6</v>
      </c>
      <c r="D25" s="50">
        <f>IFERROR(D24/D9,0)</f>
        <v>0.34815115120300449</v>
      </c>
      <c r="E25" s="50">
        <f t="shared" ref="E25:M25" si="4">IFERROR(E24/E9,0)</f>
        <v>0.27554512901736516</v>
      </c>
      <c r="F25" s="50">
        <f t="shared" si="4"/>
        <v>0.20815200689008845</v>
      </c>
      <c r="G25" s="50">
        <f t="shared" si="4"/>
        <v>0.13233647542944624</v>
      </c>
      <c r="H25" s="50">
        <f t="shared" si="4"/>
        <v>0.13046040707756892</v>
      </c>
      <c r="I25" s="50">
        <f t="shared" si="4"/>
        <v>0.23983220055260887</v>
      </c>
      <c r="J25" s="50">
        <f t="shared" si="4"/>
        <v>0.11794744318181836</v>
      </c>
      <c r="K25" s="50">
        <f t="shared" si="4"/>
        <v>0.37111664295874824</v>
      </c>
      <c r="L25" s="50">
        <f t="shared" si="4"/>
        <v>0.26652912402844892</v>
      </c>
      <c r="M25" s="50">
        <f t="shared" si="4"/>
        <v>0.20668020350893138</v>
      </c>
      <c r="N25" s="160">
        <f>IFERROR(N24/N9,0)</f>
        <v>0.32952942753420572</v>
      </c>
    </row>
    <row r="26" spans="1:14" x14ac:dyDescent="0.25">
      <c r="A26" s="593" t="s">
        <v>152</v>
      </c>
      <c r="B26" s="594"/>
      <c r="C26" s="594"/>
      <c r="D26" s="594"/>
      <c r="E26" s="594"/>
      <c r="F26" s="594"/>
      <c r="G26" s="594"/>
      <c r="H26" s="594"/>
      <c r="I26" s="594"/>
      <c r="J26" s="594"/>
      <c r="K26" s="594"/>
      <c r="L26" s="594"/>
      <c r="M26" s="594"/>
      <c r="N26" s="595"/>
    </row>
    <row r="27" spans="1:14" x14ac:dyDescent="0.25">
      <c r="A27" s="704" t="s">
        <v>151</v>
      </c>
      <c r="B27" s="705"/>
      <c r="C27" s="705"/>
      <c r="D27" s="705"/>
      <c r="E27" s="705"/>
      <c r="F27" s="705"/>
      <c r="G27" s="705"/>
      <c r="H27" s="705"/>
      <c r="I27" s="705"/>
      <c r="J27" s="705"/>
      <c r="K27" s="705"/>
      <c r="L27" s="705"/>
      <c r="M27" s="705"/>
      <c r="N27" s="706"/>
    </row>
    <row r="28" spans="1:14" ht="15.75" x14ac:dyDescent="0.25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7"/>
      <c r="K28" s="47"/>
      <c r="L28" s="47"/>
      <c r="M28" s="46"/>
      <c r="N28" s="45"/>
    </row>
    <row r="29" spans="1:14" ht="15.75" x14ac:dyDescent="0.25">
      <c r="A29" s="673" t="s">
        <v>148</v>
      </c>
      <c r="B29" s="612">
        <v>7400</v>
      </c>
      <c r="C29" s="6" t="s">
        <v>142</v>
      </c>
      <c r="D29" s="26">
        <f>Zomba!P29</f>
        <v>15122.5</v>
      </c>
      <c r="E29" s="26">
        <f>Mwanza!P29</f>
        <v>262.5</v>
      </c>
      <c r="F29" s="26">
        <f>Domasi!P29</f>
        <v>658.5</v>
      </c>
      <c r="G29" s="26">
        <f>Namadzi!P29</f>
        <v>52.25</v>
      </c>
      <c r="H29" s="26">
        <f>Neno!P29</f>
        <v>138</v>
      </c>
      <c r="I29" s="26">
        <f>Kuchawe!P29</f>
        <v>191</v>
      </c>
      <c r="J29" s="26">
        <f>Chiradzulu!P29</f>
        <v>86.9</v>
      </c>
      <c r="K29" s="26">
        <f>Thondwe!P29</f>
        <v>102.1</v>
      </c>
      <c r="L29" s="26">
        <f>Jali!P29</f>
        <v>164.39999999999998</v>
      </c>
      <c r="M29" s="26">
        <f>Lirangwe!P29</f>
        <v>77</v>
      </c>
      <c r="N29" s="44">
        <f>SUM(D29:M29)</f>
        <v>16855.150000000001</v>
      </c>
    </row>
    <row r="30" spans="1:14" ht="15.75" x14ac:dyDescent="0.25">
      <c r="A30" s="674"/>
      <c r="B30" s="613"/>
      <c r="C30" s="42" t="s">
        <v>141</v>
      </c>
      <c r="D30" s="16">
        <f>IFERROR(D29/(D9/1000),0)</f>
        <v>2.5188369361015748</v>
      </c>
      <c r="E30" s="16">
        <f t="shared" ref="E30:M30" si="5">IFERROR(E29/(E9/1000),0)</f>
        <v>0.57986573623067394</v>
      </c>
      <c r="F30" s="16">
        <f t="shared" si="5"/>
        <v>2.4984159625446281</v>
      </c>
      <c r="G30" s="16">
        <f t="shared" si="5"/>
        <v>0.62502990573711659</v>
      </c>
      <c r="H30" s="16">
        <f t="shared" si="5"/>
        <v>1.7993819514166873</v>
      </c>
      <c r="I30" s="16">
        <f t="shared" si="5"/>
        <v>3.8521267369864671</v>
      </c>
      <c r="J30" s="16">
        <f t="shared" si="5"/>
        <v>3.0859375</v>
      </c>
      <c r="K30" s="16">
        <f t="shared" si="5"/>
        <v>2.4205784732100519</v>
      </c>
      <c r="L30" s="16">
        <f t="shared" si="5"/>
        <v>2.466764697056087</v>
      </c>
      <c r="M30" s="16">
        <f t="shared" si="5"/>
        <v>0.87837375373594029</v>
      </c>
      <c r="N30" s="40">
        <f>IFERROR(N29/(N9/1000),0)</f>
        <v>2.3558674134371445</v>
      </c>
    </row>
    <row r="31" spans="1:14" ht="15.75" x14ac:dyDescent="0.25">
      <c r="A31" s="605" t="s">
        <v>147</v>
      </c>
      <c r="B31" s="612">
        <v>1900</v>
      </c>
      <c r="C31" s="6" t="s">
        <v>142</v>
      </c>
      <c r="D31" s="26">
        <f>Zomba!P31</f>
        <v>46064.7</v>
      </c>
      <c r="E31" s="26">
        <f>Mwanza!P31</f>
        <v>0</v>
      </c>
      <c r="F31" s="26">
        <f>Domasi!P31</f>
        <v>650</v>
      </c>
      <c r="G31" s="26">
        <f>Namadzi!P31</f>
        <v>0</v>
      </c>
      <c r="H31" s="26">
        <f>Neno!P31</f>
        <v>0</v>
      </c>
      <c r="I31" s="26">
        <f>Kuchawe!P31</f>
        <v>73</v>
      </c>
      <c r="J31" s="26">
        <f>Chiradzulu!P31</f>
        <v>0</v>
      </c>
      <c r="K31" s="26">
        <f>Thondwe!P31</f>
        <v>356.2</v>
      </c>
      <c r="L31" s="26">
        <f>Jali!P31</f>
        <v>484.1</v>
      </c>
      <c r="M31" s="26">
        <f>Lirangwe!P31</f>
        <v>0</v>
      </c>
      <c r="N31" s="44">
        <f>SUM(D31:M31)</f>
        <v>47627.999999999993</v>
      </c>
    </row>
    <row r="32" spans="1:14" ht="15.75" x14ac:dyDescent="0.25">
      <c r="A32" s="607"/>
      <c r="B32" s="613"/>
      <c r="C32" s="42" t="s">
        <v>141</v>
      </c>
      <c r="D32" s="16">
        <f>IFERROR(D31/(D9/1000),0)</f>
        <v>7.6726379772152891</v>
      </c>
      <c r="E32" s="16">
        <f t="shared" ref="E32:M32" si="6">IFERROR(E31/(E9/1000),0)</f>
        <v>0</v>
      </c>
      <c r="F32" s="16">
        <f t="shared" si="6"/>
        <v>2.4661660981837636</v>
      </c>
      <c r="G32" s="16">
        <f t="shared" si="6"/>
        <v>0</v>
      </c>
      <c r="H32" s="16">
        <f t="shared" si="6"/>
        <v>0</v>
      </c>
      <c r="I32" s="16">
        <f t="shared" si="6"/>
        <v>1.4722788052356655</v>
      </c>
      <c r="J32" s="16">
        <f t="shared" si="6"/>
        <v>0</v>
      </c>
      <c r="K32" s="16">
        <f t="shared" si="6"/>
        <v>8.4447605500237071</v>
      </c>
      <c r="L32" s="16">
        <f t="shared" si="6"/>
        <v>7.2637517630465442</v>
      </c>
      <c r="M32" s="16">
        <f t="shared" si="6"/>
        <v>0</v>
      </c>
      <c r="N32" s="40">
        <f>IFERROR(N31/(N9/1000),0)</f>
        <v>6.6570308283927639</v>
      </c>
    </row>
    <row r="33" spans="1:14" ht="15.75" x14ac:dyDescent="0.25">
      <c r="A33" s="605" t="s">
        <v>146</v>
      </c>
      <c r="B33" s="612">
        <v>1900</v>
      </c>
      <c r="C33" s="6" t="s">
        <v>142</v>
      </c>
      <c r="D33" s="26">
        <f>Zomba!P33</f>
        <v>16132.8</v>
      </c>
      <c r="E33" s="26">
        <f>Mwanza!P33</f>
        <v>0</v>
      </c>
      <c r="F33" s="26">
        <f>Domasi!P33</f>
        <v>300</v>
      </c>
      <c r="G33" s="26">
        <f>Namadzi!P33</f>
        <v>0</v>
      </c>
      <c r="H33" s="26">
        <f>Neno!P33</f>
        <v>0</v>
      </c>
      <c r="I33" s="26">
        <f>Kuchawe!P33</f>
        <v>54</v>
      </c>
      <c r="J33" s="26">
        <f>Chiradzulu!P33</f>
        <v>0</v>
      </c>
      <c r="K33" s="26">
        <f>Thondwe!P33</f>
        <v>123.65861025565646</v>
      </c>
      <c r="L33" s="26">
        <f>Jali!P33</f>
        <v>169.65039454484833</v>
      </c>
      <c r="M33" s="26">
        <f>Lirangwe!P33</f>
        <v>0</v>
      </c>
      <c r="N33" s="44">
        <f>SUM(D33:M33)</f>
        <v>16780.109004800506</v>
      </c>
    </row>
    <row r="34" spans="1:14" ht="15.75" x14ac:dyDescent="0.25">
      <c r="A34" s="607"/>
      <c r="B34" s="613"/>
      <c r="C34" s="42" t="s">
        <v>141</v>
      </c>
      <c r="D34" s="16">
        <f>IFERROR(D33/(D9/1000),0)</f>
        <v>2.6871147312110755</v>
      </c>
      <c r="E34" s="16">
        <f t="shared" ref="E34:M34" si="7">IFERROR(E33/(E9/1000),0)</f>
        <v>0</v>
      </c>
      <c r="F34" s="16">
        <f t="shared" si="7"/>
        <v>1.1382305068540446</v>
      </c>
      <c r="G34" s="16">
        <f t="shared" si="7"/>
        <v>0</v>
      </c>
      <c r="H34" s="16">
        <f t="shared" si="7"/>
        <v>0</v>
      </c>
      <c r="I34" s="16">
        <f t="shared" si="7"/>
        <v>1.0890829518181635</v>
      </c>
      <c r="J34" s="16">
        <f t="shared" si="7"/>
        <v>0</v>
      </c>
      <c r="K34" s="16">
        <f t="shared" si="7"/>
        <v>2.9316882469335339</v>
      </c>
      <c r="L34" s="16">
        <f t="shared" si="7"/>
        <v>2.5455450371342363</v>
      </c>
      <c r="M34" s="16">
        <f t="shared" si="7"/>
        <v>0</v>
      </c>
      <c r="N34" s="40">
        <f>IFERROR(N33/(N9/1000),0)</f>
        <v>2.3453788307035359</v>
      </c>
    </row>
    <row r="35" spans="1:14" ht="15.75" x14ac:dyDescent="0.25">
      <c r="A35" s="605" t="s">
        <v>145</v>
      </c>
      <c r="B35" s="612">
        <f>745345.16/200</f>
        <v>3726.7258000000002</v>
      </c>
      <c r="C35" s="6" t="s">
        <v>128</v>
      </c>
      <c r="D35" s="26">
        <f>Zomba!P35</f>
        <v>0</v>
      </c>
      <c r="E35" s="26">
        <f>Mwanza!P35</f>
        <v>0</v>
      </c>
      <c r="F35" s="26">
        <f>Domasi!P35</f>
        <v>0</v>
      </c>
      <c r="G35" s="26">
        <f>Namadzi!P35</f>
        <v>0</v>
      </c>
      <c r="H35" s="26">
        <f>Neno!P35</f>
        <v>0</v>
      </c>
      <c r="I35" s="26">
        <f>Kuchawe!P35</f>
        <v>0</v>
      </c>
      <c r="J35" s="26">
        <f>Chiradzulu!P35</f>
        <v>0</v>
      </c>
      <c r="K35" s="26">
        <f>Thondwe!P35</f>
        <v>0</v>
      </c>
      <c r="L35" s="26">
        <f>Jali!P35</f>
        <v>0</v>
      </c>
      <c r="M35" s="26">
        <f>Lirangwe!P35</f>
        <v>0</v>
      </c>
      <c r="N35" s="40"/>
    </row>
    <row r="36" spans="1:14" ht="15.75" x14ac:dyDescent="0.25">
      <c r="A36" s="607"/>
      <c r="B36" s="613"/>
      <c r="C36" s="6" t="s">
        <v>144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40"/>
    </row>
    <row r="37" spans="1:14" ht="15.75" x14ac:dyDescent="0.25">
      <c r="A37" s="605" t="s">
        <v>188</v>
      </c>
      <c r="B37" s="612">
        <f>790318.72/200</f>
        <v>3951.5935999999997</v>
      </c>
      <c r="C37" s="6" t="s">
        <v>128</v>
      </c>
      <c r="D37" s="26">
        <f>Zomba!P37</f>
        <v>0</v>
      </c>
      <c r="E37" s="26">
        <f>Mwanza!P37</f>
        <v>0</v>
      </c>
      <c r="F37" s="26">
        <f>Domasi!P37</f>
        <v>0</v>
      </c>
      <c r="G37" s="26">
        <f>Namadzi!P37</f>
        <v>0</v>
      </c>
      <c r="H37" s="26">
        <f>Neno!P37</f>
        <v>0</v>
      </c>
      <c r="I37" s="26">
        <f>Kuchawe!P37</f>
        <v>0</v>
      </c>
      <c r="J37" s="26">
        <f>Chiradzulu!P37</f>
        <v>0</v>
      </c>
      <c r="K37" s="26">
        <f>Thondwe!P37</f>
        <v>0</v>
      </c>
      <c r="L37" s="26">
        <f>Jali!P37</f>
        <v>0</v>
      </c>
      <c r="M37" s="26">
        <f>Lirangwe!P37</f>
        <v>0</v>
      </c>
      <c r="N37" s="44">
        <f>SUM(D37:M37)</f>
        <v>0</v>
      </c>
    </row>
    <row r="38" spans="1:14" ht="15.75" x14ac:dyDescent="0.25">
      <c r="A38" s="607"/>
      <c r="B38" s="613"/>
      <c r="C38" s="6" t="s">
        <v>144</v>
      </c>
      <c r="D38" s="16">
        <f>IFERROR(D37/(D9/1000),0)</f>
        <v>0</v>
      </c>
      <c r="E38" s="16">
        <f t="shared" ref="E38:M38" si="8">IFERROR(E37/(E9/1000),0)</f>
        <v>0</v>
      </c>
      <c r="F38" s="16">
        <f t="shared" si="8"/>
        <v>0</v>
      </c>
      <c r="G38" s="16">
        <f t="shared" si="8"/>
        <v>0</v>
      </c>
      <c r="H38" s="16">
        <f t="shared" si="8"/>
        <v>0</v>
      </c>
      <c r="I38" s="16">
        <f t="shared" si="8"/>
        <v>0</v>
      </c>
      <c r="J38" s="16">
        <f t="shared" si="8"/>
        <v>0</v>
      </c>
      <c r="K38" s="16">
        <f t="shared" si="8"/>
        <v>0</v>
      </c>
      <c r="L38" s="16">
        <f t="shared" si="8"/>
        <v>0</v>
      </c>
      <c r="M38" s="16">
        <f t="shared" si="8"/>
        <v>0</v>
      </c>
      <c r="N38" s="40">
        <f>IFERROR(N37/(N9/1000),0)</f>
        <v>0</v>
      </c>
    </row>
    <row r="39" spans="1:14" ht="15.75" x14ac:dyDescent="0.25">
      <c r="A39" s="605" t="s">
        <v>143</v>
      </c>
      <c r="B39" s="612">
        <v>1950</v>
      </c>
      <c r="C39" s="6" t="s">
        <v>142</v>
      </c>
      <c r="D39" s="26">
        <f>Zomba!P39</f>
        <v>0</v>
      </c>
      <c r="E39" s="26">
        <f>Mwanza!P39</f>
        <v>0</v>
      </c>
      <c r="F39" s="26">
        <f>Domasi!P39</f>
        <v>0</v>
      </c>
      <c r="G39" s="26">
        <f>Namadzi!P39</f>
        <v>0</v>
      </c>
      <c r="H39" s="26">
        <f>Neno!P39</f>
        <v>0</v>
      </c>
      <c r="I39" s="26">
        <f>Kuchawe!P39</f>
        <v>0</v>
      </c>
      <c r="J39" s="26">
        <f>Chiradzulu!P39</f>
        <v>0</v>
      </c>
      <c r="K39" s="26">
        <f>Thondwe!P39</f>
        <v>0</v>
      </c>
      <c r="L39" s="26">
        <f>Jali!P39</f>
        <v>0</v>
      </c>
      <c r="M39" s="26">
        <f>Lirangwe!P39</f>
        <v>0</v>
      </c>
      <c r="N39" s="44">
        <f>SUM(D39:M39)</f>
        <v>0</v>
      </c>
    </row>
    <row r="40" spans="1:14" ht="15.75" x14ac:dyDescent="0.25">
      <c r="A40" s="607"/>
      <c r="B40" s="613"/>
      <c r="C40" s="42" t="s">
        <v>141</v>
      </c>
      <c r="D40" s="16">
        <f>IFERROR(D39/(D9/1000),0)</f>
        <v>0</v>
      </c>
      <c r="E40" s="16">
        <f t="shared" ref="E40:M40" si="9">IFERROR(E39/(E9/1000),0)</f>
        <v>0</v>
      </c>
      <c r="F40" s="16">
        <f t="shared" si="9"/>
        <v>0</v>
      </c>
      <c r="G40" s="16">
        <f t="shared" si="9"/>
        <v>0</v>
      </c>
      <c r="H40" s="16">
        <f t="shared" si="9"/>
        <v>0</v>
      </c>
      <c r="I40" s="16">
        <f t="shared" si="9"/>
        <v>0</v>
      </c>
      <c r="J40" s="16">
        <f t="shared" si="9"/>
        <v>0</v>
      </c>
      <c r="K40" s="16">
        <f t="shared" si="9"/>
        <v>0</v>
      </c>
      <c r="L40" s="16">
        <f t="shared" si="9"/>
        <v>0</v>
      </c>
      <c r="M40" s="16">
        <f t="shared" si="9"/>
        <v>0</v>
      </c>
      <c r="N40" s="40">
        <f>IFERROR(N39/(N9/1000),0)</f>
        <v>0</v>
      </c>
    </row>
    <row r="41" spans="1:14" ht="15.75" x14ac:dyDescent="0.25">
      <c r="A41" s="596" t="s">
        <v>140</v>
      </c>
      <c r="B41" s="597"/>
      <c r="C41" s="12" t="s">
        <v>31</v>
      </c>
      <c r="D41" s="41">
        <f>(D29*$B29)+(D31*$B31)+(D33*$B33)+(D35*$B35)+(D37*$B37)+(D39*$B39)</f>
        <v>230081750</v>
      </c>
      <c r="E41" s="41">
        <f t="shared" ref="E41:M41" si="10">(E29*$B29)+(E31*$B31)+(E33*$B33)+(E35*$B35)+(E37*$B37)+(E39*$B39)</f>
        <v>1942500</v>
      </c>
      <c r="F41" s="41">
        <f t="shared" si="10"/>
        <v>6677900</v>
      </c>
      <c r="G41" s="41">
        <f t="shared" si="10"/>
        <v>386650</v>
      </c>
      <c r="H41" s="41">
        <f t="shared" si="10"/>
        <v>1021200</v>
      </c>
      <c r="I41" s="41">
        <f t="shared" si="10"/>
        <v>1654700</v>
      </c>
      <c r="J41" s="41">
        <f t="shared" si="10"/>
        <v>643060</v>
      </c>
      <c r="K41" s="41">
        <f t="shared" si="10"/>
        <v>1667271.3594857473</v>
      </c>
      <c r="L41" s="41">
        <f t="shared" si="10"/>
        <v>2458685.7496352117</v>
      </c>
      <c r="M41" s="41">
        <f t="shared" si="10"/>
        <v>569800</v>
      </c>
      <c r="N41" s="39">
        <f>SUM(D41:M41)</f>
        <v>247103517.10912097</v>
      </c>
    </row>
    <row r="42" spans="1:14" ht="15.75" x14ac:dyDescent="0.25">
      <c r="A42" s="660" t="s">
        <v>139</v>
      </c>
      <c r="B42" s="661"/>
      <c r="C42" s="42" t="s">
        <v>117</v>
      </c>
      <c r="D42" s="16">
        <f>IFERROR(D41/D9,0)</f>
        <v>38.322923473161751</v>
      </c>
      <c r="E42" s="16">
        <f t="shared" ref="E42:M42" si="11">IFERROR(E41/E9,0)</f>
        <v>4.2910064481069865</v>
      </c>
      <c r="F42" s="16">
        <f t="shared" si="11"/>
        <v>25.336631672402085</v>
      </c>
      <c r="G42" s="16">
        <f t="shared" si="11"/>
        <v>4.6252213024546629</v>
      </c>
      <c r="H42" s="16">
        <f t="shared" si="11"/>
        <v>13.315426440483487</v>
      </c>
      <c r="I42" s="16">
        <f t="shared" si="11"/>
        <v>33.372325192102132</v>
      </c>
      <c r="J42" s="16">
        <f t="shared" si="11"/>
        <v>22.8359375</v>
      </c>
      <c r="K42" s="16">
        <f t="shared" si="11"/>
        <v>39.527533415973146</v>
      </c>
      <c r="L42" s="16">
        <f t="shared" si="11"/>
        <v>36.89172267855853</v>
      </c>
      <c r="M42" s="16">
        <f t="shared" si="11"/>
        <v>6.4999657776459587</v>
      </c>
      <c r="N42" s="297">
        <f>IFERROR(N41/N9,0)</f>
        <v>34.537997211717837</v>
      </c>
    </row>
    <row r="43" spans="1:14" x14ac:dyDescent="0.25">
      <c r="A43" s="646" t="s">
        <v>138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8"/>
    </row>
    <row r="44" spans="1:14" ht="15.75" x14ac:dyDescent="0.25">
      <c r="A44" s="596" t="s">
        <v>137</v>
      </c>
      <c r="B44" s="597"/>
      <c r="C44" s="12" t="s">
        <v>136</v>
      </c>
      <c r="D44" s="26">
        <f>Zomba!P44</f>
        <v>383758.76999999996</v>
      </c>
      <c r="E44" s="26">
        <f>Mwanza!P44</f>
        <v>223566</v>
      </c>
      <c r="F44" s="26">
        <f>Domasi!P44</f>
        <v>1607.21</v>
      </c>
      <c r="G44" s="26">
        <f>Namadzi!P44</f>
        <v>45404.270000000004</v>
      </c>
      <c r="H44" s="26">
        <f>Neno!P44</f>
        <v>59419.12</v>
      </c>
      <c r="I44" s="26">
        <f>Kuchawe!P44</f>
        <v>18430</v>
      </c>
      <c r="J44" s="26">
        <f>Chiradzulu!P44</f>
        <v>278.42</v>
      </c>
      <c r="K44" s="26">
        <f>Thondwe!P44</f>
        <v>2697.77</v>
      </c>
      <c r="L44" s="26">
        <f>Jali!P44</f>
        <v>4154.3100000000004</v>
      </c>
      <c r="M44" s="26">
        <f>Lirangwe!P44</f>
        <v>7553</v>
      </c>
      <c r="N44" s="39">
        <f>SUM(D44:M44)</f>
        <v>746868.87000000011</v>
      </c>
    </row>
    <row r="45" spans="1:14" ht="15.75" x14ac:dyDescent="0.25">
      <c r="A45" s="660" t="s">
        <v>135</v>
      </c>
      <c r="B45" s="661"/>
      <c r="C45" s="42" t="s">
        <v>134</v>
      </c>
      <c r="D45" s="16">
        <f t="shared" ref="D45:N45" si="12">D44/D9</f>
        <v>6.3919706690620526E-2</v>
      </c>
      <c r="E45" s="16">
        <f t="shared" si="12"/>
        <v>0.49386005023294033</v>
      </c>
      <c r="F45" s="16">
        <f t="shared" si="12"/>
        <v>6.0979181764029642E-3</v>
      </c>
      <c r="G45" s="16">
        <f t="shared" si="12"/>
        <v>0.5431392650366047</v>
      </c>
      <c r="H45" s="16">
        <f t="shared" si="12"/>
        <v>0.77476588476132113</v>
      </c>
      <c r="I45" s="16">
        <f t="shared" si="12"/>
        <v>0.37169997781497693</v>
      </c>
      <c r="J45" s="16">
        <f t="shared" si="12"/>
        <v>9.8870738636363635E-3</v>
      </c>
      <c r="K45" s="16">
        <f t="shared" si="12"/>
        <v>6.3958511142721663E-2</v>
      </c>
      <c r="L45" s="16">
        <f t="shared" si="12"/>
        <v>6.2333973531794859E-2</v>
      </c>
      <c r="M45" s="16">
        <f t="shared" si="12"/>
        <v>8.6160480025552696E-2</v>
      </c>
      <c r="N45" s="40">
        <f t="shared" si="12"/>
        <v>0.10439088545302908</v>
      </c>
    </row>
    <row r="46" spans="1:14" ht="15.75" x14ac:dyDescent="0.25">
      <c r="A46" s="610" t="s">
        <v>133</v>
      </c>
      <c r="B46" s="611"/>
      <c r="C46" s="6" t="s">
        <v>31</v>
      </c>
      <c r="D46" s="26">
        <f>Zomba!P46</f>
        <v>90748713.285862491</v>
      </c>
      <c r="E46" s="26">
        <f>Mwanza!P46</f>
        <v>53003892.577500008</v>
      </c>
      <c r="F46" s="26">
        <f>Domasi!P46</f>
        <v>705685.02921249997</v>
      </c>
      <c r="G46" s="26">
        <f>Namadzi!P46</f>
        <v>11025203.052737501</v>
      </c>
      <c r="H46" s="26">
        <f>Neno!P46</f>
        <v>14327399.528299998</v>
      </c>
      <c r="I46" s="26">
        <f>Kuchawe!P46</f>
        <v>4669491.8375000004</v>
      </c>
      <c r="J46" s="26">
        <f>Chiradzulu!P46</f>
        <v>392593.86842500005</v>
      </c>
      <c r="K46" s="26">
        <f>Thondwe!P46</f>
        <v>962644.13961249986</v>
      </c>
      <c r="L46" s="26">
        <f>Jali!P46</f>
        <v>1305835.9150875001</v>
      </c>
      <c r="M46" s="26">
        <f>Lirangwe!P46</f>
        <v>2106639.5012499997</v>
      </c>
      <c r="N46" s="39">
        <f>SUM(D46:M46)</f>
        <v>179248098.73548749</v>
      </c>
    </row>
    <row r="47" spans="1:14" s="3" customFormat="1" ht="15.75" x14ac:dyDescent="0.25">
      <c r="A47" s="596" t="s">
        <v>132</v>
      </c>
      <c r="B47" s="597"/>
      <c r="C47" s="12" t="s">
        <v>117</v>
      </c>
      <c r="D47" s="16">
        <f>IFERROR(D46/D9,0)</f>
        <v>15.115305731732331</v>
      </c>
      <c r="E47" s="16">
        <f t="shared" ref="E47:M47" si="13">IFERROR(E46/E9,0)</f>
        <v>117.08625216207083</v>
      </c>
      <c r="F47" s="16">
        <f t="shared" si="13"/>
        <v>2.677440761599517</v>
      </c>
      <c r="G47" s="16">
        <f t="shared" si="13"/>
        <v>131.88672966095865</v>
      </c>
      <c r="H47" s="16">
        <f t="shared" si="13"/>
        <v>186.81495740549983</v>
      </c>
      <c r="I47" s="16">
        <f t="shared" si="13"/>
        <v>94.175258405098532</v>
      </c>
      <c r="J47" s="16">
        <f t="shared" si="13"/>
        <v>13.941543623046877</v>
      </c>
      <c r="K47" s="16">
        <f t="shared" si="13"/>
        <v>22.822288753259837</v>
      </c>
      <c r="L47" s="16">
        <f t="shared" si="13"/>
        <v>19.593612746263844</v>
      </c>
      <c r="M47" s="16">
        <f t="shared" si="13"/>
        <v>24.031387616641187</v>
      </c>
      <c r="N47" s="40">
        <f>IFERROR(N46/N9,0)</f>
        <v>25.053752398020709</v>
      </c>
    </row>
    <row r="48" spans="1:14" x14ac:dyDescent="0.25">
      <c r="A48" s="646" t="s">
        <v>131</v>
      </c>
      <c r="B48" s="647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8"/>
    </row>
    <row r="49" spans="1:14" ht="15.75" x14ac:dyDescent="0.25">
      <c r="A49" s="596" t="s">
        <v>130</v>
      </c>
      <c r="B49" s="597"/>
      <c r="C49" s="6" t="s">
        <v>129</v>
      </c>
      <c r="D49" s="26">
        <f>Zomba!P49</f>
        <v>0</v>
      </c>
      <c r="E49" s="26">
        <f>Mwanza!P49</f>
        <v>0</v>
      </c>
      <c r="F49" s="26">
        <f>Domasi!P49</f>
        <v>0</v>
      </c>
      <c r="G49" s="26">
        <f>Namadzi!P49</f>
        <v>0</v>
      </c>
      <c r="H49" s="26">
        <f>Neno!P49</f>
        <v>0</v>
      </c>
      <c r="I49" s="26">
        <f>Kuchawe!P49</f>
        <v>0</v>
      </c>
      <c r="J49" s="26">
        <f>Chiradzulu!P49</f>
        <v>0</v>
      </c>
      <c r="K49" s="26">
        <f>Thondwe!P49</f>
        <v>0</v>
      </c>
      <c r="L49" s="26">
        <f>Jali!P49</f>
        <v>0</v>
      </c>
      <c r="M49" s="26">
        <f>Lirangwe!P49</f>
        <v>0</v>
      </c>
      <c r="N49" s="39">
        <f>SUM(D49:M49)</f>
        <v>0</v>
      </c>
    </row>
    <row r="50" spans="1:14" ht="15.75" x14ac:dyDescent="0.25">
      <c r="A50" s="596" t="s">
        <v>189</v>
      </c>
      <c r="B50" s="597"/>
      <c r="C50" s="6" t="s">
        <v>128</v>
      </c>
      <c r="D50" s="26">
        <f>Zomba!P50</f>
        <v>0</v>
      </c>
      <c r="E50" s="26">
        <f>Mwanza!P50</f>
        <v>0</v>
      </c>
      <c r="F50" s="26">
        <f>Domasi!P50</f>
        <v>0</v>
      </c>
      <c r="G50" s="26">
        <f>Namadzi!P50</f>
        <v>0</v>
      </c>
      <c r="H50" s="26">
        <f>Neno!P50</f>
        <v>0</v>
      </c>
      <c r="I50" s="26">
        <f>Kuchawe!P50</f>
        <v>0</v>
      </c>
      <c r="J50" s="26">
        <f>Chiradzulu!P50</f>
        <v>0</v>
      </c>
      <c r="K50" s="26">
        <f>Thondwe!P50</f>
        <v>0</v>
      </c>
      <c r="L50" s="26">
        <f>Jali!P50</f>
        <v>0</v>
      </c>
      <c r="M50" s="26">
        <f>Lirangwe!P50</f>
        <v>0</v>
      </c>
      <c r="N50" s="39">
        <f>SUM(D50:M50)</f>
        <v>0</v>
      </c>
    </row>
    <row r="51" spans="1:14" ht="15.75" x14ac:dyDescent="0.25">
      <c r="A51" s="610" t="s">
        <v>127</v>
      </c>
      <c r="B51" s="611"/>
      <c r="C51" s="6" t="s">
        <v>31</v>
      </c>
      <c r="D51" s="26">
        <f>Zomba!P51</f>
        <v>0</v>
      </c>
      <c r="E51" s="26">
        <f>Mwanza!P51</f>
        <v>0</v>
      </c>
      <c r="F51" s="26">
        <f>Domasi!P51</f>
        <v>0</v>
      </c>
      <c r="G51" s="26">
        <f>Namadzi!P51</f>
        <v>0</v>
      </c>
      <c r="H51" s="26">
        <f>Neno!P51</f>
        <v>0</v>
      </c>
      <c r="I51" s="26">
        <f>Kuchawe!P51</f>
        <v>0</v>
      </c>
      <c r="J51" s="26">
        <f>Chiradzulu!P51</f>
        <v>0</v>
      </c>
      <c r="K51" s="26">
        <f>Thondwe!P51</f>
        <v>0</v>
      </c>
      <c r="L51" s="26">
        <f>Jali!P51</f>
        <v>0</v>
      </c>
      <c r="M51" s="26">
        <f>Lirangwe!P51</f>
        <v>0</v>
      </c>
      <c r="N51" s="40">
        <f>SUM(D51:M51)</f>
        <v>0</v>
      </c>
    </row>
    <row r="52" spans="1:14" ht="15.75" x14ac:dyDescent="0.25">
      <c r="A52" s="596" t="s">
        <v>126</v>
      </c>
      <c r="B52" s="597"/>
      <c r="C52" s="6" t="s">
        <v>31</v>
      </c>
      <c r="D52" s="26">
        <f>Zomba!P52</f>
        <v>0</v>
      </c>
      <c r="E52" s="26">
        <f>Mwanza!P52</f>
        <v>0</v>
      </c>
      <c r="F52" s="26">
        <f>Domasi!P52</f>
        <v>0</v>
      </c>
      <c r="G52" s="26">
        <f>Namadzi!P52</f>
        <v>0</v>
      </c>
      <c r="H52" s="26">
        <f>Neno!P52</f>
        <v>0</v>
      </c>
      <c r="I52" s="26">
        <f>Kuchawe!P52</f>
        <v>0</v>
      </c>
      <c r="J52" s="26">
        <f>Chiradzulu!P52</f>
        <v>0</v>
      </c>
      <c r="K52" s="26">
        <f>Thondwe!P52</f>
        <v>0</v>
      </c>
      <c r="L52" s="26">
        <f>Jali!P52</f>
        <v>0</v>
      </c>
      <c r="M52" s="26">
        <f>Lirangwe!P52</f>
        <v>0</v>
      </c>
      <c r="N52" s="40">
        <f>SUM(D52:M52)</f>
        <v>0</v>
      </c>
    </row>
    <row r="53" spans="1:14" x14ac:dyDescent="0.25">
      <c r="A53" s="646" t="s">
        <v>125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8"/>
    </row>
    <row r="54" spans="1:14" ht="15.75" x14ac:dyDescent="0.25">
      <c r="A54" s="596" t="s">
        <v>124</v>
      </c>
      <c r="B54" s="597"/>
      <c r="C54" s="12" t="s">
        <v>18</v>
      </c>
      <c r="D54" s="26">
        <f>Zomba!P54</f>
        <v>0</v>
      </c>
      <c r="E54" s="26">
        <f>Mwanza!P54</f>
        <v>0</v>
      </c>
      <c r="F54" s="26">
        <f>Domasi!P54</f>
        <v>0</v>
      </c>
      <c r="G54" s="26">
        <f>Namadzi!P54</f>
        <v>0</v>
      </c>
      <c r="H54" s="26">
        <f>Neno!P54</f>
        <v>0</v>
      </c>
      <c r="I54" s="26">
        <f>Kuchawe!P54</f>
        <v>0</v>
      </c>
      <c r="J54" s="26">
        <f>Chiradzulu!P54</f>
        <v>0</v>
      </c>
      <c r="K54" s="26">
        <f>Thondwe!P54</f>
        <v>0</v>
      </c>
      <c r="L54" s="26">
        <f>Jali!P54</f>
        <v>0</v>
      </c>
      <c r="M54" s="26">
        <f>Lirangwe!P54</f>
        <v>0</v>
      </c>
      <c r="N54" s="39">
        <f>SUM(D54:M54)</f>
        <v>0</v>
      </c>
    </row>
    <row r="55" spans="1:14" ht="15.75" x14ac:dyDescent="0.25">
      <c r="A55" s="217" t="s">
        <v>123</v>
      </c>
      <c r="B55" s="218"/>
      <c r="C55" s="12" t="s">
        <v>18</v>
      </c>
      <c r="D55" s="26">
        <f>Zomba!P55</f>
        <v>0</v>
      </c>
      <c r="E55" s="26">
        <f>Mwanza!P55</f>
        <v>0</v>
      </c>
      <c r="F55" s="26">
        <f>Domasi!P55</f>
        <v>0</v>
      </c>
      <c r="G55" s="26">
        <f>Namadzi!P55</f>
        <v>0</v>
      </c>
      <c r="H55" s="26">
        <f>Neno!P55</f>
        <v>0</v>
      </c>
      <c r="I55" s="26">
        <f>Kuchawe!P55</f>
        <v>0</v>
      </c>
      <c r="J55" s="26">
        <f>Chiradzulu!P55</f>
        <v>0</v>
      </c>
      <c r="K55" s="26">
        <f>Thondwe!P55</f>
        <v>0</v>
      </c>
      <c r="L55" s="26">
        <f>Jali!P55</f>
        <v>0</v>
      </c>
      <c r="M55" s="26">
        <f>Lirangwe!P55</f>
        <v>0</v>
      </c>
      <c r="N55" s="39">
        <f>SUM(D55:M55)</f>
        <v>0</v>
      </c>
    </row>
    <row r="56" spans="1:14" ht="15.75" x14ac:dyDescent="0.25">
      <c r="A56" s="596" t="s">
        <v>122</v>
      </c>
      <c r="B56" s="597"/>
      <c r="C56" s="6" t="s">
        <v>18</v>
      </c>
      <c r="D56" s="26">
        <f>Zomba!P56</f>
        <v>0</v>
      </c>
      <c r="E56" s="26">
        <f>Mwanza!P56</f>
        <v>0</v>
      </c>
      <c r="F56" s="26">
        <f>Domasi!P56</f>
        <v>0</v>
      </c>
      <c r="G56" s="26">
        <f>Namadzi!P56</f>
        <v>0</v>
      </c>
      <c r="H56" s="26">
        <f>Neno!P56</f>
        <v>0</v>
      </c>
      <c r="I56" s="26">
        <f>Kuchawe!P56</f>
        <v>0</v>
      </c>
      <c r="J56" s="26">
        <f>Chiradzulu!P56</f>
        <v>0</v>
      </c>
      <c r="K56" s="26">
        <f>Thondwe!P56</f>
        <v>0</v>
      </c>
      <c r="L56" s="26">
        <f>Jali!P56</f>
        <v>0</v>
      </c>
      <c r="M56" s="26">
        <f>Lirangwe!P56</f>
        <v>0</v>
      </c>
      <c r="N56" s="39">
        <f>SUM(D56:M56)</f>
        <v>0</v>
      </c>
    </row>
    <row r="57" spans="1:14" x14ac:dyDescent="0.25">
      <c r="A57" s="646" t="s">
        <v>121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8"/>
    </row>
    <row r="58" spans="1:14" ht="15.75" x14ac:dyDescent="0.25">
      <c r="A58" s="610" t="s">
        <v>120</v>
      </c>
      <c r="B58" s="611"/>
      <c r="C58" s="6" t="s">
        <v>18</v>
      </c>
      <c r="D58" s="14">
        <f>D41+D46+D51+D52+D54+D55+D56</f>
        <v>320830463.28586251</v>
      </c>
      <c r="E58" s="14">
        <f t="shared" ref="E58:M58" si="14">E41+E46+E51+E52+E54+E55+E56</f>
        <v>54946392.577500008</v>
      </c>
      <c r="F58" s="14">
        <f t="shared" si="14"/>
        <v>7383585.0292125</v>
      </c>
      <c r="G58" s="14">
        <f t="shared" si="14"/>
        <v>11411853.052737501</v>
      </c>
      <c r="H58" s="14">
        <f t="shared" si="14"/>
        <v>15348599.528299998</v>
      </c>
      <c r="I58" s="14">
        <f t="shared" si="14"/>
        <v>6324191.8375000004</v>
      </c>
      <c r="J58" s="14">
        <f t="shared" si="14"/>
        <v>1035653.868425</v>
      </c>
      <c r="K58" s="14">
        <f t="shared" si="14"/>
        <v>2629915.4990982469</v>
      </c>
      <c r="L58" s="14">
        <f t="shared" si="14"/>
        <v>3764521.6647227118</v>
      </c>
      <c r="M58" s="14">
        <f t="shared" si="14"/>
        <v>2676439.5012499997</v>
      </c>
      <c r="N58" s="39">
        <f>SUM(D58:M58)</f>
        <v>426351615.84460843</v>
      </c>
    </row>
    <row r="59" spans="1:14" ht="15.75" x14ac:dyDescent="0.25">
      <c r="A59" s="610" t="s">
        <v>119</v>
      </c>
      <c r="B59" s="611"/>
      <c r="C59" s="6" t="s">
        <v>117</v>
      </c>
      <c r="D59" s="16">
        <f>IFERROR(D58/D9,0)</f>
        <v>53.438229204894078</v>
      </c>
      <c r="E59" s="16">
        <f t="shared" ref="E59:M59" si="15">IFERROR(E58/E9,0)</f>
        <v>121.37725861017782</v>
      </c>
      <c r="F59" s="16">
        <f t="shared" si="15"/>
        <v>28.014072434001601</v>
      </c>
      <c r="G59" s="16">
        <f t="shared" si="15"/>
        <v>136.51195096341334</v>
      </c>
      <c r="H59" s="16">
        <f t="shared" si="15"/>
        <v>200.13038384598332</v>
      </c>
      <c r="I59" s="16">
        <f t="shared" si="15"/>
        <v>127.54758359720066</v>
      </c>
      <c r="J59" s="16">
        <f t="shared" si="15"/>
        <v>36.777481123046876</v>
      </c>
      <c r="K59" s="16">
        <f t="shared" si="15"/>
        <v>62.349822169232979</v>
      </c>
      <c r="L59" s="16">
        <f t="shared" si="15"/>
        <v>56.485335424822374</v>
      </c>
      <c r="M59" s="16">
        <f t="shared" si="15"/>
        <v>30.531353394287144</v>
      </c>
      <c r="N59" s="40">
        <f>IFERROR(N58/N9,0)</f>
        <v>59.591749609738542</v>
      </c>
    </row>
    <row r="60" spans="1:14" ht="15.75" x14ac:dyDescent="0.25">
      <c r="A60" s="610" t="s">
        <v>118</v>
      </c>
      <c r="B60" s="611"/>
      <c r="C60" s="6" t="s">
        <v>117</v>
      </c>
      <c r="D60" s="16">
        <f>IFERROR(D58/D22,0)</f>
        <v>81.979479297256972</v>
      </c>
      <c r="E60" s="16">
        <f t="shared" ref="E60:M60" si="16">IFERROR(E58/E22,0)</f>
        <v>167.5428842731699</v>
      </c>
      <c r="F60" s="16">
        <f t="shared" si="16"/>
        <v>35.378093621199767</v>
      </c>
      <c r="G60" s="16">
        <f t="shared" si="16"/>
        <v>157.33282211094365</v>
      </c>
      <c r="H60" s="16">
        <f t="shared" si="16"/>
        <v>230.156723713254</v>
      </c>
      <c r="I60" s="16">
        <f t="shared" si="16"/>
        <v>167.7887220294285</v>
      </c>
      <c r="J60" s="16">
        <f t="shared" si="16"/>
        <v>41.695339851078572</v>
      </c>
      <c r="K60" s="16">
        <f t="shared" si="16"/>
        <v>99.143698861064195</v>
      </c>
      <c r="L60" s="16">
        <f t="shared" si="16"/>
        <v>77.01101335482781</v>
      </c>
      <c r="M60" s="16">
        <f t="shared" si="16"/>
        <v>38.485555925025849</v>
      </c>
      <c r="N60" s="155">
        <f>IFERROR(N58/N22,0)</f>
        <v>88.880484926545776</v>
      </c>
    </row>
    <row r="61" spans="1:14" ht="15.75" x14ac:dyDescent="0.25">
      <c r="A61" s="596" t="s">
        <v>116</v>
      </c>
      <c r="B61" s="597"/>
      <c r="C61" s="6" t="s">
        <v>3</v>
      </c>
      <c r="D61" s="26">
        <f>Zomba!P61</f>
        <v>64</v>
      </c>
      <c r="E61" s="26">
        <f>Mwanza!P61</f>
        <v>12</v>
      </c>
      <c r="F61" s="26">
        <f>Domasi!P61</f>
        <v>7</v>
      </c>
      <c r="G61" s="26">
        <f>Namadzi!P61</f>
        <v>5</v>
      </c>
      <c r="H61" s="26">
        <f>Neno!P61</f>
        <v>5</v>
      </c>
      <c r="I61" s="26">
        <f>Kuchawe!P61</f>
        <v>3</v>
      </c>
      <c r="J61" s="26">
        <f>Chiradzulu!P61</f>
        <v>4</v>
      </c>
      <c r="K61" s="26">
        <f>Thondwe!P61</f>
        <v>1</v>
      </c>
      <c r="L61" s="26">
        <f>Jali!P61</f>
        <v>1</v>
      </c>
      <c r="M61" s="26">
        <f>Lirangwe!P61</f>
        <v>7</v>
      </c>
      <c r="N61" s="10">
        <f>SUM(D61:M61)</f>
        <v>109</v>
      </c>
    </row>
    <row r="62" spans="1:14" ht="15.6" customHeight="1" x14ac:dyDescent="0.25">
      <c r="A62" s="610" t="s">
        <v>115</v>
      </c>
      <c r="B62" s="611"/>
      <c r="C62" s="6" t="s">
        <v>114</v>
      </c>
      <c r="D62" s="16">
        <f>IFERROR((D61*1000*31)/D9,0)</f>
        <v>0.33045941353780955</v>
      </c>
      <c r="E62" s="16">
        <f t="shared" ref="E62:M62" si="17">IFERROR((E61*1000*31)/E9,0)</f>
        <v>0.82175258620118363</v>
      </c>
      <c r="F62" s="16">
        <f t="shared" si="17"/>
        <v>0.82332006662442569</v>
      </c>
      <c r="G62" s="16">
        <f t="shared" si="17"/>
        <v>1.8541557012297238</v>
      </c>
      <c r="H62" s="16">
        <f t="shared" si="17"/>
        <v>2.0210449454317865</v>
      </c>
      <c r="I62" s="16">
        <f t="shared" si="17"/>
        <v>1.8756428614646148</v>
      </c>
      <c r="J62" s="16">
        <f t="shared" si="17"/>
        <v>4.4034090909090908</v>
      </c>
      <c r="K62" s="16">
        <f t="shared" si="17"/>
        <v>0.73494547178757708</v>
      </c>
      <c r="L62" s="16">
        <f t="shared" si="17"/>
        <v>0.46514419470035712</v>
      </c>
      <c r="M62" s="16">
        <f t="shared" si="17"/>
        <v>2.4754169423467407</v>
      </c>
      <c r="N62" s="40">
        <f>IFERROR((N61*1000*31)/N9,0)</f>
        <v>0.47228746050934645</v>
      </c>
    </row>
    <row r="63" spans="1:14" ht="15.75" x14ac:dyDescent="0.25">
      <c r="A63" s="641" t="s">
        <v>113</v>
      </c>
      <c r="B63" s="642"/>
      <c r="C63" s="38" t="s">
        <v>3</v>
      </c>
      <c r="D63" s="26">
        <f>Zomba!P63</f>
        <v>75</v>
      </c>
      <c r="E63" s="26">
        <f>Mwanza!P63</f>
        <v>26</v>
      </c>
      <c r="F63" s="26">
        <f>Domasi!P63</f>
        <v>17</v>
      </c>
      <c r="G63" s="26">
        <f>Namadzi!P63</f>
        <v>5</v>
      </c>
      <c r="H63" s="26">
        <f>Neno!P63</f>
        <v>15</v>
      </c>
      <c r="I63" s="26">
        <f>Kuchawe!P63</f>
        <v>5</v>
      </c>
      <c r="J63" s="26">
        <f>Chiradzulu!P63</f>
        <v>6</v>
      </c>
      <c r="K63" s="26">
        <f>Thondwe!P63</f>
        <v>4</v>
      </c>
      <c r="L63" s="26">
        <f>Jali!P63</f>
        <v>6</v>
      </c>
      <c r="M63" s="26">
        <f>Lirangwe!P63</f>
        <v>7</v>
      </c>
      <c r="N63" s="10">
        <f>SUM(D63:M63)</f>
        <v>166</v>
      </c>
    </row>
    <row r="64" spans="1:14" x14ac:dyDescent="0.25">
      <c r="A64" s="710"/>
      <c r="B64" s="711"/>
      <c r="C64" s="711"/>
      <c r="D64" s="711"/>
      <c r="E64" s="711"/>
      <c r="F64" s="711"/>
      <c r="G64" s="711"/>
      <c r="H64" s="711"/>
      <c r="I64" s="711"/>
      <c r="J64" s="711"/>
      <c r="K64" s="711"/>
      <c r="L64" s="711"/>
      <c r="M64" s="711"/>
      <c r="N64" s="712"/>
    </row>
    <row r="65" spans="1:14" ht="14.45" customHeight="1" x14ac:dyDescent="0.25">
      <c r="A65" s="646" t="s">
        <v>112</v>
      </c>
      <c r="B65" s="647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8"/>
    </row>
    <row r="66" spans="1:14" ht="15.75" x14ac:dyDescent="0.25">
      <c r="A66" s="649" t="s">
        <v>111</v>
      </c>
      <c r="B66" s="37" t="s">
        <v>85</v>
      </c>
      <c r="C66" s="6" t="s">
        <v>3</v>
      </c>
      <c r="D66" s="26">
        <f>Zomba!D66</f>
        <v>25</v>
      </c>
      <c r="E66" s="26">
        <f>Mwanza!D66</f>
        <v>61</v>
      </c>
      <c r="F66" s="26">
        <f>Domasi!D66</f>
        <v>44</v>
      </c>
      <c r="G66" s="26">
        <f>Namadzi!D66</f>
        <v>72</v>
      </c>
      <c r="H66" s="26">
        <f>Neno!D66</f>
        <v>0</v>
      </c>
      <c r="I66" s="26">
        <f>Kuchawe!D66</f>
        <v>1</v>
      </c>
      <c r="J66" s="26">
        <f>Chiradzulu!D66</f>
        <v>1</v>
      </c>
      <c r="K66" s="26">
        <f>Thondwe!D66</f>
        <v>0</v>
      </c>
      <c r="L66" s="26">
        <f>Jali!D66</f>
        <v>1</v>
      </c>
      <c r="M66" s="26">
        <f>Lirangwe!D66</f>
        <v>29</v>
      </c>
      <c r="N66" s="35">
        <f>SUM(D66:M66)</f>
        <v>234</v>
      </c>
    </row>
    <row r="67" spans="1:14" ht="15.75" x14ac:dyDescent="0.25">
      <c r="A67" s="650"/>
      <c r="B67" s="24" t="s">
        <v>106</v>
      </c>
      <c r="C67" s="6" t="s">
        <v>3</v>
      </c>
      <c r="D67" s="26">
        <f>Zomba!P67</f>
        <v>1252</v>
      </c>
      <c r="E67" s="26">
        <f>Mwanza!P67</f>
        <v>268</v>
      </c>
      <c r="F67" s="26">
        <f>Domasi!P67</f>
        <v>199</v>
      </c>
      <c r="G67" s="26">
        <f>Namadzi!P67</f>
        <v>0</v>
      </c>
      <c r="H67" s="26">
        <f>Neno!P67</f>
        <v>71</v>
      </c>
      <c r="I67" s="26">
        <f>Kuchawe!P67</f>
        <v>25</v>
      </c>
      <c r="J67" s="26">
        <f>Chiradzulu!P67</f>
        <v>21</v>
      </c>
      <c r="K67" s="26">
        <f>Thondwe!P67</f>
        <v>35</v>
      </c>
      <c r="L67" s="26">
        <f>Jali!P67</f>
        <v>60</v>
      </c>
      <c r="M67" s="26">
        <f>Lirangwe!P67</f>
        <v>124</v>
      </c>
      <c r="N67" s="35">
        <f>SUM(D67:M67)</f>
        <v>2055</v>
      </c>
    </row>
    <row r="68" spans="1:14" ht="26.25" x14ac:dyDescent="0.25">
      <c r="A68" s="650"/>
      <c r="B68" s="24" t="s">
        <v>105</v>
      </c>
      <c r="C68" s="6" t="s">
        <v>3</v>
      </c>
      <c r="D68" s="26">
        <f>Zomba!P68</f>
        <v>1101</v>
      </c>
      <c r="E68" s="26">
        <f>Mwanza!P68</f>
        <v>267</v>
      </c>
      <c r="F68" s="26">
        <f>Domasi!P68</f>
        <v>194</v>
      </c>
      <c r="G68" s="26">
        <f>Namadzi!P68</f>
        <v>16</v>
      </c>
      <c r="H68" s="26">
        <f>Neno!P68</f>
        <v>54</v>
      </c>
      <c r="I68" s="26">
        <f>Kuchawe!P68</f>
        <v>17</v>
      </c>
      <c r="J68" s="26">
        <f>Chiradzulu!P68</f>
        <v>10</v>
      </c>
      <c r="K68" s="26">
        <f>Thondwe!P68</f>
        <v>33</v>
      </c>
      <c r="L68" s="26">
        <f>Jali!P68</f>
        <v>56</v>
      </c>
      <c r="M68" s="26">
        <f>Lirangwe!P68</f>
        <v>129</v>
      </c>
      <c r="N68" s="35">
        <f>SUM(D68:M68)</f>
        <v>1877</v>
      </c>
    </row>
    <row r="69" spans="1:14" s="3" customFormat="1" ht="26.25" x14ac:dyDescent="0.25">
      <c r="A69" s="650"/>
      <c r="B69" s="24" t="s">
        <v>104</v>
      </c>
      <c r="C69" s="12" t="s">
        <v>3</v>
      </c>
      <c r="D69" s="26">
        <f>Zomba!P69</f>
        <v>0</v>
      </c>
      <c r="E69" s="26">
        <f>Mwanza!P69</f>
        <v>0</v>
      </c>
      <c r="F69" s="26">
        <f>Domasi!P69</f>
        <v>0</v>
      </c>
      <c r="G69" s="26">
        <f>Namadzi!P69</f>
        <v>0</v>
      </c>
      <c r="H69" s="26">
        <f>Neno!P69</f>
        <v>0</v>
      </c>
      <c r="I69" s="26">
        <f>Kuchawe!P69</f>
        <v>0</v>
      </c>
      <c r="J69" s="26">
        <f>Chiradzulu!P69</f>
        <v>0</v>
      </c>
      <c r="K69" s="26">
        <f>Thondwe!P69</f>
        <v>0</v>
      </c>
      <c r="L69" s="26">
        <f>Jali!P69</f>
        <v>0</v>
      </c>
      <c r="M69" s="26">
        <f>Lirangwe!P69</f>
        <v>0</v>
      </c>
      <c r="N69" s="71">
        <f>SUM(D69:M69)</f>
        <v>0</v>
      </c>
    </row>
    <row r="70" spans="1:14" s="3" customFormat="1" ht="15.75" x14ac:dyDescent="0.25">
      <c r="A70" s="650"/>
      <c r="B70" s="24" t="s">
        <v>190</v>
      </c>
      <c r="C70" s="12" t="s">
        <v>3</v>
      </c>
      <c r="D70" s="5">
        <f>D68+D69</f>
        <v>1101</v>
      </c>
      <c r="E70" s="5">
        <f t="shared" ref="E70:N70" si="18">E68+E69</f>
        <v>267</v>
      </c>
      <c r="F70" s="5">
        <f t="shared" si="18"/>
        <v>194</v>
      </c>
      <c r="G70" s="5">
        <f t="shared" si="18"/>
        <v>16</v>
      </c>
      <c r="H70" s="5">
        <f t="shared" si="18"/>
        <v>54</v>
      </c>
      <c r="I70" s="5">
        <f t="shared" si="18"/>
        <v>17</v>
      </c>
      <c r="J70" s="5">
        <f t="shared" si="18"/>
        <v>10</v>
      </c>
      <c r="K70" s="5">
        <f t="shared" si="18"/>
        <v>33</v>
      </c>
      <c r="L70" s="5">
        <f t="shared" si="18"/>
        <v>56</v>
      </c>
      <c r="M70" s="5">
        <f t="shared" si="18"/>
        <v>129</v>
      </c>
      <c r="N70" s="188">
        <f t="shared" si="18"/>
        <v>1877</v>
      </c>
    </row>
    <row r="71" spans="1:14" ht="15.75" x14ac:dyDescent="0.25">
      <c r="A71" s="651"/>
      <c r="B71" s="37" t="s">
        <v>81</v>
      </c>
      <c r="C71" s="6" t="s">
        <v>3</v>
      </c>
      <c r="D71" s="26">
        <f>D66+D67-D70</f>
        <v>176</v>
      </c>
      <c r="E71" s="26">
        <f t="shared" ref="E71:M71" si="19">E66+E67-E70</f>
        <v>62</v>
      </c>
      <c r="F71" s="26">
        <f t="shared" si="19"/>
        <v>49</v>
      </c>
      <c r="G71" s="26">
        <f t="shared" si="19"/>
        <v>56</v>
      </c>
      <c r="H71" s="26">
        <f t="shared" si="19"/>
        <v>17</v>
      </c>
      <c r="I71" s="26">
        <f t="shared" si="19"/>
        <v>9</v>
      </c>
      <c r="J71" s="26">
        <f t="shared" si="19"/>
        <v>12</v>
      </c>
      <c r="K71" s="26">
        <f t="shared" si="19"/>
        <v>2</v>
      </c>
      <c r="L71" s="26">
        <f t="shared" si="19"/>
        <v>5</v>
      </c>
      <c r="M71" s="26">
        <f t="shared" si="19"/>
        <v>24</v>
      </c>
      <c r="N71" s="54">
        <f>N66+N67-N70</f>
        <v>412</v>
      </c>
    </row>
    <row r="72" spans="1:14" ht="15.75" x14ac:dyDescent="0.25">
      <c r="A72" s="649" t="s">
        <v>110</v>
      </c>
      <c r="B72" s="37" t="s">
        <v>85</v>
      </c>
      <c r="C72" s="6" t="s">
        <v>3</v>
      </c>
      <c r="D72" s="26">
        <f>Zomba!D72</f>
        <v>16</v>
      </c>
      <c r="E72" s="26">
        <f>Mwanza!D72</f>
        <v>0</v>
      </c>
      <c r="F72" s="26">
        <f>Domasi!D72</f>
        <v>3</v>
      </c>
      <c r="G72" s="26">
        <f>Namadzi!D72</f>
        <v>0</v>
      </c>
      <c r="H72" s="26">
        <f>Neno!D72</f>
        <v>0</v>
      </c>
      <c r="I72" s="26">
        <f>Kuchawe!D72</f>
        <v>0</v>
      </c>
      <c r="J72" s="26">
        <f>Chiradzulu!D72</f>
        <v>0</v>
      </c>
      <c r="K72" s="26">
        <f>Thondwe!D72</f>
        <v>0</v>
      </c>
      <c r="L72" s="26">
        <f>Jali!D72</f>
        <v>1</v>
      </c>
      <c r="M72" s="26">
        <f>Lirangwe!D72</f>
        <v>0</v>
      </c>
      <c r="N72" s="35">
        <f>SUM(D72:M72)</f>
        <v>20</v>
      </c>
    </row>
    <row r="73" spans="1:14" ht="15.75" x14ac:dyDescent="0.25">
      <c r="A73" s="650"/>
      <c r="B73" s="24" t="s">
        <v>106</v>
      </c>
      <c r="C73" s="6" t="s">
        <v>3</v>
      </c>
      <c r="D73" s="26">
        <f>Zomba!P73</f>
        <v>20</v>
      </c>
      <c r="E73" s="26">
        <f>Mwanza!P73</f>
        <v>5</v>
      </c>
      <c r="F73" s="26">
        <f>Domasi!P73</f>
        <v>1</v>
      </c>
      <c r="G73" s="26">
        <f>Namadzi!P73</f>
        <v>0</v>
      </c>
      <c r="H73" s="26">
        <f>Neno!P73</f>
        <v>1</v>
      </c>
      <c r="I73" s="26">
        <f>Kuchawe!P73</f>
        <v>0</v>
      </c>
      <c r="J73" s="26">
        <f>Chiradzulu!P73</f>
        <v>0</v>
      </c>
      <c r="K73" s="26">
        <f>Thondwe!P73</f>
        <v>0</v>
      </c>
      <c r="L73" s="26">
        <f>Jali!P73</f>
        <v>0</v>
      </c>
      <c r="M73" s="26">
        <f>Lirangwe!P73</f>
        <v>2</v>
      </c>
      <c r="N73" s="35">
        <f>SUM(D73:M73)</f>
        <v>29</v>
      </c>
    </row>
    <row r="74" spans="1:14" ht="26.25" x14ac:dyDescent="0.25">
      <c r="A74" s="650"/>
      <c r="B74" s="24" t="s">
        <v>105</v>
      </c>
      <c r="C74" s="6" t="s">
        <v>3</v>
      </c>
      <c r="D74" s="26">
        <f>Zomba!P74</f>
        <v>18</v>
      </c>
      <c r="E74" s="26">
        <f>Mwanza!P74</f>
        <v>5</v>
      </c>
      <c r="F74" s="26">
        <f>Domasi!P74</f>
        <v>2</v>
      </c>
      <c r="G74" s="26">
        <f>Namadzi!P74</f>
        <v>0</v>
      </c>
      <c r="H74" s="26">
        <f>Neno!P74</f>
        <v>1</v>
      </c>
      <c r="I74" s="26">
        <f>Kuchawe!P74</f>
        <v>0</v>
      </c>
      <c r="J74" s="26">
        <f>Chiradzulu!P74</f>
        <v>0</v>
      </c>
      <c r="K74" s="26">
        <f>Thondwe!P74</f>
        <v>0</v>
      </c>
      <c r="L74" s="26">
        <f>Jali!P74</f>
        <v>0</v>
      </c>
      <c r="M74" s="26">
        <f>Lirangwe!P74</f>
        <v>2</v>
      </c>
      <c r="N74" s="35">
        <f>SUM(D74:M74)</f>
        <v>28</v>
      </c>
    </row>
    <row r="75" spans="1:14" s="3" customFormat="1" ht="26.25" x14ac:dyDescent="0.25">
      <c r="A75" s="650"/>
      <c r="B75" s="24" t="s">
        <v>104</v>
      </c>
      <c r="C75" s="12" t="s">
        <v>3</v>
      </c>
      <c r="D75" s="26">
        <f>Zomba!P75</f>
        <v>0</v>
      </c>
      <c r="E75" s="26">
        <f>Mwanza!P75</f>
        <v>0</v>
      </c>
      <c r="F75" s="26">
        <f>Domasi!P75</f>
        <v>0</v>
      </c>
      <c r="G75" s="26">
        <f>Namadzi!P75</f>
        <v>0</v>
      </c>
      <c r="H75" s="26">
        <f>Neno!P75</f>
        <v>0</v>
      </c>
      <c r="I75" s="26">
        <f>Kuchawe!P75</f>
        <v>0</v>
      </c>
      <c r="J75" s="26">
        <f>Chiradzulu!P75</f>
        <v>0</v>
      </c>
      <c r="K75" s="26">
        <f>Thondwe!P75</f>
        <v>0</v>
      </c>
      <c r="L75" s="26">
        <f>Jali!P75</f>
        <v>0</v>
      </c>
      <c r="M75" s="26">
        <f>Lirangwe!P75</f>
        <v>0</v>
      </c>
      <c r="N75" s="71"/>
    </row>
    <row r="76" spans="1:14" s="3" customFormat="1" ht="15.75" x14ac:dyDescent="0.25">
      <c r="A76" s="650"/>
      <c r="B76" s="24" t="s">
        <v>190</v>
      </c>
      <c r="C76" s="12" t="s">
        <v>3</v>
      </c>
      <c r="D76" s="5">
        <f>D74+D75</f>
        <v>18</v>
      </c>
      <c r="E76" s="5">
        <f t="shared" ref="E76:M76" si="20">E74+E75</f>
        <v>5</v>
      </c>
      <c r="F76" s="5">
        <f t="shared" si="20"/>
        <v>2</v>
      </c>
      <c r="G76" s="5">
        <f t="shared" si="20"/>
        <v>0</v>
      </c>
      <c r="H76" s="5">
        <f t="shared" si="20"/>
        <v>1</v>
      </c>
      <c r="I76" s="5">
        <f t="shared" si="20"/>
        <v>0</v>
      </c>
      <c r="J76" s="5">
        <f t="shared" si="20"/>
        <v>0</v>
      </c>
      <c r="K76" s="5">
        <f t="shared" si="20"/>
        <v>0</v>
      </c>
      <c r="L76" s="5">
        <f t="shared" si="20"/>
        <v>0</v>
      </c>
      <c r="M76" s="5">
        <f t="shared" si="20"/>
        <v>2</v>
      </c>
      <c r="N76" s="188">
        <f t="shared" ref="N76" si="21">N74+N75</f>
        <v>28</v>
      </c>
    </row>
    <row r="77" spans="1:14" ht="15.75" x14ac:dyDescent="0.25">
      <c r="A77" s="651"/>
      <c r="B77" s="37" t="s">
        <v>81</v>
      </c>
      <c r="C77" s="6" t="s">
        <v>3</v>
      </c>
      <c r="D77" s="26">
        <f>D72+D73-D76</f>
        <v>18</v>
      </c>
      <c r="E77" s="26">
        <f t="shared" ref="E77:M77" si="22">E72+E73-E76</f>
        <v>0</v>
      </c>
      <c r="F77" s="26">
        <f t="shared" si="22"/>
        <v>2</v>
      </c>
      <c r="G77" s="26">
        <f t="shared" si="22"/>
        <v>0</v>
      </c>
      <c r="H77" s="26">
        <f t="shared" si="22"/>
        <v>0</v>
      </c>
      <c r="I77" s="26">
        <f t="shared" si="22"/>
        <v>0</v>
      </c>
      <c r="J77" s="26">
        <f t="shared" si="22"/>
        <v>0</v>
      </c>
      <c r="K77" s="26">
        <f t="shared" si="22"/>
        <v>0</v>
      </c>
      <c r="L77" s="26">
        <f t="shared" si="22"/>
        <v>1</v>
      </c>
      <c r="M77" s="26">
        <f t="shared" si="22"/>
        <v>0</v>
      </c>
      <c r="N77" s="54">
        <f>N72+N73-N76</f>
        <v>21</v>
      </c>
    </row>
    <row r="78" spans="1:14" ht="15.6" customHeight="1" x14ac:dyDescent="0.25">
      <c r="A78" s="649" t="s">
        <v>109</v>
      </c>
      <c r="B78" s="37" t="s">
        <v>85</v>
      </c>
      <c r="C78" s="6" t="s">
        <v>3</v>
      </c>
      <c r="D78" s="26">
        <f>Zomba!D78</f>
        <v>1</v>
      </c>
      <c r="E78" s="26">
        <f>Mwanza!D78</f>
        <v>0</v>
      </c>
      <c r="F78" s="26">
        <f>Domasi!P78</f>
        <v>3</v>
      </c>
      <c r="G78" s="26">
        <f>Namadzi!D78</f>
        <v>0</v>
      </c>
      <c r="H78" s="26">
        <f>Neno!D78</f>
        <v>0</v>
      </c>
      <c r="I78" s="26">
        <f>Kuchawe!D78</f>
        <v>0</v>
      </c>
      <c r="J78" s="26">
        <f>Chiradzulu!D78</f>
        <v>0</v>
      </c>
      <c r="K78" s="26">
        <f>Thondwe!D78</f>
        <v>0</v>
      </c>
      <c r="L78" s="26">
        <f>Jali!D78</f>
        <v>0</v>
      </c>
      <c r="M78" s="26">
        <f>Lirangwe!D78</f>
        <v>0</v>
      </c>
      <c r="N78" s="35">
        <f>SUBTOTAL(9,D78:M78)</f>
        <v>4</v>
      </c>
    </row>
    <row r="79" spans="1:14" ht="15.75" x14ac:dyDescent="0.25">
      <c r="A79" s="650"/>
      <c r="B79" s="24" t="s">
        <v>106</v>
      </c>
      <c r="C79" s="6" t="s">
        <v>3</v>
      </c>
      <c r="D79" s="26">
        <f>Zomba!P79</f>
        <v>18</v>
      </c>
      <c r="E79" s="26">
        <f>Mwanza!P79</f>
        <v>2</v>
      </c>
      <c r="F79" s="26">
        <f>Domasi!P79</f>
        <v>4</v>
      </c>
      <c r="G79" s="26">
        <f>Namadzi!P79</f>
        <v>0</v>
      </c>
      <c r="H79" s="26">
        <f>Neno!P79</f>
        <v>0</v>
      </c>
      <c r="I79" s="26">
        <f>Kuchawe!P79</f>
        <v>0</v>
      </c>
      <c r="J79" s="26">
        <f>Chiradzulu!P79</f>
        <v>3</v>
      </c>
      <c r="K79" s="26">
        <f>Thondwe!P79</f>
        <v>0</v>
      </c>
      <c r="L79" s="26">
        <f>Jali!P79</f>
        <v>1</v>
      </c>
      <c r="M79" s="26">
        <f>Lirangwe!P79</f>
        <v>0</v>
      </c>
      <c r="N79" s="35">
        <f>SUM(D79:M79)</f>
        <v>28</v>
      </c>
    </row>
    <row r="80" spans="1:14" ht="26.25" x14ac:dyDescent="0.25">
      <c r="A80" s="650"/>
      <c r="B80" s="24" t="s">
        <v>105</v>
      </c>
      <c r="C80" s="6" t="s">
        <v>3</v>
      </c>
      <c r="D80" s="26">
        <f>Zomba!P80</f>
        <v>11</v>
      </c>
      <c r="E80" s="26">
        <f>Mwanza!P80</f>
        <v>2</v>
      </c>
      <c r="F80" s="26">
        <f>Domasi!P80</f>
        <v>3</v>
      </c>
      <c r="G80" s="26">
        <f>Namadzi!P80</f>
        <v>0</v>
      </c>
      <c r="H80" s="26">
        <f>Neno!P80</f>
        <v>0</v>
      </c>
      <c r="I80" s="26">
        <f>Kuchawe!P80</f>
        <v>0</v>
      </c>
      <c r="J80" s="26">
        <f>Chiradzulu!P80</f>
        <v>3</v>
      </c>
      <c r="K80" s="26">
        <f>Thondwe!P80</f>
        <v>0</v>
      </c>
      <c r="L80" s="26">
        <f>Jali!P80</f>
        <v>1</v>
      </c>
      <c r="M80" s="26">
        <f>Lirangwe!P80</f>
        <v>0</v>
      </c>
      <c r="N80" s="35">
        <f>SUM(D80:M80)</f>
        <v>20</v>
      </c>
    </row>
    <row r="81" spans="1:14" s="3" customFormat="1" ht="26.25" x14ac:dyDescent="0.25">
      <c r="A81" s="650"/>
      <c r="B81" s="24" t="s">
        <v>104</v>
      </c>
      <c r="C81" s="12" t="s">
        <v>3</v>
      </c>
      <c r="D81" s="26">
        <f>Zomba!P81</f>
        <v>0</v>
      </c>
      <c r="E81" s="26">
        <f>Mwanza!P81</f>
        <v>0</v>
      </c>
      <c r="F81" s="26">
        <f>Domasi!P81</f>
        <v>0</v>
      </c>
      <c r="G81" s="26">
        <f>Namadzi!P81</f>
        <v>0</v>
      </c>
      <c r="H81" s="26">
        <f>Neno!P81</f>
        <v>0</v>
      </c>
      <c r="I81" s="26">
        <f>Kuchawe!P81</f>
        <v>0</v>
      </c>
      <c r="J81" s="26">
        <f>Chiradzulu!P81</f>
        <v>0</v>
      </c>
      <c r="K81" s="26">
        <f>Thondwe!P81</f>
        <v>0</v>
      </c>
      <c r="L81" s="26">
        <f>Jali!P81</f>
        <v>0</v>
      </c>
      <c r="M81" s="26">
        <f>Lirangwe!P81</f>
        <v>0</v>
      </c>
      <c r="N81" s="71">
        <f>SUM(D81:M81)</f>
        <v>0</v>
      </c>
    </row>
    <row r="82" spans="1:14" s="3" customFormat="1" ht="15.75" x14ac:dyDescent="0.25">
      <c r="A82" s="650"/>
      <c r="B82" s="24" t="s">
        <v>190</v>
      </c>
      <c r="C82" s="12" t="s">
        <v>3</v>
      </c>
      <c r="D82" s="5">
        <f>D80+D81</f>
        <v>11</v>
      </c>
      <c r="E82" s="5">
        <f t="shared" ref="E82:M82" si="23">E80+E81</f>
        <v>2</v>
      </c>
      <c r="F82" s="5">
        <f t="shared" si="23"/>
        <v>3</v>
      </c>
      <c r="G82" s="5">
        <f t="shared" si="23"/>
        <v>0</v>
      </c>
      <c r="H82" s="5">
        <f t="shared" si="23"/>
        <v>0</v>
      </c>
      <c r="I82" s="5">
        <f t="shared" si="23"/>
        <v>0</v>
      </c>
      <c r="J82" s="5">
        <f t="shared" si="23"/>
        <v>3</v>
      </c>
      <c r="K82" s="5">
        <f t="shared" si="23"/>
        <v>0</v>
      </c>
      <c r="L82" s="5">
        <f t="shared" si="23"/>
        <v>1</v>
      </c>
      <c r="M82" s="5">
        <f t="shared" si="23"/>
        <v>0</v>
      </c>
      <c r="N82" s="188">
        <f t="shared" ref="N82" si="24">N81+N80</f>
        <v>20</v>
      </c>
    </row>
    <row r="83" spans="1:14" ht="15.75" x14ac:dyDescent="0.25">
      <c r="A83" s="651"/>
      <c r="B83" s="37" t="s">
        <v>81</v>
      </c>
      <c r="C83" s="6" t="s">
        <v>3</v>
      </c>
      <c r="D83" s="26">
        <f>D78+D79-D82</f>
        <v>8</v>
      </c>
      <c r="E83" s="26">
        <f t="shared" ref="E83:M83" si="25">E78+E79-E82</f>
        <v>0</v>
      </c>
      <c r="F83" s="26">
        <f t="shared" si="25"/>
        <v>4</v>
      </c>
      <c r="G83" s="26">
        <f t="shared" si="25"/>
        <v>0</v>
      </c>
      <c r="H83" s="26">
        <f t="shared" si="25"/>
        <v>0</v>
      </c>
      <c r="I83" s="26">
        <f t="shared" si="25"/>
        <v>0</v>
      </c>
      <c r="J83" s="26">
        <f t="shared" si="25"/>
        <v>0</v>
      </c>
      <c r="K83" s="26">
        <f t="shared" si="25"/>
        <v>0</v>
      </c>
      <c r="L83" s="26">
        <f t="shared" si="25"/>
        <v>0</v>
      </c>
      <c r="M83" s="26">
        <f t="shared" si="25"/>
        <v>0</v>
      </c>
      <c r="N83" s="54">
        <f>N78+N79-N82</f>
        <v>12</v>
      </c>
    </row>
    <row r="84" spans="1:14" ht="15.75" x14ac:dyDescent="0.25">
      <c r="A84" s="652" t="s">
        <v>108</v>
      </c>
      <c r="B84" s="37" t="s">
        <v>85</v>
      </c>
      <c r="C84" s="6" t="s">
        <v>3</v>
      </c>
      <c r="D84" s="26">
        <f>Zomba!D84</f>
        <v>5</v>
      </c>
      <c r="E84" s="26">
        <f>Mwanza!D84</f>
        <v>0</v>
      </c>
      <c r="F84" s="26">
        <f>Domasi!P84</f>
        <v>0</v>
      </c>
      <c r="G84" s="26">
        <f>Namadzi!D84</f>
        <v>0</v>
      </c>
      <c r="H84" s="26">
        <f>Neno!P84</f>
        <v>0</v>
      </c>
      <c r="I84" s="26">
        <f>Kuchawe!P84</f>
        <v>0</v>
      </c>
      <c r="J84" s="26">
        <f>Chiradzulu!D84</f>
        <v>0</v>
      </c>
      <c r="K84" s="26">
        <f>Thondwe!D84</f>
        <v>0</v>
      </c>
      <c r="L84" s="26">
        <f>Jali!D84</f>
        <v>0</v>
      </c>
      <c r="M84" s="26">
        <f>Lirangwe!D84</f>
        <v>0</v>
      </c>
      <c r="N84" s="35">
        <f>D84</f>
        <v>5</v>
      </c>
    </row>
    <row r="85" spans="1:14" ht="15.75" x14ac:dyDescent="0.25">
      <c r="A85" s="653"/>
      <c r="B85" s="37" t="s">
        <v>106</v>
      </c>
      <c r="C85" s="6" t="s">
        <v>3</v>
      </c>
      <c r="D85" s="26">
        <f>Zomba!P85</f>
        <v>3</v>
      </c>
      <c r="E85" s="26">
        <f>Mwanza!P85</f>
        <v>0</v>
      </c>
      <c r="F85" s="26">
        <f>Domasi!P85</f>
        <v>0</v>
      </c>
      <c r="G85" s="26">
        <f>Namadzi!P85</f>
        <v>0</v>
      </c>
      <c r="H85" s="26">
        <f>Neno!P85</f>
        <v>0</v>
      </c>
      <c r="I85" s="26">
        <f>Kuchawe!P85</f>
        <v>0</v>
      </c>
      <c r="J85" s="26">
        <f>Chiradzulu!P85</f>
        <v>0</v>
      </c>
      <c r="K85" s="26">
        <f>Thondwe!P85</f>
        <v>0</v>
      </c>
      <c r="L85" s="26">
        <f>Jali!P85</f>
        <v>0</v>
      </c>
      <c r="M85" s="26">
        <f>Lirangwe!P85</f>
        <v>0</v>
      </c>
      <c r="N85" s="35">
        <f>SUM(D85:M85)</f>
        <v>3</v>
      </c>
    </row>
    <row r="86" spans="1:14" ht="26.25" x14ac:dyDescent="0.25">
      <c r="A86" s="653"/>
      <c r="B86" s="37" t="s">
        <v>105</v>
      </c>
      <c r="C86" s="6" t="s">
        <v>3</v>
      </c>
      <c r="D86" s="26">
        <f>Zomba!P86</f>
        <v>5</v>
      </c>
      <c r="E86" s="26">
        <f>Mwanza!P86</f>
        <v>0</v>
      </c>
      <c r="F86" s="26">
        <f>Domasi!P86</f>
        <v>0</v>
      </c>
      <c r="G86" s="26">
        <f>Namadzi!P86</f>
        <v>0</v>
      </c>
      <c r="H86" s="26">
        <f>Neno!P86</f>
        <v>0</v>
      </c>
      <c r="I86" s="26">
        <f>Kuchawe!P86</f>
        <v>0</v>
      </c>
      <c r="J86" s="26">
        <f>Chiradzulu!P86</f>
        <v>0</v>
      </c>
      <c r="K86" s="26">
        <f>Thondwe!P86</f>
        <v>0</v>
      </c>
      <c r="L86" s="26">
        <f>Jali!P86</f>
        <v>0</v>
      </c>
      <c r="M86" s="26">
        <f>Lirangwe!P86</f>
        <v>0</v>
      </c>
      <c r="N86" s="35">
        <f>SUM(D86:M86)</f>
        <v>5</v>
      </c>
    </row>
    <row r="87" spans="1:14" s="3" customFormat="1" ht="26.25" x14ac:dyDescent="0.25">
      <c r="A87" s="653"/>
      <c r="B87" s="24" t="s">
        <v>104</v>
      </c>
      <c r="C87" s="12" t="s">
        <v>3</v>
      </c>
      <c r="D87" s="26">
        <f>Zomba!P87</f>
        <v>0</v>
      </c>
      <c r="E87" s="26">
        <f>Mwanza!P87</f>
        <v>0</v>
      </c>
      <c r="F87" s="26">
        <f>Domasi!P87</f>
        <v>0</v>
      </c>
      <c r="G87" s="26">
        <f>Namadzi!P87</f>
        <v>0</v>
      </c>
      <c r="H87" s="26">
        <f>Neno!P87</f>
        <v>0</v>
      </c>
      <c r="I87" s="26">
        <f>Kuchawe!P87</f>
        <v>0</v>
      </c>
      <c r="J87" s="26">
        <f>Chiradzulu!P87</f>
        <v>0</v>
      </c>
      <c r="K87" s="26">
        <f>Thondwe!P87</f>
        <v>0</v>
      </c>
      <c r="L87" s="26">
        <f>Jali!P87</f>
        <v>0</v>
      </c>
      <c r="M87" s="26">
        <f>Lirangwe!P87</f>
        <v>0</v>
      </c>
      <c r="N87" s="71">
        <f>SUM(D87:M87)</f>
        <v>0</v>
      </c>
    </row>
    <row r="88" spans="1:14" s="3" customFormat="1" ht="15.75" x14ac:dyDescent="0.25">
      <c r="A88" s="653"/>
      <c r="B88" s="24" t="s">
        <v>190</v>
      </c>
      <c r="C88" s="12" t="s">
        <v>3</v>
      </c>
      <c r="D88" s="5">
        <f>D86+D87</f>
        <v>5</v>
      </c>
      <c r="E88" s="5">
        <f t="shared" ref="E88:M88" si="26">E86+E87</f>
        <v>0</v>
      </c>
      <c r="F88" s="5">
        <f t="shared" si="26"/>
        <v>0</v>
      </c>
      <c r="G88" s="5">
        <f t="shared" si="26"/>
        <v>0</v>
      </c>
      <c r="H88" s="5">
        <f t="shared" si="26"/>
        <v>0</v>
      </c>
      <c r="I88" s="5">
        <f t="shared" si="26"/>
        <v>0</v>
      </c>
      <c r="J88" s="5">
        <f t="shared" si="26"/>
        <v>0</v>
      </c>
      <c r="K88" s="5">
        <f t="shared" si="26"/>
        <v>0</v>
      </c>
      <c r="L88" s="5">
        <f t="shared" si="26"/>
        <v>0</v>
      </c>
      <c r="M88" s="5">
        <f t="shared" si="26"/>
        <v>0</v>
      </c>
      <c r="N88" s="71">
        <f>SUM(D88:M88)</f>
        <v>5</v>
      </c>
    </row>
    <row r="89" spans="1:14" ht="15.75" x14ac:dyDescent="0.25">
      <c r="A89" s="654"/>
      <c r="B89" s="36" t="s">
        <v>81</v>
      </c>
      <c r="C89" s="6" t="s">
        <v>3</v>
      </c>
      <c r="D89" s="26">
        <f>D84+D85-D88</f>
        <v>3</v>
      </c>
      <c r="E89" s="26"/>
      <c r="F89" s="26"/>
      <c r="G89" s="26"/>
      <c r="H89" s="26"/>
      <c r="I89" s="26"/>
      <c r="J89" s="26"/>
      <c r="K89" s="26"/>
      <c r="L89" s="26"/>
      <c r="M89" s="26">
        <f t="shared" ref="M89:N89" si="27">M84+M85-M86-M87</f>
        <v>0</v>
      </c>
      <c r="N89" s="54">
        <f t="shared" si="27"/>
        <v>3</v>
      </c>
    </row>
    <row r="90" spans="1:14" ht="15.75" x14ac:dyDescent="0.25">
      <c r="A90" s="655" t="s">
        <v>107</v>
      </c>
      <c r="B90" s="24" t="s">
        <v>85</v>
      </c>
      <c r="C90" s="12" t="s">
        <v>3</v>
      </c>
      <c r="D90" s="142">
        <f>D66+D72+D78+D84</f>
        <v>47</v>
      </c>
      <c r="E90" s="142">
        <f t="shared" ref="E90:M90" si="28">E66+E72+E78+E84</f>
        <v>61</v>
      </c>
      <c r="F90" s="142">
        <f t="shared" si="28"/>
        <v>50</v>
      </c>
      <c r="G90" s="142">
        <f t="shared" si="28"/>
        <v>72</v>
      </c>
      <c r="H90" s="142">
        <f t="shared" si="28"/>
        <v>0</v>
      </c>
      <c r="I90" s="142">
        <f t="shared" si="28"/>
        <v>1</v>
      </c>
      <c r="J90" s="142">
        <f t="shared" si="28"/>
        <v>1</v>
      </c>
      <c r="K90" s="142">
        <f t="shared" si="28"/>
        <v>0</v>
      </c>
      <c r="L90" s="142">
        <f t="shared" si="28"/>
        <v>2</v>
      </c>
      <c r="M90" s="142">
        <f t="shared" si="28"/>
        <v>29</v>
      </c>
      <c r="N90" s="35">
        <f>SUM(D90:M90)</f>
        <v>263</v>
      </c>
    </row>
    <row r="91" spans="1:14" ht="15.75" x14ac:dyDescent="0.25">
      <c r="A91" s="656"/>
      <c r="B91" s="24" t="s">
        <v>106</v>
      </c>
      <c r="C91" s="12" t="s">
        <v>3</v>
      </c>
      <c r="D91" s="142">
        <f t="shared" ref="D91:M93" si="29">D67+D73+D79+D85</f>
        <v>1293</v>
      </c>
      <c r="E91" s="142">
        <f t="shared" si="29"/>
        <v>275</v>
      </c>
      <c r="F91" s="142">
        <f t="shared" si="29"/>
        <v>204</v>
      </c>
      <c r="G91" s="142">
        <f t="shared" si="29"/>
        <v>0</v>
      </c>
      <c r="H91" s="142">
        <f t="shared" si="29"/>
        <v>72</v>
      </c>
      <c r="I91" s="142">
        <f t="shared" si="29"/>
        <v>25</v>
      </c>
      <c r="J91" s="142">
        <f t="shared" si="29"/>
        <v>24</v>
      </c>
      <c r="K91" s="142">
        <f t="shared" si="29"/>
        <v>35</v>
      </c>
      <c r="L91" s="142">
        <f t="shared" si="29"/>
        <v>61</v>
      </c>
      <c r="M91" s="142">
        <f t="shared" si="29"/>
        <v>126</v>
      </c>
      <c r="N91" s="35">
        <f>SUM(D91:M91)</f>
        <v>2115</v>
      </c>
    </row>
    <row r="92" spans="1:14" ht="26.25" x14ac:dyDescent="0.25">
      <c r="A92" s="656"/>
      <c r="B92" s="24" t="s">
        <v>105</v>
      </c>
      <c r="C92" s="12" t="s">
        <v>3</v>
      </c>
      <c r="D92" s="142">
        <f t="shared" si="29"/>
        <v>1135</v>
      </c>
      <c r="E92" s="142">
        <f t="shared" si="29"/>
        <v>274</v>
      </c>
      <c r="F92" s="142">
        <f t="shared" si="29"/>
        <v>199</v>
      </c>
      <c r="G92" s="142">
        <f t="shared" si="29"/>
        <v>16</v>
      </c>
      <c r="H92" s="142">
        <f t="shared" si="29"/>
        <v>55</v>
      </c>
      <c r="I92" s="142">
        <f t="shared" si="29"/>
        <v>17</v>
      </c>
      <c r="J92" s="142">
        <f t="shared" si="29"/>
        <v>13</v>
      </c>
      <c r="K92" s="142">
        <f t="shared" si="29"/>
        <v>33</v>
      </c>
      <c r="L92" s="142">
        <f t="shared" si="29"/>
        <v>57</v>
      </c>
      <c r="M92" s="142">
        <f t="shared" si="29"/>
        <v>131</v>
      </c>
      <c r="N92" s="35">
        <f>SUM(D92:M92)</f>
        <v>1930</v>
      </c>
    </row>
    <row r="93" spans="1:14" s="3" customFormat="1" ht="26.25" x14ac:dyDescent="0.25">
      <c r="A93" s="656"/>
      <c r="B93" s="24" t="s">
        <v>104</v>
      </c>
      <c r="C93" s="12"/>
      <c r="D93" s="142">
        <f t="shared" si="29"/>
        <v>0</v>
      </c>
      <c r="E93" s="142">
        <f t="shared" si="29"/>
        <v>0</v>
      </c>
      <c r="F93" s="142">
        <f t="shared" si="29"/>
        <v>0</v>
      </c>
      <c r="G93" s="142">
        <f t="shared" si="29"/>
        <v>0</v>
      </c>
      <c r="H93" s="142">
        <f t="shared" si="29"/>
        <v>0</v>
      </c>
      <c r="I93" s="142">
        <f t="shared" si="29"/>
        <v>0</v>
      </c>
      <c r="J93" s="142">
        <f t="shared" si="29"/>
        <v>0</v>
      </c>
      <c r="K93" s="142">
        <f t="shared" si="29"/>
        <v>0</v>
      </c>
      <c r="L93" s="142">
        <f t="shared" si="29"/>
        <v>0</v>
      </c>
      <c r="M93" s="142">
        <f t="shared" si="29"/>
        <v>0</v>
      </c>
      <c r="N93" s="35">
        <f>SUM(D93:M93)</f>
        <v>0</v>
      </c>
    </row>
    <row r="94" spans="1:14" s="3" customFormat="1" ht="15.75" x14ac:dyDescent="0.25">
      <c r="A94" s="656"/>
      <c r="B94" s="24" t="s">
        <v>190</v>
      </c>
      <c r="C94" s="12" t="s">
        <v>3</v>
      </c>
      <c r="D94" s="143">
        <f>D93+D92</f>
        <v>1135</v>
      </c>
      <c r="E94" s="143">
        <f t="shared" ref="E94:M94" si="30">E93+E92</f>
        <v>274</v>
      </c>
      <c r="F94" s="143">
        <f t="shared" si="30"/>
        <v>199</v>
      </c>
      <c r="G94" s="143">
        <f t="shared" si="30"/>
        <v>16</v>
      </c>
      <c r="H94" s="143">
        <f t="shared" si="30"/>
        <v>55</v>
      </c>
      <c r="I94" s="143">
        <f t="shared" si="30"/>
        <v>17</v>
      </c>
      <c r="J94" s="143">
        <f t="shared" si="30"/>
        <v>13</v>
      </c>
      <c r="K94" s="143">
        <f t="shared" si="30"/>
        <v>33</v>
      </c>
      <c r="L94" s="143">
        <f t="shared" si="30"/>
        <v>57</v>
      </c>
      <c r="M94" s="143">
        <f t="shared" si="30"/>
        <v>131</v>
      </c>
      <c r="N94" s="150">
        <f t="shared" ref="N94" si="31">N93+N92</f>
        <v>1930</v>
      </c>
    </row>
    <row r="95" spans="1:14" ht="16.5" thickBot="1" x14ac:dyDescent="0.3">
      <c r="A95" s="657"/>
      <c r="B95" s="24" t="s">
        <v>81</v>
      </c>
      <c r="C95" s="12" t="s">
        <v>3</v>
      </c>
      <c r="D95" s="144">
        <f>D90+D91-D94</f>
        <v>205</v>
      </c>
      <c r="E95" s="144">
        <f t="shared" ref="E95:M95" si="32">E90+E91-E94</f>
        <v>62</v>
      </c>
      <c r="F95" s="144">
        <f t="shared" si="32"/>
        <v>55</v>
      </c>
      <c r="G95" s="144">
        <f t="shared" si="32"/>
        <v>56</v>
      </c>
      <c r="H95" s="144">
        <f t="shared" si="32"/>
        <v>17</v>
      </c>
      <c r="I95" s="144">
        <f t="shared" si="32"/>
        <v>9</v>
      </c>
      <c r="J95" s="144">
        <f t="shared" si="32"/>
        <v>12</v>
      </c>
      <c r="K95" s="144">
        <f t="shared" si="32"/>
        <v>2</v>
      </c>
      <c r="L95" s="144">
        <f t="shared" si="32"/>
        <v>6</v>
      </c>
      <c r="M95" s="144">
        <f t="shared" si="32"/>
        <v>24</v>
      </c>
      <c r="N95" s="151">
        <f>N90+N91-N94</f>
        <v>448</v>
      </c>
    </row>
    <row r="96" spans="1:14" ht="16.149999999999999" customHeight="1" thickBot="1" x14ac:dyDescent="0.3">
      <c r="A96" s="707"/>
      <c r="B96" s="708"/>
      <c r="C96" s="708"/>
      <c r="D96" s="708"/>
      <c r="E96" s="708"/>
      <c r="F96" s="708"/>
      <c r="G96" s="708"/>
      <c r="H96" s="708"/>
      <c r="I96" s="708"/>
      <c r="J96" s="708"/>
      <c r="K96" s="708"/>
      <c r="L96" s="708"/>
      <c r="M96" s="708"/>
      <c r="N96" s="709"/>
    </row>
    <row r="97" spans="1:14" s="3" customFormat="1" ht="15.75" customHeight="1" thickBot="1" x14ac:dyDescent="0.3">
      <c r="A97" s="614" t="s">
        <v>191</v>
      </c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M97" s="615"/>
      <c r="N97" s="616"/>
    </row>
    <row r="98" spans="1:14" ht="15.75" x14ac:dyDescent="0.25">
      <c r="A98" s="85" t="s">
        <v>192</v>
      </c>
      <c r="B98" s="67"/>
      <c r="C98" s="12" t="s">
        <v>3</v>
      </c>
      <c r="D98" s="26">
        <f>Zomba!P98</f>
        <v>175</v>
      </c>
      <c r="E98" s="26">
        <f>Mwanza!P98</f>
        <v>2</v>
      </c>
      <c r="F98" s="26">
        <f>Domasi!P98</f>
        <v>6</v>
      </c>
      <c r="G98" s="26">
        <f>Namadzi!P98</f>
        <v>0</v>
      </c>
      <c r="H98" s="26">
        <f>Neno!P98</f>
        <v>0</v>
      </c>
      <c r="I98" s="26">
        <f>Kuchawe!P98</f>
        <v>0</v>
      </c>
      <c r="J98" s="26">
        <f>Chiradzulu!P98</f>
        <v>0</v>
      </c>
      <c r="K98" s="26">
        <f>Thondwe!P98</f>
        <v>0</v>
      </c>
      <c r="L98" s="26">
        <f>Jali!P98</f>
        <v>0</v>
      </c>
      <c r="M98" s="26">
        <f>Lirangwe!P98</f>
        <v>12</v>
      </c>
      <c r="N98" s="189">
        <f>SUM(D98:M98)</f>
        <v>195</v>
      </c>
    </row>
    <row r="99" spans="1:14" ht="15.75" x14ac:dyDescent="0.25">
      <c r="A99" s="85"/>
      <c r="B99" s="24"/>
      <c r="C99" s="12"/>
      <c r="D99" s="63">
        <f>IFERROR(D94/3269*400,0)</f>
        <v>138.88039155705107</v>
      </c>
      <c r="E99" s="63">
        <f t="shared" ref="E99:M99" si="33">IFERROR(E94/3269*400,0)</f>
        <v>33.527072499235238</v>
      </c>
      <c r="F99" s="63">
        <f t="shared" si="33"/>
        <v>24.349954114408074</v>
      </c>
      <c r="G99" s="63">
        <f t="shared" si="33"/>
        <v>1.9577852554297952</v>
      </c>
      <c r="H99" s="63">
        <f t="shared" si="33"/>
        <v>6.7298868155399205</v>
      </c>
      <c r="I99" s="63">
        <f t="shared" si="33"/>
        <v>2.0801468338941573</v>
      </c>
      <c r="J99" s="63">
        <f t="shared" si="33"/>
        <v>1.5907005200367086</v>
      </c>
      <c r="K99" s="63">
        <f t="shared" si="33"/>
        <v>4.0379320893239523</v>
      </c>
      <c r="L99" s="63">
        <f t="shared" si="33"/>
        <v>6.9746099724686443</v>
      </c>
      <c r="M99" s="63">
        <f t="shared" si="33"/>
        <v>16.029366778831449</v>
      </c>
      <c r="N99" s="150"/>
    </row>
    <row r="100" spans="1:14" s="3" customFormat="1" x14ac:dyDescent="0.25">
      <c r="A100" s="638" t="s">
        <v>103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40"/>
    </row>
    <row r="101" spans="1:14" ht="15.75" x14ac:dyDescent="0.25">
      <c r="A101" s="596" t="s">
        <v>102</v>
      </c>
      <c r="B101" s="597"/>
      <c r="C101" s="12" t="s">
        <v>3</v>
      </c>
      <c r="D101" s="26">
        <f>Zomba!P101</f>
        <v>7753</v>
      </c>
      <c r="E101" s="26">
        <f>Mwanza!P101</f>
        <v>894</v>
      </c>
      <c r="F101" s="26">
        <f>Domasi!P101</f>
        <v>698</v>
      </c>
      <c r="G101" s="26">
        <f>Namadzi!P101</f>
        <v>236</v>
      </c>
      <c r="H101" s="26">
        <f>Neno!P101</f>
        <v>149</v>
      </c>
      <c r="I101" s="26">
        <f>Kuchawe!P101</f>
        <v>132</v>
      </c>
      <c r="J101" s="26">
        <f>Chiradzulu!P101</f>
        <v>78</v>
      </c>
      <c r="K101" s="26">
        <f>Thondwe!P101</f>
        <v>149</v>
      </c>
      <c r="L101" s="26">
        <f>Jali!P101</f>
        <v>0</v>
      </c>
      <c r="M101" s="26">
        <f>Lirangwe!P101</f>
        <v>40</v>
      </c>
      <c r="N101" s="189">
        <f>SUM(D101:M101)</f>
        <v>10129</v>
      </c>
    </row>
    <row r="102" spans="1:14" ht="15.75" x14ac:dyDescent="0.25">
      <c r="A102" s="596" t="s">
        <v>101</v>
      </c>
      <c r="B102" s="597"/>
      <c r="C102" s="12" t="s">
        <v>3</v>
      </c>
      <c r="D102" s="26">
        <f>Zomba!P102</f>
        <v>505</v>
      </c>
      <c r="E102" s="26">
        <f>Mwanza!P102</f>
        <v>54</v>
      </c>
      <c r="F102" s="26">
        <f>Domasi!P102</f>
        <v>9</v>
      </c>
      <c r="G102" s="26">
        <f>Namadzi!P102</f>
        <v>10</v>
      </c>
      <c r="H102" s="26">
        <f>Neno!P102</f>
        <v>4</v>
      </c>
      <c r="I102" s="26">
        <f>Kuchawe!P102</f>
        <v>8</v>
      </c>
      <c r="J102" s="26">
        <f>Chiradzulu!P102</f>
        <v>48</v>
      </c>
      <c r="K102" s="26">
        <f>Thondwe!P102</f>
        <v>4</v>
      </c>
      <c r="L102" s="26">
        <f>Jali!P102</f>
        <v>0</v>
      </c>
      <c r="M102" s="26">
        <f>Lirangwe!P102</f>
        <v>5</v>
      </c>
      <c r="N102" s="189">
        <f t="shared" ref="N102:N104" si="34">SUM(D102:M102)</f>
        <v>647</v>
      </c>
    </row>
    <row r="103" spans="1:14" ht="15.6" customHeight="1" x14ac:dyDescent="0.25">
      <c r="A103" s="603" t="s">
        <v>100</v>
      </c>
      <c r="B103" s="604"/>
      <c r="C103" s="12" t="s">
        <v>3</v>
      </c>
      <c r="D103" s="26">
        <f>Zomba!P103</f>
        <v>283</v>
      </c>
      <c r="E103" s="26">
        <f>Mwanza!P103</f>
        <v>12</v>
      </c>
      <c r="F103" s="26">
        <f>Domasi!P103</f>
        <v>6</v>
      </c>
      <c r="G103" s="26">
        <f>Namadzi!P103</f>
        <v>11</v>
      </c>
      <c r="H103" s="26">
        <f>Neno!P103</f>
        <v>0</v>
      </c>
      <c r="I103" s="26">
        <f>Kuchawe!P103</f>
        <v>3</v>
      </c>
      <c r="J103" s="26">
        <f>Chiradzulu!P103</f>
        <v>9</v>
      </c>
      <c r="K103" s="26">
        <f>Thondwe!P103</f>
        <v>0</v>
      </c>
      <c r="L103" s="26">
        <f>Jali!P103</f>
        <v>0</v>
      </c>
      <c r="M103" s="26">
        <f>Lirangwe!P103</f>
        <v>0</v>
      </c>
      <c r="N103" s="189">
        <f t="shared" si="34"/>
        <v>324</v>
      </c>
    </row>
    <row r="104" spans="1:14" ht="15.75" x14ac:dyDescent="0.25">
      <c r="A104" s="603" t="s">
        <v>99</v>
      </c>
      <c r="B104" s="604"/>
      <c r="C104" s="12" t="s">
        <v>3</v>
      </c>
      <c r="D104" s="26">
        <f>Zomba!P104</f>
        <v>91</v>
      </c>
      <c r="E104" s="26">
        <f>Mwanza!P104</f>
        <v>10</v>
      </c>
      <c r="F104" s="26">
        <f>Domasi!P104</f>
        <v>5</v>
      </c>
      <c r="G104" s="26">
        <f>Namadzi!P104</f>
        <v>2</v>
      </c>
      <c r="H104" s="26">
        <f>Neno!P104</f>
        <v>3</v>
      </c>
      <c r="I104" s="26">
        <f>Kuchawe!P104</f>
        <v>1</v>
      </c>
      <c r="J104" s="26">
        <f>Chiradzulu!P104</f>
        <v>0</v>
      </c>
      <c r="K104" s="26">
        <f>Thondwe!P104</f>
        <v>0</v>
      </c>
      <c r="L104" s="26">
        <f>Jali!P104</f>
        <v>0</v>
      </c>
      <c r="M104" s="26">
        <f>Lirangwe!P104</f>
        <v>6</v>
      </c>
      <c r="N104" s="189">
        <f t="shared" si="34"/>
        <v>118</v>
      </c>
    </row>
    <row r="105" spans="1:14" ht="15.75" x14ac:dyDescent="0.25">
      <c r="A105" s="658" t="s">
        <v>98</v>
      </c>
      <c r="B105" s="659"/>
      <c r="C105" s="12" t="s">
        <v>3</v>
      </c>
      <c r="D105" s="33">
        <f>SUM(D101:D104)</f>
        <v>8632</v>
      </c>
      <c r="E105" s="33">
        <f t="shared" ref="E105:N105" si="35">SUM(E101:E104)</f>
        <v>970</v>
      </c>
      <c r="F105" s="33">
        <f t="shared" si="35"/>
        <v>718</v>
      </c>
      <c r="G105" s="33">
        <f t="shared" si="35"/>
        <v>259</v>
      </c>
      <c r="H105" s="33">
        <f t="shared" si="35"/>
        <v>156</v>
      </c>
      <c r="I105" s="33">
        <f t="shared" si="35"/>
        <v>144</v>
      </c>
      <c r="J105" s="33">
        <f t="shared" si="35"/>
        <v>135</v>
      </c>
      <c r="K105" s="33">
        <f t="shared" si="35"/>
        <v>153</v>
      </c>
      <c r="L105" s="33">
        <f t="shared" si="35"/>
        <v>0</v>
      </c>
      <c r="M105" s="33">
        <f t="shared" si="35"/>
        <v>51</v>
      </c>
      <c r="N105" s="54">
        <f t="shared" si="35"/>
        <v>11218</v>
      </c>
    </row>
    <row r="106" spans="1:14" s="3" customFormat="1" ht="15.6" customHeight="1" x14ac:dyDescent="0.25">
      <c r="A106" s="635" t="s">
        <v>214</v>
      </c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7"/>
    </row>
    <row r="107" spans="1:14" ht="15.75" x14ac:dyDescent="0.25">
      <c r="A107" s="596" t="s">
        <v>195</v>
      </c>
      <c r="B107" s="597"/>
      <c r="C107" s="12" t="s">
        <v>3</v>
      </c>
      <c r="D107" s="26">
        <f>Zomba!P107</f>
        <v>12386</v>
      </c>
      <c r="E107" s="26">
        <f>Mwanza!P107</f>
        <v>2543</v>
      </c>
      <c r="F107" s="26">
        <f>Domasi!P107</f>
        <v>869</v>
      </c>
      <c r="G107" s="26">
        <f>Namadzi!P107</f>
        <v>276</v>
      </c>
      <c r="H107" s="26">
        <f>Neno!P107</f>
        <v>640</v>
      </c>
      <c r="I107" s="26">
        <f>Kuchawe!P107</f>
        <v>68</v>
      </c>
      <c r="J107" s="26">
        <f>Chiradzulu!P107</f>
        <v>65</v>
      </c>
      <c r="K107" s="26">
        <f>Thondwe!P107</f>
        <v>349</v>
      </c>
      <c r="L107" s="26">
        <f>Jali!P107</f>
        <v>231</v>
      </c>
      <c r="M107" s="26">
        <f>Lirangwe!P107</f>
        <v>66</v>
      </c>
      <c r="N107" s="189">
        <f>SUM(D107:M107)</f>
        <v>17493</v>
      </c>
    </row>
    <row r="108" spans="1:14" ht="15.75" x14ac:dyDescent="0.25">
      <c r="A108" s="596" t="s">
        <v>196</v>
      </c>
      <c r="B108" s="597"/>
      <c r="C108" s="12" t="s">
        <v>3</v>
      </c>
      <c r="D108" s="26">
        <f>Zomba!P108</f>
        <v>60</v>
      </c>
      <c r="E108" s="26">
        <f>Mwanza!P108</f>
        <v>18</v>
      </c>
      <c r="F108" s="26">
        <f>Domasi!P108</f>
        <v>8</v>
      </c>
      <c r="G108" s="26">
        <f>Namadzi!P108</f>
        <v>8</v>
      </c>
      <c r="H108" s="26">
        <f>Neno!P108</f>
        <v>9</v>
      </c>
      <c r="I108" s="26">
        <f>Kuchawe!P108</f>
        <v>5</v>
      </c>
      <c r="J108" s="26">
        <f>Chiradzulu!P108</f>
        <v>2</v>
      </c>
      <c r="K108" s="26">
        <f>Thondwe!P108</f>
        <v>2</v>
      </c>
      <c r="L108" s="26">
        <f>Jali!P108</f>
        <v>1</v>
      </c>
      <c r="M108" s="26">
        <f>Lirangwe!P108</f>
        <v>1</v>
      </c>
      <c r="N108" s="189">
        <f t="shared" ref="N108:N110" si="36">SUM(D108:M108)</f>
        <v>114</v>
      </c>
    </row>
    <row r="109" spans="1:14" ht="15.75" x14ac:dyDescent="0.25">
      <c r="A109" s="596" t="s">
        <v>197</v>
      </c>
      <c r="B109" s="597"/>
      <c r="C109" s="12" t="s">
        <v>3</v>
      </c>
      <c r="D109" s="26">
        <f>Zomba!P109</f>
        <v>7</v>
      </c>
      <c r="E109" s="26">
        <f>Mwanza!P109</f>
        <v>23</v>
      </c>
      <c r="F109" s="26">
        <f>Domasi!P109</f>
        <v>3</v>
      </c>
      <c r="G109" s="26">
        <f>Namadzi!P109</f>
        <v>2</v>
      </c>
      <c r="H109" s="26">
        <f>Neno!P109</f>
        <v>17</v>
      </c>
      <c r="I109" s="26">
        <f>Kuchawe!P109</f>
        <v>1</v>
      </c>
      <c r="J109" s="26">
        <f>Chiradzulu!P109</f>
        <v>2</v>
      </c>
      <c r="K109" s="26">
        <f>Thondwe!P109</f>
        <v>1</v>
      </c>
      <c r="L109" s="26">
        <f>Jali!P109</f>
        <v>1</v>
      </c>
      <c r="M109" s="26">
        <f>Lirangwe!P109</f>
        <v>0</v>
      </c>
      <c r="N109" s="189">
        <f t="shared" si="36"/>
        <v>57</v>
      </c>
    </row>
    <row r="110" spans="1:14" ht="15.75" x14ac:dyDescent="0.25">
      <c r="A110" s="596" t="s">
        <v>198</v>
      </c>
      <c r="B110" s="597"/>
      <c r="C110" s="12" t="s">
        <v>3</v>
      </c>
      <c r="D110" s="26">
        <f>Zomba!P110</f>
        <v>116</v>
      </c>
      <c r="E110" s="26">
        <f>Mwanza!P110</f>
        <v>16</v>
      </c>
      <c r="F110" s="26">
        <f>Domasi!P110</f>
        <v>0</v>
      </c>
      <c r="G110" s="26">
        <f>Namadzi!P110</f>
        <v>1</v>
      </c>
      <c r="H110" s="26">
        <f>Neno!P110</f>
        <v>2</v>
      </c>
      <c r="I110" s="26">
        <f>Kuchawe!P110</f>
        <v>0</v>
      </c>
      <c r="J110" s="26">
        <f>Chiradzulu!P110</f>
        <v>0</v>
      </c>
      <c r="K110" s="26">
        <f>Thondwe!P110</f>
        <v>0</v>
      </c>
      <c r="L110" s="26">
        <f>Jali!P110</f>
        <v>0</v>
      </c>
      <c r="M110" s="26">
        <f>Lirangwe!P110</f>
        <v>0</v>
      </c>
      <c r="N110" s="189">
        <f t="shared" si="36"/>
        <v>135</v>
      </c>
    </row>
    <row r="111" spans="1:14" ht="15.75" x14ac:dyDescent="0.25">
      <c r="A111" s="617" t="s">
        <v>97</v>
      </c>
      <c r="B111" s="618"/>
      <c r="C111" s="12" t="s">
        <v>3</v>
      </c>
      <c r="D111" s="33">
        <f>SUM(D107:D110)</f>
        <v>12569</v>
      </c>
      <c r="E111" s="33">
        <f t="shared" ref="E111:N111" si="37">SUM(E107:E110)</f>
        <v>2600</v>
      </c>
      <c r="F111" s="33">
        <f t="shared" si="37"/>
        <v>880</v>
      </c>
      <c r="G111" s="33">
        <f t="shared" si="37"/>
        <v>287</v>
      </c>
      <c r="H111" s="33">
        <f t="shared" si="37"/>
        <v>668</v>
      </c>
      <c r="I111" s="33">
        <f t="shared" si="37"/>
        <v>74</v>
      </c>
      <c r="J111" s="33">
        <f t="shared" si="37"/>
        <v>69</v>
      </c>
      <c r="K111" s="33">
        <f t="shared" si="37"/>
        <v>352</v>
      </c>
      <c r="L111" s="33">
        <f t="shared" si="37"/>
        <v>233</v>
      </c>
      <c r="M111" s="33">
        <f t="shared" si="37"/>
        <v>67</v>
      </c>
      <c r="N111" s="54">
        <f t="shared" si="37"/>
        <v>17799</v>
      </c>
    </row>
    <row r="112" spans="1:14" s="3" customFormat="1" ht="15.6" customHeight="1" x14ac:dyDescent="0.25">
      <c r="A112" s="638" t="s">
        <v>214</v>
      </c>
      <c r="B112" s="639"/>
      <c r="C112" s="639"/>
      <c r="D112" s="639"/>
      <c r="E112" s="639"/>
      <c r="F112" s="639"/>
      <c r="G112" s="639"/>
      <c r="H112" s="639"/>
      <c r="I112" s="639"/>
      <c r="J112" s="639"/>
      <c r="K112" s="639"/>
      <c r="L112" s="639"/>
      <c r="M112" s="639"/>
      <c r="N112" s="640"/>
    </row>
    <row r="113" spans="1:14" ht="15.75" x14ac:dyDescent="0.25">
      <c r="A113" s="596" t="s">
        <v>199</v>
      </c>
      <c r="B113" s="597"/>
      <c r="C113" s="12" t="s">
        <v>3</v>
      </c>
      <c r="D113" s="26">
        <f>Zomba!P113</f>
        <v>3846</v>
      </c>
      <c r="E113" s="26">
        <f>Mwanza!P113</f>
        <v>249</v>
      </c>
      <c r="F113" s="26">
        <f>Domasi!P113</f>
        <v>382</v>
      </c>
      <c r="G113" s="26">
        <f>Namadzi!P113</f>
        <v>121</v>
      </c>
      <c r="H113" s="26">
        <f>Neno!P113</f>
        <v>106</v>
      </c>
      <c r="I113" s="26">
        <f>Kuchawe!P113</f>
        <v>53</v>
      </c>
      <c r="J113" s="26">
        <f>Chiradzulu!P113</f>
        <v>238</v>
      </c>
      <c r="K113" s="26">
        <f>Thondwe!P113</f>
        <v>32</v>
      </c>
      <c r="L113" s="26">
        <f>Jali!P113</f>
        <v>220</v>
      </c>
      <c r="M113" s="26">
        <f>Lirangwe!P113</f>
        <v>920</v>
      </c>
      <c r="N113" s="189">
        <f>SUM(D113:M113)</f>
        <v>6167</v>
      </c>
    </row>
    <row r="114" spans="1:14" ht="15.75" x14ac:dyDescent="0.25">
      <c r="A114" s="596" t="s">
        <v>200</v>
      </c>
      <c r="B114" s="597"/>
      <c r="C114" s="12" t="s">
        <v>3</v>
      </c>
      <c r="D114" s="26">
        <f>Zomba!P114</f>
        <v>242</v>
      </c>
      <c r="E114" s="26">
        <f>Mwanza!P114</f>
        <v>39</v>
      </c>
      <c r="F114" s="26">
        <f>Domasi!P114</f>
        <v>25</v>
      </c>
      <c r="G114" s="26">
        <f>Namadzi!P114</f>
        <v>24</v>
      </c>
      <c r="H114" s="26">
        <f>Neno!P114</f>
        <v>19</v>
      </c>
      <c r="I114" s="26">
        <f>Kuchawe!P114</f>
        <v>6</v>
      </c>
      <c r="J114" s="26">
        <f>Chiradzulu!P114</f>
        <v>14</v>
      </c>
      <c r="K114" s="26">
        <f>Thondwe!P114</f>
        <v>3</v>
      </c>
      <c r="L114" s="26">
        <f>Jali!P114</f>
        <v>9</v>
      </c>
      <c r="M114" s="26">
        <f>Lirangwe!P114</f>
        <v>15</v>
      </c>
      <c r="N114" s="189">
        <f t="shared" ref="N114:N116" si="38">SUM(D114:M114)</f>
        <v>396</v>
      </c>
    </row>
    <row r="115" spans="1:14" ht="15.75" x14ac:dyDescent="0.25">
      <c r="A115" s="596" t="s">
        <v>201</v>
      </c>
      <c r="B115" s="597"/>
      <c r="C115" s="12" t="s">
        <v>3</v>
      </c>
      <c r="D115" s="26">
        <f>Zomba!P115</f>
        <v>181</v>
      </c>
      <c r="E115" s="26">
        <f>Mwanza!P115</f>
        <v>69</v>
      </c>
      <c r="F115" s="26">
        <f>Domasi!P115</f>
        <v>26</v>
      </c>
      <c r="G115" s="26">
        <f>Namadzi!P115</f>
        <v>3</v>
      </c>
      <c r="H115" s="26">
        <f>Neno!P115</f>
        <v>5</v>
      </c>
      <c r="I115" s="26">
        <f>Kuchawe!P115</f>
        <v>17</v>
      </c>
      <c r="J115" s="26">
        <f>Chiradzulu!P115</f>
        <v>2</v>
      </c>
      <c r="K115" s="26">
        <f>Thondwe!P115</f>
        <v>11</v>
      </c>
      <c r="L115" s="26">
        <f>Jali!P115</f>
        <v>6</v>
      </c>
      <c r="M115" s="26">
        <f>Lirangwe!P115</f>
        <v>11</v>
      </c>
      <c r="N115" s="189">
        <f t="shared" si="38"/>
        <v>331</v>
      </c>
    </row>
    <row r="116" spans="1:14" ht="15.75" x14ac:dyDescent="0.25">
      <c r="A116" s="596" t="s">
        <v>202</v>
      </c>
      <c r="B116" s="597"/>
      <c r="C116" s="12" t="s">
        <v>3</v>
      </c>
      <c r="D116" s="26">
        <f>Zomba!P116</f>
        <v>80</v>
      </c>
      <c r="E116" s="26">
        <f>Mwanza!P116</f>
        <v>2</v>
      </c>
      <c r="F116" s="26">
        <f>Domasi!P116</f>
        <v>2</v>
      </c>
      <c r="G116" s="26">
        <f>Namadzi!P116</f>
        <v>2</v>
      </c>
      <c r="H116" s="26">
        <f>Neno!P116</f>
        <v>0</v>
      </c>
      <c r="I116" s="26">
        <f>Kuchawe!P116</f>
        <v>22</v>
      </c>
      <c r="J116" s="26">
        <f>Chiradzulu!P116</f>
        <v>0</v>
      </c>
      <c r="K116" s="26">
        <f>Thondwe!P116</f>
        <v>4</v>
      </c>
      <c r="L116" s="26">
        <f>Jali!P116</f>
        <v>15</v>
      </c>
      <c r="M116" s="26">
        <f>Lirangwe!P116</f>
        <v>13</v>
      </c>
      <c r="N116" s="189">
        <f t="shared" si="38"/>
        <v>140</v>
      </c>
    </row>
    <row r="117" spans="1:14" ht="15.75" x14ac:dyDescent="0.25">
      <c r="A117" s="617" t="s">
        <v>96</v>
      </c>
      <c r="B117" s="618"/>
      <c r="C117" s="12" t="s">
        <v>3</v>
      </c>
      <c r="D117" s="33">
        <f>SUM(D113:D116)</f>
        <v>4349</v>
      </c>
      <c r="E117" s="33">
        <f t="shared" ref="E117:N117" si="39">SUM(E113:E116)</f>
        <v>359</v>
      </c>
      <c r="F117" s="33">
        <f t="shared" si="39"/>
        <v>435</v>
      </c>
      <c r="G117" s="33">
        <f t="shared" si="39"/>
        <v>150</v>
      </c>
      <c r="H117" s="33">
        <f t="shared" si="39"/>
        <v>130</v>
      </c>
      <c r="I117" s="33">
        <f t="shared" si="39"/>
        <v>98</v>
      </c>
      <c r="J117" s="33">
        <f t="shared" si="39"/>
        <v>254</v>
      </c>
      <c r="K117" s="33">
        <f t="shared" si="39"/>
        <v>50</v>
      </c>
      <c r="L117" s="33">
        <f t="shared" si="39"/>
        <v>250</v>
      </c>
      <c r="M117" s="33">
        <f t="shared" si="39"/>
        <v>959</v>
      </c>
      <c r="N117" s="54">
        <f t="shared" si="39"/>
        <v>7034</v>
      </c>
    </row>
    <row r="118" spans="1:14" s="3" customFormat="1" ht="15.75" x14ac:dyDescent="0.25">
      <c r="A118" s="219" t="s">
        <v>193</v>
      </c>
      <c r="B118" s="220"/>
      <c r="C118" s="12" t="s">
        <v>3</v>
      </c>
      <c r="D118" s="33">
        <f>D111+D117</f>
        <v>16918</v>
      </c>
      <c r="E118" s="33">
        <f t="shared" ref="E118:N118" si="40">E111+E117</f>
        <v>2959</v>
      </c>
      <c r="F118" s="33">
        <f t="shared" si="40"/>
        <v>1315</v>
      </c>
      <c r="G118" s="33">
        <f t="shared" si="40"/>
        <v>437</v>
      </c>
      <c r="H118" s="33">
        <f t="shared" si="40"/>
        <v>798</v>
      </c>
      <c r="I118" s="33">
        <f t="shared" si="40"/>
        <v>172</v>
      </c>
      <c r="J118" s="33">
        <f t="shared" si="40"/>
        <v>323</v>
      </c>
      <c r="K118" s="33">
        <f t="shared" si="40"/>
        <v>402</v>
      </c>
      <c r="L118" s="33">
        <f t="shared" si="40"/>
        <v>483</v>
      </c>
      <c r="M118" s="33">
        <f t="shared" si="40"/>
        <v>1026</v>
      </c>
      <c r="N118" s="54">
        <f t="shared" si="40"/>
        <v>24833</v>
      </c>
    </row>
    <row r="119" spans="1:14" ht="15.75" x14ac:dyDescent="0.25">
      <c r="A119" s="617" t="s">
        <v>194</v>
      </c>
      <c r="B119" s="618"/>
      <c r="C119" s="12" t="s">
        <v>3</v>
      </c>
      <c r="D119" s="33">
        <f>D118+D105</f>
        <v>25550</v>
      </c>
      <c r="E119" s="33">
        <f t="shared" ref="E119:N119" si="41">E118+E105</f>
        <v>3929</v>
      </c>
      <c r="F119" s="33">
        <f>F118+F105</f>
        <v>2033</v>
      </c>
      <c r="G119" s="33">
        <f t="shared" si="41"/>
        <v>696</v>
      </c>
      <c r="H119" s="33">
        <f t="shared" si="41"/>
        <v>954</v>
      </c>
      <c r="I119" s="33">
        <f t="shared" si="41"/>
        <v>316</v>
      </c>
      <c r="J119" s="33">
        <f t="shared" si="41"/>
        <v>458</v>
      </c>
      <c r="K119" s="33">
        <f t="shared" si="41"/>
        <v>555</v>
      </c>
      <c r="L119" s="33">
        <f t="shared" si="41"/>
        <v>483</v>
      </c>
      <c r="M119" s="33">
        <f t="shared" si="41"/>
        <v>1077</v>
      </c>
      <c r="N119" s="54">
        <f t="shared" si="41"/>
        <v>36051</v>
      </c>
    </row>
    <row r="120" spans="1:14" x14ac:dyDescent="0.25">
      <c r="A120" s="593" t="s">
        <v>203</v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5"/>
    </row>
    <row r="121" spans="1:14" ht="15.75" x14ac:dyDescent="0.25">
      <c r="A121" s="596" t="s">
        <v>95</v>
      </c>
      <c r="B121" s="597"/>
      <c r="C121" s="6" t="s">
        <v>3</v>
      </c>
      <c r="D121" s="26">
        <f>Zomba!P121</f>
        <v>139485</v>
      </c>
      <c r="E121" s="26">
        <f>Mwanza!P121</f>
        <v>23043</v>
      </c>
      <c r="F121" s="26">
        <f>Domasi!P121</f>
        <v>10619</v>
      </c>
      <c r="G121" s="26">
        <f>Namadzi!P121</f>
        <v>3706</v>
      </c>
      <c r="H121" s="26">
        <f>Neno!P121</f>
        <v>3026</v>
      </c>
      <c r="I121" s="26">
        <f>Kuchawe!P121</f>
        <v>1926</v>
      </c>
      <c r="J121" s="26">
        <f>Chiradzulu!P121</f>
        <v>3393</v>
      </c>
      <c r="K121" s="26">
        <f>Thondwe!P121</f>
        <v>3583</v>
      </c>
      <c r="L121" s="26">
        <f>Jali!P121</f>
        <v>7025</v>
      </c>
      <c r="M121" s="26">
        <f>Lirangwe!P121</f>
        <v>8289</v>
      </c>
      <c r="N121" s="31">
        <f>SUM(D121:M121)</f>
        <v>204095</v>
      </c>
    </row>
    <row r="122" spans="1:14" ht="15.75" x14ac:dyDescent="0.25">
      <c r="A122" s="596" t="s">
        <v>94</v>
      </c>
      <c r="B122" s="597"/>
      <c r="C122" s="6" t="s">
        <v>3</v>
      </c>
      <c r="D122" s="26">
        <f>Zomba!P122</f>
        <v>139030.79999999999</v>
      </c>
      <c r="E122" s="26">
        <f>Mwanza!P122</f>
        <v>19463.599999999999</v>
      </c>
      <c r="F122" s="26">
        <f>Domasi!P122</f>
        <v>10446.5</v>
      </c>
      <c r="G122" s="26">
        <f>Namadzi!P122</f>
        <v>3467.6</v>
      </c>
      <c r="H122" s="26">
        <f>Neno!P122</f>
        <v>3010</v>
      </c>
      <c r="I122" s="26">
        <f>Kuchawe!P122</f>
        <v>1920.6</v>
      </c>
      <c r="J122" s="26">
        <f>Chiradzulu!P122</f>
        <v>2477</v>
      </c>
      <c r="K122" s="26">
        <f>Thondwe!P122</f>
        <v>3373.6</v>
      </c>
      <c r="L122" s="26">
        <f>Jali!P122</f>
        <v>5766.1</v>
      </c>
      <c r="M122" s="26">
        <f>Lirangwe!P122</f>
        <v>7282.1</v>
      </c>
      <c r="N122" s="31">
        <f>SUM(D122:M122)</f>
        <v>196237.90000000002</v>
      </c>
    </row>
    <row r="123" spans="1:14" ht="15.75" x14ac:dyDescent="0.25">
      <c r="A123" s="633" t="s">
        <v>93</v>
      </c>
      <c r="B123" s="634"/>
      <c r="C123" s="30" t="s">
        <v>6</v>
      </c>
      <c r="D123" s="29">
        <f>IFERROR(D122/D121,0)</f>
        <v>0.99674373588557896</v>
      </c>
      <c r="E123" s="316">
        <f t="shared" ref="E123:M123" si="42">IFERROR(E122/E121,0)</f>
        <v>0.84466432322180263</v>
      </c>
      <c r="F123" s="316">
        <f t="shared" si="42"/>
        <v>0.98375553253602033</v>
      </c>
      <c r="G123" s="316">
        <f t="shared" si="42"/>
        <v>0.93567188343227192</v>
      </c>
      <c r="H123" s="316">
        <f t="shared" si="42"/>
        <v>0.99471249173826837</v>
      </c>
      <c r="I123" s="316">
        <f t="shared" si="42"/>
        <v>0.99719626168224296</v>
      </c>
      <c r="J123" s="316">
        <f t="shared" si="42"/>
        <v>0.73003241968759214</v>
      </c>
      <c r="K123" s="316">
        <f t="shared" si="42"/>
        <v>0.9415573541724811</v>
      </c>
      <c r="L123" s="316">
        <f t="shared" si="42"/>
        <v>0.82079715302491107</v>
      </c>
      <c r="M123" s="316">
        <f t="shared" si="42"/>
        <v>0.87852575702738578</v>
      </c>
      <c r="N123" s="298">
        <f>IFERROR(N122/N121,0)</f>
        <v>0.96150273157108224</v>
      </c>
    </row>
    <row r="124" spans="1:14" x14ac:dyDescent="0.25">
      <c r="A124" s="625" t="s">
        <v>92</v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  <c r="M124" s="626"/>
      <c r="N124" s="627"/>
    </row>
    <row r="125" spans="1:14" ht="15.75" x14ac:dyDescent="0.25">
      <c r="A125" s="605" t="s">
        <v>91</v>
      </c>
      <c r="B125" s="24" t="s">
        <v>85</v>
      </c>
      <c r="C125" s="12" t="s">
        <v>3</v>
      </c>
      <c r="D125" s="26">
        <f>Zomba!P125</f>
        <v>12</v>
      </c>
      <c r="E125" s="26">
        <f>Mwanza!P125</f>
        <v>2</v>
      </c>
      <c r="F125" s="26">
        <f>Domasi!P125</f>
        <v>0</v>
      </c>
      <c r="G125" s="26">
        <f>Namadzi!P125</f>
        <v>0</v>
      </c>
      <c r="H125" s="26">
        <f>Neno!P125</f>
        <v>0</v>
      </c>
      <c r="I125" s="26">
        <f>Kuchawe!P125</f>
        <v>2</v>
      </c>
      <c r="J125" s="26">
        <f>Chiradzulu!P125</f>
        <v>0</v>
      </c>
      <c r="K125" s="26">
        <f>Thondwe!P125</f>
        <v>0</v>
      </c>
      <c r="L125" s="26">
        <f>Jali!P125</f>
        <v>0</v>
      </c>
      <c r="M125" s="26">
        <f>Lirangwe!P125</f>
        <v>0</v>
      </c>
      <c r="N125" s="71">
        <f>SUM(D125:M125)</f>
        <v>16</v>
      </c>
    </row>
    <row r="126" spans="1:14" ht="15.75" x14ac:dyDescent="0.25">
      <c r="A126" s="606"/>
      <c r="B126" s="24" t="s">
        <v>84</v>
      </c>
      <c r="C126" s="12" t="s">
        <v>3</v>
      </c>
      <c r="D126" s="26">
        <f>Zomba!P126</f>
        <v>23</v>
      </c>
      <c r="E126" s="26">
        <f>Mwanza!P126</f>
        <v>15</v>
      </c>
      <c r="F126" s="26">
        <f>Domasi!P126</f>
        <v>0</v>
      </c>
      <c r="G126" s="26">
        <f>Namadzi!P126</f>
        <v>0</v>
      </c>
      <c r="H126" s="26">
        <f>Neno!P126</f>
        <v>0</v>
      </c>
      <c r="I126" s="26">
        <f>Kuchawe!P126</f>
        <v>0</v>
      </c>
      <c r="J126" s="26">
        <f>Chiradzulu!P126</f>
        <v>0</v>
      </c>
      <c r="K126" s="26">
        <f>Thondwe!P126</f>
        <v>0</v>
      </c>
      <c r="L126" s="26">
        <f>Jali!P126</f>
        <v>0</v>
      </c>
      <c r="M126" s="26">
        <f>Lirangwe!P126</f>
        <v>0</v>
      </c>
      <c r="N126" s="71">
        <f>SUM(D126:M126)</f>
        <v>38</v>
      </c>
    </row>
    <row r="127" spans="1:14" ht="15.75" x14ac:dyDescent="0.25">
      <c r="A127" s="606"/>
      <c r="B127" s="79" t="s">
        <v>88</v>
      </c>
      <c r="C127" s="12" t="s">
        <v>3</v>
      </c>
      <c r="D127" s="26">
        <f>Zomba!P127</f>
        <v>12</v>
      </c>
      <c r="E127" s="26">
        <f>Mwanza!P127</f>
        <v>12</v>
      </c>
      <c r="F127" s="26">
        <f>Domasi!P127</f>
        <v>0</v>
      </c>
      <c r="G127" s="26">
        <f>Namadzi!P127</f>
        <v>0</v>
      </c>
      <c r="H127" s="26">
        <f>Neno!P127</f>
        <v>0</v>
      </c>
      <c r="I127" s="26">
        <f>Kuchawe!P127</f>
        <v>2</v>
      </c>
      <c r="J127" s="26">
        <f>Chiradzulu!P127</f>
        <v>0</v>
      </c>
      <c r="K127" s="26">
        <f>Thondwe!P127</f>
        <v>0</v>
      </c>
      <c r="L127" s="26">
        <f>Jali!P127</f>
        <v>0</v>
      </c>
      <c r="M127" s="26">
        <f>Lirangwe!P127</f>
        <v>0</v>
      </c>
      <c r="N127" s="71">
        <f>SUM(D127:M127)</f>
        <v>26</v>
      </c>
    </row>
    <row r="128" spans="1:14" ht="15.75" x14ac:dyDescent="0.25">
      <c r="A128" s="606"/>
      <c r="B128" s="24" t="s">
        <v>82</v>
      </c>
      <c r="C128" s="12" t="s">
        <v>3</v>
      </c>
      <c r="D128" s="26">
        <f>Zomba!P128</f>
        <v>19</v>
      </c>
      <c r="E128" s="26">
        <f>Mwanza!P128</f>
        <v>1</v>
      </c>
      <c r="F128" s="26">
        <f>Domasi!P128</f>
        <v>0</v>
      </c>
      <c r="G128" s="26">
        <f>Namadzi!P128</f>
        <v>0</v>
      </c>
      <c r="H128" s="26">
        <f>Neno!P128</f>
        <v>0</v>
      </c>
      <c r="I128" s="26">
        <f>Kuchawe!P128</f>
        <v>0</v>
      </c>
      <c r="J128" s="26">
        <f>Chiradzulu!P128</f>
        <v>0</v>
      </c>
      <c r="K128" s="26">
        <f>Thondwe!P128</f>
        <v>0</v>
      </c>
      <c r="L128" s="26">
        <f>Jali!P128</f>
        <v>0</v>
      </c>
      <c r="M128" s="26">
        <f>Lirangwe!P128</f>
        <v>0</v>
      </c>
      <c r="N128" s="71">
        <f>SUM(D128:M128)</f>
        <v>20</v>
      </c>
    </row>
    <row r="129" spans="1:14" ht="15.75" x14ac:dyDescent="0.25">
      <c r="A129" s="607"/>
      <c r="B129" s="24" t="s">
        <v>81</v>
      </c>
      <c r="C129" s="12" t="s">
        <v>3</v>
      </c>
      <c r="D129" s="146">
        <f t="shared" ref="D129:N129" si="43">D125+D126-D127-D128</f>
        <v>4</v>
      </c>
      <c r="E129" s="146">
        <f t="shared" si="43"/>
        <v>4</v>
      </c>
      <c r="F129" s="146">
        <f t="shared" si="43"/>
        <v>0</v>
      </c>
      <c r="G129" s="146">
        <f t="shared" si="43"/>
        <v>0</v>
      </c>
      <c r="H129" s="146">
        <f t="shared" si="43"/>
        <v>0</v>
      </c>
      <c r="I129" s="146">
        <f t="shared" si="43"/>
        <v>0</v>
      </c>
      <c r="J129" s="146">
        <f t="shared" si="43"/>
        <v>0</v>
      </c>
      <c r="K129" s="146">
        <f t="shared" si="43"/>
        <v>0</v>
      </c>
      <c r="L129" s="146">
        <f t="shared" si="43"/>
        <v>0</v>
      </c>
      <c r="M129" s="146">
        <f t="shared" si="43"/>
        <v>0</v>
      </c>
      <c r="N129" s="35">
        <f t="shared" si="43"/>
        <v>8</v>
      </c>
    </row>
    <row r="130" spans="1:14" ht="15.75" x14ac:dyDescent="0.25">
      <c r="A130" s="605" t="s">
        <v>90</v>
      </c>
      <c r="B130" s="28" t="s">
        <v>85</v>
      </c>
      <c r="C130" s="27" t="s">
        <v>3</v>
      </c>
      <c r="D130" s="26">
        <f>Zomba!P130</f>
        <v>7</v>
      </c>
      <c r="E130" s="26">
        <f>Mwanza!P130</f>
        <v>7</v>
      </c>
      <c r="F130" s="26">
        <f>Domasi!P130</f>
        <v>0</v>
      </c>
      <c r="G130" s="26">
        <f>Namadzi!P130</f>
        <v>0</v>
      </c>
      <c r="H130" s="26">
        <f>Neno!P130</f>
        <v>0</v>
      </c>
      <c r="I130" s="26">
        <f>Kuchawe!P130</f>
        <v>0</v>
      </c>
      <c r="J130" s="26">
        <f>Chiradzulu!P130</f>
        <v>0</v>
      </c>
      <c r="K130" s="26">
        <f>Thondwe!P130</f>
        <v>0</v>
      </c>
      <c r="L130" s="26">
        <f>Jali!P130</f>
        <v>0</v>
      </c>
      <c r="M130" s="26">
        <f>Lirangwe!P130</f>
        <v>0</v>
      </c>
      <c r="N130" s="71">
        <f>SUM(D130:M130)</f>
        <v>14</v>
      </c>
    </row>
    <row r="131" spans="1:14" ht="15.75" x14ac:dyDescent="0.25">
      <c r="A131" s="606"/>
      <c r="B131" s="24" t="s">
        <v>84</v>
      </c>
      <c r="C131" s="12" t="s">
        <v>3</v>
      </c>
      <c r="D131" s="26">
        <f>Zomba!P131</f>
        <v>7</v>
      </c>
      <c r="E131" s="26">
        <f>Mwanza!P131</f>
        <v>14</v>
      </c>
      <c r="F131" s="26">
        <f>Domasi!P131</f>
        <v>1</v>
      </c>
      <c r="G131" s="26">
        <f>Namadzi!P131</f>
        <v>0</v>
      </c>
      <c r="H131" s="26">
        <f>Neno!P131</f>
        <v>2</v>
      </c>
      <c r="I131" s="26">
        <f>Kuchawe!P131</f>
        <v>0</v>
      </c>
      <c r="J131" s="26">
        <f>Chiradzulu!P131</f>
        <v>0</v>
      </c>
      <c r="K131" s="26">
        <f>Thondwe!P131</f>
        <v>0</v>
      </c>
      <c r="L131" s="26">
        <f>Jali!P131</f>
        <v>0</v>
      </c>
      <c r="M131" s="26">
        <f>Lirangwe!P131</f>
        <v>0</v>
      </c>
      <c r="N131" s="71">
        <f>SUM(D131:M131)</f>
        <v>24</v>
      </c>
    </row>
    <row r="132" spans="1:14" ht="15.75" x14ac:dyDescent="0.25">
      <c r="A132" s="606"/>
      <c r="B132" s="79" t="s">
        <v>88</v>
      </c>
      <c r="C132" s="12" t="s">
        <v>3</v>
      </c>
      <c r="D132" s="26">
        <f>Zomba!P132</f>
        <v>6</v>
      </c>
      <c r="E132" s="26">
        <f>Mwanza!P132</f>
        <v>13</v>
      </c>
      <c r="F132" s="26">
        <f>Domasi!P132</f>
        <v>1</v>
      </c>
      <c r="G132" s="26">
        <f>Namadzi!P132</f>
        <v>0</v>
      </c>
      <c r="H132" s="26">
        <f>Neno!P132</f>
        <v>2</v>
      </c>
      <c r="I132" s="26">
        <f>Kuchawe!P132</f>
        <v>0</v>
      </c>
      <c r="J132" s="26">
        <f>Chiradzulu!P132</f>
        <v>0</v>
      </c>
      <c r="K132" s="26">
        <f>Thondwe!P132</f>
        <v>0</v>
      </c>
      <c r="L132" s="26">
        <f>Jali!P132</f>
        <v>0</v>
      </c>
      <c r="M132" s="26">
        <f>Lirangwe!P132</f>
        <v>0</v>
      </c>
      <c r="N132" s="71">
        <f>SUM(D132:M132)</f>
        <v>22</v>
      </c>
    </row>
    <row r="133" spans="1:14" ht="15.75" x14ac:dyDescent="0.25">
      <c r="A133" s="606"/>
      <c r="B133" s="24" t="s">
        <v>82</v>
      </c>
      <c r="C133" s="12" t="s">
        <v>3</v>
      </c>
      <c r="D133" s="26">
        <f>Zomba!P133</f>
        <v>8</v>
      </c>
      <c r="E133" s="26">
        <f>Mwanza!P133</f>
        <v>1</v>
      </c>
      <c r="F133" s="26">
        <f>Domasi!P133</f>
        <v>0</v>
      </c>
      <c r="G133" s="26">
        <f>Namadzi!P133</f>
        <v>0</v>
      </c>
      <c r="H133" s="26">
        <f>Neno!P133</f>
        <v>0</v>
      </c>
      <c r="I133" s="26">
        <f>Kuchawe!P133</f>
        <v>0</v>
      </c>
      <c r="J133" s="26">
        <f>Chiradzulu!P133</f>
        <v>0</v>
      </c>
      <c r="K133" s="26">
        <f>Thondwe!P133</f>
        <v>0</v>
      </c>
      <c r="L133" s="26">
        <f>Jali!P133</f>
        <v>0</v>
      </c>
      <c r="M133" s="26">
        <f>Lirangwe!P133</f>
        <v>0</v>
      </c>
      <c r="N133" s="71">
        <f>SUM(D133:M133)</f>
        <v>9</v>
      </c>
    </row>
    <row r="134" spans="1:14" ht="15.75" x14ac:dyDescent="0.25">
      <c r="A134" s="607"/>
      <c r="B134" s="24" t="s">
        <v>81</v>
      </c>
      <c r="C134" s="12" t="s">
        <v>3</v>
      </c>
      <c r="D134" s="146">
        <f t="shared" ref="D134:N134" si="44">D130+D131-D132-D133</f>
        <v>0</v>
      </c>
      <c r="E134" s="146">
        <f t="shared" si="44"/>
        <v>7</v>
      </c>
      <c r="F134" s="146">
        <f t="shared" si="44"/>
        <v>0</v>
      </c>
      <c r="G134" s="146">
        <f t="shared" si="44"/>
        <v>0</v>
      </c>
      <c r="H134" s="146">
        <f t="shared" si="44"/>
        <v>0</v>
      </c>
      <c r="I134" s="146">
        <f t="shared" si="44"/>
        <v>0</v>
      </c>
      <c r="J134" s="146">
        <f t="shared" si="44"/>
        <v>0</v>
      </c>
      <c r="K134" s="146">
        <f t="shared" si="44"/>
        <v>0</v>
      </c>
      <c r="L134" s="146">
        <f t="shared" si="44"/>
        <v>0</v>
      </c>
      <c r="M134" s="146">
        <f t="shared" si="44"/>
        <v>0</v>
      </c>
      <c r="N134" s="35">
        <f t="shared" si="44"/>
        <v>7</v>
      </c>
    </row>
    <row r="135" spans="1:14" ht="15.75" x14ac:dyDescent="0.25">
      <c r="A135" s="605" t="s">
        <v>89</v>
      </c>
      <c r="B135" s="24" t="s">
        <v>85</v>
      </c>
      <c r="C135" s="12" t="s">
        <v>3</v>
      </c>
      <c r="D135" s="26">
        <f>Zomba!P135</f>
        <v>5</v>
      </c>
      <c r="E135" s="26">
        <f>Mwanza!P135</f>
        <v>1</v>
      </c>
      <c r="F135" s="26">
        <f>Domasi!P135</f>
        <v>0</v>
      </c>
      <c r="G135" s="26">
        <f>Namadzi!P135</f>
        <v>0</v>
      </c>
      <c r="H135" s="26">
        <f>Neno!P135</f>
        <v>0</v>
      </c>
      <c r="I135" s="26">
        <f>Kuchawe!P135</f>
        <v>0</v>
      </c>
      <c r="J135" s="26">
        <f>Chiradzulu!P135</f>
        <v>0</v>
      </c>
      <c r="K135" s="26">
        <f>Thondwe!P135</f>
        <v>0</v>
      </c>
      <c r="L135" s="26">
        <f>Jali!P135</f>
        <v>0</v>
      </c>
      <c r="M135" s="26">
        <f>Lirangwe!P135</f>
        <v>0</v>
      </c>
      <c r="N135" s="71">
        <f>SUM(D135:M135)</f>
        <v>6</v>
      </c>
    </row>
    <row r="136" spans="1:14" ht="15.75" x14ac:dyDescent="0.25">
      <c r="A136" s="606"/>
      <c r="B136" s="24" t="s">
        <v>84</v>
      </c>
      <c r="C136" s="12" t="s">
        <v>3</v>
      </c>
      <c r="D136" s="26">
        <f>Zomba!P136</f>
        <v>18</v>
      </c>
      <c r="E136" s="26">
        <f>Mwanza!P136</f>
        <v>7</v>
      </c>
      <c r="F136" s="26">
        <f>Domasi!P136</f>
        <v>0</v>
      </c>
      <c r="G136" s="26">
        <f>Namadzi!P136</f>
        <v>0</v>
      </c>
      <c r="H136" s="26">
        <f>Neno!P136</f>
        <v>0</v>
      </c>
      <c r="I136" s="26">
        <f>Kuchawe!P136</f>
        <v>0</v>
      </c>
      <c r="J136" s="26">
        <f>Chiradzulu!P136</f>
        <v>0</v>
      </c>
      <c r="K136" s="26">
        <f>Thondwe!P136</f>
        <v>0</v>
      </c>
      <c r="L136" s="26">
        <f>Jali!P136</f>
        <v>0</v>
      </c>
      <c r="M136" s="26">
        <f>Lirangwe!P136</f>
        <v>0</v>
      </c>
      <c r="N136" s="71">
        <f>SUM(D136:M136)</f>
        <v>25</v>
      </c>
    </row>
    <row r="137" spans="1:14" ht="15.75" x14ac:dyDescent="0.25">
      <c r="A137" s="606"/>
      <c r="B137" s="79" t="s">
        <v>88</v>
      </c>
      <c r="C137" s="12" t="s">
        <v>3</v>
      </c>
      <c r="D137" s="26">
        <f>Zomba!P137</f>
        <v>5</v>
      </c>
      <c r="E137" s="26">
        <f>Mwanza!P137</f>
        <v>6</v>
      </c>
      <c r="F137" s="26">
        <f>Domasi!P137</f>
        <v>0</v>
      </c>
      <c r="G137" s="26">
        <f>Namadzi!P137</f>
        <v>0</v>
      </c>
      <c r="H137" s="26">
        <f>Neno!P137</f>
        <v>0</v>
      </c>
      <c r="I137" s="26">
        <f>Kuchawe!P137</f>
        <v>0</v>
      </c>
      <c r="J137" s="26">
        <f>Chiradzulu!P137</f>
        <v>0</v>
      </c>
      <c r="K137" s="26">
        <f>Thondwe!P137</f>
        <v>0</v>
      </c>
      <c r="L137" s="26">
        <f>Jali!P137</f>
        <v>0</v>
      </c>
      <c r="M137" s="26">
        <f>Lirangwe!P137</f>
        <v>0</v>
      </c>
      <c r="N137" s="71">
        <f>SUM(D137:M137)</f>
        <v>11</v>
      </c>
    </row>
    <row r="138" spans="1:14" ht="15.75" x14ac:dyDescent="0.25">
      <c r="A138" s="606"/>
      <c r="B138" s="24" t="s">
        <v>82</v>
      </c>
      <c r="C138" s="12" t="s">
        <v>3</v>
      </c>
      <c r="D138" s="26">
        <f>Zomba!P138</f>
        <v>9</v>
      </c>
      <c r="E138" s="26">
        <f>Mwanza!P138</f>
        <v>0</v>
      </c>
      <c r="F138" s="26">
        <f>Domasi!P138</f>
        <v>0</v>
      </c>
      <c r="G138" s="26">
        <f>Namadzi!P138</f>
        <v>0</v>
      </c>
      <c r="H138" s="26">
        <f>Neno!P138</f>
        <v>0</v>
      </c>
      <c r="I138" s="26">
        <f>Kuchawe!P138</f>
        <v>0</v>
      </c>
      <c r="J138" s="26">
        <f>Chiradzulu!P138</f>
        <v>0</v>
      </c>
      <c r="K138" s="26">
        <f>Thondwe!P138</f>
        <v>0</v>
      </c>
      <c r="L138" s="26">
        <f>Jali!P138</f>
        <v>0</v>
      </c>
      <c r="M138" s="26">
        <f>Lirangwe!P138</f>
        <v>0</v>
      </c>
      <c r="N138" s="71">
        <f>SUM(D138:M138)</f>
        <v>9</v>
      </c>
    </row>
    <row r="139" spans="1:14" ht="15.75" x14ac:dyDescent="0.25">
      <c r="A139" s="607"/>
      <c r="B139" s="24" t="s">
        <v>81</v>
      </c>
      <c r="C139" s="12" t="s">
        <v>3</v>
      </c>
      <c r="D139" s="146">
        <f t="shared" ref="D139:N139" si="45">D135+D136-D137-D138</f>
        <v>9</v>
      </c>
      <c r="E139" s="146">
        <f t="shared" si="45"/>
        <v>2</v>
      </c>
      <c r="F139" s="146">
        <f t="shared" si="45"/>
        <v>0</v>
      </c>
      <c r="G139" s="146">
        <f t="shared" si="45"/>
        <v>0</v>
      </c>
      <c r="H139" s="146">
        <f t="shared" si="45"/>
        <v>0</v>
      </c>
      <c r="I139" s="146">
        <f t="shared" si="45"/>
        <v>0</v>
      </c>
      <c r="J139" s="146">
        <f t="shared" si="45"/>
        <v>0</v>
      </c>
      <c r="K139" s="146">
        <f t="shared" si="45"/>
        <v>0</v>
      </c>
      <c r="L139" s="146">
        <f t="shared" si="45"/>
        <v>0</v>
      </c>
      <c r="M139" s="146">
        <f t="shared" si="45"/>
        <v>0</v>
      </c>
      <c r="N139" s="35">
        <f t="shared" si="45"/>
        <v>11</v>
      </c>
    </row>
    <row r="140" spans="1:14" ht="15.75" x14ac:dyDescent="0.25">
      <c r="A140" s="605" t="s">
        <v>87</v>
      </c>
      <c r="B140" s="24" t="s">
        <v>85</v>
      </c>
      <c r="C140" s="12" t="s">
        <v>3</v>
      </c>
      <c r="D140" s="26">
        <f>Zomba!P140</f>
        <v>433</v>
      </c>
      <c r="E140" s="26">
        <f>Mwanza!P140</f>
        <v>140</v>
      </c>
      <c r="F140" s="26">
        <f>Domasi!P140</f>
        <v>2</v>
      </c>
      <c r="G140" s="26">
        <f>Namadzi!P140</f>
        <v>0</v>
      </c>
      <c r="H140" s="26">
        <f>Neno!P140</f>
        <v>0</v>
      </c>
      <c r="I140" s="26">
        <f>Kuchawe!P140</f>
        <v>0</v>
      </c>
      <c r="J140" s="26">
        <f>Chiradzulu!P140</f>
        <v>0</v>
      </c>
      <c r="K140" s="26">
        <f>Thondwe!P140</f>
        <v>2</v>
      </c>
      <c r="L140" s="26">
        <f>Jali!P140</f>
        <v>0</v>
      </c>
      <c r="M140" s="26">
        <f>Lirangwe!P140</f>
        <v>0</v>
      </c>
      <c r="N140" s="71">
        <f>SUM(D140:M140)</f>
        <v>577</v>
      </c>
    </row>
    <row r="141" spans="1:14" ht="15.75" x14ac:dyDescent="0.25">
      <c r="A141" s="606"/>
      <c r="B141" s="24" t="s">
        <v>84</v>
      </c>
      <c r="C141" s="12" t="s">
        <v>3</v>
      </c>
      <c r="D141" s="26">
        <f>Zomba!P141</f>
        <v>1989</v>
      </c>
      <c r="E141" s="26">
        <f>Mwanza!P141</f>
        <v>407</v>
      </c>
      <c r="F141" s="26">
        <f>Domasi!P141</f>
        <v>73</v>
      </c>
      <c r="G141" s="26">
        <f>Namadzi!P141</f>
        <v>26</v>
      </c>
      <c r="H141" s="26">
        <f>Neno!P141</f>
        <v>74</v>
      </c>
      <c r="I141" s="26">
        <f>Kuchawe!P141</f>
        <v>0</v>
      </c>
      <c r="J141" s="26">
        <f>Chiradzulu!P141</f>
        <v>11</v>
      </c>
      <c r="K141" s="26">
        <f>Thondwe!P141</f>
        <v>2</v>
      </c>
      <c r="L141" s="26">
        <f>Jali!P141</f>
        <v>41</v>
      </c>
      <c r="M141" s="26">
        <f>Lirangwe!P141</f>
        <v>1</v>
      </c>
      <c r="N141" s="71">
        <f>SUM(D141:M141)</f>
        <v>2624</v>
      </c>
    </row>
    <row r="142" spans="1:14" ht="15.75" x14ac:dyDescent="0.25">
      <c r="A142" s="606"/>
      <c r="B142" s="24" t="s">
        <v>83</v>
      </c>
      <c r="C142" s="12" t="s">
        <v>3</v>
      </c>
      <c r="D142" s="26">
        <f>Zomba!P142</f>
        <v>61</v>
      </c>
      <c r="E142" s="26">
        <f>Mwanza!P142</f>
        <v>79</v>
      </c>
      <c r="F142" s="26">
        <f>Domasi!P142</f>
        <v>51</v>
      </c>
      <c r="G142" s="26">
        <f>Namadzi!P142</f>
        <v>17</v>
      </c>
      <c r="H142" s="26">
        <f>Neno!P142</f>
        <v>60</v>
      </c>
      <c r="I142" s="26">
        <f>Kuchawe!P142</f>
        <v>0</v>
      </c>
      <c r="J142" s="26">
        <f>Chiradzulu!P142</f>
        <v>11</v>
      </c>
      <c r="K142" s="26">
        <f>Thondwe!P142</f>
        <v>2</v>
      </c>
      <c r="L142" s="26">
        <f>Jali!P142</f>
        <v>21</v>
      </c>
      <c r="M142" s="26">
        <f>Lirangwe!P142</f>
        <v>1</v>
      </c>
      <c r="N142" s="71">
        <f>SUM(D142:M142)</f>
        <v>303</v>
      </c>
    </row>
    <row r="143" spans="1:14" ht="15.75" x14ac:dyDescent="0.25">
      <c r="A143" s="606"/>
      <c r="B143" s="24" t="s">
        <v>82</v>
      </c>
      <c r="C143" s="12" t="s">
        <v>3</v>
      </c>
      <c r="D143" s="26">
        <f>Zomba!P143</f>
        <v>1264</v>
      </c>
      <c r="E143" s="26">
        <f>Mwanza!P143</f>
        <v>11</v>
      </c>
      <c r="F143" s="26">
        <f>Domasi!P143</f>
        <v>19</v>
      </c>
      <c r="G143" s="26">
        <f>Namadzi!P143</f>
        <v>9</v>
      </c>
      <c r="H143" s="26">
        <f>Neno!P143</f>
        <v>14</v>
      </c>
      <c r="I143" s="26">
        <f>Kuchawe!P143</f>
        <v>0</v>
      </c>
      <c r="J143" s="26">
        <f>Chiradzulu!P143</f>
        <v>0</v>
      </c>
      <c r="K143" s="26">
        <f>Thondwe!P143</f>
        <v>2</v>
      </c>
      <c r="L143" s="26">
        <f>Jali!P143</f>
        <v>18</v>
      </c>
      <c r="M143" s="26">
        <f>Lirangwe!P143</f>
        <v>0</v>
      </c>
      <c r="N143" s="71">
        <f>SUM(D143:M143)</f>
        <v>1337</v>
      </c>
    </row>
    <row r="144" spans="1:14" ht="15.75" x14ac:dyDescent="0.25">
      <c r="A144" s="607"/>
      <c r="B144" s="24" t="s">
        <v>81</v>
      </c>
      <c r="C144" s="12" t="s">
        <v>3</v>
      </c>
      <c r="D144" s="146">
        <f t="shared" ref="D144:N144" si="46">D140+D141-D142-D143</f>
        <v>1097</v>
      </c>
      <c r="E144" s="146">
        <f t="shared" si="46"/>
        <v>457</v>
      </c>
      <c r="F144" s="146">
        <f t="shared" si="46"/>
        <v>5</v>
      </c>
      <c r="G144" s="146">
        <f t="shared" si="46"/>
        <v>0</v>
      </c>
      <c r="H144" s="146">
        <f t="shared" si="46"/>
        <v>0</v>
      </c>
      <c r="I144" s="146">
        <f t="shared" si="46"/>
        <v>0</v>
      </c>
      <c r="J144" s="146">
        <f t="shared" si="46"/>
        <v>0</v>
      </c>
      <c r="K144" s="146">
        <f t="shared" si="46"/>
        <v>0</v>
      </c>
      <c r="L144" s="146">
        <f t="shared" si="46"/>
        <v>2</v>
      </c>
      <c r="M144" s="146">
        <f t="shared" si="46"/>
        <v>0</v>
      </c>
      <c r="N144" s="35">
        <f t="shared" si="46"/>
        <v>1561</v>
      </c>
    </row>
    <row r="145" spans="1:14" s="3" customFormat="1" ht="15.75" x14ac:dyDescent="0.25">
      <c r="A145" s="605" t="s">
        <v>86</v>
      </c>
      <c r="B145" s="24" t="s">
        <v>85</v>
      </c>
      <c r="C145" s="12" t="s">
        <v>3</v>
      </c>
      <c r="D145" s="147">
        <f t="shared" ref="D145:M145" si="47">D125+D130+D135+D140</f>
        <v>457</v>
      </c>
      <c r="E145" s="147">
        <f t="shared" si="47"/>
        <v>150</v>
      </c>
      <c r="F145" s="147">
        <f t="shared" si="47"/>
        <v>2</v>
      </c>
      <c r="G145" s="147">
        <f t="shared" si="47"/>
        <v>0</v>
      </c>
      <c r="H145" s="147">
        <f t="shared" si="47"/>
        <v>0</v>
      </c>
      <c r="I145" s="147">
        <f t="shared" si="47"/>
        <v>2</v>
      </c>
      <c r="J145" s="147">
        <f t="shared" si="47"/>
        <v>0</v>
      </c>
      <c r="K145" s="147">
        <f t="shared" si="47"/>
        <v>2</v>
      </c>
      <c r="L145" s="147">
        <f t="shared" si="47"/>
        <v>0</v>
      </c>
      <c r="M145" s="147">
        <f t="shared" si="47"/>
        <v>0</v>
      </c>
      <c r="N145" s="97">
        <f t="shared" ref="N145:N149" si="48">N125+N130+N135+N140</f>
        <v>613</v>
      </c>
    </row>
    <row r="146" spans="1:14" ht="15.75" x14ac:dyDescent="0.25">
      <c r="A146" s="606"/>
      <c r="B146" s="24" t="s">
        <v>84</v>
      </c>
      <c r="C146" s="12" t="s">
        <v>3</v>
      </c>
      <c r="D146" s="147">
        <f t="shared" ref="D146:M148" si="49">D126+D131+D136+D141</f>
        <v>2037</v>
      </c>
      <c r="E146" s="147">
        <f t="shared" si="49"/>
        <v>443</v>
      </c>
      <c r="F146" s="147">
        <f t="shared" si="49"/>
        <v>74</v>
      </c>
      <c r="G146" s="147">
        <f t="shared" si="49"/>
        <v>26</v>
      </c>
      <c r="H146" s="147">
        <f t="shared" si="49"/>
        <v>76</v>
      </c>
      <c r="I146" s="147">
        <f t="shared" si="49"/>
        <v>0</v>
      </c>
      <c r="J146" s="147">
        <f t="shared" si="49"/>
        <v>11</v>
      </c>
      <c r="K146" s="147">
        <f t="shared" si="49"/>
        <v>2</v>
      </c>
      <c r="L146" s="147">
        <f t="shared" si="49"/>
        <v>41</v>
      </c>
      <c r="M146" s="147">
        <f t="shared" si="49"/>
        <v>1</v>
      </c>
      <c r="N146" s="97">
        <f t="shared" si="48"/>
        <v>2711</v>
      </c>
    </row>
    <row r="147" spans="1:14" ht="15.75" x14ac:dyDescent="0.25">
      <c r="A147" s="606"/>
      <c r="B147" s="24" t="s">
        <v>83</v>
      </c>
      <c r="C147" s="12" t="s">
        <v>3</v>
      </c>
      <c r="D147" s="147">
        <f t="shared" si="49"/>
        <v>84</v>
      </c>
      <c r="E147" s="147">
        <f t="shared" si="49"/>
        <v>110</v>
      </c>
      <c r="F147" s="147">
        <f t="shared" si="49"/>
        <v>52</v>
      </c>
      <c r="G147" s="147">
        <f t="shared" si="49"/>
        <v>17</v>
      </c>
      <c r="H147" s="147">
        <f t="shared" si="49"/>
        <v>62</v>
      </c>
      <c r="I147" s="147">
        <f t="shared" si="49"/>
        <v>2</v>
      </c>
      <c r="J147" s="147">
        <f t="shared" si="49"/>
        <v>11</v>
      </c>
      <c r="K147" s="147">
        <f t="shared" si="49"/>
        <v>2</v>
      </c>
      <c r="L147" s="147">
        <f t="shared" si="49"/>
        <v>21</v>
      </c>
      <c r="M147" s="147">
        <f t="shared" si="49"/>
        <v>1</v>
      </c>
      <c r="N147" s="97">
        <f t="shared" si="48"/>
        <v>362</v>
      </c>
    </row>
    <row r="148" spans="1:14" ht="15.75" x14ac:dyDescent="0.25">
      <c r="A148" s="606"/>
      <c r="B148" s="24" t="s">
        <v>82</v>
      </c>
      <c r="C148" s="12" t="s">
        <v>3</v>
      </c>
      <c r="D148" s="147">
        <f t="shared" si="49"/>
        <v>1300</v>
      </c>
      <c r="E148" s="147">
        <f t="shared" si="49"/>
        <v>13</v>
      </c>
      <c r="F148" s="147">
        <f t="shared" si="49"/>
        <v>19</v>
      </c>
      <c r="G148" s="147">
        <f t="shared" si="49"/>
        <v>9</v>
      </c>
      <c r="H148" s="147">
        <f t="shared" si="49"/>
        <v>14</v>
      </c>
      <c r="I148" s="147">
        <f t="shared" si="49"/>
        <v>0</v>
      </c>
      <c r="J148" s="147">
        <f t="shared" si="49"/>
        <v>0</v>
      </c>
      <c r="K148" s="147">
        <f t="shared" si="49"/>
        <v>2</v>
      </c>
      <c r="L148" s="147">
        <f t="shared" si="49"/>
        <v>18</v>
      </c>
      <c r="M148" s="147">
        <f t="shared" si="49"/>
        <v>0</v>
      </c>
      <c r="N148" s="97">
        <f t="shared" si="48"/>
        <v>1375</v>
      </c>
    </row>
    <row r="149" spans="1:14" ht="15.75" x14ac:dyDescent="0.25">
      <c r="A149" s="607"/>
      <c r="B149" s="24" t="s">
        <v>81</v>
      </c>
      <c r="C149" s="12" t="s">
        <v>3</v>
      </c>
      <c r="D149" s="146">
        <f t="shared" ref="D149:M149" si="50">D145+D146-D147-D148</f>
        <v>1110</v>
      </c>
      <c r="E149" s="146">
        <f t="shared" si="50"/>
        <v>470</v>
      </c>
      <c r="F149" s="146">
        <f t="shared" si="50"/>
        <v>5</v>
      </c>
      <c r="G149" s="146">
        <f t="shared" si="50"/>
        <v>0</v>
      </c>
      <c r="H149" s="146">
        <f t="shared" si="50"/>
        <v>0</v>
      </c>
      <c r="I149" s="146">
        <f t="shared" si="50"/>
        <v>0</v>
      </c>
      <c r="J149" s="146">
        <f t="shared" si="50"/>
        <v>0</v>
      </c>
      <c r="K149" s="146">
        <f t="shared" si="50"/>
        <v>0</v>
      </c>
      <c r="L149" s="146">
        <f t="shared" si="50"/>
        <v>2</v>
      </c>
      <c r="M149" s="146">
        <f t="shared" si="50"/>
        <v>0</v>
      </c>
      <c r="N149" s="97">
        <f t="shared" si="48"/>
        <v>1587</v>
      </c>
    </row>
    <row r="150" spans="1:14" x14ac:dyDescent="0.25">
      <c r="A150" s="593" t="s">
        <v>80</v>
      </c>
      <c r="B150" s="594"/>
      <c r="C150" s="594"/>
      <c r="D150" s="594"/>
      <c r="E150" s="594"/>
      <c r="F150" s="594"/>
      <c r="G150" s="594"/>
      <c r="H150" s="594"/>
      <c r="I150" s="594"/>
      <c r="J150" s="594"/>
      <c r="K150" s="594"/>
      <c r="L150" s="594"/>
      <c r="M150" s="594"/>
      <c r="N150" s="595"/>
    </row>
    <row r="151" spans="1:14" ht="15.6" customHeight="1" x14ac:dyDescent="0.25">
      <c r="A151" s="698" t="s">
        <v>79</v>
      </c>
      <c r="B151" s="699"/>
      <c r="C151" s="699"/>
      <c r="D151" s="699"/>
      <c r="E151" s="699"/>
      <c r="F151" s="699"/>
      <c r="G151" s="699"/>
      <c r="H151" s="699"/>
      <c r="I151" s="699"/>
      <c r="J151" s="699"/>
      <c r="K151" s="699"/>
      <c r="L151" s="699"/>
      <c r="M151" s="699"/>
      <c r="N151" s="700"/>
    </row>
    <row r="152" spans="1:14" ht="15.75" x14ac:dyDescent="0.25">
      <c r="A152" s="628" t="s">
        <v>78</v>
      </c>
      <c r="B152" s="88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10"/>
    </row>
    <row r="153" spans="1:14" ht="15.75" x14ac:dyDescent="0.25">
      <c r="A153" s="629"/>
      <c r="B153" s="20" t="s">
        <v>73</v>
      </c>
      <c r="C153" s="12" t="s">
        <v>57</v>
      </c>
      <c r="D153" s="26">
        <f>Zomba!P153</f>
        <v>2659</v>
      </c>
      <c r="E153" s="26">
        <f>Mwanza!P153</f>
        <v>344</v>
      </c>
      <c r="F153" s="26">
        <f>Domasi!P153</f>
        <v>114</v>
      </c>
      <c r="G153" s="26">
        <f>Namadzi!P153</f>
        <v>177</v>
      </c>
      <c r="H153" s="26">
        <f>Neno!P153</f>
        <v>65</v>
      </c>
      <c r="I153" s="26">
        <f>Kuchawe!P153</f>
        <v>73</v>
      </c>
      <c r="J153" s="26">
        <f>Chiradzulu!P153</f>
        <v>70</v>
      </c>
      <c r="K153" s="26">
        <f>Thondwe!P153</f>
        <v>56</v>
      </c>
      <c r="L153" s="26">
        <f>Jali!P153</f>
        <v>78</v>
      </c>
      <c r="M153" s="26">
        <f>Lirangwe!P153</f>
        <v>255</v>
      </c>
      <c r="N153" s="19">
        <f t="shared" ref="N153:N165" si="51">SUM(D153:M153)</f>
        <v>3891</v>
      </c>
    </row>
    <row r="154" spans="1:14" ht="15.75" x14ac:dyDescent="0.25">
      <c r="A154" s="629"/>
      <c r="B154" s="20" t="s">
        <v>72</v>
      </c>
      <c r="C154" s="12" t="s">
        <v>57</v>
      </c>
      <c r="D154" s="26">
        <f>Zomba!P154</f>
        <v>1408</v>
      </c>
      <c r="E154" s="26">
        <f>Mwanza!P154</f>
        <v>203</v>
      </c>
      <c r="F154" s="26">
        <f>Domasi!P154</f>
        <v>68</v>
      </c>
      <c r="G154" s="26">
        <f>Namadzi!P154</f>
        <v>120</v>
      </c>
      <c r="H154" s="26">
        <f>Neno!P154</f>
        <v>26</v>
      </c>
      <c r="I154" s="26">
        <f>Kuchawe!P154</f>
        <v>60</v>
      </c>
      <c r="J154" s="26">
        <f>Chiradzulu!P154</f>
        <v>35</v>
      </c>
      <c r="K154" s="26">
        <f>Thondwe!P154</f>
        <v>21</v>
      </c>
      <c r="L154" s="26">
        <f>Jali!P154</f>
        <v>35</v>
      </c>
      <c r="M154" s="26">
        <f>Lirangwe!P154</f>
        <v>44</v>
      </c>
      <c r="N154" s="19">
        <f t="shared" si="51"/>
        <v>2020</v>
      </c>
    </row>
    <row r="155" spans="1:14" ht="15.75" x14ac:dyDescent="0.25">
      <c r="A155" s="629"/>
      <c r="B155" s="20" t="s">
        <v>53</v>
      </c>
      <c r="C155" s="12" t="s">
        <v>57</v>
      </c>
      <c r="D155" s="26">
        <f>Zomba!P155</f>
        <v>728</v>
      </c>
      <c r="E155" s="26">
        <f>Mwanza!P155</f>
        <v>89</v>
      </c>
      <c r="F155" s="26">
        <f>Domasi!P155</f>
        <v>84</v>
      </c>
      <c r="G155" s="26">
        <f>Namadzi!P155</f>
        <v>52</v>
      </c>
      <c r="H155" s="26">
        <f>Neno!P155</f>
        <v>1</v>
      </c>
      <c r="I155" s="26">
        <f>Kuchawe!P155</f>
        <v>95</v>
      </c>
      <c r="J155" s="26">
        <f>Chiradzulu!P155</f>
        <v>35</v>
      </c>
      <c r="K155" s="26">
        <f>Thondwe!P155</f>
        <v>23</v>
      </c>
      <c r="L155" s="26">
        <f>Jali!P155</f>
        <v>31</v>
      </c>
      <c r="M155" s="26">
        <f>Lirangwe!P155</f>
        <v>49</v>
      </c>
      <c r="N155" s="19">
        <f t="shared" si="51"/>
        <v>1187</v>
      </c>
    </row>
    <row r="156" spans="1:14" ht="15.75" x14ac:dyDescent="0.25">
      <c r="A156" s="629"/>
      <c r="B156" s="20" t="s">
        <v>71</v>
      </c>
      <c r="C156" s="12" t="s">
        <v>57</v>
      </c>
      <c r="D156" s="26">
        <f>Zomba!P156</f>
        <v>220</v>
      </c>
      <c r="E156" s="26">
        <f>Mwanza!P156</f>
        <v>40</v>
      </c>
      <c r="F156" s="26">
        <f>Domasi!P156</f>
        <v>19</v>
      </c>
      <c r="G156" s="26">
        <f>Namadzi!P156</f>
        <v>24</v>
      </c>
      <c r="H156" s="26">
        <f>Neno!P156</f>
        <v>0</v>
      </c>
      <c r="I156" s="26">
        <f>Kuchawe!P156</f>
        <v>3</v>
      </c>
      <c r="J156" s="26">
        <f>Chiradzulu!P156</f>
        <v>11</v>
      </c>
      <c r="K156" s="26">
        <f>Thondwe!P156</f>
        <v>14</v>
      </c>
      <c r="L156" s="26">
        <f>Jali!P156</f>
        <v>4</v>
      </c>
      <c r="M156" s="26">
        <f>Lirangwe!P156</f>
        <v>7</v>
      </c>
      <c r="N156" s="19">
        <f t="shared" si="51"/>
        <v>342</v>
      </c>
    </row>
    <row r="157" spans="1:14" ht="15.75" x14ac:dyDescent="0.25">
      <c r="A157" s="629"/>
      <c r="B157" s="20" t="s">
        <v>52</v>
      </c>
      <c r="C157" s="12" t="s">
        <v>57</v>
      </c>
      <c r="D157" s="26">
        <f>Zomba!P157</f>
        <v>405</v>
      </c>
      <c r="E157" s="26">
        <f>Mwanza!P157</f>
        <v>132</v>
      </c>
      <c r="F157" s="26">
        <f>Domasi!P157</f>
        <v>14</v>
      </c>
      <c r="G157" s="26">
        <f>Namadzi!P157</f>
        <v>28</v>
      </c>
      <c r="H157" s="26">
        <f>Neno!P157</f>
        <v>0</v>
      </c>
      <c r="I157" s="26">
        <f>Kuchawe!P157</f>
        <v>38</v>
      </c>
      <c r="J157" s="26">
        <f>Chiradzulu!P157</f>
        <v>13</v>
      </c>
      <c r="K157" s="26">
        <f>Thondwe!P157</f>
        <v>0</v>
      </c>
      <c r="L157" s="26">
        <f>Jali!P157</f>
        <v>0</v>
      </c>
      <c r="M157" s="26">
        <f>Lirangwe!P157</f>
        <v>14</v>
      </c>
      <c r="N157" s="19">
        <f t="shared" si="51"/>
        <v>644</v>
      </c>
    </row>
    <row r="158" spans="1:14" ht="15.75" x14ac:dyDescent="0.25">
      <c r="A158" s="629"/>
      <c r="B158" s="20" t="s">
        <v>51</v>
      </c>
      <c r="C158" s="12" t="s">
        <v>57</v>
      </c>
      <c r="D158" s="26">
        <f>Zomba!P158</f>
        <v>379</v>
      </c>
      <c r="E158" s="26">
        <f>Mwanza!P158</f>
        <v>88</v>
      </c>
      <c r="F158" s="26">
        <f>Domasi!P158</f>
        <v>32</v>
      </c>
      <c r="G158" s="26">
        <f>Namadzi!P158</f>
        <v>7</v>
      </c>
      <c r="H158" s="26">
        <f>Neno!P158</f>
        <v>24</v>
      </c>
      <c r="I158" s="26">
        <f>Kuchawe!P158</f>
        <v>10</v>
      </c>
      <c r="J158" s="26">
        <f>Chiradzulu!P158</f>
        <v>12</v>
      </c>
      <c r="K158" s="26">
        <f>Thondwe!P158</f>
        <v>9</v>
      </c>
      <c r="L158" s="26">
        <f>Jali!P158</f>
        <v>12</v>
      </c>
      <c r="M158" s="26">
        <f>Lirangwe!P158</f>
        <v>12</v>
      </c>
      <c r="N158" s="19">
        <f t="shared" si="51"/>
        <v>585</v>
      </c>
    </row>
    <row r="159" spans="1:14" ht="15.75" x14ac:dyDescent="0.25">
      <c r="A159" s="629"/>
      <c r="B159" s="20" t="s">
        <v>62</v>
      </c>
      <c r="C159" s="12" t="s">
        <v>57</v>
      </c>
      <c r="D159" s="26">
        <f>Zomba!P159</f>
        <v>75</v>
      </c>
      <c r="E159" s="26">
        <f>Mwanza!P159</f>
        <v>59</v>
      </c>
      <c r="F159" s="26">
        <f>Domasi!P159</f>
        <v>12</v>
      </c>
      <c r="G159" s="26">
        <f>Namadzi!P159</f>
        <v>1</v>
      </c>
      <c r="H159" s="26">
        <f>Neno!P159</f>
        <v>0</v>
      </c>
      <c r="I159" s="26">
        <f>Kuchawe!P159</f>
        <v>10</v>
      </c>
      <c r="J159" s="26">
        <f>Chiradzulu!P159</f>
        <v>0</v>
      </c>
      <c r="K159" s="26">
        <f>Thondwe!P159</f>
        <v>3</v>
      </c>
      <c r="L159" s="26">
        <f>Jali!P159</f>
        <v>0</v>
      </c>
      <c r="M159" s="26">
        <f>Lirangwe!P159</f>
        <v>0</v>
      </c>
      <c r="N159" s="19">
        <f t="shared" si="51"/>
        <v>160</v>
      </c>
    </row>
    <row r="160" spans="1:14" ht="15.75" x14ac:dyDescent="0.25">
      <c r="A160" s="629"/>
      <c r="B160" s="20" t="s">
        <v>50</v>
      </c>
      <c r="C160" s="12" t="s">
        <v>57</v>
      </c>
      <c r="D160" s="26">
        <f>Zomba!P160</f>
        <v>121</v>
      </c>
      <c r="E160" s="26">
        <f>Mwanza!P160</f>
        <v>41</v>
      </c>
      <c r="F160" s="26">
        <f>Domasi!P160</f>
        <v>11</v>
      </c>
      <c r="G160" s="26">
        <f>Namadzi!P160</f>
        <v>0</v>
      </c>
      <c r="H160" s="26">
        <f>Neno!P160</f>
        <v>0</v>
      </c>
      <c r="I160" s="26">
        <f>Kuchawe!P160</f>
        <v>15</v>
      </c>
      <c r="J160" s="26">
        <f>Chiradzulu!P160</f>
        <v>0</v>
      </c>
      <c r="K160" s="26">
        <f>Thondwe!P160</f>
        <v>1</v>
      </c>
      <c r="L160" s="26">
        <f>Jali!P160</f>
        <v>0</v>
      </c>
      <c r="M160" s="26">
        <f>Lirangwe!P160</f>
        <v>11</v>
      </c>
      <c r="N160" s="19">
        <f t="shared" si="51"/>
        <v>200</v>
      </c>
    </row>
    <row r="161" spans="1:14" ht="15.75" x14ac:dyDescent="0.25">
      <c r="A161" s="629"/>
      <c r="B161" s="20" t="s">
        <v>49</v>
      </c>
      <c r="C161" s="12" t="s">
        <v>57</v>
      </c>
      <c r="D161" s="26">
        <f>Zomba!P161</f>
        <v>73</v>
      </c>
      <c r="E161" s="26">
        <f>Mwanza!P161</f>
        <v>5</v>
      </c>
      <c r="F161" s="26">
        <f>Domasi!P161</f>
        <v>7</v>
      </c>
      <c r="G161" s="26">
        <f>Namadzi!P161</f>
        <v>2</v>
      </c>
      <c r="H161" s="26">
        <f>Neno!P161</f>
        <v>0</v>
      </c>
      <c r="I161" s="26">
        <f>Kuchawe!P161</f>
        <v>12</v>
      </c>
      <c r="J161" s="26">
        <f>Chiradzulu!P161</f>
        <v>1</v>
      </c>
      <c r="K161" s="26">
        <f>Thondwe!P161</f>
        <v>10</v>
      </c>
      <c r="L161" s="26">
        <f>Jali!P161</f>
        <v>6</v>
      </c>
      <c r="M161" s="26">
        <f>Lirangwe!P161</f>
        <v>0</v>
      </c>
      <c r="N161" s="19">
        <f t="shared" si="51"/>
        <v>116</v>
      </c>
    </row>
    <row r="162" spans="1:14" ht="15.75" x14ac:dyDescent="0.25">
      <c r="A162" s="629"/>
      <c r="B162" s="20" t="s">
        <v>77</v>
      </c>
      <c r="C162" s="12" t="s">
        <v>57</v>
      </c>
      <c r="D162" s="26">
        <f>Zomba!P162</f>
        <v>56</v>
      </c>
      <c r="E162" s="26">
        <f>Mwanza!P162</f>
        <v>5</v>
      </c>
      <c r="F162" s="26">
        <f>Domasi!P162</f>
        <v>6</v>
      </c>
      <c r="G162" s="26">
        <f>Namadzi!P162</f>
        <v>4</v>
      </c>
      <c r="H162" s="26">
        <f>Neno!P162</f>
        <v>0</v>
      </c>
      <c r="I162" s="26">
        <f>Kuchawe!P162</f>
        <v>0</v>
      </c>
      <c r="J162" s="26">
        <f>Chiradzulu!P162</f>
        <v>7</v>
      </c>
      <c r="K162" s="26">
        <f>Thondwe!P162</f>
        <v>12</v>
      </c>
      <c r="L162" s="26">
        <f>Jali!P162</f>
        <v>0</v>
      </c>
      <c r="M162" s="26">
        <f>Lirangwe!P162</f>
        <v>0</v>
      </c>
      <c r="N162" s="19">
        <f t="shared" si="51"/>
        <v>90</v>
      </c>
    </row>
    <row r="163" spans="1:14" ht="15.75" x14ac:dyDescent="0.25">
      <c r="A163" s="629"/>
      <c r="B163" s="20" t="s">
        <v>69</v>
      </c>
      <c r="C163" s="12" t="s">
        <v>57</v>
      </c>
      <c r="D163" s="26">
        <f>Zomba!P163</f>
        <v>10</v>
      </c>
      <c r="E163" s="26">
        <f>Mwanza!P163</f>
        <v>2</v>
      </c>
      <c r="F163" s="26">
        <f>Domasi!P163</f>
        <v>9</v>
      </c>
      <c r="G163" s="26">
        <f>Namadzi!P163</f>
        <v>0</v>
      </c>
      <c r="H163" s="26">
        <f>Neno!P163</f>
        <v>0</v>
      </c>
      <c r="I163" s="26">
        <f>Kuchawe!P163</f>
        <v>0</v>
      </c>
      <c r="J163" s="26">
        <f>Chiradzulu!P163</f>
        <v>0</v>
      </c>
      <c r="K163" s="26">
        <f>Thondwe!P163</f>
        <v>0</v>
      </c>
      <c r="L163" s="26">
        <f>Jali!P163</f>
        <v>0</v>
      </c>
      <c r="M163" s="26">
        <f>Lirangwe!P163</f>
        <v>0</v>
      </c>
      <c r="N163" s="19">
        <f t="shared" si="51"/>
        <v>21</v>
      </c>
    </row>
    <row r="164" spans="1:14" ht="15.75" x14ac:dyDescent="0.25">
      <c r="A164" s="629"/>
      <c r="B164" s="20" t="s">
        <v>68</v>
      </c>
      <c r="C164" s="12" t="s">
        <v>57</v>
      </c>
      <c r="D164" s="26">
        <f>Zomba!P164</f>
        <v>0</v>
      </c>
      <c r="E164" s="26">
        <f>Mwanza!P164</f>
        <v>0</v>
      </c>
      <c r="F164" s="26">
        <f>Domasi!P164</f>
        <v>0</v>
      </c>
      <c r="G164" s="26">
        <f>Namadzi!P164</f>
        <v>0</v>
      </c>
      <c r="H164" s="26">
        <f>Neno!P164</f>
        <v>0</v>
      </c>
      <c r="I164" s="26">
        <f>Kuchawe!P164</f>
        <v>0</v>
      </c>
      <c r="J164" s="26">
        <f>Chiradzulu!P164</f>
        <v>0</v>
      </c>
      <c r="K164" s="26">
        <f>Thondwe!P164</f>
        <v>0</v>
      </c>
      <c r="L164" s="26">
        <f>Jali!P164</f>
        <v>0</v>
      </c>
      <c r="M164" s="26">
        <f>Lirangwe!P164</f>
        <v>0</v>
      </c>
      <c r="N164" s="19">
        <f t="shared" si="51"/>
        <v>0</v>
      </c>
    </row>
    <row r="165" spans="1:14" ht="15.75" x14ac:dyDescent="0.25">
      <c r="A165" s="630"/>
      <c r="B165" s="20" t="s">
        <v>76</v>
      </c>
      <c r="C165" s="12" t="s">
        <v>57</v>
      </c>
      <c r="D165" s="26">
        <f>Zomba!P165</f>
        <v>0</v>
      </c>
      <c r="E165" s="26">
        <f>Mwanza!P165</f>
        <v>0</v>
      </c>
      <c r="F165" s="26">
        <f>Domasi!P165</f>
        <v>0</v>
      </c>
      <c r="G165" s="26">
        <f>Namadzi!P165</f>
        <v>0</v>
      </c>
      <c r="H165" s="26">
        <f>Neno!P165</f>
        <v>0</v>
      </c>
      <c r="I165" s="26">
        <f>Kuchawe!P165</f>
        <v>0</v>
      </c>
      <c r="J165" s="26">
        <f>Chiradzulu!P165</f>
        <v>0</v>
      </c>
      <c r="K165" s="26">
        <f>Thondwe!P165</f>
        <v>0</v>
      </c>
      <c r="L165" s="26">
        <f>Jali!P165</f>
        <v>0</v>
      </c>
      <c r="M165" s="26">
        <f>Lirangwe!P165</f>
        <v>0</v>
      </c>
      <c r="N165" s="19">
        <f t="shared" si="51"/>
        <v>0</v>
      </c>
    </row>
    <row r="166" spans="1:14" ht="15.75" x14ac:dyDescent="0.25">
      <c r="A166" s="628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9"/>
    </row>
    <row r="167" spans="1:14" ht="15.75" x14ac:dyDescent="0.25">
      <c r="A167" s="629"/>
      <c r="B167" s="20" t="s">
        <v>74</v>
      </c>
      <c r="C167" s="12" t="s">
        <v>57</v>
      </c>
      <c r="D167" s="26">
        <f>Zomba!P167</f>
        <v>325</v>
      </c>
      <c r="E167" s="26">
        <f>Mwanza!P167</f>
        <v>52</v>
      </c>
      <c r="F167" s="26">
        <f>Domasi!P167</f>
        <v>55</v>
      </c>
      <c r="G167" s="26">
        <f>Namadzi!P167</f>
        <v>0</v>
      </c>
      <c r="H167" s="26">
        <f>Neno!P167</f>
        <v>9</v>
      </c>
      <c r="I167" s="26">
        <f>Kuchawe!P167</f>
        <v>15</v>
      </c>
      <c r="J167" s="26">
        <f>Chiradzulu!P167</f>
        <v>2</v>
      </c>
      <c r="K167" s="26">
        <f>Thondwe!P167</f>
        <v>0</v>
      </c>
      <c r="L167" s="26">
        <f>Jali!P167</f>
        <v>0</v>
      </c>
      <c r="M167" s="26">
        <f>Lirangwe!P167</f>
        <v>56</v>
      </c>
      <c r="N167" s="19">
        <f t="shared" ref="N167:N175" si="52">SUM(D167:M167)</f>
        <v>514</v>
      </c>
    </row>
    <row r="168" spans="1:14" ht="15.75" x14ac:dyDescent="0.25">
      <c r="A168" s="629"/>
      <c r="B168" s="20" t="s">
        <v>73</v>
      </c>
      <c r="C168" s="12" t="s">
        <v>57</v>
      </c>
      <c r="D168" s="26">
        <f>Zomba!P168</f>
        <v>67</v>
      </c>
      <c r="E168" s="26">
        <f>Mwanza!P168</f>
        <v>3</v>
      </c>
      <c r="F168" s="26">
        <f>Domasi!P168</f>
        <v>30</v>
      </c>
      <c r="G168" s="26">
        <f>Namadzi!P168</f>
        <v>0</v>
      </c>
      <c r="H168" s="26">
        <f>Neno!P168</f>
        <v>12</v>
      </c>
      <c r="I168" s="26">
        <f>Kuchawe!P168</f>
        <v>0</v>
      </c>
      <c r="J168" s="26">
        <f>Chiradzulu!P168</f>
        <v>2</v>
      </c>
      <c r="K168" s="26">
        <f>Thondwe!P168</f>
        <v>0</v>
      </c>
      <c r="L168" s="26">
        <f>Jali!P168</f>
        <v>0</v>
      </c>
      <c r="M168" s="26">
        <f>Lirangwe!P168</f>
        <v>1</v>
      </c>
      <c r="N168" s="19">
        <f t="shared" si="52"/>
        <v>115</v>
      </c>
    </row>
    <row r="169" spans="1:14" ht="15.75" x14ac:dyDescent="0.25">
      <c r="A169" s="629"/>
      <c r="B169" s="20" t="s">
        <v>72</v>
      </c>
      <c r="C169" s="12" t="s">
        <v>57</v>
      </c>
      <c r="D169" s="26">
        <f>Zomba!P169</f>
        <v>12</v>
      </c>
      <c r="E169" s="26">
        <f>Mwanza!P169</f>
        <v>0</v>
      </c>
      <c r="F169" s="26">
        <f>Domasi!P169</f>
        <v>7</v>
      </c>
      <c r="G169" s="26">
        <f>Namadzi!P169</f>
        <v>0</v>
      </c>
      <c r="H169" s="26">
        <f>Neno!P169</f>
        <v>0</v>
      </c>
      <c r="I169" s="26">
        <f>Kuchawe!P169</f>
        <v>0</v>
      </c>
      <c r="J169" s="26">
        <f>Chiradzulu!P169</f>
        <v>0</v>
      </c>
      <c r="K169" s="26">
        <f>Thondwe!P169</f>
        <v>0</v>
      </c>
      <c r="L169" s="26">
        <f>Jali!P169</f>
        <v>0</v>
      </c>
      <c r="M169" s="26">
        <f>Lirangwe!P169</f>
        <v>0</v>
      </c>
      <c r="N169" s="19">
        <f t="shared" si="52"/>
        <v>19</v>
      </c>
    </row>
    <row r="170" spans="1:14" ht="15.75" x14ac:dyDescent="0.25">
      <c r="A170" s="629"/>
      <c r="B170" s="20" t="s">
        <v>71</v>
      </c>
      <c r="C170" s="12" t="s">
        <v>57</v>
      </c>
      <c r="D170" s="26">
        <f>Zomba!P170</f>
        <v>4</v>
      </c>
      <c r="E170" s="26">
        <f>Mwanza!P170</f>
        <v>0</v>
      </c>
      <c r="F170" s="26">
        <f>Domasi!P170</f>
        <v>0</v>
      </c>
      <c r="G170" s="26">
        <f>Namadzi!P170</f>
        <v>0</v>
      </c>
      <c r="H170" s="26">
        <f>Neno!P170</f>
        <v>0</v>
      </c>
      <c r="I170" s="26">
        <f>Kuchawe!P170</f>
        <v>0</v>
      </c>
      <c r="J170" s="26">
        <f>Chiradzulu!P170</f>
        <v>0</v>
      </c>
      <c r="K170" s="26">
        <f>Thondwe!P170</f>
        <v>0</v>
      </c>
      <c r="L170" s="26">
        <f>Jali!P170</f>
        <v>0</v>
      </c>
      <c r="M170" s="26">
        <f>Lirangwe!P170</f>
        <v>0</v>
      </c>
      <c r="N170" s="19">
        <f t="shared" si="52"/>
        <v>4</v>
      </c>
    </row>
    <row r="171" spans="1:14" ht="15.75" x14ac:dyDescent="0.25">
      <c r="A171" s="629"/>
      <c r="B171" s="20" t="s">
        <v>52</v>
      </c>
      <c r="C171" s="12" t="s">
        <v>57</v>
      </c>
      <c r="D171" s="26">
        <f>Zomba!P171</f>
        <v>7</v>
      </c>
      <c r="E171" s="26">
        <f>Mwanza!P171</f>
        <v>0</v>
      </c>
      <c r="F171" s="26">
        <f>Domasi!P171</f>
        <v>1</v>
      </c>
      <c r="G171" s="26">
        <f>Namadzi!P171</f>
        <v>0</v>
      </c>
      <c r="H171" s="26">
        <f>Neno!P171</f>
        <v>0</v>
      </c>
      <c r="I171" s="26">
        <f>Kuchawe!P171</f>
        <v>0</v>
      </c>
      <c r="J171" s="26">
        <f>Chiradzulu!P171</f>
        <v>0</v>
      </c>
      <c r="K171" s="26">
        <f>Thondwe!P171</f>
        <v>0</v>
      </c>
      <c r="L171" s="26">
        <f>Jali!P171</f>
        <v>0</v>
      </c>
      <c r="M171" s="26">
        <f>Lirangwe!P171</f>
        <v>0</v>
      </c>
      <c r="N171" s="19">
        <f t="shared" si="52"/>
        <v>8</v>
      </c>
    </row>
    <row r="172" spans="1:14" ht="15.75" x14ac:dyDescent="0.25">
      <c r="A172" s="629"/>
      <c r="B172" s="20" t="s">
        <v>62</v>
      </c>
      <c r="C172" s="12" t="s">
        <v>57</v>
      </c>
      <c r="D172" s="26">
        <f>Zomba!P172</f>
        <v>2</v>
      </c>
      <c r="E172" s="26">
        <f>Mwanza!P172</f>
        <v>3</v>
      </c>
      <c r="F172" s="26">
        <f>Domasi!P172</f>
        <v>0</v>
      </c>
      <c r="G172" s="26">
        <f>Namadzi!P172</f>
        <v>0</v>
      </c>
      <c r="H172" s="26">
        <f>Neno!P172</f>
        <v>0</v>
      </c>
      <c r="I172" s="26">
        <f>Kuchawe!P172</f>
        <v>0</v>
      </c>
      <c r="J172" s="26">
        <f>Chiradzulu!P172</f>
        <v>0</v>
      </c>
      <c r="K172" s="26">
        <f>Thondwe!P172</f>
        <v>0</v>
      </c>
      <c r="L172" s="26">
        <f>Jali!P172</f>
        <v>0</v>
      </c>
      <c r="M172" s="26">
        <f>Lirangwe!P172</f>
        <v>0</v>
      </c>
      <c r="N172" s="19">
        <f t="shared" si="52"/>
        <v>5</v>
      </c>
    </row>
    <row r="173" spans="1:14" ht="15.75" x14ac:dyDescent="0.25">
      <c r="A173" s="629"/>
      <c r="B173" s="20" t="s">
        <v>61</v>
      </c>
      <c r="C173" s="12" t="s">
        <v>57</v>
      </c>
      <c r="D173" s="26">
        <f>Zomba!P173</f>
        <v>5</v>
      </c>
      <c r="E173" s="26">
        <f>Mwanza!P173</f>
        <v>0</v>
      </c>
      <c r="F173" s="26">
        <f>Domasi!P173</f>
        <v>0</v>
      </c>
      <c r="G173" s="26">
        <f>Namadzi!P173</f>
        <v>0</v>
      </c>
      <c r="H173" s="26">
        <f>Neno!P173</f>
        <v>0</v>
      </c>
      <c r="I173" s="26">
        <f>Kuchawe!P173</f>
        <v>0</v>
      </c>
      <c r="J173" s="26">
        <f>Chiradzulu!P173</f>
        <v>0</v>
      </c>
      <c r="K173" s="26">
        <f>Thondwe!P173</f>
        <v>0</v>
      </c>
      <c r="L173" s="26">
        <f>Jali!P173</f>
        <v>0</v>
      </c>
      <c r="M173" s="26">
        <f>Lirangwe!P173</f>
        <v>0</v>
      </c>
      <c r="N173" s="19">
        <f t="shared" si="52"/>
        <v>5</v>
      </c>
    </row>
    <row r="174" spans="1:14" ht="15.75" x14ac:dyDescent="0.25">
      <c r="A174" s="629"/>
      <c r="B174" s="20" t="s">
        <v>60</v>
      </c>
      <c r="C174" s="12" t="s">
        <v>57</v>
      </c>
      <c r="D174" s="26">
        <f>Zomba!P174</f>
        <v>1</v>
      </c>
      <c r="E174" s="26">
        <f>Mwanza!P174</f>
        <v>0</v>
      </c>
      <c r="F174" s="26">
        <f>Domasi!P174</f>
        <v>0</v>
      </c>
      <c r="G174" s="26">
        <f>Namadzi!P174</f>
        <v>0</v>
      </c>
      <c r="H174" s="26">
        <f>Neno!P174</f>
        <v>0</v>
      </c>
      <c r="I174" s="26">
        <f>Kuchawe!P174</f>
        <v>0</v>
      </c>
      <c r="J174" s="26">
        <f>Chiradzulu!P174</f>
        <v>1</v>
      </c>
      <c r="K174" s="26">
        <f>Thondwe!P174</f>
        <v>0</v>
      </c>
      <c r="L174" s="26">
        <f>Jali!P174</f>
        <v>0</v>
      </c>
      <c r="M174" s="26">
        <f>Lirangwe!P174</f>
        <v>0</v>
      </c>
      <c r="N174" s="19">
        <f t="shared" si="52"/>
        <v>2</v>
      </c>
    </row>
    <row r="175" spans="1:14" ht="15.75" x14ac:dyDescent="0.25">
      <c r="A175" s="630"/>
      <c r="B175" s="20" t="s">
        <v>69</v>
      </c>
      <c r="C175" s="12" t="s">
        <v>57</v>
      </c>
      <c r="D175" s="26">
        <f>Zomba!P175</f>
        <v>0</v>
      </c>
      <c r="E175" s="26">
        <f>Mwanza!P175</f>
        <v>0</v>
      </c>
      <c r="F175" s="26">
        <f>Domasi!P175</f>
        <v>0</v>
      </c>
      <c r="G175" s="26">
        <f>Namadzi!P175</f>
        <v>0</v>
      </c>
      <c r="H175" s="26">
        <f>Neno!P175</f>
        <v>0</v>
      </c>
      <c r="I175" s="26">
        <f>Kuchawe!P175</f>
        <v>0</v>
      </c>
      <c r="J175" s="26">
        <f>Chiradzulu!P175</f>
        <v>0</v>
      </c>
      <c r="K175" s="26">
        <f>Thondwe!P175</f>
        <v>0</v>
      </c>
      <c r="L175" s="26">
        <f>Jali!P175</f>
        <v>0</v>
      </c>
      <c r="M175" s="26">
        <f>Lirangwe!P175</f>
        <v>0</v>
      </c>
      <c r="N175" s="19">
        <f t="shared" si="52"/>
        <v>0</v>
      </c>
    </row>
    <row r="176" spans="1:14" ht="15.75" x14ac:dyDescent="0.25">
      <c r="A176" s="628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9"/>
    </row>
    <row r="177" spans="1:14" ht="15.75" x14ac:dyDescent="0.25">
      <c r="A177" s="629"/>
      <c r="B177" s="20" t="s">
        <v>60</v>
      </c>
      <c r="C177" s="12" t="s">
        <v>57</v>
      </c>
      <c r="D177" s="26">
        <f>Zomba!P177</f>
        <v>0</v>
      </c>
      <c r="E177" s="26">
        <f>Mwanza!P177</f>
        <v>0</v>
      </c>
      <c r="F177" s="26">
        <f>Domasi!P177</f>
        <v>0</v>
      </c>
      <c r="G177" s="26">
        <f>Namadzi!P177</f>
        <v>0</v>
      </c>
      <c r="H177" s="26">
        <f>Neno!P177</f>
        <v>0</v>
      </c>
      <c r="I177" s="26">
        <f>Kuchawe!P177</f>
        <v>0</v>
      </c>
      <c r="J177" s="26">
        <f>Chiradzulu!P177</f>
        <v>0</v>
      </c>
      <c r="K177" s="26">
        <f>Thondwe!P177</f>
        <v>0</v>
      </c>
      <c r="L177" s="26">
        <f>Jali!P177</f>
        <v>0</v>
      </c>
      <c r="M177" s="26">
        <f>Lirangwe!P177</f>
        <v>0</v>
      </c>
      <c r="N177" s="19">
        <f t="shared" ref="N177:N182" si="53">SUM(D177:M177)</f>
        <v>0</v>
      </c>
    </row>
    <row r="178" spans="1:14" ht="15.75" x14ac:dyDescent="0.25">
      <c r="A178" s="629"/>
      <c r="B178" s="20" t="s">
        <v>69</v>
      </c>
      <c r="C178" s="12" t="s">
        <v>57</v>
      </c>
      <c r="D178" s="26">
        <f>Zomba!P178</f>
        <v>0</v>
      </c>
      <c r="E178" s="26">
        <f>Mwanza!P178</f>
        <v>0</v>
      </c>
      <c r="F178" s="26">
        <f>Domasi!P178</f>
        <v>0</v>
      </c>
      <c r="G178" s="26">
        <f>Namadzi!P178</f>
        <v>0</v>
      </c>
      <c r="H178" s="26">
        <f>Neno!P178</f>
        <v>0</v>
      </c>
      <c r="I178" s="26">
        <f>Kuchawe!P178</f>
        <v>0</v>
      </c>
      <c r="J178" s="26">
        <f>Chiradzulu!P178</f>
        <v>0</v>
      </c>
      <c r="K178" s="26">
        <f>Thondwe!P178</f>
        <v>0</v>
      </c>
      <c r="L178" s="26">
        <f>Jali!P178</f>
        <v>0</v>
      </c>
      <c r="M178" s="26">
        <f>Lirangwe!P178</f>
        <v>0</v>
      </c>
      <c r="N178" s="19">
        <f t="shared" si="53"/>
        <v>0</v>
      </c>
    </row>
    <row r="179" spans="1:14" ht="15.75" x14ac:dyDescent="0.25">
      <c r="A179" s="629"/>
      <c r="B179" s="20" t="s">
        <v>68</v>
      </c>
      <c r="C179" s="12" t="s">
        <v>57</v>
      </c>
      <c r="D179" s="26">
        <f>Zomba!P179</f>
        <v>0</v>
      </c>
      <c r="E179" s="26">
        <f>Mwanza!P179</f>
        <v>0</v>
      </c>
      <c r="F179" s="26">
        <f>Domasi!P179</f>
        <v>0</v>
      </c>
      <c r="G179" s="26">
        <f>Namadzi!P179</f>
        <v>0</v>
      </c>
      <c r="H179" s="26">
        <f>Neno!P179</f>
        <v>0</v>
      </c>
      <c r="I179" s="26">
        <f>Kuchawe!P179</f>
        <v>0</v>
      </c>
      <c r="J179" s="26">
        <f>Chiradzulu!P179</f>
        <v>0</v>
      </c>
      <c r="K179" s="26">
        <f>Thondwe!P179</f>
        <v>0</v>
      </c>
      <c r="L179" s="26">
        <f>Jali!P179</f>
        <v>0</v>
      </c>
      <c r="M179" s="26">
        <f>Lirangwe!P179</f>
        <v>0</v>
      </c>
      <c r="N179" s="19">
        <f t="shared" si="53"/>
        <v>0</v>
      </c>
    </row>
    <row r="180" spans="1:14" ht="15.75" x14ac:dyDescent="0.25">
      <c r="A180" s="629"/>
      <c r="B180" s="20" t="s">
        <v>67</v>
      </c>
      <c r="C180" s="12" t="s">
        <v>57</v>
      </c>
      <c r="D180" s="26">
        <f>Zomba!P180</f>
        <v>0</v>
      </c>
      <c r="E180" s="26">
        <f>Mwanza!P180</f>
        <v>0</v>
      </c>
      <c r="F180" s="26">
        <f>Domasi!P180</f>
        <v>0</v>
      </c>
      <c r="G180" s="26">
        <f>Namadzi!P180</f>
        <v>0</v>
      </c>
      <c r="H180" s="26">
        <f>Neno!P180</f>
        <v>0</v>
      </c>
      <c r="I180" s="26">
        <f>Kuchawe!P180</f>
        <v>0</v>
      </c>
      <c r="J180" s="26">
        <f>Chiradzulu!P180</f>
        <v>0</v>
      </c>
      <c r="K180" s="26">
        <f>Thondwe!P180</f>
        <v>0</v>
      </c>
      <c r="L180" s="26">
        <f>Jali!P180</f>
        <v>0</v>
      </c>
      <c r="M180" s="26">
        <f>Lirangwe!P180</f>
        <v>0</v>
      </c>
      <c r="N180" s="19">
        <f t="shared" si="53"/>
        <v>0</v>
      </c>
    </row>
    <row r="181" spans="1:14" ht="15.75" x14ac:dyDescent="0.25">
      <c r="A181" s="629"/>
      <c r="B181" s="20" t="s">
        <v>66</v>
      </c>
      <c r="C181" s="12" t="s">
        <v>57</v>
      </c>
      <c r="D181" s="26">
        <f>Zomba!P181</f>
        <v>0</v>
      </c>
      <c r="E181" s="26">
        <f>Mwanza!P181</f>
        <v>0</v>
      </c>
      <c r="F181" s="26">
        <f>Domasi!P181</f>
        <v>0</v>
      </c>
      <c r="G181" s="26">
        <f>Namadzi!P181</f>
        <v>0</v>
      </c>
      <c r="H181" s="26">
        <f>Neno!P181</f>
        <v>0</v>
      </c>
      <c r="I181" s="26">
        <f>Kuchawe!P181</f>
        <v>0</v>
      </c>
      <c r="J181" s="26">
        <f>Chiradzulu!P181</f>
        <v>0</v>
      </c>
      <c r="K181" s="26">
        <f>Thondwe!P181</f>
        <v>0</v>
      </c>
      <c r="L181" s="26">
        <f>Jali!P181</f>
        <v>0</v>
      </c>
      <c r="M181" s="26">
        <f>Lirangwe!P181</f>
        <v>0</v>
      </c>
      <c r="N181" s="19">
        <f t="shared" si="53"/>
        <v>0</v>
      </c>
    </row>
    <row r="182" spans="1:14" ht="15.75" x14ac:dyDescent="0.25">
      <c r="A182" s="630"/>
      <c r="B182" s="20" t="s">
        <v>65</v>
      </c>
      <c r="C182" s="12" t="s">
        <v>57</v>
      </c>
      <c r="D182" s="26">
        <f>Zomba!P182</f>
        <v>0</v>
      </c>
      <c r="E182" s="26">
        <f>Mwanza!P182</f>
        <v>0</v>
      </c>
      <c r="F182" s="26">
        <f>Domasi!P182</f>
        <v>0</v>
      </c>
      <c r="G182" s="26">
        <f>Namadzi!P182</f>
        <v>0</v>
      </c>
      <c r="H182" s="26">
        <f>Neno!P182</f>
        <v>0</v>
      </c>
      <c r="I182" s="26">
        <f>Kuchawe!P182</f>
        <v>0</v>
      </c>
      <c r="J182" s="26">
        <f>Chiradzulu!P182</f>
        <v>0</v>
      </c>
      <c r="K182" s="26">
        <f>Thondwe!P182</f>
        <v>0</v>
      </c>
      <c r="L182" s="26">
        <f>Jali!P182</f>
        <v>0</v>
      </c>
      <c r="M182" s="26">
        <f>Lirangwe!P182</f>
        <v>0</v>
      </c>
      <c r="N182" s="19">
        <f t="shared" si="53"/>
        <v>0</v>
      </c>
    </row>
    <row r="183" spans="1:14" ht="15.75" x14ac:dyDescent="0.25">
      <c r="A183" s="628" t="s">
        <v>211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9"/>
    </row>
    <row r="184" spans="1:14" ht="15.75" x14ac:dyDescent="0.25">
      <c r="A184" s="629"/>
      <c r="B184" s="20" t="s">
        <v>73</v>
      </c>
      <c r="C184" s="12" t="s">
        <v>57</v>
      </c>
      <c r="D184" s="26">
        <f>Zomba!P184</f>
        <v>31</v>
      </c>
      <c r="E184" s="26">
        <f>Mwanza!P184</f>
        <v>0</v>
      </c>
      <c r="F184" s="26">
        <f>Domasi!P184</f>
        <v>0</v>
      </c>
      <c r="G184" s="26">
        <f>Namadzi!P184</f>
        <v>0</v>
      </c>
      <c r="H184" s="26">
        <f>Neno!P184</f>
        <v>0</v>
      </c>
      <c r="I184" s="26">
        <f>Kuchawe!P184</f>
        <v>0</v>
      </c>
      <c r="J184" s="26">
        <f>Chiradzulu!P184</f>
        <v>0</v>
      </c>
      <c r="K184" s="26">
        <f>Thondwe!P184</f>
        <v>0</v>
      </c>
      <c r="L184" s="26">
        <f>Jali!P184</f>
        <v>0</v>
      </c>
      <c r="M184" s="26">
        <f>Lirangwe!P184</f>
        <v>0</v>
      </c>
      <c r="N184" s="19">
        <f>SUM(D184:M184)</f>
        <v>31</v>
      </c>
    </row>
    <row r="185" spans="1:14" ht="15.75" x14ac:dyDescent="0.25">
      <c r="A185" s="629"/>
      <c r="B185" s="20" t="s">
        <v>72</v>
      </c>
      <c r="C185" s="12" t="s">
        <v>57</v>
      </c>
      <c r="D185" s="26">
        <f>Zomba!P185</f>
        <v>64</v>
      </c>
      <c r="E185" s="26">
        <f>Mwanza!P185</f>
        <v>0</v>
      </c>
      <c r="F185" s="26">
        <f>Domasi!P185</f>
        <v>0</v>
      </c>
      <c r="G185" s="26">
        <f>Namadzi!P185</f>
        <v>0</v>
      </c>
      <c r="H185" s="26">
        <f>Neno!P185</f>
        <v>0</v>
      </c>
      <c r="I185" s="26">
        <f>Kuchawe!P185</f>
        <v>0</v>
      </c>
      <c r="J185" s="26">
        <f>Chiradzulu!P185</f>
        <v>0</v>
      </c>
      <c r="K185" s="26">
        <f>Thondwe!P185</f>
        <v>0</v>
      </c>
      <c r="L185" s="26">
        <f>Jali!P185</f>
        <v>0</v>
      </c>
      <c r="M185" s="26">
        <f>Lirangwe!P185</f>
        <v>0</v>
      </c>
      <c r="N185" s="19">
        <f>SUM(D185:M185)</f>
        <v>64</v>
      </c>
    </row>
    <row r="186" spans="1:14" ht="15.75" x14ac:dyDescent="0.25">
      <c r="A186" s="629"/>
      <c r="B186" s="20" t="s">
        <v>53</v>
      </c>
      <c r="C186" s="12" t="s">
        <v>57</v>
      </c>
      <c r="D186" s="26">
        <f>Zomba!P186</f>
        <v>7</v>
      </c>
      <c r="E186" s="26">
        <f>Mwanza!P186</f>
        <v>0</v>
      </c>
      <c r="F186" s="26">
        <f>Domasi!P186</f>
        <v>0</v>
      </c>
      <c r="G186" s="26">
        <f>Namadzi!P186</f>
        <v>0</v>
      </c>
      <c r="H186" s="26">
        <f>Neno!P186</f>
        <v>0</v>
      </c>
      <c r="I186" s="26">
        <f>Kuchawe!P186</f>
        <v>0</v>
      </c>
      <c r="J186" s="26">
        <f>Chiradzulu!P186</f>
        <v>0</v>
      </c>
      <c r="K186" s="26">
        <f>Thondwe!P186</f>
        <v>0</v>
      </c>
      <c r="L186" s="26">
        <f>Jali!P186</f>
        <v>0</v>
      </c>
      <c r="M186" s="26">
        <f>Lirangwe!P186</f>
        <v>0</v>
      </c>
      <c r="N186" s="19">
        <f>SUM(D186:M186)</f>
        <v>7</v>
      </c>
    </row>
    <row r="187" spans="1:14" ht="15.75" x14ac:dyDescent="0.25">
      <c r="A187" s="630"/>
      <c r="B187" s="20" t="s">
        <v>52</v>
      </c>
      <c r="C187" s="12" t="s">
        <v>57</v>
      </c>
      <c r="D187" s="26">
        <f>Zomba!P187</f>
        <v>1</v>
      </c>
      <c r="E187" s="26">
        <f>Mwanza!P187</f>
        <v>0</v>
      </c>
      <c r="F187" s="26">
        <f>Domasi!P187</f>
        <v>0</v>
      </c>
      <c r="G187" s="26">
        <f>Namadzi!P187</f>
        <v>0</v>
      </c>
      <c r="H187" s="26">
        <f>Neno!P187</f>
        <v>0</v>
      </c>
      <c r="I187" s="26">
        <f>Kuchawe!P187</f>
        <v>0</v>
      </c>
      <c r="J187" s="26">
        <f>Chiradzulu!P187</f>
        <v>0</v>
      </c>
      <c r="K187" s="26">
        <f>Thondwe!P187</f>
        <v>0</v>
      </c>
      <c r="L187" s="26">
        <f>Jali!P187</f>
        <v>0</v>
      </c>
      <c r="M187" s="26">
        <f>Lirangwe!P187</f>
        <v>0</v>
      </c>
      <c r="N187" s="19">
        <f>SUM(D187:M187)</f>
        <v>1</v>
      </c>
    </row>
    <row r="188" spans="1:14" ht="15.75" x14ac:dyDescent="0.25">
      <c r="A188" s="628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19"/>
    </row>
    <row r="189" spans="1:14" ht="15.75" x14ac:dyDescent="0.25">
      <c r="A189" s="629"/>
      <c r="B189" s="21" t="s">
        <v>52</v>
      </c>
      <c r="C189" s="12" t="s">
        <v>57</v>
      </c>
      <c r="D189" s="26">
        <f>Zomba!P189</f>
        <v>0</v>
      </c>
      <c r="E189" s="26">
        <f>Mwanza!P189</f>
        <v>0</v>
      </c>
      <c r="F189" s="26">
        <f>Domasi!P189</f>
        <v>0</v>
      </c>
      <c r="G189" s="26">
        <f>Namadzi!P189</f>
        <v>0</v>
      </c>
      <c r="H189" s="26">
        <f>Neno!P189</f>
        <v>0</v>
      </c>
      <c r="I189" s="26">
        <f>Kuchawe!P189</f>
        <v>0</v>
      </c>
      <c r="J189" s="26">
        <f>Chiradzulu!P189</f>
        <v>0</v>
      </c>
      <c r="K189" s="26">
        <f>Thondwe!P189</f>
        <v>0</v>
      </c>
      <c r="L189" s="26">
        <f>Jali!P189</f>
        <v>0</v>
      </c>
      <c r="M189" s="26">
        <f>Lirangwe!P189</f>
        <v>0</v>
      </c>
      <c r="N189" s="19">
        <f>SUM(D189:M189)</f>
        <v>0</v>
      </c>
    </row>
    <row r="190" spans="1:14" ht="15.75" x14ac:dyDescent="0.25">
      <c r="A190" s="629"/>
      <c r="B190" s="20" t="s">
        <v>62</v>
      </c>
      <c r="C190" s="12" t="s">
        <v>57</v>
      </c>
      <c r="D190" s="26">
        <f>Zomba!P190</f>
        <v>0</v>
      </c>
      <c r="E190" s="26">
        <f>Mwanza!P190</f>
        <v>0</v>
      </c>
      <c r="F190" s="26">
        <f>Domasi!P190</f>
        <v>0</v>
      </c>
      <c r="G190" s="26">
        <f>Namadzi!P190</f>
        <v>0</v>
      </c>
      <c r="H190" s="26">
        <f>Neno!P190</f>
        <v>0</v>
      </c>
      <c r="I190" s="26">
        <f>Kuchawe!P190</f>
        <v>0</v>
      </c>
      <c r="J190" s="26">
        <f>Chiradzulu!P190</f>
        <v>0</v>
      </c>
      <c r="K190" s="26">
        <f>Thondwe!P190</f>
        <v>0</v>
      </c>
      <c r="L190" s="26">
        <f>Jali!P190</f>
        <v>0</v>
      </c>
      <c r="M190" s="26">
        <f>Lirangwe!P190</f>
        <v>0</v>
      </c>
      <c r="N190" s="19">
        <f>SUM(D190:M190)</f>
        <v>0</v>
      </c>
    </row>
    <row r="191" spans="1:14" ht="15.75" x14ac:dyDescent="0.25">
      <c r="A191" s="629"/>
      <c r="B191" s="20" t="s">
        <v>61</v>
      </c>
      <c r="C191" s="12" t="s">
        <v>57</v>
      </c>
      <c r="D191" s="26">
        <f>Zomba!P191</f>
        <v>5</v>
      </c>
      <c r="E191" s="26">
        <f>Mwanza!P191</f>
        <v>0</v>
      </c>
      <c r="F191" s="26">
        <f>Domasi!P191</f>
        <v>0</v>
      </c>
      <c r="G191" s="26">
        <f>Namadzi!P191</f>
        <v>0</v>
      </c>
      <c r="H191" s="26">
        <f>Neno!P191</f>
        <v>0</v>
      </c>
      <c r="I191" s="26">
        <f>Kuchawe!P191</f>
        <v>0</v>
      </c>
      <c r="J191" s="26">
        <f>Chiradzulu!P191</f>
        <v>0</v>
      </c>
      <c r="K191" s="26">
        <f>Thondwe!P191</f>
        <v>0</v>
      </c>
      <c r="L191" s="26">
        <f>Jali!P191</f>
        <v>0</v>
      </c>
      <c r="M191" s="26">
        <f>Lirangwe!P191</f>
        <v>0</v>
      </c>
      <c r="N191" s="19">
        <f>SUM(D191:M191)</f>
        <v>5</v>
      </c>
    </row>
    <row r="192" spans="1:14" ht="15.75" x14ac:dyDescent="0.25">
      <c r="A192" s="630"/>
      <c r="B192" s="20" t="s">
        <v>60</v>
      </c>
      <c r="C192" s="12" t="s">
        <v>57</v>
      </c>
      <c r="D192" s="26">
        <f>Zomba!P192</f>
        <v>1</v>
      </c>
      <c r="E192" s="26">
        <f>Mwanza!P192</f>
        <v>0</v>
      </c>
      <c r="F192" s="26">
        <f>Domasi!P192</f>
        <v>0</v>
      </c>
      <c r="G192" s="26">
        <f>Namadzi!P192</f>
        <v>0</v>
      </c>
      <c r="H192" s="26">
        <f>Neno!P192</f>
        <v>0</v>
      </c>
      <c r="I192" s="26">
        <f>Kuchawe!P192</f>
        <v>0</v>
      </c>
      <c r="J192" s="26">
        <f>Chiradzulu!P192</f>
        <v>0</v>
      </c>
      <c r="K192" s="26">
        <f>Thondwe!P192</f>
        <v>0</v>
      </c>
      <c r="L192" s="26">
        <f>Jali!P192</f>
        <v>0</v>
      </c>
      <c r="M192" s="26">
        <f>Lirangwe!P192</f>
        <v>0</v>
      </c>
      <c r="N192" s="19">
        <f>SUM(D192:M192)</f>
        <v>1</v>
      </c>
    </row>
    <row r="193" spans="1:14" ht="15.75" x14ac:dyDescent="0.25">
      <c r="A193" s="701" t="s">
        <v>59</v>
      </c>
      <c r="B193" s="702"/>
      <c r="C193" s="12"/>
      <c r="D193" s="11">
        <f>SUM(D153:D192)</f>
        <v>6666</v>
      </c>
      <c r="E193" s="11">
        <f t="shared" ref="E193:M193" si="54">SUM(E153:E192)</f>
        <v>1066</v>
      </c>
      <c r="F193" s="11">
        <f t="shared" si="54"/>
        <v>469</v>
      </c>
      <c r="G193" s="11">
        <f t="shared" si="54"/>
        <v>415</v>
      </c>
      <c r="H193" s="11">
        <f t="shared" si="54"/>
        <v>137</v>
      </c>
      <c r="I193" s="11">
        <f t="shared" si="54"/>
        <v>331</v>
      </c>
      <c r="J193" s="11">
        <f t="shared" si="54"/>
        <v>189</v>
      </c>
      <c r="K193" s="11">
        <f t="shared" si="54"/>
        <v>149</v>
      </c>
      <c r="L193" s="11">
        <f t="shared" si="54"/>
        <v>166</v>
      </c>
      <c r="M193" s="11">
        <f t="shared" si="54"/>
        <v>449</v>
      </c>
      <c r="N193" s="40">
        <f>SUM(N153:N192)</f>
        <v>10037</v>
      </c>
    </row>
    <row r="194" spans="1:14" ht="15.75" x14ac:dyDescent="0.25">
      <c r="A194" s="600" t="s">
        <v>58</v>
      </c>
      <c r="B194" s="631"/>
      <c r="C194" s="12" t="s">
        <v>57</v>
      </c>
      <c r="D194" s="26">
        <f>Zomba!P194</f>
        <v>0</v>
      </c>
      <c r="E194" s="26">
        <f>Mwanza!P194</f>
        <v>0</v>
      </c>
      <c r="F194" s="26">
        <f>Domasi!P194</f>
        <v>0</v>
      </c>
      <c r="G194" s="26">
        <f>Namadzi!P194</f>
        <v>3</v>
      </c>
      <c r="H194" s="26">
        <f>Neno!P194</f>
        <v>8</v>
      </c>
      <c r="I194" s="26">
        <f>Kuchawe!P194</f>
        <v>0</v>
      </c>
      <c r="J194" s="26">
        <f>Chiradzulu!P194</f>
        <v>0</v>
      </c>
      <c r="K194" s="26">
        <f>Thondwe!P194</f>
        <v>0</v>
      </c>
      <c r="L194" s="26">
        <f>Jali!P194</f>
        <v>0</v>
      </c>
      <c r="M194" s="26">
        <f>Lirangwe!P194</f>
        <v>0</v>
      </c>
      <c r="N194" s="10">
        <f>SUM(D194:M194)</f>
        <v>11</v>
      </c>
    </row>
    <row r="195" spans="1:14" ht="15.75" x14ac:dyDescent="0.25">
      <c r="A195" s="602"/>
      <c r="B195" s="632"/>
      <c r="C195" s="17" t="s">
        <v>55</v>
      </c>
      <c r="D195" s="26">
        <f>Zomba!P195</f>
        <v>0</v>
      </c>
      <c r="E195" s="26">
        <f>Mwanza!P195</f>
        <v>0</v>
      </c>
      <c r="F195" s="26">
        <f>Domasi!P195</f>
        <v>0</v>
      </c>
      <c r="G195" s="26">
        <f>Namadzi!P195</f>
        <v>1104</v>
      </c>
      <c r="H195" s="26">
        <f>Neno!P195</f>
        <v>5513</v>
      </c>
      <c r="I195" s="26">
        <f>Kuchawe!P195</f>
        <v>0</v>
      </c>
      <c r="J195" s="26">
        <f>Chiradzulu!P195</f>
        <v>0</v>
      </c>
      <c r="K195" s="26">
        <f>Thondwe!P195</f>
        <v>0</v>
      </c>
      <c r="L195" s="26">
        <f>Jali!P195</f>
        <v>0</v>
      </c>
      <c r="M195" s="26">
        <f>Lirangwe!P195</f>
        <v>0</v>
      </c>
      <c r="N195" s="10">
        <f>SUM(D195:M195)</f>
        <v>6617</v>
      </c>
    </row>
    <row r="196" spans="1:14" ht="15.75" x14ac:dyDescent="0.25">
      <c r="A196" s="221" t="s">
        <v>204</v>
      </c>
      <c r="B196" s="222"/>
      <c r="C196" s="17" t="s">
        <v>55</v>
      </c>
      <c r="D196" s="26">
        <f>Zomba!P196</f>
        <v>21.25</v>
      </c>
      <c r="E196" s="26">
        <f>Mwanza!P196</f>
        <v>21.666666666666668</v>
      </c>
      <c r="F196" s="26">
        <f>Domasi!P196</f>
        <v>18.416666666666668</v>
      </c>
      <c r="G196" s="26">
        <f>Namadzi!P196</f>
        <v>21.916666666666668</v>
      </c>
      <c r="H196" s="26">
        <f>Neno!P196</f>
        <v>9.3333333333333339</v>
      </c>
      <c r="I196" s="26">
        <f>Kuchawe!P196</f>
        <v>21.833333333333332</v>
      </c>
      <c r="J196" s="26">
        <f>Chiradzulu!P196</f>
        <v>7.583333333333333</v>
      </c>
      <c r="K196" s="26">
        <f>Thondwe!P196</f>
        <v>11.5</v>
      </c>
      <c r="L196" s="26">
        <f>Jali!P196</f>
        <v>22.583333333333332</v>
      </c>
      <c r="M196" s="26">
        <f>Lirangwe!P196</f>
        <v>20.333333333333332</v>
      </c>
      <c r="N196" s="319">
        <f>SUM(D196:M196)/10</f>
        <v>17.641666666666669</v>
      </c>
    </row>
    <row r="197" spans="1:14" ht="15.75" x14ac:dyDescent="0.25">
      <c r="A197" s="596" t="s">
        <v>56</v>
      </c>
      <c r="B197" s="597"/>
      <c r="C197" s="17" t="s">
        <v>55</v>
      </c>
      <c r="D197" s="26">
        <f>Zomba!P197</f>
        <v>552.72</v>
      </c>
      <c r="E197" s="26">
        <f>Mwanza!P197</f>
        <v>398.84</v>
      </c>
      <c r="F197" s="26">
        <f>Domasi!P197</f>
        <v>470</v>
      </c>
      <c r="G197" s="26">
        <f>Namadzi!P197</f>
        <v>1075.17</v>
      </c>
      <c r="H197" s="26">
        <f>Neno!P197</f>
        <v>618.5</v>
      </c>
      <c r="I197" s="26">
        <f>Kuchawe!P197</f>
        <v>492.68999999999994</v>
      </c>
      <c r="J197" s="26">
        <f>Chiradzulu!P197</f>
        <v>148.59999999999997</v>
      </c>
      <c r="K197" s="26">
        <f>Thondwe!P197</f>
        <v>0</v>
      </c>
      <c r="L197" s="26">
        <f>Jali!P197</f>
        <v>0</v>
      </c>
      <c r="M197" s="26">
        <f>Lirangwe!P197</f>
        <v>269</v>
      </c>
      <c r="N197" s="10">
        <f>SUM(D197:M197)</f>
        <v>4025.52</v>
      </c>
    </row>
    <row r="198" spans="1:14" x14ac:dyDescent="0.25">
      <c r="A198" s="593" t="s">
        <v>205</v>
      </c>
      <c r="B198" s="594"/>
      <c r="C198" s="594"/>
      <c r="D198" s="594"/>
      <c r="E198" s="594"/>
      <c r="F198" s="594"/>
      <c r="G198" s="594"/>
      <c r="H198" s="594"/>
      <c r="I198" s="594"/>
      <c r="J198" s="594"/>
      <c r="K198" s="594"/>
      <c r="L198" s="594"/>
      <c r="M198" s="594"/>
      <c r="N198" s="595"/>
    </row>
    <row r="199" spans="1:14" ht="15.75" x14ac:dyDescent="0.25">
      <c r="A199" s="600" t="s">
        <v>54</v>
      </c>
      <c r="B199" s="218" t="s">
        <v>53</v>
      </c>
      <c r="C199" s="12" t="s">
        <v>47</v>
      </c>
      <c r="D199" s="26">
        <f>Zomba!P199</f>
        <v>0</v>
      </c>
      <c r="E199" s="26">
        <f>Mwanza!P199</f>
        <v>360</v>
      </c>
      <c r="F199" s="26">
        <f>Domasi!P199</f>
        <v>850</v>
      </c>
      <c r="G199" s="26">
        <f>Namadzi!P199</f>
        <v>0</v>
      </c>
      <c r="H199" s="26">
        <f>Neno!P199</f>
        <v>294</v>
      </c>
      <c r="I199" s="26">
        <f>Kuchawe!P199</f>
        <v>0</v>
      </c>
      <c r="J199" s="26">
        <f>Chiradzulu!P199</f>
        <v>0</v>
      </c>
      <c r="K199" s="26">
        <f>Thondwe!P199</f>
        <v>0</v>
      </c>
      <c r="L199" s="26">
        <f>Jali!P199</f>
        <v>60</v>
      </c>
      <c r="M199" s="26">
        <f>Lirangwe!P199</f>
        <v>246</v>
      </c>
      <c r="N199" s="10">
        <f t="shared" ref="N199:N204" si="55">SUM(D199:M199)</f>
        <v>1810</v>
      </c>
    </row>
    <row r="200" spans="1:14" ht="15.75" x14ac:dyDescent="0.25">
      <c r="A200" s="601"/>
      <c r="B200" s="218" t="s">
        <v>52</v>
      </c>
      <c r="C200" s="12" t="s">
        <v>47</v>
      </c>
      <c r="D200" s="26">
        <f>Zomba!P200</f>
        <v>0</v>
      </c>
      <c r="E200" s="26">
        <f>Mwanza!P200</f>
        <v>138</v>
      </c>
      <c r="F200" s="26">
        <f>Domasi!P200</f>
        <v>0</v>
      </c>
      <c r="G200" s="26">
        <f>Namadzi!P200</f>
        <v>0</v>
      </c>
      <c r="H200" s="26">
        <f>Neno!P200</f>
        <v>156</v>
      </c>
      <c r="I200" s="26">
        <f>Kuchawe!P200</f>
        <v>0</v>
      </c>
      <c r="J200" s="26">
        <f>Chiradzulu!P200</f>
        <v>0</v>
      </c>
      <c r="K200" s="26">
        <f>Thondwe!P200</f>
        <v>0</v>
      </c>
      <c r="L200" s="26">
        <f>Jali!P200</f>
        <v>60</v>
      </c>
      <c r="M200" s="26">
        <f>Lirangwe!P200</f>
        <v>864</v>
      </c>
      <c r="N200" s="10">
        <f t="shared" si="55"/>
        <v>1218</v>
      </c>
    </row>
    <row r="201" spans="1:14" ht="15.75" x14ac:dyDescent="0.25">
      <c r="A201" s="601"/>
      <c r="B201" s="218" t="s">
        <v>51</v>
      </c>
      <c r="C201" s="12" t="s">
        <v>47</v>
      </c>
      <c r="D201" s="26">
        <f>Zomba!P201</f>
        <v>0</v>
      </c>
      <c r="E201" s="26">
        <f>Mwanza!P201</f>
        <v>1722</v>
      </c>
      <c r="F201" s="26">
        <f>Domasi!P201</f>
        <v>0</v>
      </c>
      <c r="G201" s="26">
        <f>Namadzi!P201</f>
        <v>0</v>
      </c>
      <c r="H201" s="26">
        <f>Neno!P201</f>
        <v>2154</v>
      </c>
      <c r="I201" s="26">
        <f>Kuchawe!P201</f>
        <v>0</v>
      </c>
      <c r="J201" s="26">
        <f>Chiradzulu!P201</f>
        <v>0</v>
      </c>
      <c r="K201" s="26">
        <f>Thondwe!P201</f>
        <v>0</v>
      </c>
      <c r="L201" s="26">
        <f>Jali!P201</f>
        <v>220</v>
      </c>
      <c r="M201" s="26">
        <f>Lirangwe!P201</f>
        <v>18</v>
      </c>
      <c r="N201" s="10">
        <f t="shared" si="55"/>
        <v>4114</v>
      </c>
    </row>
    <row r="202" spans="1:14" ht="15.75" x14ac:dyDescent="0.25">
      <c r="A202" s="601"/>
      <c r="B202" s="218" t="s">
        <v>50</v>
      </c>
      <c r="C202" s="12" t="s">
        <v>47</v>
      </c>
      <c r="D202" s="26">
        <f>Zomba!P202</f>
        <v>0</v>
      </c>
      <c r="E202" s="26">
        <f>Mwanza!P202</f>
        <v>168</v>
      </c>
      <c r="F202" s="26">
        <f>Domasi!P202</f>
        <v>0</v>
      </c>
      <c r="G202" s="26">
        <f>Namadzi!P202</f>
        <v>0</v>
      </c>
      <c r="H202" s="26">
        <f>Neno!P202</f>
        <v>0</v>
      </c>
      <c r="I202" s="26">
        <f>Kuchawe!P202</f>
        <v>0</v>
      </c>
      <c r="J202" s="26">
        <f>Chiradzulu!P202</f>
        <v>0</v>
      </c>
      <c r="K202" s="26">
        <f>Thondwe!P202</f>
        <v>0</v>
      </c>
      <c r="L202" s="26">
        <f>Jali!P202</f>
        <v>0</v>
      </c>
      <c r="M202" s="26">
        <f>Lirangwe!P202</f>
        <v>1200</v>
      </c>
      <c r="N202" s="10">
        <f t="shared" si="55"/>
        <v>1368</v>
      </c>
    </row>
    <row r="203" spans="1:14" ht="15.75" x14ac:dyDescent="0.25">
      <c r="A203" s="602"/>
      <c r="B203" s="218" t="s">
        <v>49</v>
      </c>
      <c r="C203" s="12" t="s">
        <v>47</v>
      </c>
      <c r="D203" s="26">
        <f>Zomba!P203</f>
        <v>0</v>
      </c>
      <c r="E203" s="26">
        <f>Mwanza!P203</f>
        <v>0</v>
      </c>
      <c r="F203" s="26">
        <f>Domasi!P203</f>
        <v>0</v>
      </c>
      <c r="G203" s="26">
        <f>Namadzi!P203</f>
        <v>0</v>
      </c>
      <c r="H203" s="26">
        <f>Neno!P203</f>
        <v>0</v>
      </c>
      <c r="I203" s="26">
        <f>Kuchawe!P203</f>
        <v>0</v>
      </c>
      <c r="J203" s="26">
        <f>Chiradzulu!P203</f>
        <v>0</v>
      </c>
      <c r="K203" s="26">
        <f>Thondwe!P203</f>
        <v>0</v>
      </c>
      <c r="L203" s="26">
        <f>Jali!P203</f>
        <v>0</v>
      </c>
      <c r="M203" s="26">
        <f>Lirangwe!P203</f>
        <v>1200</v>
      </c>
      <c r="N203" s="10">
        <f t="shared" si="55"/>
        <v>1200</v>
      </c>
    </row>
    <row r="204" spans="1:14" ht="15.75" x14ac:dyDescent="0.25">
      <c r="A204" s="80" t="s">
        <v>48</v>
      </c>
      <c r="B204" s="218"/>
      <c r="C204" s="12" t="s">
        <v>47</v>
      </c>
      <c r="D204" s="16">
        <f t="shared" ref="D204:M204" si="56">SUM(D199:D203)</f>
        <v>0</v>
      </c>
      <c r="E204" s="16">
        <f t="shared" si="56"/>
        <v>2388</v>
      </c>
      <c r="F204" s="16">
        <f t="shared" si="56"/>
        <v>850</v>
      </c>
      <c r="G204" s="16">
        <f t="shared" si="56"/>
        <v>0</v>
      </c>
      <c r="H204" s="16">
        <f t="shared" si="56"/>
        <v>2604</v>
      </c>
      <c r="I204" s="16">
        <f t="shared" si="56"/>
        <v>0</v>
      </c>
      <c r="J204" s="16">
        <f t="shared" si="56"/>
        <v>0</v>
      </c>
      <c r="K204" s="16">
        <f t="shared" si="56"/>
        <v>0</v>
      </c>
      <c r="L204" s="16">
        <f t="shared" si="56"/>
        <v>340</v>
      </c>
      <c r="M204" s="16">
        <f t="shared" si="56"/>
        <v>3528</v>
      </c>
      <c r="N204" s="98">
        <f t="shared" si="55"/>
        <v>9710</v>
      </c>
    </row>
    <row r="205" spans="1:14" s="3" customFormat="1" x14ac:dyDescent="0.25">
      <c r="A205" s="593" t="s">
        <v>46</v>
      </c>
      <c r="B205" s="594"/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5"/>
    </row>
    <row r="206" spans="1:14" ht="15.75" x14ac:dyDescent="0.25">
      <c r="A206" s="596" t="s">
        <v>43</v>
      </c>
      <c r="B206" s="597"/>
      <c r="C206" s="12" t="s">
        <v>31</v>
      </c>
      <c r="D206" s="16">
        <f>Zomba!P206</f>
        <v>2268370611.5900006</v>
      </c>
      <c r="E206" s="16">
        <f>Mwanza!P206</f>
        <v>251647905.41999996</v>
      </c>
      <c r="F206" s="16">
        <f>Domasi!P206</f>
        <v>101101293.28999999</v>
      </c>
      <c r="G206" s="16">
        <f>Namadzi!P206</f>
        <v>26634936.77</v>
      </c>
      <c r="H206" s="16">
        <f>Neno!P206</f>
        <v>42165765.649999999</v>
      </c>
      <c r="I206" s="16">
        <f>Kuchawe!P206</f>
        <v>5313535.22</v>
      </c>
      <c r="J206" s="16">
        <f>Chiradzulu!P206</f>
        <v>12546898.949999999</v>
      </c>
      <c r="K206" s="16">
        <f>Thondwe!P206</f>
        <v>25480248.650000006</v>
      </c>
      <c r="L206" s="16">
        <f>Jali!P206</f>
        <v>24562784.989999998</v>
      </c>
      <c r="M206" s="16">
        <f>Lirangwe!P206</f>
        <v>7061525.71</v>
      </c>
      <c r="N206" s="10">
        <f>SUM(D206:M206)</f>
        <v>2764885506.2400002</v>
      </c>
    </row>
    <row r="207" spans="1:14" ht="15.75" x14ac:dyDescent="0.25">
      <c r="A207" s="596" t="s">
        <v>42</v>
      </c>
      <c r="B207" s="597"/>
      <c r="C207" s="12" t="s">
        <v>31</v>
      </c>
      <c r="D207" s="16">
        <f>Zomba!P207</f>
        <v>32420106.269999996</v>
      </c>
      <c r="E207" s="16">
        <f>Mwanza!P207</f>
        <v>2209850</v>
      </c>
      <c r="F207" s="16">
        <f>Domasi!P207</f>
        <v>99000</v>
      </c>
      <c r="G207" s="16">
        <f>Namadzi!P207</f>
        <v>46000</v>
      </c>
      <c r="H207" s="16">
        <f>Neno!P207</f>
        <v>95350</v>
      </c>
      <c r="I207" s="16">
        <f>Kuchawe!P207</f>
        <v>10500</v>
      </c>
      <c r="J207" s="16">
        <f>Chiradzulu!P207</f>
        <v>0</v>
      </c>
      <c r="K207" s="16">
        <f>Thondwe!P207</f>
        <v>0</v>
      </c>
      <c r="L207" s="16">
        <f>Jali!P207</f>
        <v>0</v>
      </c>
      <c r="M207" s="16">
        <f>Lirangwe!P207</f>
        <v>0</v>
      </c>
      <c r="N207" s="10">
        <f>SUM(D207:M207)</f>
        <v>34880806.269999996</v>
      </c>
    </row>
    <row r="208" spans="1:14" ht="15.75" x14ac:dyDescent="0.25">
      <c r="A208" s="603" t="s">
        <v>41</v>
      </c>
      <c r="B208" s="604"/>
      <c r="C208" s="12" t="s">
        <v>31</v>
      </c>
      <c r="D208" s="16">
        <f>Zomba!P208</f>
        <v>54693384.68999999</v>
      </c>
      <c r="E208" s="16">
        <f>Mwanza!P208</f>
        <v>29056264.77</v>
      </c>
      <c r="F208" s="16">
        <f>Domasi!P208</f>
        <v>2218267.2199999997</v>
      </c>
      <c r="G208" s="16">
        <f>Namadzi!P208</f>
        <v>413650</v>
      </c>
      <c r="H208" s="16">
        <f>Neno!P208</f>
        <v>4735785.91</v>
      </c>
      <c r="I208" s="16">
        <f>Kuchawe!P208</f>
        <v>371000</v>
      </c>
      <c r="J208" s="16">
        <f>Chiradzulu!P208</f>
        <v>2646178.88</v>
      </c>
      <c r="K208" s="16">
        <f>Thondwe!P208</f>
        <v>46872.35</v>
      </c>
      <c r="L208" s="16">
        <f>Jali!P208</f>
        <v>1270062</v>
      </c>
      <c r="M208" s="16">
        <f>Lirangwe!P208</f>
        <v>237500</v>
      </c>
      <c r="N208" s="10">
        <f>SUM(D208:M208)</f>
        <v>95688965.819999978</v>
      </c>
    </row>
    <row r="209" spans="1:14" ht="15.75" x14ac:dyDescent="0.25">
      <c r="A209" s="596" t="s">
        <v>40</v>
      </c>
      <c r="B209" s="597"/>
      <c r="C209" s="12" t="s">
        <v>31</v>
      </c>
      <c r="D209" s="16">
        <f>Zomba!P209</f>
        <v>2272558288.79</v>
      </c>
      <c r="E209" s="16">
        <f>Mwanza!P209</f>
        <v>4620587.18</v>
      </c>
      <c r="F209" s="16">
        <f>Domasi!P209</f>
        <v>1246900</v>
      </c>
      <c r="G209" s="16">
        <f>Namadzi!P209</f>
        <v>7898313.7000000011</v>
      </c>
      <c r="H209" s="16">
        <f>Neno!P209</f>
        <v>756713.17999999993</v>
      </c>
      <c r="I209" s="16">
        <f>Kuchawe!P209</f>
        <v>293742.93</v>
      </c>
      <c r="J209" s="16">
        <f>Chiradzulu!P209</f>
        <v>579487.76</v>
      </c>
      <c r="K209" s="16">
        <f>Thondwe!P209</f>
        <v>2901561.02</v>
      </c>
      <c r="L209" s="16">
        <f>Jali!P209</f>
        <v>460925.13</v>
      </c>
      <c r="M209" s="16">
        <f>Lirangwe!P209</f>
        <v>708400</v>
      </c>
      <c r="N209" s="10">
        <f>SUM(D209:M209)</f>
        <v>2292024919.6899996</v>
      </c>
    </row>
    <row r="210" spans="1:14" ht="15.75" x14ac:dyDescent="0.25">
      <c r="A210" s="598" t="s">
        <v>45</v>
      </c>
      <c r="B210" s="599"/>
      <c r="C210" s="12" t="s">
        <v>31</v>
      </c>
      <c r="D210" s="11">
        <f t="shared" ref="D210:M210" si="57">SUM(D206:D209)</f>
        <v>4628042391.3400002</v>
      </c>
      <c r="E210" s="11">
        <f t="shared" si="57"/>
        <v>287534607.36999995</v>
      </c>
      <c r="F210" s="11">
        <f t="shared" si="57"/>
        <v>104665460.50999999</v>
      </c>
      <c r="G210" s="11">
        <f t="shared" si="57"/>
        <v>34992900.469999999</v>
      </c>
      <c r="H210" s="11">
        <f t="shared" si="57"/>
        <v>47753614.740000002</v>
      </c>
      <c r="I210" s="11">
        <f t="shared" si="57"/>
        <v>5988778.1499999994</v>
      </c>
      <c r="J210" s="11">
        <f t="shared" si="57"/>
        <v>15772565.589999998</v>
      </c>
      <c r="K210" s="11">
        <f t="shared" si="57"/>
        <v>28428682.020000007</v>
      </c>
      <c r="L210" s="11">
        <f t="shared" si="57"/>
        <v>26293772.119999997</v>
      </c>
      <c r="M210" s="11">
        <f t="shared" si="57"/>
        <v>8007425.71</v>
      </c>
      <c r="N210" s="10">
        <f>SUM(D210:M210)</f>
        <v>5187480198.0200005</v>
      </c>
    </row>
    <row r="211" spans="1:14" s="3" customFormat="1" x14ac:dyDescent="0.25">
      <c r="A211" s="593" t="s">
        <v>44</v>
      </c>
      <c r="B211" s="594"/>
      <c r="C211" s="594"/>
      <c r="D211" s="594"/>
      <c r="E211" s="594"/>
      <c r="F211" s="594"/>
      <c r="G211" s="594"/>
      <c r="H211" s="594"/>
      <c r="I211" s="594"/>
      <c r="J211" s="594"/>
      <c r="K211" s="594"/>
      <c r="L211" s="594"/>
      <c r="M211" s="594"/>
      <c r="N211" s="595"/>
    </row>
    <row r="212" spans="1:14" ht="15.75" x14ac:dyDescent="0.25">
      <c r="A212" s="596" t="s">
        <v>43</v>
      </c>
      <c r="B212" s="597"/>
      <c r="C212" s="12" t="s">
        <v>31</v>
      </c>
      <c r="D212" s="16">
        <f>Zomba!P212</f>
        <v>936230004.61999965</v>
      </c>
      <c r="E212" s="16">
        <f>Mwanza!P212</f>
        <v>30755930</v>
      </c>
      <c r="F212" s="16">
        <f>Domasi!P212</f>
        <v>66317932.939999998</v>
      </c>
      <c r="G212" s="16">
        <f>Namadzi!P212</f>
        <v>14901316.660000002</v>
      </c>
      <c r="H212" s="16">
        <f>Neno!P212</f>
        <v>11106615.9</v>
      </c>
      <c r="I212" s="16">
        <f>Kuchawe!P212</f>
        <v>4150546.03</v>
      </c>
      <c r="J212" s="16">
        <f>Chiradzulu!P212</f>
        <v>14942111.580000002</v>
      </c>
      <c r="K212" s="16">
        <f>Thondwe!P212</f>
        <v>2298354.6399999997</v>
      </c>
      <c r="L212" s="16">
        <f>Jali!P212</f>
        <v>15590436.389999999</v>
      </c>
      <c r="M212" s="16">
        <f>Lirangwe!P212</f>
        <v>64862664.819999993</v>
      </c>
      <c r="N212" s="10">
        <f>SUM(D212:M212)</f>
        <v>1161155913.5799997</v>
      </c>
    </row>
    <row r="213" spans="1:14" ht="15.75" x14ac:dyDescent="0.25">
      <c r="A213" s="596" t="s">
        <v>42</v>
      </c>
      <c r="B213" s="597"/>
      <c r="C213" s="12" t="s">
        <v>31</v>
      </c>
      <c r="D213" s="16">
        <f>Zomba!P213</f>
        <v>20389920.670000002</v>
      </c>
      <c r="E213" s="16">
        <f>Mwanza!P213</f>
        <v>603400</v>
      </c>
      <c r="F213" s="16">
        <f>Domasi!P213</f>
        <v>400989.70999999996</v>
      </c>
      <c r="G213" s="16">
        <f>Namadzi!P213</f>
        <v>41265.550000000003</v>
      </c>
      <c r="H213" s="16">
        <f>Neno!P213</f>
        <v>0</v>
      </c>
      <c r="I213" s="16">
        <f>Kuchawe!P213</f>
        <v>703644.22</v>
      </c>
      <c r="J213" s="16">
        <f>Chiradzulu!P213</f>
        <v>0</v>
      </c>
      <c r="K213" s="16">
        <f>Thondwe!P213</f>
        <v>37196.57</v>
      </c>
      <c r="L213" s="16">
        <f>Jali!P213</f>
        <v>1435241.42</v>
      </c>
      <c r="M213" s="16">
        <f>Lirangwe!P213</f>
        <v>589870</v>
      </c>
      <c r="N213" s="10">
        <f>SUM(D213:M213)</f>
        <v>24201528.140000001</v>
      </c>
    </row>
    <row r="214" spans="1:14" ht="15.75" x14ac:dyDescent="0.25">
      <c r="A214" s="603" t="s">
        <v>41</v>
      </c>
      <c r="B214" s="604"/>
      <c r="C214" s="12" t="s">
        <v>31</v>
      </c>
      <c r="D214" s="16">
        <f>Zomba!P214</f>
        <v>282707513.23000002</v>
      </c>
      <c r="E214" s="16">
        <f>Mwanza!P214</f>
        <v>17458652.189999998</v>
      </c>
      <c r="F214" s="16">
        <f>Domasi!P214</f>
        <v>23161005.340000004</v>
      </c>
      <c r="G214" s="16">
        <f>Namadzi!P214</f>
        <v>1633500</v>
      </c>
      <c r="H214" s="16">
        <f>Neno!P214</f>
        <v>4922806.2</v>
      </c>
      <c r="I214" s="16">
        <f>Kuchawe!P214</f>
        <v>87863350</v>
      </c>
      <c r="J214" s="16">
        <f>Chiradzulu!P214</f>
        <v>478712.4</v>
      </c>
      <c r="K214" s="16">
        <f>Thondwe!P214</f>
        <v>1076126.3700000001</v>
      </c>
      <c r="L214" s="16">
        <f>Jali!P214</f>
        <v>297000</v>
      </c>
      <c r="M214" s="16">
        <f>Lirangwe!P214</f>
        <v>3220664.05</v>
      </c>
      <c r="N214" s="10">
        <f>SUM(D214:M214)</f>
        <v>422819329.77999997</v>
      </c>
    </row>
    <row r="215" spans="1:14" ht="15.75" x14ac:dyDescent="0.25">
      <c r="A215" s="596" t="s">
        <v>40</v>
      </c>
      <c r="B215" s="597"/>
      <c r="C215" s="12" t="s">
        <v>31</v>
      </c>
      <c r="D215" s="16">
        <f>Zomba!P215</f>
        <v>1509293194.7200005</v>
      </c>
      <c r="E215" s="16">
        <f>Mwanza!P215</f>
        <v>95874506.899999991</v>
      </c>
      <c r="F215" s="16">
        <f>Domasi!P215</f>
        <v>162463136.25</v>
      </c>
      <c r="G215" s="16">
        <f>Namadzi!P215</f>
        <v>83255273.299999997</v>
      </c>
      <c r="H215" s="16">
        <f>Neno!P215</f>
        <v>25768722.200000003</v>
      </c>
      <c r="I215" s="16">
        <f>Kuchawe!P215</f>
        <v>4034583.4</v>
      </c>
      <c r="J215" s="16">
        <f>Chiradzulu!P215</f>
        <v>6962837.9000000004</v>
      </c>
      <c r="K215" s="16">
        <f>Thondwe!P215</f>
        <v>3438144.64</v>
      </c>
      <c r="L215" s="16">
        <f>Jali!P215</f>
        <v>4313000</v>
      </c>
      <c r="M215" s="16">
        <f>Lirangwe!P215</f>
        <v>9971873.6999999993</v>
      </c>
      <c r="N215" s="10">
        <f>SUM(D215:M215)</f>
        <v>1905375273.0100009</v>
      </c>
    </row>
    <row r="216" spans="1:14" ht="15.75" x14ac:dyDescent="0.25">
      <c r="A216" s="598" t="s">
        <v>39</v>
      </c>
      <c r="B216" s="599"/>
      <c r="C216" s="12" t="s">
        <v>31</v>
      </c>
      <c r="D216" s="11">
        <f t="shared" ref="D216:M216" si="58">SUM(D212:D215)</f>
        <v>2748620633.2399998</v>
      </c>
      <c r="E216" s="11">
        <f t="shared" si="58"/>
        <v>144692489.08999997</v>
      </c>
      <c r="F216" s="11">
        <f t="shared" si="58"/>
        <v>252343064.24000001</v>
      </c>
      <c r="G216" s="11">
        <f t="shared" si="58"/>
        <v>99831355.510000005</v>
      </c>
      <c r="H216" s="11">
        <f t="shared" si="58"/>
        <v>41798144.300000004</v>
      </c>
      <c r="I216" s="11">
        <f t="shared" si="58"/>
        <v>96752123.650000006</v>
      </c>
      <c r="J216" s="11">
        <f t="shared" si="58"/>
        <v>22383661.880000003</v>
      </c>
      <c r="K216" s="11">
        <f t="shared" si="58"/>
        <v>6849822.2199999997</v>
      </c>
      <c r="L216" s="11">
        <f t="shared" si="58"/>
        <v>21635677.809999999</v>
      </c>
      <c r="M216" s="11">
        <f t="shared" si="58"/>
        <v>78645072.569999993</v>
      </c>
      <c r="N216" s="10">
        <f>SUM(D216:M216)</f>
        <v>3513552044.5100002</v>
      </c>
    </row>
    <row r="217" spans="1:14" s="3" customFormat="1" ht="15.75" x14ac:dyDescent="0.25">
      <c r="A217" s="223" t="s">
        <v>38</v>
      </c>
      <c r="B217" s="224"/>
      <c r="C217" s="12" t="s">
        <v>31</v>
      </c>
      <c r="D217" s="11">
        <f>D210+D216</f>
        <v>7376663024.5799999</v>
      </c>
      <c r="E217" s="11">
        <f t="shared" ref="E217:N217" si="59">E210+E216</f>
        <v>432227096.45999992</v>
      </c>
      <c r="F217" s="11">
        <f t="shared" si="59"/>
        <v>357008524.75</v>
      </c>
      <c r="G217" s="11">
        <f t="shared" si="59"/>
        <v>134824255.98000002</v>
      </c>
      <c r="H217" s="11">
        <f t="shared" si="59"/>
        <v>89551759.040000007</v>
      </c>
      <c r="I217" s="11">
        <f t="shared" si="59"/>
        <v>102740901.80000001</v>
      </c>
      <c r="J217" s="11">
        <f t="shared" si="59"/>
        <v>38156227.469999999</v>
      </c>
      <c r="K217" s="11">
        <f t="shared" si="59"/>
        <v>35278504.24000001</v>
      </c>
      <c r="L217" s="11">
        <f t="shared" si="59"/>
        <v>47929449.929999992</v>
      </c>
      <c r="M217" s="11">
        <f t="shared" si="59"/>
        <v>86652498.279999986</v>
      </c>
      <c r="N217" s="40">
        <f t="shared" si="59"/>
        <v>8701032242.5300007</v>
      </c>
    </row>
    <row r="218" spans="1:14" s="3" customFormat="1" x14ac:dyDescent="0.25">
      <c r="A218" s="593" t="s">
        <v>37</v>
      </c>
      <c r="B218" s="594"/>
      <c r="C218" s="594"/>
      <c r="D218" s="594"/>
      <c r="E218" s="594"/>
      <c r="F218" s="594"/>
      <c r="G218" s="594"/>
      <c r="H218" s="594"/>
      <c r="I218" s="594"/>
      <c r="J218" s="594"/>
      <c r="K218" s="594"/>
      <c r="L218" s="594"/>
      <c r="M218" s="594"/>
      <c r="N218" s="595"/>
    </row>
    <row r="219" spans="1:14" ht="15.75" x14ac:dyDescent="0.25">
      <c r="A219" s="596" t="s">
        <v>35</v>
      </c>
      <c r="B219" s="597"/>
      <c r="C219" s="12" t="s">
        <v>31</v>
      </c>
      <c r="D219" s="16">
        <f>Zomba!P219</f>
        <v>1662735380.0900054</v>
      </c>
      <c r="E219" s="16">
        <f>Mwanza!P219</f>
        <v>214957042.76999995</v>
      </c>
      <c r="F219" s="16">
        <f>Domasi!P219</f>
        <v>86905161.879999936</v>
      </c>
      <c r="G219" s="16">
        <f>Namadzi!P219</f>
        <v>23518889.790000003</v>
      </c>
      <c r="H219" s="16">
        <f>Neno!P219</f>
        <v>39405040.699999966</v>
      </c>
      <c r="I219" s="16">
        <f>Kuchawe!P219</f>
        <v>6071353.5099999998</v>
      </c>
      <c r="J219" s="16">
        <f>Chiradzulu!P219</f>
        <v>10609058.750000002</v>
      </c>
      <c r="K219" s="16">
        <f>Thondwe!P219</f>
        <v>19524792.890000001</v>
      </c>
      <c r="L219" s="16">
        <f>Jali!P219</f>
        <v>24756920.010000002</v>
      </c>
      <c r="M219" s="16">
        <f>Lirangwe!P219</f>
        <v>8418127.7599999998</v>
      </c>
      <c r="N219" s="10">
        <f>SUM(D219:M219)</f>
        <v>2096901768.1500053</v>
      </c>
    </row>
    <row r="220" spans="1:14" ht="15.75" x14ac:dyDescent="0.25">
      <c r="A220" s="596" t="s">
        <v>34</v>
      </c>
      <c r="B220" s="597"/>
      <c r="C220" s="12" t="s">
        <v>31</v>
      </c>
      <c r="D220" s="16">
        <f>Zomba!P220</f>
        <v>27846796.279999997</v>
      </c>
      <c r="E220" s="16">
        <f>Mwanza!P220</f>
        <v>1902015.11</v>
      </c>
      <c r="F220" s="16">
        <f>Domasi!P220</f>
        <v>20692.91</v>
      </c>
      <c r="G220" s="16">
        <f>Namadzi!P220</f>
        <v>100508.74999999999</v>
      </c>
      <c r="H220" s="16">
        <f>Neno!P220</f>
        <v>66721.77</v>
      </c>
      <c r="I220" s="16">
        <f>Kuchawe!P220</f>
        <v>18015.03</v>
      </c>
      <c r="J220" s="16">
        <f>Chiradzulu!P220</f>
        <v>0</v>
      </c>
      <c r="K220" s="16">
        <f>Thondwe!P220</f>
        <v>0</v>
      </c>
      <c r="L220" s="16">
        <f>Jali!P220</f>
        <v>0</v>
      </c>
      <c r="M220" s="16">
        <f>Lirangwe!P220</f>
        <v>0</v>
      </c>
      <c r="N220" s="10">
        <f>SUM(D220:M220)</f>
        <v>29954749.849999998</v>
      </c>
    </row>
    <row r="221" spans="1:14" ht="15.75" x14ac:dyDescent="0.25">
      <c r="A221" s="596" t="s">
        <v>33</v>
      </c>
      <c r="B221" s="597"/>
      <c r="C221" s="12" t="s">
        <v>31</v>
      </c>
      <c r="D221" s="16">
        <f>Zomba!P221</f>
        <v>1425729945.8700001</v>
      </c>
      <c r="E221" s="16">
        <f>Mwanza!P221</f>
        <v>15939532.609999999</v>
      </c>
      <c r="F221" s="16">
        <f>Domasi!P221</f>
        <v>2637412.1599999997</v>
      </c>
      <c r="G221" s="16">
        <f>Namadzi!P221</f>
        <v>10639671.459999999</v>
      </c>
      <c r="H221" s="16">
        <f>Neno!P221</f>
        <v>2625076.3099999996</v>
      </c>
      <c r="I221" s="16">
        <f>Kuchawe!P221</f>
        <v>12414460.369999999</v>
      </c>
      <c r="J221" s="16">
        <f>Chiradzulu!P221</f>
        <v>625607.04</v>
      </c>
      <c r="K221" s="16">
        <f>Thondwe!P221</f>
        <v>675068.09999999986</v>
      </c>
      <c r="L221" s="16">
        <f>Jali!P221</f>
        <v>1288486.3399999999</v>
      </c>
      <c r="M221" s="16">
        <f>Lirangwe!P221</f>
        <v>2186209.8300000005</v>
      </c>
      <c r="N221" s="10">
        <f>SUM(D221:M221)</f>
        <v>1474761470.0899997</v>
      </c>
    </row>
    <row r="222" spans="1:14" ht="15.75" x14ac:dyDescent="0.25">
      <c r="A222" s="596" t="s">
        <v>32</v>
      </c>
      <c r="B222" s="597"/>
      <c r="C222" s="12" t="s">
        <v>31</v>
      </c>
      <c r="D222" s="16">
        <f>Zomba!P222</f>
        <v>83011232.51000002</v>
      </c>
      <c r="E222" s="16">
        <f>Mwanza!P222</f>
        <v>33757488.269999996</v>
      </c>
      <c r="F222" s="16">
        <f>Domasi!P222</f>
        <v>3970980.1</v>
      </c>
      <c r="G222" s="16">
        <f>Namadzi!P222</f>
        <v>500865.58999999997</v>
      </c>
      <c r="H222" s="16">
        <f>Neno!P222</f>
        <v>3528686.3100000005</v>
      </c>
      <c r="I222" s="16">
        <f>Kuchawe!P222</f>
        <v>1762278.7399999998</v>
      </c>
      <c r="J222" s="16">
        <f>Chiradzulu!P222</f>
        <v>1108715.3599999999</v>
      </c>
      <c r="K222" s="16">
        <f>Thondwe!P222</f>
        <v>137740.64000000001</v>
      </c>
      <c r="L222" s="16">
        <f>Jali!P222</f>
        <v>779314.53999999992</v>
      </c>
      <c r="M222" s="16">
        <f>Lirangwe!P222</f>
        <v>138405.64000000001</v>
      </c>
      <c r="N222" s="10">
        <f>SUM(D222:M222)</f>
        <v>128695707.70000002</v>
      </c>
    </row>
    <row r="223" spans="1:14" ht="15.75" x14ac:dyDescent="0.25">
      <c r="A223" s="598" t="s">
        <v>36</v>
      </c>
      <c r="B223" s="599"/>
      <c r="C223" s="12" t="s">
        <v>31</v>
      </c>
      <c r="D223" s="11">
        <f t="shared" ref="D223:M223" si="60">SUM(D219:D222)</f>
        <v>3199323354.7500057</v>
      </c>
      <c r="E223" s="11">
        <f t="shared" si="60"/>
        <v>266556078.75999993</v>
      </c>
      <c r="F223" s="11">
        <f t="shared" si="60"/>
        <v>93534247.049999923</v>
      </c>
      <c r="G223" s="11">
        <f t="shared" si="60"/>
        <v>34759935.590000004</v>
      </c>
      <c r="H223" s="11">
        <f t="shared" si="60"/>
        <v>45625525.089999974</v>
      </c>
      <c r="I223" s="11">
        <f t="shared" si="60"/>
        <v>20266107.649999999</v>
      </c>
      <c r="J223" s="11">
        <f t="shared" si="60"/>
        <v>12343381.150000002</v>
      </c>
      <c r="K223" s="11">
        <f t="shared" si="60"/>
        <v>20337601.630000003</v>
      </c>
      <c r="L223" s="11">
        <f t="shared" si="60"/>
        <v>26824720.890000001</v>
      </c>
      <c r="M223" s="11">
        <f t="shared" si="60"/>
        <v>10742743.23</v>
      </c>
      <c r="N223" s="10">
        <f>SUM(D223:M223)</f>
        <v>3730313695.7900057</v>
      </c>
    </row>
    <row r="224" spans="1:14" x14ac:dyDescent="0.25">
      <c r="A224" s="593" t="s">
        <v>215</v>
      </c>
      <c r="B224" s="594"/>
      <c r="C224" s="594"/>
      <c r="D224" s="594"/>
      <c r="E224" s="594"/>
      <c r="F224" s="594"/>
      <c r="G224" s="594"/>
      <c r="H224" s="594"/>
      <c r="I224" s="594"/>
      <c r="J224" s="594"/>
      <c r="K224" s="594"/>
      <c r="L224" s="594"/>
      <c r="M224" s="594"/>
      <c r="N224" s="595"/>
    </row>
    <row r="225" spans="1:14" ht="15.75" x14ac:dyDescent="0.25">
      <c r="A225" s="596" t="s">
        <v>35</v>
      </c>
      <c r="B225" s="597"/>
      <c r="C225" s="12" t="s">
        <v>31</v>
      </c>
      <c r="D225" s="16">
        <f>Zomba!P225</f>
        <v>889930734.25999999</v>
      </c>
      <c r="E225" s="16">
        <f>Mwanza!P225</f>
        <v>29600711.789999999</v>
      </c>
      <c r="F225" s="16">
        <f>Domasi!P225</f>
        <v>62462905.680000007</v>
      </c>
      <c r="G225" s="16">
        <f>Namadzi!P225</f>
        <v>13953340.939999999</v>
      </c>
      <c r="H225" s="16">
        <f>Neno!P225</f>
        <v>10582181.75</v>
      </c>
      <c r="I225" s="16">
        <f>Kuchawe!P225</f>
        <v>4017610.8</v>
      </c>
      <c r="J225" s="16">
        <f>Chiradzulu!P225</f>
        <v>13761663.130000003</v>
      </c>
      <c r="K225" s="16">
        <f>Thondwe!P225</f>
        <v>1863142.16</v>
      </c>
      <c r="L225" s="16">
        <f>Jali!P225</f>
        <v>14998835.699999999</v>
      </c>
      <c r="M225" s="16">
        <f>Lirangwe!P225</f>
        <v>63119600.409999996</v>
      </c>
      <c r="N225" s="10">
        <f t="shared" ref="N225:N230" si="61">SUM(D225:M225)</f>
        <v>1104290726.6200001</v>
      </c>
    </row>
    <row r="226" spans="1:14" ht="15.75" x14ac:dyDescent="0.25">
      <c r="A226" s="596" t="s">
        <v>34</v>
      </c>
      <c r="B226" s="597"/>
      <c r="C226" s="12" t="s">
        <v>31</v>
      </c>
      <c r="D226" s="16">
        <f>Zomba!P226</f>
        <v>19580053.300000001</v>
      </c>
      <c r="E226" s="16">
        <f>Mwanza!P226</f>
        <v>603400</v>
      </c>
      <c r="F226" s="16">
        <f>Domasi!P226</f>
        <v>298989.70999999996</v>
      </c>
      <c r="G226" s="16">
        <f>Namadzi!P226</f>
        <v>16506.22</v>
      </c>
      <c r="H226" s="16">
        <f>Neno!P226</f>
        <v>0</v>
      </c>
      <c r="I226" s="16">
        <f>Kuchawe!P226</f>
        <v>583295.77</v>
      </c>
      <c r="J226" s="16">
        <f>Chiradzulu!P226</f>
        <v>0</v>
      </c>
      <c r="K226" s="16">
        <f>Thondwe!P226</f>
        <v>30218.670000000002</v>
      </c>
      <c r="L226" s="16">
        <f>Jali!P226</f>
        <v>1257552.8900000001</v>
      </c>
      <c r="M226" s="16">
        <f>Lirangwe!P226</f>
        <v>569365.90999999992</v>
      </c>
      <c r="N226" s="10">
        <f t="shared" si="61"/>
        <v>22939382.470000003</v>
      </c>
    </row>
    <row r="227" spans="1:14" ht="15.75" x14ac:dyDescent="0.25">
      <c r="A227" s="596" t="s">
        <v>33</v>
      </c>
      <c r="B227" s="597"/>
      <c r="C227" s="12" t="s">
        <v>31</v>
      </c>
      <c r="D227" s="16">
        <f>Zomba!P227</f>
        <v>1494025235.0000005</v>
      </c>
      <c r="E227" s="16">
        <f>Mwanza!P227</f>
        <v>83775613.519999996</v>
      </c>
      <c r="F227" s="16">
        <f>Domasi!P227</f>
        <v>141577306.81</v>
      </c>
      <c r="G227" s="16">
        <f>Namadzi!P227</f>
        <v>83252025.640000001</v>
      </c>
      <c r="H227" s="16">
        <f>Neno!P227</f>
        <v>25579099.810000002</v>
      </c>
      <c r="I227" s="16">
        <f>Kuchawe!P227</f>
        <v>4026903.4</v>
      </c>
      <c r="J227" s="16">
        <f>Chiradzulu!P227</f>
        <v>6620413.5800000001</v>
      </c>
      <c r="K227" s="16">
        <f>Thondwe!P227</f>
        <v>3438144.63</v>
      </c>
      <c r="L227" s="16">
        <f>Jali!P227</f>
        <v>4278905.3599999994</v>
      </c>
      <c r="M227" s="16">
        <f>Lirangwe!P227</f>
        <v>9915876.3199999984</v>
      </c>
      <c r="N227" s="10">
        <f t="shared" si="61"/>
        <v>1856489524.0700004</v>
      </c>
    </row>
    <row r="228" spans="1:14" ht="15.75" x14ac:dyDescent="0.25">
      <c r="A228" s="596" t="s">
        <v>32</v>
      </c>
      <c r="B228" s="597"/>
      <c r="C228" s="12" t="s">
        <v>31</v>
      </c>
      <c r="D228" s="16">
        <f>Zomba!P228</f>
        <v>268432190.30000001</v>
      </c>
      <c r="E228" s="16">
        <f>Mwanza!P228</f>
        <v>16449566.609999999</v>
      </c>
      <c r="F228" s="16">
        <f>Domasi!P228</f>
        <v>21909032.909999996</v>
      </c>
      <c r="G228" s="16">
        <f>Namadzi!P228</f>
        <v>1561124.22</v>
      </c>
      <c r="H228" s="16">
        <f>Neno!P228</f>
        <v>4647043.57</v>
      </c>
      <c r="I228" s="16">
        <f>Kuchawe!P228</f>
        <v>87431350</v>
      </c>
      <c r="J228" s="16">
        <f>Chiradzulu!P228</f>
        <v>478712.32000000001</v>
      </c>
      <c r="K228" s="16">
        <f>Thondwe!P228</f>
        <v>926119.24</v>
      </c>
      <c r="L228" s="16">
        <f>Jali!P228</f>
        <v>278611.54000000004</v>
      </c>
      <c r="M228" s="16">
        <f>Lirangwe!P228</f>
        <v>3197466.6</v>
      </c>
      <c r="N228" s="10">
        <f t="shared" si="61"/>
        <v>405311217.31000012</v>
      </c>
    </row>
    <row r="229" spans="1:14" ht="15.75" x14ac:dyDescent="0.25">
      <c r="A229" s="598" t="s">
        <v>216</v>
      </c>
      <c r="B229" s="599"/>
      <c r="C229" s="12" t="s">
        <v>31</v>
      </c>
      <c r="D229" s="11">
        <f t="shared" ref="D229:M229" si="62">SUM(D225:D228)</f>
        <v>2671968212.8600006</v>
      </c>
      <c r="E229" s="11">
        <f t="shared" si="62"/>
        <v>130429291.92</v>
      </c>
      <c r="F229" s="11">
        <f t="shared" si="62"/>
        <v>226248235.11000001</v>
      </c>
      <c r="G229" s="11">
        <f t="shared" si="62"/>
        <v>98782997.019999996</v>
      </c>
      <c r="H229" s="11">
        <f t="shared" si="62"/>
        <v>40808325.130000003</v>
      </c>
      <c r="I229" s="11">
        <f t="shared" si="62"/>
        <v>96059159.969999999</v>
      </c>
      <c r="J229" s="11">
        <f t="shared" si="62"/>
        <v>20860789.030000001</v>
      </c>
      <c r="K229" s="11">
        <f t="shared" si="62"/>
        <v>6257624.7000000002</v>
      </c>
      <c r="L229" s="11">
        <f t="shared" si="62"/>
        <v>20813905.489999998</v>
      </c>
      <c r="M229" s="11">
        <f t="shared" si="62"/>
        <v>76802309.23999998</v>
      </c>
      <c r="N229" s="10">
        <f t="shared" si="61"/>
        <v>3389030850.4700003</v>
      </c>
    </row>
    <row r="230" spans="1:14" ht="15.75" x14ac:dyDescent="0.25">
      <c r="A230" s="223" t="s">
        <v>217</v>
      </c>
      <c r="B230" s="103"/>
      <c r="C230" s="12" t="s">
        <v>31</v>
      </c>
      <c r="D230" s="13">
        <f>D223+D229</f>
        <v>5871291567.6100063</v>
      </c>
      <c r="E230" s="13">
        <f t="shared" ref="E230:M230" si="63">E223+E229</f>
        <v>396985370.67999995</v>
      </c>
      <c r="F230" s="13">
        <f t="shared" si="63"/>
        <v>319782482.15999997</v>
      </c>
      <c r="G230" s="13">
        <f t="shared" si="63"/>
        <v>133542932.61</v>
      </c>
      <c r="H230" s="13">
        <f t="shared" si="63"/>
        <v>86433850.219999969</v>
      </c>
      <c r="I230" s="13">
        <f t="shared" si="63"/>
        <v>116325267.62</v>
      </c>
      <c r="J230" s="13">
        <f t="shared" si="63"/>
        <v>33204170.180000003</v>
      </c>
      <c r="K230" s="13">
        <f t="shared" si="63"/>
        <v>26595226.330000002</v>
      </c>
      <c r="L230" s="13">
        <f t="shared" si="63"/>
        <v>47638626.379999995</v>
      </c>
      <c r="M230" s="13">
        <f t="shared" si="63"/>
        <v>87545052.469999984</v>
      </c>
      <c r="N230" s="10">
        <f t="shared" si="61"/>
        <v>7119344546.2600069</v>
      </c>
    </row>
    <row r="231" spans="1:14" x14ac:dyDescent="0.25">
      <c r="A231" s="593" t="s">
        <v>30</v>
      </c>
      <c r="B231" s="594"/>
      <c r="C231" s="594"/>
      <c r="D231" s="594"/>
      <c r="E231" s="594"/>
      <c r="F231" s="594"/>
      <c r="G231" s="594"/>
      <c r="H231" s="594"/>
      <c r="I231" s="594"/>
      <c r="J231" s="594"/>
      <c r="K231" s="594"/>
      <c r="L231" s="594"/>
      <c r="M231" s="594"/>
      <c r="N231" s="595"/>
    </row>
    <row r="232" spans="1:14" ht="15.75" x14ac:dyDescent="0.25">
      <c r="A232" s="596" t="s">
        <v>29</v>
      </c>
      <c r="B232" s="597"/>
      <c r="C232" s="12" t="s">
        <v>18</v>
      </c>
      <c r="D232" s="16">
        <f>Zomba!P232</f>
        <v>81624356.449999467</v>
      </c>
      <c r="E232" s="16">
        <f>Mwanza!P232</f>
        <v>15293357.470000014</v>
      </c>
      <c r="F232" s="16">
        <f>Domasi!P232</f>
        <v>5382652.2099999944</v>
      </c>
      <c r="G232" s="16">
        <f>Namadzi!P232</f>
        <v>1800341.5699999994</v>
      </c>
      <c r="H232" s="16">
        <f>Neno!P232</f>
        <v>3995850.7599999961</v>
      </c>
      <c r="I232" s="16">
        <f>Kuchawe!P232</f>
        <v>520076.09000000008</v>
      </c>
      <c r="J232" s="16">
        <f>Chiradzulu!P232</f>
        <v>1164404.4000000001</v>
      </c>
      <c r="K232" s="16">
        <f>Thondwe!P232</f>
        <v>2197354.6199999982</v>
      </c>
      <c r="L232" s="16">
        <f>Jali!P232</f>
        <v>1500689.4999999991</v>
      </c>
      <c r="M232" s="16">
        <f>Lirangwe!P232</f>
        <v>728026.1100000001</v>
      </c>
      <c r="N232" s="10">
        <f>SUM(D232:M232)</f>
        <v>114207109.17999947</v>
      </c>
    </row>
    <row r="233" spans="1:14" ht="15.75" x14ac:dyDescent="0.25">
      <c r="A233" s="596" t="s">
        <v>28</v>
      </c>
      <c r="B233" s="597"/>
      <c r="C233" s="12" t="s">
        <v>18</v>
      </c>
      <c r="D233" s="16">
        <f>Zomba!P233</f>
        <v>271443.25</v>
      </c>
      <c r="E233" s="16">
        <f>Mwanza!P233</f>
        <v>34152.120000000003</v>
      </c>
      <c r="F233" s="16">
        <f>Domasi!P233</f>
        <v>521.66999999999996</v>
      </c>
      <c r="G233" s="16">
        <f>Namadzi!P233</f>
        <v>3686.4800000000005</v>
      </c>
      <c r="H233" s="16">
        <f>Neno!P233</f>
        <v>4451.5999999999995</v>
      </c>
      <c r="I233" s="16">
        <f>Kuchawe!P233</f>
        <v>1460.6799999999998</v>
      </c>
      <c r="J233" s="16">
        <f>Chiradzulu!P233</f>
        <v>0</v>
      </c>
      <c r="K233" s="16">
        <f>Thondwe!P233</f>
        <v>0</v>
      </c>
      <c r="L233" s="16">
        <f>Jali!P233</f>
        <v>0</v>
      </c>
      <c r="M233" s="16">
        <f>Lirangwe!P233</f>
        <v>0</v>
      </c>
      <c r="N233" s="10">
        <f>SUM(D233:M233)</f>
        <v>315715.79999999993</v>
      </c>
    </row>
    <row r="234" spans="1:14" ht="15.75" x14ac:dyDescent="0.25">
      <c r="A234" s="596" t="s">
        <v>27</v>
      </c>
      <c r="B234" s="597"/>
      <c r="C234" s="12" t="s">
        <v>18</v>
      </c>
      <c r="D234" s="16">
        <f>Zomba!P234</f>
        <v>5494613.5900000008</v>
      </c>
      <c r="E234" s="16">
        <f>Mwanza!P234</f>
        <v>789792.77</v>
      </c>
      <c r="F234" s="16">
        <f>Domasi!P234</f>
        <v>318693.74</v>
      </c>
      <c r="G234" s="16">
        <f>Namadzi!P234</f>
        <v>326715.06</v>
      </c>
      <c r="H234" s="16">
        <f>Neno!P234</f>
        <v>335970.45</v>
      </c>
      <c r="I234" s="16">
        <f>Kuchawe!P234</f>
        <v>208246.14</v>
      </c>
      <c r="J234" s="16">
        <f>Chiradzulu!P234</f>
        <v>161969.22</v>
      </c>
      <c r="K234" s="16">
        <f>Thondwe!P234</f>
        <v>78979.28</v>
      </c>
      <c r="L234" s="16">
        <f>Jali!P234</f>
        <v>126490.26999999999</v>
      </c>
      <c r="M234" s="16">
        <f>Lirangwe!P234</f>
        <v>65404.719999999994</v>
      </c>
      <c r="N234" s="10">
        <f>SUM(D234:M234)</f>
        <v>7906875.2400000002</v>
      </c>
    </row>
    <row r="235" spans="1:14" ht="15.75" x14ac:dyDescent="0.25">
      <c r="A235" s="596" t="s">
        <v>26</v>
      </c>
      <c r="B235" s="597"/>
      <c r="C235" s="12" t="s">
        <v>18</v>
      </c>
      <c r="D235" s="16">
        <f>Zomba!P235</f>
        <v>5356553.4000000004</v>
      </c>
      <c r="E235" s="16">
        <f>Mwanza!P235</f>
        <v>2683335.0500000003</v>
      </c>
      <c r="F235" s="16">
        <f>Domasi!P235</f>
        <v>235661.34</v>
      </c>
      <c r="G235" s="16">
        <f>Namadzi!P235</f>
        <v>131110.30000000002</v>
      </c>
      <c r="H235" s="16">
        <f>Neno!P235</f>
        <v>881938.16000000015</v>
      </c>
      <c r="I235" s="16">
        <f>Kuchawe!P235</f>
        <v>112139.37</v>
      </c>
      <c r="J235" s="16">
        <f>Chiradzulu!P235</f>
        <v>179169.98</v>
      </c>
      <c r="K235" s="16">
        <f>Thondwe!P235</f>
        <v>66609.109999999986</v>
      </c>
      <c r="L235" s="16">
        <f>Jali!P235</f>
        <v>229337.72</v>
      </c>
      <c r="M235" s="16">
        <f>Lirangwe!P235</f>
        <v>35412.44</v>
      </c>
      <c r="N235" s="10">
        <f>SUM(D235:M235)</f>
        <v>9911266.870000001</v>
      </c>
    </row>
    <row r="236" spans="1:14" ht="15.75" x14ac:dyDescent="0.25">
      <c r="A236" s="598" t="s">
        <v>25</v>
      </c>
      <c r="B236" s="599"/>
      <c r="C236" s="12" t="s">
        <v>18</v>
      </c>
      <c r="D236" s="11">
        <f t="shared" ref="D236:M236" si="64">SUM(D232:D235)</f>
        <v>92746966.689999476</v>
      </c>
      <c r="E236" s="11">
        <f t="shared" si="64"/>
        <v>18800637.410000011</v>
      </c>
      <c r="F236" s="11">
        <f t="shared" si="64"/>
        <v>5937528.9599999944</v>
      </c>
      <c r="G236" s="11">
        <f t="shared" si="64"/>
        <v>2261853.4099999992</v>
      </c>
      <c r="H236" s="11">
        <f t="shared" si="64"/>
        <v>5218210.969999996</v>
      </c>
      <c r="I236" s="11">
        <f t="shared" si="64"/>
        <v>841922.28000000014</v>
      </c>
      <c r="J236" s="11">
        <f t="shared" si="64"/>
        <v>1505543.6</v>
      </c>
      <c r="K236" s="11">
        <f t="shared" si="64"/>
        <v>2342943.0099999979</v>
      </c>
      <c r="L236" s="11">
        <f t="shared" si="64"/>
        <v>1856517.4899999991</v>
      </c>
      <c r="M236" s="11">
        <f t="shared" si="64"/>
        <v>828843.27</v>
      </c>
      <c r="N236" s="40">
        <f t="shared" ref="N236" si="65">SUM(N232:N235)</f>
        <v>132340967.08999947</v>
      </c>
    </row>
    <row r="237" spans="1:14" x14ac:dyDescent="0.25">
      <c r="A237" s="593" t="s">
        <v>24</v>
      </c>
      <c r="B237" s="594"/>
      <c r="C237" s="594"/>
      <c r="D237" s="594"/>
      <c r="E237" s="594"/>
      <c r="F237" s="594"/>
      <c r="G237" s="594"/>
      <c r="H237" s="594"/>
      <c r="I237" s="594"/>
      <c r="J237" s="594"/>
      <c r="K237" s="594"/>
      <c r="L237" s="594"/>
      <c r="M237" s="594"/>
      <c r="N237" s="595"/>
    </row>
    <row r="238" spans="1:14" ht="15.75" x14ac:dyDescent="0.25">
      <c r="A238" s="596" t="s">
        <v>23</v>
      </c>
      <c r="B238" s="597"/>
      <c r="C238" s="12" t="s">
        <v>18</v>
      </c>
      <c r="D238" s="16">
        <f>Zomba!P238</f>
        <v>139589295</v>
      </c>
      <c r="E238" s="16">
        <f>Mwanza!P238</f>
        <v>26543532</v>
      </c>
      <c r="F238" s="16">
        <f>Domasi!P238</f>
        <v>9090740</v>
      </c>
      <c r="G238" s="16">
        <f>Namadzi!P238</f>
        <v>3080850</v>
      </c>
      <c r="H238" s="16">
        <f>Neno!P238</f>
        <v>6727862</v>
      </c>
      <c r="I238" s="16">
        <f>Kuchawe!P238</f>
        <v>881391</v>
      </c>
      <c r="J238" s="16">
        <f>Chiradzulu!P238</f>
        <v>1979781</v>
      </c>
      <c r="K238" s="16">
        <f>Thondwe!P238</f>
        <v>3716666</v>
      </c>
      <c r="L238" s="16">
        <f>Jali!P238</f>
        <v>2543264</v>
      </c>
      <c r="M238" s="16">
        <f>Lirangwe!P238</f>
        <v>1226089</v>
      </c>
      <c r="N238" s="10">
        <f>SUM(D238:M238)</f>
        <v>195379470</v>
      </c>
    </row>
    <row r="239" spans="1:14" ht="15.75" x14ac:dyDescent="0.25">
      <c r="A239" s="596" t="s">
        <v>22</v>
      </c>
      <c r="B239" s="597"/>
      <c r="C239" s="12" t="s">
        <v>18</v>
      </c>
      <c r="D239" s="16">
        <f>Zomba!P239</f>
        <v>1308245</v>
      </c>
      <c r="E239" s="16">
        <f>Mwanza!P239</f>
        <v>164312</v>
      </c>
      <c r="F239" s="16">
        <f>Domasi!P239</f>
        <v>2679</v>
      </c>
      <c r="G239" s="16">
        <f>Namadzi!P239</f>
        <v>17860</v>
      </c>
      <c r="H239" s="16">
        <f>Neno!P239</f>
        <v>21432</v>
      </c>
      <c r="I239" s="16">
        <f>Kuchawe!P239</f>
        <v>7144</v>
      </c>
      <c r="J239" s="16">
        <f>Chiradzulu!P239</f>
        <v>0</v>
      </c>
      <c r="K239" s="16">
        <f>Thondwe!P239</f>
        <v>0</v>
      </c>
      <c r="L239" s="16">
        <f>Jali!P239</f>
        <v>0</v>
      </c>
      <c r="M239" s="16">
        <f>Lirangwe!P239</f>
        <v>0</v>
      </c>
      <c r="N239" s="10">
        <f>SUM(D239:M239)</f>
        <v>1521672</v>
      </c>
    </row>
    <row r="240" spans="1:14" ht="15.75" x14ac:dyDescent="0.25">
      <c r="A240" s="596" t="s">
        <v>21</v>
      </c>
      <c r="B240" s="597"/>
      <c r="C240" s="12" t="s">
        <v>18</v>
      </c>
      <c r="D240" s="16">
        <f>Zomba!P240</f>
        <v>1502919</v>
      </c>
      <c r="E240" s="16">
        <f>Mwanza!P240</f>
        <v>213427</v>
      </c>
      <c r="F240" s="16">
        <f>Domasi!P240</f>
        <v>86621</v>
      </c>
      <c r="G240" s="16">
        <f>Namadzi!P240</f>
        <v>88407</v>
      </c>
      <c r="H240" s="16">
        <f>Neno!P240</f>
        <v>91086</v>
      </c>
      <c r="I240" s="16">
        <f>Kuchawe!P240</f>
        <v>56259</v>
      </c>
      <c r="J240" s="16">
        <f>Chiradzulu!P240</f>
        <v>43757</v>
      </c>
      <c r="K240" s="16">
        <f>Thondwe!P240</f>
        <v>21432</v>
      </c>
      <c r="L240" s="16">
        <f>Jali!P240</f>
        <v>34827</v>
      </c>
      <c r="M240" s="16">
        <f>Lirangwe!P240</f>
        <v>17860</v>
      </c>
      <c r="N240" s="10">
        <f>SUM(D240:M240)</f>
        <v>2156595</v>
      </c>
    </row>
    <row r="241" spans="1:14" ht="15.75" x14ac:dyDescent="0.25">
      <c r="A241" s="596" t="s">
        <v>20</v>
      </c>
      <c r="B241" s="597"/>
      <c r="C241" s="12" t="s">
        <v>18</v>
      </c>
      <c r="D241" s="16">
        <f>Zomba!P241</f>
        <v>1084102</v>
      </c>
      <c r="E241" s="16">
        <f>Mwanza!P241</f>
        <v>535800</v>
      </c>
      <c r="F241" s="16">
        <f>Domasi!P241</f>
        <v>47329</v>
      </c>
      <c r="G241" s="16">
        <f>Namadzi!P241</f>
        <v>25897</v>
      </c>
      <c r="H241" s="16">
        <f>Neno!P241</f>
        <v>175028</v>
      </c>
      <c r="I241" s="16">
        <f>Kuchawe!P241</f>
        <v>22325</v>
      </c>
      <c r="J241" s="16">
        <f>Chiradzulu!P241</f>
        <v>34827</v>
      </c>
      <c r="K241" s="16">
        <f>Thondwe!P241</f>
        <v>13395</v>
      </c>
      <c r="L241" s="16">
        <f>Jali!P241</f>
        <v>46436</v>
      </c>
      <c r="M241" s="16">
        <f>Lirangwe!P241</f>
        <v>7144</v>
      </c>
      <c r="N241" s="10">
        <f>SUM(D241:M241)</f>
        <v>1992283</v>
      </c>
    </row>
    <row r="242" spans="1:14" ht="15.75" x14ac:dyDescent="0.25">
      <c r="A242" s="598" t="s">
        <v>19</v>
      </c>
      <c r="B242" s="599"/>
      <c r="C242" s="12" t="s">
        <v>18</v>
      </c>
      <c r="D242" s="11">
        <f t="shared" ref="D242:M242" si="66">SUM(D238:D241)</f>
        <v>143484561</v>
      </c>
      <c r="E242" s="11">
        <f t="shared" si="66"/>
        <v>27457071</v>
      </c>
      <c r="F242" s="11">
        <f t="shared" si="66"/>
        <v>9227369</v>
      </c>
      <c r="G242" s="11">
        <f t="shared" si="66"/>
        <v>3213014</v>
      </c>
      <c r="H242" s="11">
        <f t="shared" si="66"/>
        <v>7015408</v>
      </c>
      <c r="I242" s="11">
        <f t="shared" si="66"/>
        <v>967119</v>
      </c>
      <c r="J242" s="11">
        <f t="shared" si="66"/>
        <v>2058365</v>
      </c>
      <c r="K242" s="11">
        <f t="shared" si="66"/>
        <v>3751493</v>
      </c>
      <c r="L242" s="11">
        <f t="shared" si="66"/>
        <v>2624527</v>
      </c>
      <c r="M242" s="11">
        <f t="shared" si="66"/>
        <v>1251093</v>
      </c>
      <c r="N242" s="40">
        <f t="shared" ref="N242" si="67">SUM(N238:N241)</f>
        <v>201050020</v>
      </c>
    </row>
    <row r="243" spans="1:14" ht="15.75" x14ac:dyDescent="0.25">
      <c r="A243" s="598" t="s">
        <v>218</v>
      </c>
      <c r="B243" s="599"/>
      <c r="C243" s="12" t="s">
        <v>18</v>
      </c>
      <c r="D243" s="11">
        <f>D230+D236+D242</f>
        <v>6107523095.3000059</v>
      </c>
      <c r="E243" s="11">
        <f t="shared" ref="E243:M243" si="68">E230+E236+E242</f>
        <v>443243079.08999997</v>
      </c>
      <c r="F243" s="11">
        <f t="shared" si="68"/>
        <v>334947380.11999995</v>
      </c>
      <c r="G243" s="11">
        <f t="shared" si="68"/>
        <v>139017800.02000001</v>
      </c>
      <c r="H243" s="11">
        <f t="shared" si="68"/>
        <v>98667469.189999968</v>
      </c>
      <c r="I243" s="11">
        <f t="shared" si="68"/>
        <v>118134308.90000001</v>
      </c>
      <c r="J243" s="11">
        <f t="shared" si="68"/>
        <v>36768078.780000001</v>
      </c>
      <c r="K243" s="11">
        <f t="shared" si="68"/>
        <v>32689662.34</v>
      </c>
      <c r="L243" s="11">
        <f t="shared" si="68"/>
        <v>52119670.869999997</v>
      </c>
      <c r="M243" s="11">
        <f t="shared" si="68"/>
        <v>89624988.73999998</v>
      </c>
      <c r="N243" s="40">
        <f t="shared" ref="N243" si="69">N216+N223+N236+N242</f>
        <v>7577256727.3900051</v>
      </c>
    </row>
    <row r="244" spans="1:14" x14ac:dyDescent="0.25">
      <c r="A244" s="593" t="s">
        <v>206</v>
      </c>
      <c r="B244" s="594"/>
      <c r="C244" s="594"/>
      <c r="D244" s="594"/>
      <c r="E244" s="594"/>
      <c r="F244" s="594"/>
      <c r="G244" s="594"/>
      <c r="H244" s="594"/>
      <c r="I244" s="594"/>
      <c r="J244" s="594"/>
      <c r="K244" s="594"/>
      <c r="L244" s="594"/>
      <c r="M244" s="594"/>
      <c r="N244" s="595"/>
    </row>
    <row r="245" spans="1:14" ht="15.75" x14ac:dyDescent="0.25">
      <c r="A245" s="621" t="s">
        <v>207</v>
      </c>
      <c r="B245" s="622"/>
      <c r="C245" s="12" t="s">
        <v>18</v>
      </c>
      <c r="D245" s="16">
        <f>Zomba!P245</f>
        <v>0</v>
      </c>
      <c r="E245" s="16">
        <f>Mwanza!P245</f>
        <v>0</v>
      </c>
      <c r="F245" s="16">
        <f>Domasi!P245</f>
        <v>0</v>
      </c>
      <c r="G245" s="16">
        <f>Namadzi!P245</f>
        <v>0</v>
      </c>
      <c r="H245" s="16">
        <f>Neno!P245</f>
        <v>0</v>
      </c>
      <c r="I245" s="16">
        <f>Kuchawe!P245</f>
        <v>0</v>
      </c>
      <c r="J245" s="16">
        <f>Chiradzulu!P245</f>
        <v>0</v>
      </c>
      <c r="K245" s="16">
        <f>Thondwe!P245</f>
        <v>0</v>
      </c>
      <c r="L245" s="16">
        <f>Jali!P245</f>
        <v>0</v>
      </c>
      <c r="M245" s="16">
        <f>Lirangwe!P245</f>
        <v>0</v>
      </c>
      <c r="N245" s="40">
        <f>SUM(D245:M245)</f>
        <v>0</v>
      </c>
    </row>
    <row r="246" spans="1:14" ht="15.75" x14ac:dyDescent="0.25">
      <c r="A246" s="621" t="s">
        <v>208</v>
      </c>
      <c r="B246" s="622"/>
      <c r="C246" s="12" t="s">
        <v>18</v>
      </c>
      <c r="D246" s="16">
        <f>Zomba!P246</f>
        <v>0</v>
      </c>
      <c r="E246" s="16">
        <f>Mwanza!P246</f>
        <v>0</v>
      </c>
      <c r="F246" s="16">
        <f>Domasi!P246</f>
        <v>0</v>
      </c>
      <c r="G246" s="16">
        <f>Namadzi!P246</f>
        <v>0</v>
      </c>
      <c r="H246" s="16">
        <f>Neno!P246</f>
        <v>0</v>
      </c>
      <c r="I246" s="16">
        <f>Kuchawe!P246</f>
        <v>0</v>
      </c>
      <c r="J246" s="16">
        <f>Chiradzulu!P246</f>
        <v>0</v>
      </c>
      <c r="K246" s="16">
        <f>Thondwe!P246</f>
        <v>0</v>
      </c>
      <c r="L246" s="16">
        <f>Jali!P246</f>
        <v>0</v>
      </c>
      <c r="M246" s="16">
        <f>Lirangwe!P246</f>
        <v>0</v>
      </c>
      <c r="N246" s="40">
        <f>SUM(D246:M246)</f>
        <v>0</v>
      </c>
    </row>
    <row r="247" spans="1:14" ht="15.75" x14ac:dyDescent="0.25">
      <c r="A247" s="619" t="s">
        <v>209</v>
      </c>
      <c r="B247" s="620"/>
      <c r="C247" s="12" t="s">
        <v>18</v>
      </c>
      <c r="D247" s="149">
        <f>D245+D246</f>
        <v>0</v>
      </c>
      <c r="E247" s="149">
        <f t="shared" ref="E247:N247" si="70">E245+E246</f>
        <v>0</v>
      </c>
      <c r="F247" s="149">
        <f t="shared" si="70"/>
        <v>0</v>
      </c>
      <c r="G247" s="149">
        <f t="shared" si="70"/>
        <v>0</v>
      </c>
      <c r="H247" s="149">
        <f t="shared" si="70"/>
        <v>0</v>
      </c>
      <c r="I247" s="149">
        <f t="shared" si="70"/>
        <v>0</v>
      </c>
      <c r="J247" s="149">
        <f t="shared" si="70"/>
        <v>0</v>
      </c>
      <c r="K247" s="149">
        <f t="shared" si="70"/>
        <v>0</v>
      </c>
      <c r="L247" s="149">
        <f t="shared" si="70"/>
        <v>0</v>
      </c>
      <c r="M247" s="163">
        <f t="shared" si="70"/>
        <v>0</v>
      </c>
      <c r="N247" s="184">
        <f t="shared" si="70"/>
        <v>0</v>
      </c>
    </row>
    <row r="248" spans="1:14" x14ac:dyDescent="0.25">
      <c r="A248" s="593" t="s">
        <v>17</v>
      </c>
      <c r="B248" s="594"/>
      <c r="C248" s="594"/>
      <c r="D248" s="594"/>
      <c r="E248" s="594"/>
      <c r="F248" s="594"/>
      <c r="G248" s="594"/>
      <c r="H248" s="594"/>
      <c r="I248" s="594"/>
      <c r="J248" s="594"/>
      <c r="K248" s="594"/>
      <c r="L248" s="594"/>
      <c r="M248" s="594"/>
      <c r="N248" s="595"/>
    </row>
    <row r="249" spans="1:14" ht="15.75" x14ac:dyDescent="0.25">
      <c r="A249" s="610" t="s">
        <v>16</v>
      </c>
      <c r="B249" s="611"/>
      <c r="C249" s="6" t="s">
        <v>6</v>
      </c>
      <c r="D249" s="9">
        <f>IFERROR(D58/D243%,0)</f>
        <v>5.2530372506123628</v>
      </c>
      <c r="E249" s="9">
        <f t="shared" ref="E249:M249" si="71">IFERROR(E58/E243%,0)</f>
        <v>12.396446818821781</v>
      </c>
      <c r="F249" s="9">
        <f t="shared" si="71"/>
        <v>2.204401487352198</v>
      </c>
      <c r="G249" s="9">
        <f t="shared" si="71"/>
        <v>8.2089150102330173</v>
      </c>
      <c r="H249" s="9">
        <f t="shared" si="71"/>
        <v>15.555886508798377</v>
      </c>
      <c r="I249" s="9">
        <f t="shared" si="71"/>
        <v>5.3533913190734381</v>
      </c>
      <c r="J249" s="9">
        <f t="shared" si="71"/>
        <v>2.8167201082813826</v>
      </c>
      <c r="K249" s="9">
        <f t="shared" si="71"/>
        <v>8.045098391488148</v>
      </c>
      <c r="L249" s="9">
        <f t="shared" si="71"/>
        <v>7.2228423585260293</v>
      </c>
      <c r="M249" s="9">
        <f t="shared" si="71"/>
        <v>2.9862648117192951</v>
      </c>
      <c r="N249" s="307">
        <f>IFERROR(N58/N243%,0)</f>
        <v>5.6267278671375536</v>
      </c>
    </row>
    <row r="250" spans="1:14" ht="15.75" x14ac:dyDescent="0.25">
      <c r="A250" s="610" t="s">
        <v>210</v>
      </c>
      <c r="B250" s="611"/>
      <c r="C250" s="6" t="s">
        <v>6</v>
      </c>
      <c r="D250" s="29">
        <f>IFERROR(D210/(D223+D245)%,0)</f>
        <v>144.65691267088675</v>
      </c>
      <c r="E250" s="316">
        <f t="shared" ref="E250:M250" si="72">IFERROR(E210/(E223+E245)%,0)</f>
        <v>107.87021204228041</v>
      </c>
      <c r="F250" s="316">
        <f t="shared" si="72"/>
        <v>111.90068216837169</v>
      </c>
      <c r="G250" s="316">
        <f t="shared" si="72"/>
        <v>100.67021090817849</v>
      </c>
      <c r="H250" s="316">
        <f t="shared" si="72"/>
        <v>104.66425240214157</v>
      </c>
      <c r="I250" s="316">
        <f t="shared" si="72"/>
        <v>29.550707286408791</v>
      </c>
      <c r="J250" s="316">
        <f t="shared" si="72"/>
        <v>127.78156485915527</v>
      </c>
      <c r="K250" s="316">
        <f t="shared" si="72"/>
        <v>139.78384736411027</v>
      </c>
      <c r="L250" s="316">
        <f t="shared" si="72"/>
        <v>98.020673645860981</v>
      </c>
      <c r="M250" s="316">
        <f t="shared" si="72"/>
        <v>74.537997777314459</v>
      </c>
      <c r="N250" s="298">
        <f>IFERROR(N210/(N223+N245)%,0)</f>
        <v>139.06284085101311</v>
      </c>
    </row>
    <row r="251" spans="1:14" ht="16.5" thickBot="1" x14ac:dyDescent="0.3">
      <c r="A251" s="623" t="s">
        <v>15</v>
      </c>
      <c r="B251" s="624"/>
      <c r="C251" s="6" t="s">
        <v>6</v>
      </c>
      <c r="D251" s="8">
        <f>IFERROR(D210/D223%,0)</f>
        <v>144.65691267088675</v>
      </c>
      <c r="E251" s="8">
        <f t="shared" ref="E251:M251" si="73">IFERROR(E210/E223%,0)</f>
        <v>107.87021204228041</v>
      </c>
      <c r="F251" s="8">
        <f t="shared" si="73"/>
        <v>111.90068216837169</v>
      </c>
      <c r="G251" s="8">
        <f t="shared" si="73"/>
        <v>100.67021090817849</v>
      </c>
      <c r="H251" s="8">
        <f t="shared" si="73"/>
        <v>104.66425240214157</v>
      </c>
      <c r="I251" s="8">
        <f t="shared" si="73"/>
        <v>29.550707286408791</v>
      </c>
      <c r="J251" s="8">
        <f t="shared" si="73"/>
        <v>127.78156485915527</v>
      </c>
      <c r="K251" s="8">
        <f t="shared" si="73"/>
        <v>139.78384736411027</v>
      </c>
      <c r="L251" s="8">
        <f t="shared" si="73"/>
        <v>98.020673645860981</v>
      </c>
      <c r="M251" s="8">
        <f t="shared" si="73"/>
        <v>74.537997777314459</v>
      </c>
      <c r="N251" s="308">
        <f>IFERROR(N210/N223%,0)</f>
        <v>139.06284085101311</v>
      </c>
    </row>
    <row r="252" spans="1:14" x14ac:dyDescent="0.25">
      <c r="A252" s="625" t="s">
        <v>14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7"/>
    </row>
    <row r="253" spans="1:14" s="3" customFormat="1" ht="15" customHeight="1" x14ac:dyDescent="0.25">
      <c r="A253" s="610" t="s">
        <v>13</v>
      </c>
      <c r="B253" s="611"/>
      <c r="C253" s="6" t="s">
        <v>3</v>
      </c>
      <c r="D253" s="26">
        <f>Zomba!P253</f>
        <v>1112</v>
      </c>
      <c r="E253" s="26">
        <f>Mwanza!P253</f>
        <v>269</v>
      </c>
      <c r="F253" s="26">
        <f>Domasi!P253</f>
        <v>240</v>
      </c>
      <c r="G253" s="26">
        <f>Namadzi!P253</f>
        <v>15</v>
      </c>
      <c r="H253" s="26">
        <f>Neno!P253</f>
        <v>78</v>
      </c>
      <c r="I253" s="26">
        <f>Kuchawe!P253</f>
        <v>28</v>
      </c>
      <c r="J253" s="26">
        <f>Chiradzulu!P253</f>
        <v>15</v>
      </c>
      <c r="K253" s="26">
        <f>Thondwe!P253</f>
        <v>36</v>
      </c>
      <c r="L253" s="26">
        <f>Jali!P253</f>
        <v>89</v>
      </c>
      <c r="M253" s="26">
        <f>Lirangwe!P253</f>
        <v>141</v>
      </c>
      <c r="N253" s="302">
        <f>SUM(D253:M253)</f>
        <v>2023</v>
      </c>
    </row>
    <row r="254" spans="1:14" s="3" customFormat="1" ht="15.75" x14ac:dyDescent="0.25">
      <c r="A254" s="610" t="s">
        <v>12</v>
      </c>
      <c r="B254" s="611"/>
      <c r="C254" s="6" t="s">
        <v>3</v>
      </c>
      <c r="D254" s="26">
        <f>Zomba!P254</f>
        <v>60</v>
      </c>
      <c r="E254" s="26">
        <f>Mwanza!P254</f>
        <v>25</v>
      </c>
      <c r="F254" s="26">
        <f>Domasi!P254</f>
        <v>24</v>
      </c>
      <c r="G254" s="26">
        <f>Namadzi!P254</f>
        <v>19</v>
      </c>
      <c r="H254" s="26">
        <f>Neno!P254</f>
        <v>53</v>
      </c>
      <c r="I254" s="26">
        <f>Kuchawe!P254</f>
        <v>15</v>
      </c>
      <c r="J254" s="26">
        <f>Chiradzulu!P254</f>
        <v>8</v>
      </c>
      <c r="K254" s="26">
        <f>Thondwe!P254</f>
        <v>20</v>
      </c>
      <c r="L254" s="26">
        <f>Jali!P254</f>
        <v>46</v>
      </c>
      <c r="M254" s="26">
        <f>Lirangwe!P254</f>
        <v>12</v>
      </c>
      <c r="N254" s="302">
        <f>SUM(D254:M254)</f>
        <v>282</v>
      </c>
    </row>
    <row r="255" spans="1:14" ht="15.75" customHeight="1" x14ac:dyDescent="0.25">
      <c r="A255" s="610" t="s">
        <v>11</v>
      </c>
      <c r="B255" s="611"/>
      <c r="C255" s="6" t="s">
        <v>3</v>
      </c>
      <c r="D255" s="5">
        <f>D95</f>
        <v>205</v>
      </c>
      <c r="E255" s="5">
        <f t="shared" ref="E255:M255" si="74">E95</f>
        <v>62</v>
      </c>
      <c r="F255" s="5">
        <f t="shared" si="74"/>
        <v>55</v>
      </c>
      <c r="G255" s="5">
        <f t="shared" si="74"/>
        <v>56</v>
      </c>
      <c r="H255" s="5">
        <f t="shared" si="74"/>
        <v>17</v>
      </c>
      <c r="I255" s="5">
        <f t="shared" si="74"/>
        <v>9</v>
      </c>
      <c r="J255" s="5">
        <f t="shared" si="74"/>
        <v>12</v>
      </c>
      <c r="K255" s="5">
        <f t="shared" si="74"/>
        <v>2</v>
      </c>
      <c r="L255" s="5">
        <f t="shared" si="74"/>
        <v>6</v>
      </c>
      <c r="M255" s="5">
        <f t="shared" si="74"/>
        <v>24</v>
      </c>
      <c r="N255" s="302">
        <f>SUM(D255:M255)</f>
        <v>448</v>
      </c>
    </row>
    <row r="256" spans="1:14" ht="15.75" x14ac:dyDescent="0.25">
      <c r="A256" s="610" t="s">
        <v>10</v>
      </c>
      <c r="B256" s="611"/>
      <c r="C256" s="6" t="s">
        <v>3</v>
      </c>
      <c r="D256" s="5">
        <f>D91</f>
        <v>1293</v>
      </c>
      <c r="E256" s="5">
        <f t="shared" ref="E256:M256" si="75">E91</f>
        <v>275</v>
      </c>
      <c r="F256" s="5">
        <f t="shared" si="75"/>
        <v>204</v>
      </c>
      <c r="G256" s="5">
        <f t="shared" si="75"/>
        <v>0</v>
      </c>
      <c r="H256" s="5">
        <f t="shared" si="75"/>
        <v>72</v>
      </c>
      <c r="I256" s="5">
        <f t="shared" si="75"/>
        <v>25</v>
      </c>
      <c r="J256" s="5">
        <f t="shared" si="75"/>
        <v>24</v>
      </c>
      <c r="K256" s="5">
        <f t="shared" si="75"/>
        <v>35</v>
      </c>
      <c r="L256" s="5">
        <f t="shared" si="75"/>
        <v>61</v>
      </c>
      <c r="M256" s="5">
        <f t="shared" si="75"/>
        <v>126</v>
      </c>
      <c r="N256" s="302">
        <f>SUM(D256:M256)</f>
        <v>2115</v>
      </c>
    </row>
    <row r="257" spans="1:14" ht="15.6" customHeight="1" x14ac:dyDescent="0.25">
      <c r="A257" s="610" t="s">
        <v>9</v>
      </c>
      <c r="B257" s="611"/>
      <c r="C257" s="6" t="s">
        <v>3</v>
      </c>
      <c r="D257" s="26">
        <f>Zomba!P257</f>
        <v>946</v>
      </c>
      <c r="E257" s="26">
        <f>Mwanza!P257</f>
        <v>152</v>
      </c>
      <c r="F257" s="26">
        <f>Domasi!P257</f>
        <v>153</v>
      </c>
      <c r="G257" s="26">
        <f>Namadzi!P257</f>
        <v>40</v>
      </c>
      <c r="H257" s="26">
        <f>Neno!P257</f>
        <v>234</v>
      </c>
      <c r="I257" s="26">
        <f>Kuchawe!P257</f>
        <v>8</v>
      </c>
      <c r="J257" s="26">
        <f>Chiradzulu!P257</f>
        <v>18</v>
      </c>
      <c r="K257" s="26">
        <f>Thondwe!P257</f>
        <v>77</v>
      </c>
      <c r="L257" s="26">
        <f>Jali!P257</f>
        <v>116</v>
      </c>
      <c r="M257" s="26">
        <f>Lirangwe!P257</f>
        <v>358</v>
      </c>
      <c r="N257" s="302">
        <f>SUM(D257:M257)</f>
        <v>2102</v>
      </c>
    </row>
    <row r="258" spans="1:14" ht="15.75" x14ac:dyDescent="0.25">
      <c r="A258" s="598" t="s">
        <v>8</v>
      </c>
      <c r="B258" s="599"/>
      <c r="C258" s="6" t="s">
        <v>3</v>
      </c>
      <c r="D258" s="2">
        <f>IFERROR(D257/D256,0)</f>
        <v>0.73163186388244394</v>
      </c>
      <c r="E258" s="2">
        <f t="shared" ref="E258:M258" si="76">IFERROR(E257/E256,0)</f>
        <v>0.55272727272727273</v>
      </c>
      <c r="F258" s="2">
        <f t="shared" si="76"/>
        <v>0.75</v>
      </c>
      <c r="G258" s="2">
        <f t="shared" si="76"/>
        <v>0</v>
      </c>
      <c r="H258" s="2">
        <f t="shared" si="76"/>
        <v>3.25</v>
      </c>
      <c r="I258" s="2">
        <f t="shared" si="76"/>
        <v>0.32</v>
      </c>
      <c r="J258" s="2">
        <f t="shared" si="76"/>
        <v>0.75</v>
      </c>
      <c r="K258" s="2">
        <f t="shared" si="76"/>
        <v>2.2000000000000002</v>
      </c>
      <c r="L258" s="2">
        <f t="shared" si="76"/>
        <v>1.901639344262295</v>
      </c>
      <c r="M258" s="2">
        <f t="shared" si="76"/>
        <v>2.8412698412698414</v>
      </c>
      <c r="N258" s="302">
        <f>IFERROR(N257/N256,0)</f>
        <v>0.99385342789598108</v>
      </c>
    </row>
    <row r="259" spans="1:14" ht="15.75" x14ac:dyDescent="0.25">
      <c r="A259" s="598" t="s">
        <v>7</v>
      </c>
      <c r="B259" s="599"/>
      <c r="C259" s="6" t="s">
        <v>6</v>
      </c>
      <c r="D259" s="26">
        <f>IFERROR(D92/D255*100,0)</f>
        <v>553.65853658536582</v>
      </c>
      <c r="E259" s="2">
        <f t="shared" ref="E259:N259" si="77">IFERROR(E92/E255*100,0)</f>
        <v>441.93548387096769</v>
      </c>
      <c r="F259" s="2">
        <f t="shared" si="77"/>
        <v>361.81818181818181</v>
      </c>
      <c r="G259" s="2">
        <f t="shared" si="77"/>
        <v>28.571428571428569</v>
      </c>
      <c r="H259" s="2">
        <f t="shared" si="77"/>
        <v>323.52941176470591</v>
      </c>
      <c r="I259" s="2">
        <f t="shared" si="77"/>
        <v>188.88888888888889</v>
      </c>
      <c r="J259" s="2">
        <f t="shared" si="77"/>
        <v>108.33333333333333</v>
      </c>
      <c r="K259" s="2">
        <f t="shared" si="77"/>
        <v>1650</v>
      </c>
      <c r="L259" s="2">
        <f t="shared" si="77"/>
        <v>950</v>
      </c>
      <c r="M259" s="2">
        <f t="shared" si="77"/>
        <v>545.83333333333326</v>
      </c>
      <c r="N259" s="313">
        <f t="shared" si="77"/>
        <v>430.80357142857144</v>
      </c>
    </row>
    <row r="260" spans="1:14" x14ac:dyDescent="0.25">
      <c r="A260" s="593" t="s">
        <v>5</v>
      </c>
      <c r="B260" s="594"/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5"/>
    </row>
    <row r="261" spans="1:14" s="3" customFormat="1" ht="15" customHeight="1" x14ac:dyDescent="0.25">
      <c r="A261" s="610" t="s">
        <v>4</v>
      </c>
      <c r="B261" s="611"/>
      <c r="C261" s="6" t="s">
        <v>3</v>
      </c>
      <c r="D261" s="26">
        <f>Zomba!P261</f>
        <v>617</v>
      </c>
      <c r="E261" s="26">
        <f>Mwanza!P261</f>
        <v>178</v>
      </c>
      <c r="F261" s="26">
        <f>Domasi!P261</f>
        <v>213</v>
      </c>
      <c r="G261" s="26">
        <f>Namadzi!P261</f>
        <v>2</v>
      </c>
      <c r="H261" s="26">
        <f>Neno!P261</f>
        <v>456</v>
      </c>
      <c r="I261" s="26">
        <f>Kuchawe!P261</f>
        <v>31</v>
      </c>
      <c r="J261" s="26">
        <f>Chiradzulu!P261</f>
        <v>0</v>
      </c>
      <c r="K261" s="26">
        <f>Thondwe!P261</f>
        <v>2085</v>
      </c>
      <c r="L261" s="26">
        <f>Jali!P261</f>
        <v>17</v>
      </c>
      <c r="M261" s="26">
        <f>Lirangwe!P261</f>
        <v>2</v>
      </c>
      <c r="N261" s="40">
        <f>SUM(B261:M261)</f>
        <v>3601</v>
      </c>
    </row>
    <row r="262" spans="1:14" s="3" customFormat="1" ht="15.75" customHeight="1" x14ac:dyDescent="0.25">
      <c r="A262" s="610" t="s">
        <v>2</v>
      </c>
      <c r="B262" s="611"/>
      <c r="C262" s="6" t="s">
        <v>0</v>
      </c>
      <c r="D262" s="26">
        <f>Zomba!P262</f>
        <v>365</v>
      </c>
      <c r="E262" s="26">
        <f>Mwanza!P262</f>
        <v>62</v>
      </c>
      <c r="F262" s="26">
        <f>Domasi!P262</f>
        <v>97</v>
      </c>
      <c r="G262" s="26">
        <f>Namadzi!P262</f>
        <v>6</v>
      </c>
      <c r="H262" s="26">
        <f>Neno!P262</f>
        <v>327</v>
      </c>
      <c r="I262" s="26">
        <f>Kuchawe!P262</f>
        <v>17</v>
      </c>
      <c r="J262" s="26">
        <f>Chiradzulu!P262</f>
        <v>0</v>
      </c>
      <c r="K262" s="26">
        <f>Thondwe!P262</f>
        <v>304</v>
      </c>
      <c r="L262" s="26">
        <f>Jali!P262</f>
        <v>61</v>
      </c>
      <c r="M262" s="26">
        <f>Lirangwe!P262</f>
        <v>5</v>
      </c>
      <c r="N262" s="40">
        <f>SUM(B262:M262)</f>
        <v>1244</v>
      </c>
    </row>
    <row r="263" spans="1:14" ht="16.5" thickBot="1" x14ac:dyDescent="0.3">
      <c r="A263" s="608" t="s">
        <v>1</v>
      </c>
      <c r="B263" s="609"/>
      <c r="C263" s="99" t="s">
        <v>0</v>
      </c>
      <c r="D263" s="100">
        <f t="shared" ref="D263:I263" si="78">IFERROR(D261/D262,0)</f>
        <v>1.6904109589041096</v>
      </c>
      <c r="E263" s="100">
        <f t="shared" si="78"/>
        <v>2.870967741935484</v>
      </c>
      <c r="F263" s="100">
        <f t="shared" si="78"/>
        <v>2.195876288659794</v>
      </c>
      <c r="G263" s="100">
        <f t="shared" si="78"/>
        <v>0.33333333333333331</v>
      </c>
      <c r="H263" s="100">
        <f t="shared" si="78"/>
        <v>1.3944954128440368</v>
      </c>
      <c r="I263" s="100">
        <f t="shared" si="78"/>
        <v>1.8235294117647058</v>
      </c>
      <c r="J263" s="100">
        <f t="shared" ref="J263:N263" si="79">IFERROR(J261/J262,0)</f>
        <v>0</v>
      </c>
      <c r="K263" s="100">
        <f t="shared" si="79"/>
        <v>6.8585526315789478</v>
      </c>
      <c r="L263" s="100">
        <f t="shared" si="79"/>
        <v>0.27868852459016391</v>
      </c>
      <c r="M263" s="100">
        <f t="shared" si="79"/>
        <v>0.4</v>
      </c>
      <c r="N263" s="235">
        <f t="shared" si="79"/>
        <v>2.894694533762058</v>
      </c>
    </row>
    <row r="264" spans="1:14" x14ac:dyDescent="0.25">
      <c r="D264" s="239"/>
      <c r="E264" s="239"/>
      <c r="F264" s="239"/>
      <c r="G264" s="239"/>
      <c r="H264" s="239"/>
      <c r="I264" s="239"/>
      <c r="J264" s="239"/>
      <c r="K264" s="239"/>
      <c r="L264" s="239"/>
      <c r="M264" s="239"/>
      <c r="N264" s="304"/>
    </row>
    <row r="265" spans="1:14" x14ac:dyDescent="0.25"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4"/>
    </row>
  </sheetData>
  <mergeCells count="160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B1:O51"/>
  <sheetViews>
    <sheetView zoomScale="120" zoomScaleNormal="12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S22" sqref="S22"/>
    </sheetView>
  </sheetViews>
  <sheetFormatPr defaultColWidth="9.140625" defaultRowHeight="15.75" x14ac:dyDescent="0.25"/>
  <cols>
    <col min="1" max="1" width="5.140625" style="110" customWidth="1"/>
    <col min="2" max="2" width="42.28515625" style="110" bestFit="1" customWidth="1"/>
    <col min="3" max="3" width="19.28515625" style="110" bestFit="1" customWidth="1"/>
    <col min="4" max="7" width="17.42578125" style="110" bestFit="1" customWidth="1"/>
    <col min="8" max="8" width="17.5703125" style="110" bestFit="1" customWidth="1"/>
    <col min="9" max="13" width="16.28515625" style="110" bestFit="1" customWidth="1"/>
    <col min="14" max="14" width="12" style="110" bestFit="1" customWidth="1"/>
    <col min="15" max="15" width="11.28515625" style="110" bestFit="1" customWidth="1"/>
    <col min="16" max="16384" width="9.140625" style="110"/>
  </cols>
  <sheetData>
    <row r="1" spans="2:15" ht="16.5" thickBot="1" x14ac:dyDescent="0.3">
      <c r="B1" s="715" t="s">
        <v>271</v>
      </c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7"/>
    </row>
    <row r="2" spans="2:15" ht="16.5" thickBot="1" x14ac:dyDescent="0.3">
      <c r="B2" s="111" t="s">
        <v>239</v>
      </c>
      <c r="C2" s="112" t="s">
        <v>240</v>
      </c>
      <c r="D2" s="112" t="s">
        <v>241</v>
      </c>
      <c r="E2" s="112" t="s">
        <v>242</v>
      </c>
      <c r="F2" s="112" t="s">
        <v>243</v>
      </c>
      <c r="G2" s="112" t="s">
        <v>244</v>
      </c>
      <c r="H2" s="112" t="s">
        <v>245</v>
      </c>
      <c r="I2" s="112" t="s">
        <v>246</v>
      </c>
      <c r="J2" s="112" t="s">
        <v>247</v>
      </c>
      <c r="K2" s="178" t="s">
        <v>257</v>
      </c>
      <c r="L2" s="178" t="s">
        <v>265</v>
      </c>
      <c r="M2" s="113" t="s">
        <v>248</v>
      </c>
      <c r="N2" s="246" t="s">
        <v>258</v>
      </c>
      <c r="O2" s="246" t="s">
        <v>6</v>
      </c>
    </row>
    <row r="3" spans="2:15" x14ac:dyDescent="0.25">
      <c r="B3" s="114" t="s">
        <v>249</v>
      </c>
      <c r="C3" s="115">
        <v>6760563</v>
      </c>
      <c r="D3" s="115">
        <v>420779</v>
      </c>
      <c r="E3" s="115">
        <v>303797</v>
      </c>
      <c r="F3" s="115">
        <v>74184</v>
      </c>
      <c r="G3" s="115">
        <v>101208</v>
      </c>
      <c r="H3" s="115">
        <v>58333</v>
      </c>
      <c r="I3" s="115">
        <v>57828</v>
      </c>
      <c r="J3" s="115">
        <v>33137</v>
      </c>
      <c r="K3" s="115">
        <v>46152</v>
      </c>
      <c r="L3" s="115">
        <v>69231</v>
      </c>
      <c r="M3" s="331">
        <f t="shared" ref="M3:M4" si="0">SUM(C3:L3)</f>
        <v>7925212</v>
      </c>
      <c r="N3" s="245">
        <f>'Zone Annual Summary'!N9</f>
        <v>7154541</v>
      </c>
      <c r="O3" s="258">
        <f>(N3-M3)/M3%</f>
        <v>-9.7242950724851269</v>
      </c>
    </row>
    <row r="4" spans="2:15" x14ac:dyDescent="0.25">
      <c r="B4" s="117" t="s">
        <v>250</v>
      </c>
      <c r="C4" s="118">
        <v>4800000</v>
      </c>
      <c r="D4" s="118">
        <v>324000</v>
      </c>
      <c r="E4" s="118">
        <v>240000</v>
      </c>
      <c r="F4" s="118">
        <v>60096</v>
      </c>
      <c r="G4" s="118">
        <v>84000</v>
      </c>
      <c r="H4" s="118">
        <v>42000</v>
      </c>
      <c r="I4" s="118">
        <v>48000</v>
      </c>
      <c r="J4" s="118">
        <v>23196</v>
      </c>
      <c r="K4" s="179">
        <v>36000</v>
      </c>
      <c r="L4" s="265">
        <v>54000</v>
      </c>
      <c r="M4" s="331">
        <f t="shared" si="0"/>
        <v>5711292</v>
      </c>
      <c r="N4" s="241">
        <f>'Zone Annual Summary'!N22</f>
        <v>4796909.1999999965</v>
      </c>
      <c r="O4" s="258">
        <f t="shared" ref="O4:O10" si="1">(N4-M4)/M4%</f>
        <v>-16.010086684414027</v>
      </c>
    </row>
    <row r="5" spans="2:15" x14ac:dyDescent="0.25">
      <c r="B5" s="117" t="s">
        <v>251</v>
      </c>
      <c r="C5" s="1">
        <f>C3-C4</f>
        <v>1960563</v>
      </c>
      <c r="D5" s="1">
        <f t="shared" ref="D5:L5" si="2">D3-D4</f>
        <v>96779</v>
      </c>
      <c r="E5" s="1">
        <f t="shared" si="2"/>
        <v>63797</v>
      </c>
      <c r="F5" s="1">
        <f t="shared" si="2"/>
        <v>14088</v>
      </c>
      <c r="G5" s="1">
        <f t="shared" si="2"/>
        <v>17208</v>
      </c>
      <c r="H5" s="1">
        <f>H3-H4</f>
        <v>16333</v>
      </c>
      <c r="I5" s="1">
        <f t="shared" si="2"/>
        <v>9828</v>
      </c>
      <c r="J5" s="1">
        <f t="shared" si="2"/>
        <v>9941</v>
      </c>
      <c r="K5" s="1">
        <f t="shared" si="2"/>
        <v>10152</v>
      </c>
      <c r="L5" s="1">
        <f t="shared" si="2"/>
        <v>15231</v>
      </c>
      <c r="M5" s="331">
        <f>SUM(C5:L5)</f>
        <v>2213920</v>
      </c>
      <c r="N5" s="242">
        <f>N3-N4</f>
        <v>2357631.8000000035</v>
      </c>
      <c r="O5" s="258">
        <f t="shared" si="1"/>
        <v>6.4912824311629835</v>
      </c>
    </row>
    <row r="6" spans="2:15" x14ac:dyDescent="0.25">
      <c r="B6" s="117" t="s">
        <v>252</v>
      </c>
      <c r="C6" s="266">
        <f>C5/C3%</f>
        <v>28.999996006249773</v>
      </c>
      <c r="D6" s="266">
        <f t="shared" ref="D6:N6" si="3">D5/D3%</f>
        <v>22.999959598744233</v>
      </c>
      <c r="E6" s="266">
        <f t="shared" si="3"/>
        <v>20.999878208145571</v>
      </c>
      <c r="F6" s="266">
        <f t="shared" si="3"/>
        <v>18.990617923002265</v>
      </c>
      <c r="G6" s="266">
        <f t="shared" si="3"/>
        <v>17.002608489447475</v>
      </c>
      <c r="H6" s="266">
        <f t="shared" si="3"/>
        <v>27.999588569077535</v>
      </c>
      <c r="I6" s="266">
        <f t="shared" si="3"/>
        <v>16.995227225565472</v>
      </c>
      <c r="J6" s="266">
        <f t="shared" si="3"/>
        <v>29.999698222530707</v>
      </c>
      <c r="K6" s="266">
        <f t="shared" si="3"/>
        <v>21.99687987519501</v>
      </c>
      <c r="L6" s="266">
        <f t="shared" si="3"/>
        <v>22.000259999133338</v>
      </c>
      <c r="M6" s="332">
        <f t="shared" si="3"/>
        <v>27.935151766287138</v>
      </c>
      <c r="N6" s="243">
        <f t="shared" si="3"/>
        <v>32.952942753420565</v>
      </c>
      <c r="O6" s="258">
        <f t="shared" si="1"/>
        <v>17.962282894016802</v>
      </c>
    </row>
    <row r="7" spans="2:15" x14ac:dyDescent="0.25">
      <c r="B7" s="117" t="s">
        <v>253</v>
      </c>
      <c r="C7" s="118">
        <v>8</v>
      </c>
      <c r="D7" s="333">
        <v>3</v>
      </c>
      <c r="E7" s="333">
        <v>3.6</v>
      </c>
      <c r="F7" s="333">
        <v>3</v>
      </c>
      <c r="G7" s="333">
        <v>3</v>
      </c>
      <c r="H7" s="333">
        <v>0.6</v>
      </c>
      <c r="I7" s="333">
        <v>0.6</v>
      </c>
      <c r="J7" s="333">
        <v>0.6</v>
      </c>
      <c r="K7" s="334">
        <v>3</v>
      </c>
      <c r="L7" s="335">
        <v>5.75</v>
      </c>
      <c r="M7" s="336">
        <f>SUM(C7:L7)</f>
        <v>31.150000000000006</v>
      </c>
      <c r="N7" s="241"/>
      <c r="O7" s="258">
        <f t="shared" si="1"/>
        <v>-100</v>
      </c>
    </row>
    <row r="8" spans="2:15" x14ac:dyDescent="0.25">
      <c r="B8" s="117" t="s">
        <v>254</v>
      </c>
      <c r="C8" s="118">
        <v>2715</v>
      </c>
      <c r="D8" s="118">
        <v>480</v>
      </c>
      <c r="E8" s="118">
        <v>180</v>
      </c>
      <c r="F8" s="118">
        <v>72</v>
      </c>
      <c r="G8" s="118">
        <v>120</v>
      </c>
      <c r="H8" s="118">
        <v>48</v>
      </c>
      <c r="I8" s="118">
        <v>60</v>
      </c>
      <c r="J8" s="118">
        <v>72</v>
      </c>
      <c r="K8" s="118">
        <v>72</v>
      </c>
      <c r="L8" s="118">
        <v>180</v>
      </c>
      <c r="M8" s="331">
        <f t="shared" ref="M8:M11" si="4">SUM(C8:L8)</f>
        <v>3999</v>
      </c>
      <c r="N8" s="241"/>
      <c r="O8" s="258">
        <f t="shared" si="1"/>
        <v>-100</v>
      </c>
    </row>
    <row r="9" spans="2:15" x14ac:dyDescent="0.25">
      <c r="B9" s="337" t="s">
        <v>266</v>
      </c>
      <c r="C9" s="338">
        <v>600</v>
      </c>
      <c r="D9" s="338">
        <v>180</v>
      </c>
      <c r="E9" s="338">
        <v>72</v>
      </c>
      <c r="F9" s="338">
        <v>24</v>
      </c>
      <c r="G9" s="338">
        <v>48</v>
      </c>
      <c r="H9" s="338">
        <v>12</v>
      </c>
      <c r="I9" s="338">
        <v>12</v>
      </c>
      <c r="J9" s="338">
        <v>24</v>
      </c>
      <c r="K9" s="338">
        <v>24</v>
      </c>
      <c r="L9" s="338">
        <v>72</v>
      </c>
      <c r="M9" s="339">
        <f t="shared" si="4"/>
        <v>1068</v>
      </c>
      <c r="N9" s="241"/>
      <c r="O9" s="258"/>
    </row>
    <row r="10" spans="2:15" x14ac:dyDescent="0.25">
      <c r="B10" s="119" t="s">
        <v>255</v>
      </c>
      <c r="C10" s="120">
        <v>2994</v>
      </c>
      <c r="D10" s="120">
        <v>360</v>
      </c>
      <c r="E10" s="120">
        <v>96</v>
      </c>
      <c r="F10" s="120">
        <v>36</v>
      </c>
      <c r="G10" s="120">
        <v>60</v>
      </c>
      <c r="H10" s="120">
        <v>24</v>
      </c>
      <c r="I10" s="120">
        <v>24</v>
      </c>
      <c r="J10" s="120">
        <v>36</v>
      </c>
      <c r="K10" s="120">
        <v>36</v>
      </c>
      <c r="L10" s="120">
        <v>96</v>
      </c>
      <c r="M10" s="331">
        <f t="shared" si="4"/>
        <v>3762</v>
      </c>
      <c r="N10" s="241"/>
      <c r="O10" s="258">
        <f t="shared" si="1"/>
        <v>-100</v>
      </c>
    </row>
    <row r="11" spans="2:15" ht="16.5" thickBot="1" x14ac:dyDescent="0.3">
      <c r="B11" s="121" t="s">
        <v>256</v>
      </c>
      <c r="C11" s="122">
        <v>7400314076.8053684</v>
      </c>
      <c r="D11" s="122">
        <v>409635629.74916232</v>
      </c>
      <c r="E11" s="122">
        <v>428525451.90195811</v>
      </c>
      <c r="F11" s="122">
        <v>114179184.1336351</v>
      </c>
      <c r="G11" s="122">
        <v>108574405.83286324</v>
      </c>
      <c r="H11" s="122">
        <v>111397285.67</v>
      </c>
      <c r="I11" s="122">
        <v>64857160.591586143</v>
      </c>
      <c r="J11" s="122">
        <v>33884199.677505776</v>
      </c>
      <c r="K11" s="122">
        <v>37239958.547175735</v>
      </c>
      <c r="L11" s="122">
        <v>67209336.543091998</v>
      </c>
      <c r="M11" s="340">
        <f t="shared" si="4"/>
        <v>8775816689.4523487</v>
      </c>
      <c r="N11" s="244"/>
      <c r="O11" s="244"/>
    </row>
    <row r="12" spans="2:15" x14ac:dyDescent="0.25"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</row>
    <row r="13" spans="2:15" x14ac:dyDescent="0.25">
      <c r="B13" s="341"/>
      <c r="C13" s="342"/>
      <c r="D13" s="342"/>
      <c r="E13" s="342"/>
      <c r="F13" s="342"/>
      <c r="G13" s="342"/>
      <c r="H13" s="342"/>
      <c r="I13" s="342"/>
      <c r="J13" s="342"/>
      <c r="K13" s="342"/>
      <c r="L13" s="342"/>
      <c r="M13" s="343"/>
      <c r="N13" s="344"/>
      <c r="O13" s="344"/>
    </row>
    <row r="14" spans="2:15" ht="16.5" thickBot="1" x14ac:dyDescent="0.3">
      <c r="C14" s="124"/>
      <c r="D14" s="124"/>
      <c r="E14" s="124"/>
      <c r="F14" s="124"/>
      <c r="G14" s="124"/>
      <c r="H14" s="124"/>
      <c r="I14" s="124"/>
      <c r="J14" s="124"/>
      <c r="K14" s="124"/>
      <c r="L14" s="124"/>
    </row>
    <row r="15" spans="2:15" ht="16.5" thickBot="1" x14ac:dyDescent="0.3">
      <c r="B15" s="715" t="s">
        <v>272</v>
      </c>
      <c r="C15" s="716"/>
      <c r="D15" s="716"/>
      <c r="E15" s="716"/>
      <c r="F15" s="716"/>
      <c r="G15" s="716"/>
      <c r="H15" s="716"/>
      <c r="I15" s="716"/>
      <c r="J15" s="716"/>
      <c r="K15" s="716"/>
      <c r="L15" s="716"/>
      <c r="M15" s="717"/>
    </row>
    <row r="16" spans="2:15" ht="16.5" thickBot="1" x14ac:dyDescent="0.3">
      <c r="B16" s="111" t="s">
        <v>239</v>
      </c>
      <c r="C16" s="112" t="s">
        <v>240</v>
      </c>
      <c r="D16" s="112" t="s">
        <v>241</v>
      </c>
      <c r="E16" s="112" t="s">
        <v>242</v>
      </c>
      <c r="F16" s="112" t="s">
        <v>243</v>
      </c>
      <c r="G16" s="112" t="s">
        <v>244</v>
      </c>
      <c r="H16" s="112" t="s">
        <v>245</v>
      </c>
      <c r="I16" s="112" t="s">
        <v>246</v>
      </c>
      <c r="J16" s="112" t="s">
        <v>247</v>
      </c>
      <c r="K16" s="178" t="s">
        <v>257</v>
      </c>
      <c r="L16" s="178" t="s">
        <v>265</v>
      </c>
      <c r="M16" s="113" t="s">
        <v>248</v>
      </c>
      <c r="N16" s="246" t="s">
        <v>258</v>
      </c>
      <c r="O16" s="246" t="s">
        <v>6</v>
      </c>
    </row>
    <row r="17" spans="2:15" x14ac:dyDescent="0.25">
      <c r="B17" s="519" t="s">
        <v>249</v>
      </c>
      <c r="C17" s="520">
        <f>C3/4</f>
        <v>1690140.75</v>
      </c>
      <c r="D17" s="520">
        <f t="shared" ref="D17:L19" si="5">D3/4</f>
        <v>105194.75</v>
      </c>
      <c r="E17" s="520">
        <f t="shared" si="5"/>
        <v>75949.25</v>
      </c>
      <c r="F17" s="520">
        <f t="shared" si="5"/>
        <v>18546</v>
      </c>
      <c r="G17" s="520">
        <f t="shared" si="5"/>
        <v>25302</v>
      </c>
      <c r="H17" s="520">
        <f t="shared" si="5"/>
        <v>14583.25</v>
      </c>
      <c r="I17" s="520">
        <f t="shared" si="5"/>
        <v>14457</v>
      </c>
      <c r="J17" s="520">
        <f t="shared" si="5"/>
        <v>8284.25</v>
      </c>
      <c r="K17" s="520">
        <f t="shared" si="5"/>
        <v>11538</v>
      </c>
      <c r="L17" s="520">
        <f t="shared" si="5"/>
        <v>17307.75</v>
      </c>
      <c r="M17" s="521">
        <f t="shared" ref="M17:M18" si="6">SUM(C17:L17)</f>
        <v>1981303</v>
      </c>
      <c r="N17" s="515">
        <v>0</v>
      </c>
      <c r="O17" s="258">
        <f>(N17-M17)/M17%</f>
        <v>-100</v>
      </c>
    </row>
    <row r="18" spans="2:15" x14ac:dyDescent="0.25">
      <c r="B18" s="117" t="s">
        <v>250</v>
      </c>
      <c r="C18" s="180">
        <f>C4/4</f>
        <v>1200000</v>
      </c>
      <c r="D18" s="180">
        <v>324000</v>
      </c>
      <c r="E18" s="180">
        <f t="shared" si="5"/>
        <v>60000</v>
      </c>
      <c r="F18" s="180">
        <f t="shared" si="5"/>
        <v>15024</v>
      </c>
      <c r="G18" s="180">
        <f t="shared" si="5"/>
        <v>21000</v>
      </c>
      <c r="H18" s="180">
        <f t="shared" si="5"/>
        <v>10500</v>
      </c>
      <c r="I18" s="180">
        <f t="shared" si="5"/>
        <v>12000</v>
      </c>
      <c r="J18" s="180">
        <f t="shared" si="5"/>
        <v>5799</v>
      </c>
      <c r="K18" s="180">
        <f t="shared" si="5"/>
        <v>9000</v>
      </c>
      <c r="L18" s="180">
        <f t="shared" si="5"/>
        <v>13500</v>
      </c>
      <c r="M18" s="331">
        <f t="shared" si="6"/>
        <v>1670823</v>
      </c>
      <c r="N18" s="516">
        <v>0</v>
      </c>
      <c r="O18" s="258">
        <f t="shared" ref="O18:O22" si="7">(N18-M18)/M18%</f>
        <v>-100</v>
      </c>
    </row>
    <row r="19" spans="2:15" x14ac:dyDescent="0.25">
      <c r="B19" s="117" t="s">
        <v>251</v>
      </c>
      <c r="C19" s="180">
        <f>C5/4</f>
        <v>490140.75</v>
      </c>
      <c r="D19" s="180">
        <f t="shared" si="5"/>
        <v>24194.75</v>
      </c>
      <c r="E19" s="180">
        <f t="shared" si="5"/>
        <v>15949.25</v>
      </c>
      <c r="F19" s="180">
        <f t="shared" si="5"/>
        <v>3522</v>
      </c>
      <c r="G19" s="180">
        <f t="shared" si="5"/>
        <v>4302</v>
      </c>
      <c r="H19" s="180">
        <f t="shared" si="5"/>
        <v>4083.25</v>
      </c>
      <c r="I19" s="180">
        <f t="shared" si="5"/>
        <v>2457</v>
      </c>
      <c r="J19" s="180">
        <f t="shared" si="5"/>
        <v>2485.25</v>
      </c>
      <c r="K19" s="180">
        <f t="shared" si="5"/>
        <v>2538</v>
      </c>
      <c r="L19" s="180">
        <f t="shared" si="5"/>
        <v>3807.75</v>
      </c>
      <c r="M19" s="331">
        <f>SUM(C19:L19)</f>
        <v>553480</v>
      </c>
      <c r="N19" s="517">
        <f>N17-N18</f>
        <v>0</v>
      </c>
      <c r="O19" s="258">
        <f t="shared" si="7"/>
        <v>-100</v>
      </c>
    </row>
    <row r="20" spans="2:15" x14ac:dyDescent="0.25">
      <c r="B20" s="117" t="s">
        <v>252</v>
      </c>
      <c r="C20" s="266">
        <f>IFERROR(C19/C17%,0)</f>
        <v>28.999996006249773</v>
      </c>
      <c r="D20" s="266">
        <f t="shared" ref="D20:N20" si="8">IFERROR(D19/D17%,0)</f>
        <v>22.999959598744233</v>
      </c>
      <c r="E20" s="266">
        <f t="shared" si="8"/>
        <v>20.999878208145571</v>
      </c>
      <c r="F20" s="266">
        <f t="shared" si="8"/>
        <v>18.990617923002265</v>
      </c>
      <c r="G20" s="266">
        <f t="shared" si="8"/>
        <v>17.002608489447475</v>
      </c>
      <c r="H20" s="266">
        <f t="shared" si="8"/>
        <v>27.999588569077535</v>
      </c>
      <c r="I20" s="266">
        <f t="shared" si="8"/>
        <v>16.995227225565472</v>
      </c>
      <c r="J20" s="266">
        <f t="shared" si="8"/>
        <v>29.999698222530707</v>
      </c>
      <c r="K20" s="266">
        <f t="shared" si="8"/>
        <v>21.99687987519501</v>
      </c>
      <c r="L20" s="266">
        <f t="shared" si="8"/>
        <v>22.000259999133338</v>
      </c>
      <c r="M20" s="332">
        <f t="shared" si="8"/>
        <v>27.935151766287138</v>
      </c>
      <c r="N20" s="522">
        <f t="shared" si="8"/>
        <v>0</v>
      </c>
      <c r="O20" s="258">
        <f t="shared" si="7"/>
        <v>-100</v>
      </c>
    </row>
    <row r="21" spans="2:15" x14ac:dyDescent="0.25">
      <c r="B21" s="117" t="s">
        <v>253</v>
      </c>
      <c r="C21" s="180">
        <f t="shared" ref="C21:L24" si="9">C7/4</f>
        <v>2</v>
      </c>
      <c r="D21" s="180">
        <f t="shared" si="9"/>
        <v>0.75</v>
      </c>
      <c r="E21" s="180">
        <f t="shared" si="9"/>
        <v>0.9</v>
      </c>
      <c r="F21" s="180">
        <f t="shared" si="9"/>
        <v>0.75</v>
      </c>
      <c r="G21" s="180">
        <f t="shared" si="9"/>
        <v>0.75</v>
      </c>
      <c r="H21" s="180">
        <f t="shared" si="9"/>
        <v>0.15</v>
      </c>
      <c r="I21" s="180">
        <f t="shared" si="9"/>
        <v>0.15</v>
      </c>
      <c r="J21" s="180">
        <f t="shared" si="9"/>
        <v>0.15</v>
      </c>
      <c r="K21" s="180">
        <f t="shared" si="9"/>
        <v>0.75</v>
      </c>
      <c r="L21" s="180">
        <f t="shared" si="9"/>
        <v>1.4375</v>
      </c>
      <c r="M21" s="331">
        <f>SUM(C21:L21)</f>
        <v>7.7875000000000014</v>
      </c>
      <c r="N21" s="516"/>
      <c r="O21" s="258">
        <f t="shared" si="7"/>
        <v>-100</v>
      </c>
    </row>
    <row r="22" spans="2:15" x14ac:dyDescent="0.25">
      <c r="B22" s="117" t="s">
        <v>254</v>
      </c>
      <c r="C22" s="180">
        <f t="shared" si="9"/>
        <v>678.75</v>
      </c>
      <c r="D22" s="180">
        <f t="shared" si="9"/>
        <v>120</v>
      </c>
      <c r="E22" s="180">
        <f t="shared" si="9"/>
        <v>45</v>
      </c>
      <c r="F22" s="180">
        <f t="shared" si="9"/>
        <v>18</v>
      </c>
      <c r="G22" s="180">
        <f t="shared" si="9"/>
        <v>30</v>
      </c>
      <c r="H22" s="180">
        <f t="shared" si="9"/>
        <v>12</v>
      </c>
      <c r="I22" s="180">
        <f t="shared" si="9"/>
        <v>15</v>
      </c>
      <c r="J22" s="180">
        <f t="shared" si="9"/>
        <v>18</v>
      </c>
      <c r="K22" s="180">
        <f t="shared" si="9"/>
        <v>18</v>
      </c>
      <c r="L22" s="180">
        <f t="shared" si="9"/>
        <v>45</v>
      </c>
      <c r="M22" s="331">
        <f t="shared" ref="M22:M25" si="10">SUM(C22:L22)</f>
        <v>999.75</v>
      </c>
      <c r="N22" s="516"/>
      <c r="O22" s="258">
        <f t="shared" si="7"/>
        <v>-100</v>
      </c>
    </row>
    <row r="23" spans="2:15" x14ac:dyDescent="0.25">
      <c r="B23" s="117" t="s">
        <v>266</v>
      </c>
      <c r="C23" s="180">
        <f>C9/4</f>
        <v>150</v>
      </c>
      <c r="D23" s="180">
        <f t="shared" si="9"/>
        <v>45</v>
      </c>
      <c r="E23" s="180">
        <f t="shared" si="9"/>
        <v>18</v>
      </c>
      <c r="F23" s="180">
        <f t="shared" si="9"/>
        <v>6</v>
      </c>
      <c r="G23" s="180">
        <f t="shared" si="9"/>
        <v>12</v>
      </c>
      <c r="H23" s="180">
        <f t="shared" si="9"/>
        <v>3</v>
      </c>
      <c r="I23" s="180">
        <f t="shared" si="9"/>
        <v>3</v>
      </c>
      <c r="J23" s="180">
        <f t="shared" si="9"/>
        <v>6</v>
      </c>
      <c r="K23" s="180">
        <f t="shared" si="9"/>
        <v>6</v>
      </c>
      <c r="L23" s="180">
        <f t="shared" si="9"/>
        <v>18</v>
      </c>
      <c r="M23" s="331">
        <f t="shared" si="10"/>
        <v>267</v>
      </c>
      <c r="N23" s="516"/>
      <c r="O23" s="258"/>
    </row>
    <row r="24" spans="2:15" x14ac:dyDescent="0.25">
      <c r="B24" s="119" t="s">
        <v>255</v>
      </c>
      <c r="C24" s="180">
        <f t="shared" ref="C24:J24" si="11">C10/4</f>
        <v>748.5</v>
      </c>
      <c r="D24" s="180">
        <f t="shared" si="11"/>
        <v>90</v>
      </c>
      <c r="E24" s="180">
        <f t="shared" si="11"/>
        <v>24</v>
      </c>
      <c r="F24" s="180">
        <f t="shared" si="11"/>
        <v>9</v>
      </c>
      <c r="G24" s="180">
        <f t="shared" si="11"/>
        <v>15</v>
      </c>
      <c r="H24" s="180">
        <f t="shared" si="11"/>
        <v>6</v>
      </c>
      <c r="I24" s="180">
        <f t="shared" si="11"/>
        <v>6</v>
      </c>
      <c r="J24" s="180">
        <f t="shared" si="11"/>
        <v>9</v>
      </c>
      <c r="K24" s="180">
        <f t="shared" si="9"/>
        <v>9</v>
      </c>
      <c r="L24" s="180">
        <f t="shared" si="9"/>
        <v>24</v>
      </c>
      <c r="M24" s="331">
        <f t="shared" si="10"/>
        <v>940.5</v>
      </c>
      <c r="N24" s="516"/>
      <c r="O24" s="258">
        <f t="shared" ref="O24" si="12">(N24-M24)/M24%</f>
        <v>-100</v>
      </c>
    </row>
    <row r="25" spans="2:15" ht="16.5" thickBot="1" x14ac:dyDescent="0.3">
      <c r="B25" s="121" t="s">
        <v>256</v>
      </c>
      <c r="C25" s="122">
        <f>C11/3</f>
        <v>2466771358.935123</v>
      </c>
      <c r="D25" s="122">
        <f t="shared" ref="D25:L25" si="13">D11/3</f>
        <v>136545209.91638744</v>
      </c>
      <c r="E25" s="122">
        <f t="shared" si="13"/>
        <v>142841817.30065271</v>
      </c>
      <c r="F25" s="122">
        <f t="shared" si="13"/>
        <v>38059728.044545032</v>
      </c>
      <c r="G25" s="122">
        <f t="shared" si="13"/>
        <v>36191468.610954411</v>
      </c>
      <c r="H25" s="122">
        <f t="shared" si="13"/>
        <v>37132428.556666665</v>
      </c>
      <c r="I25" s="122">
        <f t="shared" si="13"/>
        <v>21619053.530528713</v>
      </c>
      <c r="J25" s="122">
        <f t="shared" si="13"/>
        <v>11294733.225835258</v>
      </c>
      <c r="K25" s="122">
        <f t="shared" si="13"/>
        <v>12413319.515725246</v>
      </c>
      <c r="L25" s="122">
        <f t="shared" si="13"/>
        <v>22403112.181030665</v>
      </c>
      <c r="M25" s="340">
        <f t="shared" si="10"/>
        <v>2925272229.8174491</v>
      </c>
      <c r="N25" s="518"/>
      <c r="O25" s="244"/>
    </row>
    <row r="26" spans="2:15" x14ac:dyDescent="0.25">
      <c r="I26" s="124"/>
    </row>
    <row r="27" spans="2:15" ht="16.5" thickBot="1" x14ac:dyDescent="0.3"/>
    <row r="28" spans="2:15" ht="16.5" thickBot="1" x14ac:dyDescent="0.3">
      <c r="B28" s="715" t="s">
        <v>273</v>
      </c>
      <c r="C28" s="716"/>
      <c r="D28" s="716"/>
      <c r="E28" s="716"/>
      <c r="F28" s="716"/>
      <c r="G28" s="716"/>
      <c r="H28" s="716"/>
      <c r="I28" s="716"/>
      <c r="J28" s="716"/>
      <c r="K28" s="716"/>
      <c r="L28" s="716"/>
      <c r="M28" s="717"/>
    </row>
    <row r="29" spans="2:15" ht="16.5" thickBot="1" x14ac:dyDescent="0.3">
      <c r="B29" s="111" t="s">
        <v>239</v>
      </c>
      <c r="C29" s="112" t="s">
        <v>240</v>
      </c>
      <c r="D29" s="112" t="s">
        <v>241</v>
      </c>
      <c r="E29" s="112" t="s">
        <v>242</v>
      </c>
      <c r="F29" s="112" t="s">
        <v>243</v>
      </c>
      <c r="G29" s="112" t="s">
        <v>244</v>
      </c>
      <c r="H29" s="112" t="s">
        <v>245</v>
      </c>
      <c r="I29" s="112" t="s">
        <v>246</v>
      </c>
      <c r="J29" s="112" t="s">
        <v>247</v>
      </c>
      <c r="K29" s="178" t="s">
        <v>257</v>
      </c>
      <c r="L29" s="178" t="s">
        <v>265</v>
      </c>
      <c r="M29" s="113" t="s">
        <v>248</v>
      </c>
      <c r="N29" s="246" t="s">
        <v>258</v>
      </c>
      <c r="O29" s="246" t="s">
        <v>6</v>
      </c>
    </row>
    <row r="30" spans="2:15" x14ac:dyDescent="0.25">
      <c r="B30" s="114" t="s">
        <v>249</v>
      </c>
      <c r="C30" s="180">
        <f>C3/12</f>
        <v>563380.25</v>
      </c>
      <c r="D30" s="115">
        <f t="shared" ref="D30:L32" si="14">D3/12</f>
        <v>35064.916666666664</v>
      </c>
      <c r="E30" s="115">
        <f t="shared" si="14"/>
        <v>25316.416666666668</v>
      </c>
      <c r="F30" s="115">
        <f t="shared" si="14"/>
        <v>6182</v>
      </c>
      <c r="G30" s="115">
        <f t="shared" si="14"/>
        <v>8434</v>
      </c>
      <c r="H30" s="115">
        <f t="shared" si="14"/>
        <v>4861.083333333333</v>
      </c>
      <c r="I30" s="115">
        <f t="shared" si="14"/>
        <v>4819</v>
      </c>
      <c r="J30" s="115">
        <f t="shared" si="14"/>
        <v>2761.4166666666665</v>
      </c>
      <c r="K30" s="115">
        <f t="shared" si="14"/>
        <v>3846</v>
      </c>
      <c r="L30" s="115">
        <f t="shared" si="14"/>
        <v>5769.25</v>
      </c>
      <c r="M30" s="331">
        <f t="shared" ref="M30:M31" si="15">SUM(C30:L30)</f>
        <v>660434.33333333326</v>
      </c>
      <c r="N30" s="245">
        <v>0</v>
      </c>
      <c r="O30" s="258">
        <f>(N30-M30)/M30%</f>
        <v>-100</v>
      </c>
    </row>
    <row r="31" spans="2:15" x14ac:dyDescent="0.25">
      <c r="B31" s="117" t="s">
        <v>250</v>
      </c>
      <c r="C31" s="115">
        <f>C4/12</f>
        <v>400000</v>
      </c>
      <c r="D31" s="115">
        <f t="shared" si="14"/>
        <v>27000</v>
      </c>
      <c r="E31" s="115">
        <f t="shared" si="14"/>
        <v>20000</v>
      </c>
      <c r="F31" s="115">
        <f t="shared" si="14"/>
        <v>5008</v>
      </c>
      <c r="G31" s="115">
        <f t="shared" si="14"/>
        <v>7000</v>
      </c>
      <c r="H31" s="115">
        <f t="shared" si="14"/>
        <v>3500</v>
      </c>
      <c r="I31" s="115">
        <f t="shared" si="14"/>
        <v>4000</v>
      </c>
      <c r="J31" s="115">
        <f t="shared" si="14"/>
        <v>1933</v>
      </c>
      <c r="K31" s="115">
        <f t="shared" si="14"/>
        <v>3000</v>
      </c>
      <c r="L31" s="115">
        <f t="shared" si="14"/>
        <v>4500</v>
      </c>
      <c r="M31" s="331">
        <f t="shared" si="15"/>
        <v>475941</v>
      </c>
      <c r="N31" s="241">
        <v>0</v>
      </c>
      <c r="O31" s="258">
        <f t="shared" ref="O31:O35" si="16">(N31-M31)/M31%</f>
        <v>-100</v>
      </c>
    </row>
    <row r="32" spans="2:15" x14ac:dyDescent="0.25">
      <c r="B32" s="117" t="s">
        <v>251</v>
      </c>
      <c r="C32" s="115">
        <f>C5/12</f>
        <v>163380.25</v>
      </c>
      <c r="D32" s="115">
        <f t="shared" si="14"/>
        <v>8064.916666666667</v>
      </c>
      <c r="E32" s="115">
        <f t="shared" si="14"/>
        <v>5316.416666666667</v>
      </c>
      <c r="F32" s="115">
        <f t="shared" si="14"/>
        <v>1174</v>
      </c>
      <c r="G32" s="115">
        <f t="shared" si="14"/>
        <v>1434</v>
      </c>
      <c r="H32" s="115">
        <f t="shared" si="14"/>
        <v>1361.0833333333333</v>
      </c>
      <c r="I32" s="115">
        <f t="shared" si="14"/>
        <v>819</v>
      </c>
      <c r="J32" s="115">
        <f t="shared" si="14"/>
        <v>828.41666666666663</v>
      </c>
      <c r="K32" s="115">
        <f t="shared" si="14"/>
        <v>846</v>
      </c>
      <c r="L32" s="115">
        <f t="shared" si="14"/>
        <v>1269.25</v>
      </c>
      <c r="M32" s="331">
        <f>SUM(C32:L32)</f>
        <v>184493.33333333331</v>
      </c>
      <c r="N32" s="242">
        <f>N30-N31</f>
        <v>0</v>
      </c>
      <c r="O32" s="258">
        <f t="shared" si="16"/>
        <v>-100</v>
      </c>
    </row>
    <row r="33" spans="2:15" x14ac:dyDescent="0.25">
      <c r="B33" s="117" t="s">
        <v>252</v>
      </c>
      <c r="C33" s="123">
        <f>IFERROR(C32/C30%,0)</f>
        <v>28.999996006249777</v>
      </c>
      <c r="D33" s="123">
        <f t="shared" ref="D33:L33" si="17">IFERROR(D32/D30%,0)</f>
        <v>22.999959598744237</v>
      </c>
      <c r="E33" s="123">
        <f t="shared" si="17"/>
        <v>20.999878208145571</v>
      </c>
      <c r="F33" s="123">
        <f t="shared" si="17"/>
        <v>18.990617923002265</v>
      </c>
      <c r="G33" s="123">
        <f t="shared" si="17"/>
        <v>17.002608489447475</v>
      </c>
      <c r="H33" s="123">
        <f t="shared" si="17"/>
        <v>27.999588569077538</v>
      </c>
      <c r="I33" s="123">
        <f t="shared" si="17"/>
        <v>16.995227225565472</v>
      </c>
      <c r="J33" s="123">
        <f t="shared" si="17"/>
        <v>29.999698222530704</v>
      </c>
      <c r="K33" s="123">
        <f t="shared" si="17"/>
        <v>21.996879875195006</v>
      </c>
      <c r="L33" s="123">
        <f t="shared" si="17"/>
        <v>22.000259999133334</v>
      </c>
      <c r="M33" s="332">
        <f>IFERROR(M32/M30%,0)</f>
        <v>27.935151766287138</v>
      </c>
      <c r="N33" s="243">
        <f>IFERROR(N32/N30%,0)</f>
        <v>0</v>
      </c>
      <c r="O33" s="258">
        <f t="shared" si="16"/>
        <v>-100</v>
      </c>
    </row>
    <row r="34" spans="2:15" x14ac:dyDescent="0.25">
      <c r="B34" s="117" t="s">
        <v>253</v>
      </c>
      <c r="C34" s="115">
        <f>C7/12</f>
        <v>0.66666666666666663</v>
      </c>
      <c r="D34" s="115">
        <f t="shared" ref="D34:L35" si="18">D7/12</f>
        <v>0.25</v>
      </c>
      <c r="E34" s="115">
        <f t="shared" si="18"/>
        <v>0.3</v>
      </c>
      <c r="F34" s="115">
        <f t="shared" si="18"/>
        <v>0.25</v>
      </c>
      <c r="G34" s="115">
        <f t="shared" si="18"/>
        <v>0.25</v>
      </c>
      <c r="H34" s="115">
        <f t="shared" si="18"/>
        <v>4.9999999999999996E-2</v>
      </c>
      <c r="I34" s="115">
        <f t="shared" si="18"/>
        <v>4.9999999999999996E-2</v>
      </c>
      <c r="J34" s="115">
        <f t="shared" si="18"/>
        <v>4.9999999999999996E-2</v>
      </c>
      <c r="K34" s="115">
        <f t="shared" si="18"/>
        <v>0.25</v>
      </c>
      <c r="L34" s="115">
        <f t="shared" si="18"/>
        <v>0.47916666666666669</v>
      </c>
      <c r="M34" s="331">
        <f>SUM(C34:L34)</f>
        <v>2.5958333333333332</v>
      </c>
      <c r="N34" s="241"/>
      <c r="O34" s="258">
        <f t="shared" si="16"/>
        <v>-100</v>
      </c>
    </row>
    <row r="35" spans="2:15" x14ac:dyDescent="0.25">
      <c r="B35" s="117" t="s">
        <v>254</v>
      </c>
      <c r="C35" s="115">
        <f>C8/12</f>
        <v>226.25</v>
      </c>
      <c r="D35" s="115">
        <f t="shared" si="18"/>
        <v>40</v>
      </c>
      <c r="E35" s="115">
        <f t="shared" si="18"/>
        <v>15</v>
      </c>
      <c r="F35" s="115">
        <f t="shared" si="18"/>
        <v>6</v>
      </c>
      <c r="G35" s="115">
        <f t="shared" si="18"/>
        <v>10</v>
      </c>
      <c r="H35" s="115">
        <f t="shared" si="18"/>
        <v>4</v>
      </c>
      <c r="I35" s="115">
        <f t="shared" si="18"/>
        <v>5</v>
      </c>
      <c r="J35" s="115">
        <f t="shared" si="18"/>
        <v>6</v>
      </c>
      <c r="K35" s="115">
        <f t="shared" si="18"/>
        <v>6</v>
      </c>
      <c r="L35" s="115">
        <f t="shared" si="18"/>
        <v>15</v>
      </c>
      <c r="M35" s="331">
        <f t="shared" ref="M35:M38" si="19">SUM(C35:L35)</f>
        <v>333.25</v>
      </c>
      <c r="N35" s="241"/>
      <c r="O35" s="258">
        <f t="shared" si="16"/>
        <v>-100</v>
      </c>
    </row>
    <row r="36" spans="2:15" x14ac:dyDescent="0.25">
      <c r="B36" s="117" t="s">
        <v>266</v>
      </c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31"/>
      <c r="N36" s="241"/>
      <c r="O36" s="258"/>
    </row>
    <row r="37" spans="2:15" x14ac:dyDescent="0.25">
      <c r="B37" s="119" t="s">
        <v>255</v>
      </c>
      <c r="C37" s="115">
        <f t="shared" ref="C37:L37" si="20">C10/12</f>
        <v>249.5</v>
      </c>
      <c r="D37" s="115">
        <f t="shared" si="20"/>
        <v>30</v>
      </c>
      <c r="E37" s="115">
        <f t="shared" si="20"/>
        <v>8</v>
      </c>
      <c r="F37" s="115">
        <f t="shared" si="20"/>
        <v>3</v>
      </c>
      <c r="G37" s="115">
        <f t="shared" si="20"/>
        <v>5</v>
      </c>
      <c r="H37" s="115">
        <f t="shared" si="20"/>
        <v>2</v>
      </c>
      <c r="I37" s="115">
        <f t="shared" si="20"/>
        <v>2</v>
      </c>
      <c r="J37" s="115">
        <f t="shared" si="20"/>
        <v>3</v>
      </c>
      <c r="K37" s="115">
        <f t="shared" si="20"/>
        <v>3</v>
      </c>
      <c r="L37" s="115">
        <f t="shared" si="20"/>
        <v>8</v>
      </c>
      <c r="M37" s="331">
        <f t="shared" si="19"/>
        <v>313.5</v>
      </c>
      <c r="N37" s="241"/>
      <c r="O37" s="258">
        <f t="shared" ref="O37" si="21">(N37-M37)/M37%</f>
        <v>-100</v>
      </c>
    </row>
    <row r="38" spans="2:15" ht="16.5" thickBot="1" x14ac:dyDescent="0.3">
      <c r="B38" s="121" t="s">
        <v>256</v>
      </c>
      <c r="C38" s="181">
        <f t="shared" ref="C38:J38" si="22">C11/9</f>
        <v>822257119.64504099</v>
      </c>
      <c r="D38" s="181">
        <f t="shared" si="22"/>
        <v>45515069.972129144</v>
      </c>
      <c r="E38" s="181">
        <f t="shared" si="22"/>
        <v>47613939.100217566</v>
      </c>
      <c r="F38" s="181">
        <f t="shared" si="22"/>
        <v>12686576.014848344</v>
      </c>
      <c r="G38" s="181">
        <f t="shared" si="22"/>
        <v>12063822.870318137</v>
      </c>
      <c r="H38" s="181">
        <f t="shared" si="22"/>
        <v>12377476.185555555</v>
      </c>
      <c r="I38" s="181">
        <f t="shared" si="22"/>
        <v>7206351.1768429046</v>
      </c>
      <c r="J38" s="181">
        <f t="shared" si="22"/>
        <v>3764911.0752784195</v>
      </c>
      <c r="K38" s="182"/>
      <c r="L38" s="182"/>
      <c r="M38" s="340">
        <f t="shared" si="19"/>
        <v>963485266.04023111</v>
      </c>
      <c r="N38" s="244"/>
      <c r="O38" s="244"/>
    </row>
    <row r="40" spans="2:15" ht="16.5" thickBot="1" x14ac:dyDescent="0.3"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</row>
    <row r="41" spans="2:15" ht="16.5" thickBot="1" x14ac:dyDescent="0.3">
      <c r="B41" s="715" t="s">
        <v>274</v>
      </c>
      <c r="C41" s="716"/>
      <c r="D41" s="716"/>
      <c r="E41" s="716"/>
      <c r="F41" s="716"/>
      <c r="G41" s="716"/>
      <c r="H41" s="716"/>
      <c r="I41" s="716"/>
      <c r="J41" s="716"/>
      <c r="K41" s="716"/>
      <c r="L41" s="716"/>
      <c r="M41" s="717"/>
    </row>
    <row r="42" spans="2:15" ht="16.5" thickBot="1" x14ac:dyDescent="0.3">
      <c r="B42" s="111" t="s">
        <v>239</v>
      </c>
      <c r="C42" s="112" t="s">
        <v>240</v>
      </c>
      <c r="D42" s="112" t="s">
        <v>241</v>
      </c>
      <c r="E42" s="112" t="s">
        <v>242</v>
      </c>
      <c r="F42" s="112" t="s">
        <v>243</v>
      </c>
      <c r="G42" s="112" t="s">
        <v>244</v>
      </c>
      <c r="H42" s="112" t="s">
        <v>245</v>
      </c>
      <c r="I42" s="112" t="s">
        <v>246</v>
      </c>
      <c r="J42" s="112" t="s">
        <v>247</v>
      </c>
      <c r="K42" s="178" t="s">
        <v>257</v>
      </c>
      <c r="L42" s="178" t="s">
        <v>265</v>
      </c>
      <c r="M42" s="113" t="s">
        <v>248</v>
      </c>
    </row>
    <row r="43" spans="2:15" x14ac:dyDescent="0.25">
      <c r="B43" s="114" t="s">
        <v>249</v>
      </c>
      <c r="C43" s="180">
        <f>C30/30</f>
        <v>18779.341666666667</v>
      </c>
      <c r="D43" s="115">
        <f t="shared" ref="D43:L45" si="23">D30/30</f>
        <v>1168.8305555555555</v>
      </c>
      <c r="E43" s="115">
        <f t="shared" si="23"/>
        <v>843.88055555555559</v>
      </c>
      <c r="F43" s="115">
        <f t="shared" si="23"/>
        <v>206.06666666666666</v>
      </c>
      <c r="G43" s="115">
        <f t="shared" si="23"/>
        <v>281.13333333333333</v>
      </c>
      <c r="H43" s="115">
        <f t="shared" si="23"/>
        <v>162.0361111111111</v>
      </c>
      <c r="I43" s="115">
        <f t="shared" si="23"/>
        <v>160.63333333333333</v>
      </c>
      <c r="J43" s="115">
        <f t="shared" si="23"/>
        <v>92.047222222222217</v>
      </c>
      <c r="K43" s="115">
        <f t="shared" si="23"/>
        <v>128.19999999999999</v>
      </c>
      <c r="L43" s="115">
        <f t="shared" si="23"/>
        <v>192.30833333333334</v>
      </c>
      <c r="M43" s="331">
        <f t="shared" ref="M43:M44" si="24">SUM(C43:L43)</f>
        <v>22014.477777777785</v>
      </c>
      <c r="O43" s="116"/>
    </row>
    <row r="44" spans="2:15" x14ac:dyDescent="0.25">
      <c r="B44" s="117" t="s">
        <v>250</v>
      </c>
      <c r="C44" s="115">
        <f>C31/30</f>
        <v>13333.333333333334</v>
      </c>
      <c r="D44" s="115">
        <f t="shared" si="23"/>
        <v>900</v>
      </c>
      <c r="E44" s="115">
        <f t="shared" si="23"/>
        <v>666.66666666666663</v>
      </c>
      <c r="F44" s="115">
        <f t="shared" si="23"/>
        <v>166.93333333333334</v>
      </c>
      <c r="G44" s="115">
        <f t="shared" si="23"/>
        <v>233.33333333333334</v>
      </c>
      <c r="H44" s="115">
        <f t="shared" si="23"/>
        <v>116.66666666666667</v>
      </c>
      <c r="I44" s="115">
        <f t="shared" si="23"/>
        <v>133.33333333333334</v>
      </c>
      <c r="J44" s="115">
        <f t="shared" si="23"/>
        <v>64.433333333333337</v>
      </c>
      <c r="K44" s="115">
        <f t="shared" si="23"/>
        <v>100</v>
      </c>
      <c r="L44" s="115">
        <f t="shared" si="23"/>
        <v>150</v>
      </c>
      <c r="M44" s="331">
        <f t="shared" si="24"/>
        <v>15864.699999999999</v>
      </c>
      <c r="O44" s="116"/>
    </row>
    <row r="45" spans="2:15" x14ac:dyDescent="0.25">
      <c r="B45" s="117" t="s">
        <v>251</v>
      </c>
      <c r="C45" s="115">
        <f>C32/30</f>
        <v>5446.0083333333332</v>
      </c>
      <c r="D45" s="115">
        <f t="shared" si="23"/>
        <v>268.83055555555558</v>
      </c>
      <c r="E45" s="115">
        <f t="shared" si="23"/>
        <v>177.2138888888889</v>
      </c>
      <c r="F45" s="115">
        <f t="shared" si="23"/>
        <v>39.133333333333333</v>
      </c>
      <c r="G45" s="115">
        <f t="shared" si="23"/>
        <v>47.8</v>
      </c>
      <c r="H45" s="115">
        <f t="shared" si="23"/>
        <v>45.36944444444444</v>
      </c>
      <c r="I45" s="115">
        <f t="shared" si="23"/>
        <v>27.3</v>
      </c>
      <c r="J45" s="115">
        <f t="shared" si="23"/>
        <v>27.613888888888887</v>
      </c>
      <c r="K45" s="115">
        <f t="shared" si="23"/>
        <v>28.2</v>
      </c>
      <c r="L45" s="115">
        <f t="shared" si="23"/>
        <v>42.30833333333333</v>
      </c>
      <c r="M45" s="331">
        <f>SUM(C45:L45)</f>
        <v>6149.7777777777774</v>
      </c>
      <c r="O45" s="116"/>
    </row>
    <row r="46" spans="2:15" x14ac:dyDescent="0.25">
      <c r="B46" s="117" t="s">
        <v>252</v>
      </c>
      <c r="C46" s="123">
        <f>C45/C43%</f>
        <v>28.999996006249773</v>
      </c>
      <c r="D46" s="123">
        <f t="shared" ref="D46:M46" si="25">D45/D43%</f>
        <v>22.999959598744237</v>
      </c>
      <c r="E46" s="123">
        <f t="shared" si="25"/>
        <v>20.999878208145571</v>
      </c>
      <c r="F46" s="123">
        <f t="shared" si="25"/>
        <v>18.990617923002265</v>
      </c>
      <c r="G46" s="123">
        <f t="shared" si="25"/>
        <v>17.002608489447475</v>
      </c>
      <c r="H46" s="123">
        <f t="shared" si="25"/>
        <v>27.999588569077538</v>
      </c>
      <c r="I46" s="123">
        <f t="shared" si="25"/>
        <v>16.995227225565472</v>
      </c>
      <c r="J46" s="123">
        <f t="shared" si="25"/>
        <v>29.999698222530707</v>
      </c>
      <c r="K46" s="123">
        <f t="shared" si="25"/>
        <v>21.99687987519501</v>
      </c>
      <c r="L46" s="123">
        <f t="shared" si="25"/>
        <v>22.000259999133334</v>
      </c>
      <c r="M46" s="332">
        <f t="shared" si="25"/>
        <v>27.935151766287124</v>
      </c>
      <c r="O46" s="116"/>
    </row>
    <row r="47" spans="2:15" x14ac:dyDescent="0.25">
      <c r="B47" s="117" t="s">
        <v>253</v>
      </c>
      <c r="C47" s="115">
        <f>C34/30</f>
        <v>2.222222222222222E-2</v>
      </c>
      <c r="D47" s="115">
        <f t="shared" ref="D47:L48" si="26">D34/30</f>
        <v>8.3333333333333332E-3</v>
      </c>
      <c r="E47" s="115">
        <f t="shared" si="26"/>
        <v>0.01</v>
      </c>
      <c r="F47" s="115">
        <f t="shared" si="26"/>
        <v>8.3333333333333332E-3</v>
      </c>
      <c r="G47" s="115">
        <f t="shared" si="26"/>
        <v>8.3333333333333332E-3</v>
      </c>
      <c r="H47" s="115">
        <f t="shared" si="26"/>
        <v>1.6666666666666666E-3</v>
      </c>
      <c r="I47" s="115">
        <f t="shared" si="26"/>
        <v>1.6666666666666666E-3</v>
      </c>
      <c r="J47" s="115">
        <f t="shared" si="26"/>
        <v>1.6666666666666666E-3</v>
      </c>
      <c r="K47" s="115">
        <f t="shared" si="26"/>
        <v>8.3333333333333332E-3</v>
      </c>
      <c r="L47" s="115">
        <f t="shared" si="26"/>
        <v>1.5972222222222224E-2</v>
      </c>
      <c r="M47" s="331">
        <f>SUM(C47:L47)</f>
        <v>8.6527777777777759E-2</v>
      </c>
      <c r="O47" s="116"/>
    </row>
    <row r="48" spans="2:15" x14ac:dyDescent="0.25">
      <c r="B48" s="117" t="s">
        <v>254</v>
      </c>
      <c r="C48" s="115">
        <f>C35/30</f>
        <v>7.541666666666667</v>
      </c>
      <c r="D48" s="115">
        <f t="shared" si="26"/>
        <v>1.3333333333333333</v>
      </c>
      <c r="E48" s="115">
        <f t="shared" si="26"/>
        <v>0.5</v>
      </c>
      <c r="F48" s="115">
        <f t="shared" si="26"/>
        <v>0.2</v>
      </c>
      <c r="G48" s="115">
        <f t="shared" si="26"/>
        <v>0.33333333333333331</v>
      </c>
      <c r="H48" s="115">
        <f t="shared" si="26"/>
        <v>0.13333333333333333</v>
      </c>
      <c r="I48" s="115">
        <f t="shared" si="26"/>
        <v>0.16666666666666666</v>
      </c>
      <c r="J48" s="115">
        <f t="shared" si="26"/>
        <v>0.2</v>
      </c>
      <c r="K48" s="115">
        <f t="shared" si="26"/>
        <v>0.2</v>
      </c>
      <c r="L48" s="115">
        <f t="shared" si="26"/>
        <v>0.5</v>
      </c>
      <c r="M48" s="331">
        <f t="shared" ref="M48:M51" si="27">SUM(C48:L48)</f>
        <v>11.108333333333331</v>
      </c>
      <c r="O48" s="116"/>
    </row>
    <row r="49" spans="2:15" x14ac:dyDescent="0.25">
      <c r="B49" s="117" t="s">
        <v>266</v>
      </c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331"/>
      <c r="O49" s="116"/>
    </row>
    <row r="50" spans="2:15" x14ac:dyDescent="0.25">
      <c r="B50" s="119" t="s">
        <v>255</v>
      </c>
      <c r="C50" s="115">
        <f t="shared" ref="C50:L51" si="28">C37/30</f>
        <v>8.3166666666666664</v>
      </c>
      <c r="D50" s="115">
        <f t="shared" si="28"/>
        <v>1</v>
      </c>
      <c r="E50" s="115">
        <f t="shared" si="28"/>
        <v>0.26666666666666666</v>
      </c>
      <c r="F50" s="115">
        <f t="shared" si="28"/>
        <v>0.1</v>
      </c>
      <c r="G50" s="115">
        <f t="shared" si="28"/>
        <v>0.16666666666666666</v>
      </c>
      <c r="H50" s="115">
        <f t="shared" si="28"/>
        <v>6.6666666666666666E-2</v>
      </c>
      <c r="I50" s="115">
        <f t="shared" si="28"/>
        <v>6.6666666666666666E-2</v>
      </c>
      <c r="J50" s="115">
        <f t="shared" si="28"/>
        <v>0.1</v>
      </c>
      <c r="K50" s="115">
        <f t="shared" si="28"/>
        <v>0.1</v>
      </c>
      <c r="L50" s="115">
        <f t="shared" si="28"/>
        <v>0.26666666666666666</v>
      </c>
      <c r="M50" s="331">
        <f t="shared" si="27"/>
        <v>10.45</v>
      </c>
      <c r="O50" s="116"/>
    </row>
    <row r="51" spans="2:15" ht="16.5" thickBot="1" x14ac:dyDescent="0.3">
      <c r="B51" s="121" t="s">
        <v>256</v>
      </c>
      <c r="C51" s="181">
        <f t="shared" si="28"/>
        <v>27408570.654834699</v>
      </c>
      <c r="D51" s="181">
        <f t="shared" si="28"/>
        <v>1517168.9990709715</v>
      </c>
      <c r="E51" s="181">
        <f t="shared" si="28"/>
        <v>1587131.3033405854</v>
      </c>
      <c r="F51" s="181">
        <f t="shared" si="28"/>
        <v>422885.86716161144</v>
      </c>
      <c r="G51" s="181">
        <f t="shared" si="28"/>
        <v>402127.42901060457</v>
      </c>
      <c r="H51" s="181">
        <f t="shared" si="28"/>
        <v>412582.53951851849</v>
      </c>
      <c r="I51" s="181">
        <f t="shared" si="28"/>
        <v>240211.70589476349</v>
      </c>
      <c r="J51" s="181">
        <f t="shared" si="28"/>
        <v>125497.03584261399</v>
      </c>
      <c r="K51" s="181">
        <f t="shared" si="28"/>
        <v>0</v>
      </c>
      <c r="L51" s="181">
        <f t="shared" si="28"/>
        <v>0</v>
      </c>
      <c r="M51" s="340">
        <f t="shared" si="27"/>
        <v>32116175.534674369</v>
      </c>
      <c r="O51" s="116"/>
    </row>
  </sheetData>
  <mergeCells count="4">
    <mergeCell ref="B41:M41"/>
    <mergeCell ref="B1:M1"/>
    <mergeCell ref="B15:M15"/>
    <mergeCell ref="B28:M28"/>
  </mergeCells>
  <pageMargins left="0.7" right="0.7" top="0.75" bottom="0.75" header="0.3" footer="0.3"/>
  <pageSetup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8"/>
  <sheetViews>
    <sheetView workbookViewId="0">
      <pane xSplit="2" ySplit="6" topLeftCell="Z7" activePane="bottomRight" state="frozen"/>
      <selection pane="topRight" activeCell="C1" sqref="C1"/>
      <selection pane="bottomLeft" activeCell="A7" sqref="A7"/>
      <selection pane="bottomRight" activeCell="AM22" sqref="AM22"/>
    </sheetView>
  </sheetViews>
  <sheetFormatPr defaultColWidth="9.140625" defaultRowHeight="18.75" x14ac:dyDescent="0.3"/>
  <cols>
    <col min="1" max="1" width="14.5703125" style="345" customWidth="1"/>
    <col min="2" max="2" width="49.42578125" style="345" customWidth="1"/>
    <col min="3" max="13" width="24.140625" style="345" customWidth="1"/>
    <col min="14" max="14" width="21" style="347" bestFit="1" customWidth="1"/>
    <col min="15" max="15" width="25" style="347" bestFit="1" customWidth="1"/>
    <col min="16" max="16" width="19.7109375" style="347" bestFit="1" customWidth="1"/>
    <col min="17" max="21" width="18.42578125" style="348" bestFit="1" customWidth="1"/>
    <col min="22" max="25" width="19.140625" style="348" bestFit="1" customWidth="1"/>
    <col min="26" max="26" width="11.5703125" style="348" customWidth="1"/>
    <col min="27" max="27" width="13.140625" style="348" bestFit="1" customWidth="1"/>
    <col min="28" max="30" width="21" style="348" bestFit="1" customWidth="1"/>
    <col min="31" max="31" width="11.85546875" style="348" bestFit="1" customWidth="1"/>
    <col min="32" max="242" width="9.140625" style="348"/>
    <col min="243" max="243" width="14.5703125" style="348" customWidth="1"/>
    <col min="244" max="244" width="49.42578125" style="348" customWidth="1"/>
    <col min="245" max="255" width="24.140625" style="348" customWidth="1"/>
    <col min="256" max="256" width="21" style="348" bestFit="1" customWidth="1"/>
    <col min="257" max="257" width="19.7109375" style="348" bestFit="1" customWidth="1"/>
    <col min="258" max="498" width="9.140625" style="348"/>
    <col min="499" max="499" width="14.5703125" style="348" customWidth="1"/>
    <col min="500" max="500" width="49.42578125" style="348" customWidth="1"/>
    <col min="501" max="511" width="24.140625" style="348" customWidth="1"/>
    <col min="512" max="512" width="21" style="348" bestFit="1" customWidth="1"/>
    <col min="513" max="513" width="19.7109375" style="348" bestFit="1" customWidth="1"/>
    <col min="514" max="754" width="9.140625" style="348"/>
    <col min="755" max="755" width="14.5703125" style="348" customWidth="1"/>
    <col min="756" max="756" width="49.42578125" style="348" customWidth="1"/>
    <col min="757" max="767" width="24.140625" style="348" customWidth="1"/>
    <col min="768" max="768" width="21" style="348" bestFit="1" customWidth="1"/>
    <col min="769" max="769" width="19.7109375" style="348" bestFit="1" customWidth="1"/>
    <col min="770" max="1010" width="9.140625" style="348"/>
    <col min="1011" max="1011" width="14.5703125" style="348" customWidth="1"/>
    <col min="1012" max="1012" width="49.42578125" style="348" customWidth="1"/>
    <col min="1013" max="1023" width="24.140625" style="348" customWidth="1"/>
    <col min="1024" max="1024" width="21" style="348" bestFit="1" customWidth="1"/>
    <col min="1025" max="1025" width="19.7109375" style="348" bestFit="1" customWidth="1"/>
    <col min="1026" max="1266" width="9.140625" style="348"/>
    <col min="1267" max="1267" width="14.5703125" style="348" customWidth="1"/>
    <col min="1268" max="1268" width="49.42578125" style="348" customWidth="1"/>
    <col min="1269" max="1279" width="24.140625" style="348" customWidth="1"/>
    <col min="1280" max="1280" width="21" style="348" bestFit="1" customWidth="1"/>
    <col min="1281" max="1281" width="19.7109375" style="348" bestFit="1" customWidth="1"/>
    <col min="1282" max="1522" width="9.140625" style="348"/>
    <col min="1523" max="1523" width="14.5703125" style="348" customWidth="1"/>
    <col min="1524" max="1524" width="49.42578125" style="348" customWidth="1"/>
    <col min="1525" max="1535" width="24.140625" style="348" customWidth="1"/>
    <col min="1536" max="1536" width="21" style="348" bestFit="1" customWidth="1"/>
    <col min="1537" max="1537" width="19.7109375" style="348" bestFit="1" customWidth="1"/>
    <col min="1538" max="1778" width="9.140625" style="348"/>
    <col min="1779" max="1779" width="14.5703125" style="348" customWidth="1"/>
    <col min="1780" max="1780" width="49.42578125" style="348" customWidth="1"/>
    <col min="1781" max="1791" width="24.140625" style="348" customWidth="1"/>
    <col min="1792" max="1792" width="21" style="348" bestFit="1" customWidth="1"/>
    <col min="1793" max="1793" width="19.7109375" style="348" bestFit="1" customWidth="1"/>
    <col min="1794" max="2034" width="9.140625" style="348"/>
    <col min="2035" max="2035" width="14.5703125" style="348" customWidth="1"/>
    <col min="2036" max="2036" width="49.42578125" style="348" customWidth="1"/>
    <col min="2037" max="2047" width="24.140625" style="348" customWidth="1"/>
    <col min="2048" max="2048" width="21" style="348" bestFit="1" customWidth="1"/>
    <col min="2049" max="2049" width="19.7109375" style="348" bestFit="1" customWidth="1"/>
    <col min="2050" max="2290" width="9.140625" style="348"/>
    <col min="2291" max="2291" width="14.5703125" style="348" customWidth="1"/>
    <col min="2292" max="2292" width="49.42578125" style="348" customWidth="1"/>
    <col min="2293" max="2303" width="24.140625" style="348" customWidth="1"/>
    <col min="2304" max="2304" width="21" style="348" bestFit="1" customWidth="1"/>
    <col min="2305" max="2305" width="19.7109375" style="348" bestFit="1" customWidth="1"/>
    <col min="2306" max="2546" width="9.140625" style="348"/>
    <col min="2547" max="2547" width="14.5703125" style="348" customWidth="1"/>
    <col min="2548" max="2548" width="49.42578125" style="348" customWidth="1"/>
    <col min="2549" max="2559" width="24.140625" style="348" customWidth="1"/>
    <col min="2560" max="2560" width="21" style="348" bestFit="1" customWidth="1"/>
    <col min="2561" max="2561" width="19.7109375" style="348" bestFit="1" customWidth="1"/>
    <col min="2562" max="2802" width="9.140625" style="348"/>
    <col min="2803" max="2803" width="14.5703125" style="348" customWidth="1"/>
    <col min="2804" max="2804" width="49.42578125" style="348" customWidth="1"/>
    <col min="2805" max="2815" width="24.140625" style="348" customWidth="1"/>
    <col min="2816" max="2816" width="21" style="348" bestFit="1" customWidth="1"/>
    <col min="2817" max="2817" width="19.7109375" style="348" bestFit="1" customWidth="1"/>
    <col min="2818" max="3058" width="9.140625" style="348"/>
    <col min="3059" max="3059" width="14.5703125" style="348" customWidth="1"/>
    <col min="3060" max="3060" width="49.42578125" style="348" customWidth="1"/>
    <col min="3061" max="3071" width="24.140625" style="348" customWidth="1"/>
    <col min="3072" max="3072" width="21" style="348" bestFit="1" customWidth="1"/>
    <col min="3073" max="3073" width="19.7109375" style="348" bestFit="1" customWidth="1"/>
    <col min="3074" max="3314" width="9.140625" style="348"/>
    <col min="3315" max="3315" width="14.5703125" style="348" customWidth="1"/>
    <col min="3316" max="3316" width="49.42578125" style="348" customWidth="1"/>
    <col min="3317" max="3327" width="24.140625" style="348" customWidth="1"/>
    <col min="3328" max="3328" width="21" style="348" bestFit="1" customWidth="1"/>
    <col min="3329" max="3329" width="19.7109375" style="348" bestFit="1" customWidth="1"/>
    <col min="3330" max="3570" width="9.140625" style="348"/>
    <col min="3571" max="3571" width="14.5703125" style="348" customWidth="1"/>
    <col min="3572" max="3572" width="49.42578125" style="348" customWidth="1"/>
    <col min="3573" max="3583" width="24.140625" style="348" customWidth="1"/>
    <col min="3584" max="3584" width="21" style="348" bestFit="1" customWidth="1"/>
    <col min="3585" max="3585" width="19.7109375" style="348" bestFit="1" customWidth="1"/>
    <col min="3586" max="3826" width="9.140625" style="348"/>
    <col min="3827" max="3827" width="14.5703125" style="348" customWidth="1"/>
    <col min="3828" max="3828" width="49.42578125" style="348" customWidth="1"/>
    <col min="3829" max="3839" width="24.140625" style="348" customWidth="1"/>
    <col min="3840" max="3840" width="21" style="348" bestFit="1" customWidth="1"/>
    <col min="3841" max="3841" width="19.7109375" style="348" bestFit="1" customWidth="1"/>
    <col min="3842" max="4082" width="9.140625" style="348"/>
    <col min="4083" max="4083" width="14.5703125" style="348" customWidth="1"/>
    <col min="4084" max="4084" width="49.42578125" style="348" customWidth="1"/>
    <col min="4085" max="4095" width="24.140625" style="348" customWidth="1"/>
    <col min="4096" max="4096" width="21" style="348" bestFit="1" customWidth="1"/>
    <col min="4097" max="4097" width="19.7109375" style="348" bestFit="1" customWidth="1"/>
    <col min="4098" max="4338" width="9.140625" style="348"/>
    <col min="4339" max="4339" width="14.5703125" style="348" customWidth="1"/>
    <col min="4340" max="4340" width="49.42578125" style="348" customWidth="1"/>
    <col min="4341" max="4351" width="24.140625" style="348" customWidth="1"/>
    <col min="4352" max="4352" width="21" style="348" bestFit="1" customWidth="1"/>
    <col min="4353" max="4353" width="19.7109375" style="348" bestFit="1" customWidth="1"/>
    <col min="4354" max="4594" width="9.140625" style="348"/>
    <col min="4595" max="4595" width="14.5703125" style="348" customWidth="1"/>
    <col min="4596" max="4596" width="49.42578125" style="348" customWidth="1"/>
    <col min="4597" max="4607" width="24.140625" style="348" customWidth="1"/>
    <col min="4608" max="4608" width="21" style="348" bestFit="1" customWidth="1"/>
    <col min="4609" max="4609" width="19.7109375" style="348" bestFit="1" customWidth="1"/>
    <col min="4610" max="4850" width="9.140625" style="348"/>
    <col min="4851" max="4851" width="14.5703125" style="348" customWidth="1"/>
    <col min="4852" max="4852" width="49.42578125" style="348" customWidth="1"/>
    <col min="4853" max="4863" width="24.140625" style="348" customWidth="1"/>
    <col min="4864" max="4864" width="21" style="348" bestFit="1" customWidth="1"/>
    <col min="4865" max="4865" width="19.7109375" style="348" bestFit="1" customWidth="1"/>
    <col min="4866" max="5106" width="9.140625" style="348"/>
    <col min="5107" max="5107" width="14.5703125" style="348" customWidth="1"/>
    <col min="5108" max="5108" width="49.42578125" style="348" customWidth="1"/>
    <col min="5109" max="5119" width="24.140625" style="348" customWidth="1"/>
    <col min="5120" max="5120" width="21" style="348" bestFit="1" customWidth="1"/>
    <col min="5121" max="5121" width="19.7109375" style="348" bestFit="1" customWidth="1"/>
    <col min="5122" max="5362" width="9.140625" style="348"/>
    <col min="5363" max="5363" width="14.5703125" style="348" customWidth="1"/>
    <col min="5364" max="5364" width="49.42578125" style="348" customWidth="1"/>
    <col min="5365" max="5375" width="24.140625" style="348" customWidth="1"/>
    <col min="5376" max="5376" width="21" style="348" bestFit="1" customWidth="1"/>
    <col min="5377" max="5377" width="19.7109375" style="348" bestFit="1" customWidth="1"/>
    <col min="5378" max="5618" width="9.140625" style="348"/>
    <col min="5619" max="5619" width="14.5703125" style="348" customWidth="1"/>
    <col min="5620" max="5620" width="49.42578125" style="348" customWidth="1"/>
    <col min="5621" max="5631" width="24.140625" style="348" customWidth="1"/>
    <col min="5632" max="5632" width="21" style="348" bestFit="1" customWidth="1"/>
    <col min="5633" max="5633" width="19.7109375" style="348" bestFit="1" customWidth="1"/>
    <col min="5634" max="5874" width="9.140625" style="348"/>
    <col min="5875" max="5875" width="14.5703125" style="348" customWidth="1"/>
    <col min="5876" max="5876" width="49.42578125" style="348" customWidth="1"/>
    <col min="5877" max="5887" width="24.140625" style="348" customWidth="1"/>
    <col min="5888" max="5888" width="21" style="348" bestFit="1" customWidth="1"/>
    <col min="5889" max="5889" width="19.7109375" style="348" bestFit="1" customWidth="1"/>
    <col min="5890" max="6130" width="9.140625" style="348"/>
    <col min="6131" max="6131" width="14.5703125" style="348" customWidth="1"/>
    <col min="6132" max="6132" width="49.42578125" style="348" customWidth="1"/>
    <col min="6133" max="6143" width="24.140625" style="348" customWidth="1"/>
    <col min="6144" max="6144" width="21" style="348" bestFit="1" customWidth="1"/>
    <col min="6145" max="6145" width="19.7109375" style="348" bestFit="1" customWidth="1"/>
    <col min="6146" max="6386" width="9.140625" style="348"/>
    <col min="6387" max="6387" width="14.5703125" style="348" customWidth="1"/>
    <col min="6388" max="6388" width="49.42578125" style="348" customWidth="1"/>
    <col min="6389" max="6399" width="24.140625" style="348" customWidth="1"/>
    <col min="6400" max="6400" width="21" style="348" bestFit="1" customWidth="1"/>
    <col min="6401" max="6401" width="19.7109375" style="348" bestFit="1" customWidth="1"/>
    <col min="6402" max="6642" width="9.140625" style="348"/>
    <col min="6643" max="6643" width="14.5703125" style="348" customWidth="1"/>
    <col min="6644" max="6644" width="49.42578125" style="348" customWidth="1"/>
    <col min="6645" max="6655" width="24.140625" style="348" customWidth="1"/>
    <col min="6656" max="6656" width="21" style="348" bestFit="1" customWidth="1"/>
    <col min="6657" max="6657" width="19.7109375" style="348" bestFit="1" customWidth="1"/>
    <col min="6658" max="6898" width="9.140625" style="348"/>
    <col min="6899" max="6899" width="14.5703125" style="348" customWidth="1"/>
    <col min="6900" max="6900" width="49.42578125" style="348" customWidth="1"/>
    <col min="6901" max="6911" width="24.140625" style="348" customWidth="1"/>
    <col min="6912" max="6912" width="21" style="348" bestFit="1" customWidth="1"/>
    <col min="6913" max="6913" width="19.7109375" style="348" bestFit="1" customWidth="1"/>
    <col min="6914" max="7154" width="9.140625" style="348"/>
    <col min="7155" max="7155" width="14.5703125" style="348" customWidth="1"/>
    <col min="7156" max="7156" width="49.42578125" style="348" customWidth="1"/>
    <col min="7157" max="7167" width="24.140625" style="348" customWidth="1"/>
    <col min="7168" max="7168" width="21" style="348" bestFit="1" customWidth="1"/>
    <col min="7169" max="7169" width="19.7109375" style="348" bestFit="1" customWidth="1"/>
    <col min="7170" max="7410" width="9.140625" style="348"/>
    <col min="7411" max="7411" width="14.5703125" style="348" customWidth="1"/>
    <col min="7412" max="7412" width="49.42578125" style="348" customWidth="1"/>
    <col min="7413" max="7423" width="24.140625" style="348" customWidth="1"/>
    <col min="7424" max="7424" width="21" style="348" bestFit="1" customWidth="1"/>
    <col min="7425" max="7425" width="19.7109375" style="348" bestFit="1" customWidth="1"/>
    <col min="7426" max="7666" width="9.140625" style="348"/>
    <col min="7667" max="7667" width="14.5703125" style="348" customWidth="1"/>
    <col min="7668" max="7668" width="49.42578125" style="348" customWidth="1"/>
    <col min="7669" max="7679" width="24.140625" style="348" customWidth="1"/>
    <col min="7680" max="7680" width="21" style="348" bestFit="1" customWidth="1"/>
    <col min="7681" max="7681" width="19.7109375" style="348" bestFit="1" customWidth="1"/>
    <col min="7682" max="7922" width="9.140625" style="348"/>
    <col min="7923" max="7923" width="14.5703125" style="348" customWidth="1"/>
    <col min="7924" max="7924" width="49.42578125" style="348" customWidth="1"/>
    <col min="7925" max="7935" width="24.140625" style="348" customWidth="1"/>
    <col min="7936" max="7936" width="21" style="348" bestFit="1" customWidth="1"/>
    <col min="7937" max="7937" width="19.7109375" style="348" bestFit="1" customWidth="1"/>
    <col min="7938" max="8178" width="9.140625" style="348"/>
    <col min="8179" max="8179" width="14.5703125" style="348" customWidth="1"/>
    <col min="8180" max="8180" width="49.42578125" style="348" customWidth="1"/>
    <col min="8181" max="8191" width="24.140625" style="348" customWidth="1"/>
    <col min="8192" max="8192" width="21" style="348" bestFit="1" customWidth="1"/>
    <col min="8193" max="8193" width="19.7109375" style="348" bestFit="1" customWidth="1"/>
    <col min="8194" max="8434" width="9.140625" style="348"/>
    <col min="8435" max="8435" width="14.5703125" style="348" customWidth="1"/>
    <col min="8436" max="8436" width="49.42578125" style="348" customWidth="1"/>
    <col min="8437" max="8447" width="24.140625" style="348" customWidth="1"/>
    <col min="8448" max="8448" width="21" style="348" bestFit="1" customWidth="1"/>
    <col min="8449" max="8449" width="19.7109375" style="348" bestFit="1" customWidth="1"/>
    <col min="8450" max="8690" width="9.140625" style="348"/>
    <col min="8691" max="8691" width="14.5703125" style="348" customWidth="1"/>
    <col min="8692" max="8692" width="49.42578125" style="348" customWidth="1"/>
    <col min="8693" max="8703" width="24.140625" style="348" customWidth="1"/>
    <col min="8704" max="8704" width="21" style="348" bestFit="1" customWidth="1"/>
    <col min="8705" max="8705" width="19.7109375" style="348" bestFit="1" customWidth="1"/>
    <col min="8706" max="8946" width="9.140625" style="348"/>
    <col min="8947" max="8947" width="14.5703125" style="348" customWidth="1"/>
    <col min="8948" max="8948" width="49.42578125" style="348" customWidth="1"/>
    <col min="8949" max="8959" width="24.140625" style="348" customWidth="1"/>
    <col min="8960" max="8960" width="21" style="348" bestFit="1" customWidth="1"/>
    <col min="8961" max="8961" width="19.7109375" style="348" bestFit="1" customWidth="1"/>
    <col min="8962" max="9202" width="9.140625" style="348"/>
    <col min="9203" max="9203" width="14.5703125" style="348" customWidth="1"/>
    <col min="9204" max="9204" width="49.42578125" style="348" customWidth="1"/>
    <col min="9205" max="9215" width="24.140625" style="348" customWidth="1"/>
    <col min="9216" max="9216" width="21" style="348" bestFit="1" customWidth="1"/>
    <col min="9217" max="9217" width="19.7109375" style="348" bestFit="1" customWidth="1"/>
    <col min="9218" max="9458" width="9.140625" style="348"/>
    <col min="9459" max="9459" width="14.5703125" style="348" customWidth="1"/>
    <col min="9460" max="9460" width="49.42578125" style="348" customWidth="1"/>
    <col min="9461" max="9471" width="24.140625" style="348" customWidth="1"/>
    <col min="9472" max="9472" width="21" style="348" bestFit="1" customWidth="1"/>
    <col min="9473" max="9473" width="19.7109375" style="348" bestFit="1" customWidth="1"/>
    <col min="9474" max="9714" width="9.140625" style="348"/>
    <col min="9715" max="9715" width="14.5703125" style="348" customWidth="1"/>
    <col min="9716" max="9716" width="49.42578125" style="348" customWidth="1"/>
    <col min="9717" max="9727" width="24.140625" style="348" customWidth="1"/>
    <col min="9728" max="9728" width="21" style="348" bestFit="1" customWidth="1"/>
    <col min="9729" max="9729" width="19.7109375" style="348" bestFit="1" customWidth="1"/>
    <col min="9730" max="9970" width="9.140625" style="348"/>
    <col min="9971" max="9971" width="14.5703125" style="348" customWidth="1"/>
    <col min="9972" max="9972" width="49.42578125" style="348" customWidth="1"/>
    <col min="9973" max="9983" width="24.140625" style="348" customWidth="1"/>
    <col min="9984" max="9984" width="21" style="348" bestFit="1" customWidth="1"/>
    <col min="9985" max="9985" width="19.7109375" style="348" bestFit="1" customWidth="1"/>
    <col min="9986" max="10226" width="9.140625" style="348"/>
    <col min="10227" max="10227" width="14.5703125" style="348" customWidth="1"/>
    <col min="10228" max="10228" width="49.42578125" style="348" customWidth="1"/>
    <col min="10229" max="10239" width="24.140625" style="348" customWidth="1"/>
    <col min="10240" max="10240" width="21" style="348" bestFit="1" customWidth="1"/>
    <col min="10241" max="10241" width="19.7109375" style="348" bestFit="1" customWidth="1"/>
    <col min="10242" max="10482" width="9.140625" style="348"/>
    <col min="10483" max="10483" width="14.5703125" style="348" customWidth="1"/>
    <col min="10484" max="10484" width="49.42578125" style="348" customWidth="1"/>
    <col min="10485" max="10495" width="24.140625" style="348" customWidth="1"/>
    <col min="10496" max="10496" width="21" style="348" bestFit="1" customWidth="1"/>
    <col min="10497" max="10497" width="19.7109375" style="348" bestFit="1" customWidth="1"/>
    <col min="10498" max="10738" width="9.140625" style="348"/>
    <col min="10739" max="10739" width="14.5703125" style="348" customWidth="1"/>
    <col min="10740" max="10740" width="49.42578125" style="348" customWidth="1"/>
    <col min="10741" max="10751" width="24.140625" style="348" customWidth="1"/>
    <col min="10752" max="10752" width="21" style="348" bestFit="1" customWidth="1"/>
    <col min="10753" max="10753" width="19.7109375" style="348" bestFit="1" customWidth="1"/>
    <col min="10754" max="10994" width="9.140625" style="348"/>
    <col min="10995" max="10995" width="14.5703125" style="348" customWidth="1"/>
    <col min="10996" max="10996" width="49.42578125" style="348" customWidth="1"/>
    <col min="10997" max="11007" width="24.140625" style="348" customWidth="1"/>
    <col min="11008" max="11008" width="21" style="348" bestFit="1" customWidth="1"/>
    <col min="11009" max="11009" width="19.7109375" style="348" bestFit="1" customWidth="1"/>
    <col min="11010" max="11250" width="9.140625" style="348"/>
    <col min="11251" max="11251" width="14.5703125" style="348" customWidth="1"/>
    <col min="11252" max="11252" width="49.42578125" style="348" customWidth="1"/>
    <col min="11253" max="11263" width="24.140625" style="348" customWidth="1"/>
    <col min="11264" max="11264" width="21" style="348" bestFit="1" customWidth="1"/>
    <col min="11265" max="11265" width="19.7109375" style="348" bestFit="1" customWidth="1"/>
    <col min="11266" max="11506" width="9.140625" style="348"/>
    <col min="11507" max="11507" width="14.5703125" style="348" customWidth="1"/>
    <col min="11508" max="11508" width="49.42578125" style="348" customWidth="1"/>
    <col min="11509" max="11519" width="24.140625" style="348" customWidth="1"/>
    <col min="11520" max="11520" width="21" style="348" bestFit="1" customWidth="1"/>
    <col min="11521" max="11521" width="19.7109375" style="348" bestFit="1" customWidth="1"/>
    <col min="11522" max="11762" width="9.140625" style="348"/>
    <col min="11763" max="11763" width="14.5703125" style="348" customWidth="1"/>
    <col min="11764" max="11764" width="49.42578125" style="348" customWidth="1"/>
    <col min="11765" max="11775" width="24.140625" style="348" customWidth="1"/>
    <col min="11776" max="11776" width="21" style="348" bestFit="1" customWidth="1"/>
    <col min="11777" max="11777" width="19.7109375" style="348" bestFit="1" customWidth="1"/>
    <col min="11778" max="12018" width="9.140625" style="348"/>
    <col min="12019" max="12019" width="14.5703125" style="348" customWidth="1"/>
    <col min="12020" max="12020" width="49.42578125" style="348" customWidth="1"/>
    <col min="12021" max="12031" width="24.140625" style="348" customWidth="1"/>
    <col min="12032" max="12032" width="21" style="348" bestFit="1" customWidth="1"/>
    <col min="12033" max="12033" width="19.7109375" style="348" bestFit="1" customWidth="1"/>
    <col min="12034" max="12274" width="9.140625" style="348"/>
    <col min="12275" max="12275" width="14.5703125" style="348" customWidth="1"/>
    <col min="12276" max="12276" width="49.42578125" style="348" customWidth="1"/>
    <col min="12277" max="12287" width="24.140625" style="348" customWidth="1"/>
    <col min="12288" max="12288" width="21" style="348" bestFit="1" customWidth="1"/>
    <col min="12289" max="12289" width="19.7109375" style="348" bestFit="1" customWidth="1"/>
    <col min="12290" max="12530" width="9.140625" style="348"/>
    <col min="12531" max="12531" width="14.5703125" style="348" customWidth="1"/>
    <col min="12532" max="12532" width="49.42578125" style="348" customWidth="1"/>
    <col min="12533" max="12543" width="24.140625" style="348" customWidth="1"/>
    <col min="12544" max="12544" width="21" style="348" bestFit="1" customWidth="1"/>
    <col min="12545" max="12545" width="19.7109375" style="348" bestFit="1" customWidth="1"/>
    <col min="12546" max="12786" width="9.140625" style="348"/>
    <col min="12787" max="12787" width="14.5703125" style="348" customWidth="1"/>
    <col min="12788" max="12788" width="49.42578125" style="348" customWidth="1"/>
    <col min="12789" max="12799" width="24.140625" style="348" customWidth="1"/>
    <col min="12800" max="12800" width="21" style="348" bestFit="1" customWidth="1"/>
    <col min="12801" max="12801" width="19.7109375" style="348" bestFit="1" customWidth="1"/>
    <col min="12802" max="13042" width="9.140625" style="348"/>
    <col min="13043" max="13043" width="14.5703125" style="348" customWidth="1"/>
    <col min="13044" max="13044" width="49.42578125" style="348" customWidth="1"/>
    <col min="13045" max="13055" width="24.140625" style="348" customWidth="1"/>
    <col min="13056" max="13056" width="21" style="348" bestFit="1" customWidth="1"/>
    <col min="13057" max="13057" width="19.7109375" style="348" bestFit="1" customWidth="1"/>
    <col min="13058" max="13298" width="9.140625" style="348"/>
    <col min="13299" max="13299" width="14.5703125" style="348" customWidth="1"/>
    <col min="13300" max="13300" width="49.42578125" style="348" customWidth="1"/>
    <col min="13301" max="13311" width="24.140625" style="348" customWidth="1"/>
    <col min="13312" max="13312" width="21" style="348" bestFit="1" customWidth="1"/>
    <col min="13313" max="13313" width="19.7109375" style="348" bestFit="1" customWidth="1"/>
    <col min="13314" max="13554" width="9.140625" style="348"/>
    <col min="13555" max="13555" width="14.5703125" style="348" customWidth="1"/>
    <col min="13556" max="13556" width="49.42578125" style="348" customWidth="1"/>
    <col min="13557" max="13567" width="24.140625" style="348" customWidth="1"/>
    <col min="13568" max="13568" width="21" style="348" bestFit="1" customWidth="1"/>
    <col min="13569" max="13569" width="19.7109375" style="348" bestFit="1" customWidth="1"/>
    <col min="13570" max="13810" width="9.140625" style="348"/>
    <col min="13811" max="13811" width="14.5703125" style="348" customWidth="1"/>
    <col min="13812" max="13812" width="49.42578125" style="348" customWidth="1"/>
    <col min="13813" max="13823" width="24.140625" style="348" customWidth="1"/>
    <col min="13824" max="13824" width="21" style="348" bestFit="1" customWidth="1"/>
    <col min="13825" max="13825" width="19.7109375" style="348" bestFit="1" customWidth="1"/>
    <col min="13826" max="14066" width="9.140625" style="348"/>
    <col min="14067" max="14067" width="14.5703125" style="348" customWidth="1"/>
    <col min="14068" max="14068" width="49.42578125" style="348" customWidth="1"/>
    <col min="14069" max="14079" width="24.140625" style="348" customWidth="1"/>
    <col min="14080" max="14080" width="21" style="348" bestFit="1" customWidth="1"/>
    <col min="14081" max="14081" width="19.7109375" style="348" bestFit="1" customWidth="1"/>
    <col min="14082" max="14322" width="9.140625" style="348"/>
    <col min="14323" max="14323" width="14.5703125" style="348" customWidth="1"/>
    <col min="14324" max="14324" width="49.42578125" style="348" customWidth="1"/>
    <col min="14325" max="14335" width="24.140625" style="348" customWidth="1"/>
    <col min="14336" max="14336" width="21" style="348" bestFit="1" customWidth="1"/>
    <col min="14337" max="14337" width="19.7109375" style="348" bestFit="1" customWidth="1"/>
    <col min="14338" max="14578" width="9.140625" style="348"/>
    <col min="14579" max="14579" width="14.5703125" style="348" customWidth="1"/>
    <col min="14580" max="14580" width="49.42578125" style="348" customWidth="1"/>
    <col min="14581" max="14591" width="24.140625" style="348" customWidth="1"/>
    <col min="14592" max="14592" width="21" style="348" bestFit="1" customWidth="1"/>
    <col min="14593" max="14593" width="19.7109375" style="348" bestFit="1" customWidth="1"/>
    <col min="14594" max="14834" width="9.140625" style="348"/>
    <col min="14835" max="14835" width="14.5703125" style="348" customWidth="1"/>
    <col min="14836" max="14836" width="49.42578125" style="348" customWidth="1"/>
    <col min="14837" max="14847" width="24.140625" style="348" customWidth="1"/>
    <col min="14848" max="14848" width="21" style="348" bestFit="1" customWidth="1"/>
    <col min="14849" max="14849" width="19.7109375" style="348" bestFit="1" customWidth="1"/>
    <col min="14850" max="15090" width="9.140625" style="348"/>
    <col min="15091" max="15091" width="14.5703125" style="348" customWidth="1"/>
    <col min="15092" max="15092" width="49.42578125" style="348" customWidth="1"/>
    <col min="15093" max="15103" width="24.140625" style="348" customWidth="1"/>
    <col min="15104" max="15104" width="21" style="348" bestFit="1" customWidth="1"/>
    <col min="15105" max="15105" width="19.7109375" style="348" bestFit="1" customWidth="1"/>
    <col min="15106" max="15346" width="9.140625" style="348"/>
    <col min="15347" max="15347" width="14.5703125" style="348" customWidth="1"/>
    <col min="15348" max="15348" width="49.42578125" style="348" customWidth="1"/>
    <col min="15349" max="15359" width="24.140625" style="348" customWidth="1"/>
    <col min="15360" max="15360" width="21" style="348" bestFit="1" customWidth="1"/>
    <col min="15361" max="15361" width="19.7109375" style="348" bestFit="1" customWidth="1"/>
    <col min="15362" max="15602" width="9.140625" style="348"/>
    <col min="15603" max="15603" width="14.5703125" style="348" customWidth="1"/>
    <col min="15604" max="15604" width="49.42578125" style="348" customWidth="1"/>
    <col min="15605" max="15615" width="24.140625" style="348" customWidth="1"/>
    <col min="15616" max="15616" width="21" style="348" bestFit="1" customWidth="1"/>
    <col min="15617" max="15617" width="19.7109375" style="348" bestFit="1" customWidth="1"/>
    <col min="15618" max="15858" width="9.140625" style="348"/>
    <col min="15859" max="15859" width="14.5703125" style="348" customWidth="1"/>
    <col min="15860" max="15860" width="49.42578125" style="348" customWidth="1"/>
    <col min="15861" max="15871" width="24.140625" style="348" customWidth="1"/>
    <col min="15872" max="15872" width="21" style="348" bestFit="1" customWidth="1"/>
    <col min="15873" max="15873" width="19.7109375" style="348" bestFit="1" customWidth="1"/>
    <col min="15874" max="16114" width="9.140625" style="348"/>
    <col min="16115" max="16115" width="14.5703125" style="348" customWidth="1"/>
    <col min="16116" max="16116" width="49.42578125" style="348" customWidth="1"/>
    <col min="16117" max="16127" width="24.140625" style="348" customWidth="1"/>
    <col min="16128" max="16128" width="21" style="348" bestFit="1" customWidth="1"/>
    <col min="16129" max="16129" width="19.7109375" style="348" bestFit="1" customWidth="1"/>
    <col min="16130" max="16384" width="9.140625" style="348"/>
  </cols>
  <sheetData>
    <row r="1" spans="1:31" ht="18" customHeight="1" x14ac:dyDescent="0.3">
      <c r="B1" s="346"/>
      <c r="C1" s="346"/>
      <c r="D1" s="346"/>
      <c r="E1" s="346"/>
      <c r="F1" s="346"/>
      <c r="G1" s="346"/>
      <c r="H1" s="346"/>
      <c r="I1" s="346"/>
      <c r="J1" s="346"/>
      <c r="K1" s="346"/>
    </row>
    <row r="2" spans="1:31" x14ac:dyDescent="0.3">
      <c r="A2" s="349" t="s">
        <v>177</v>
      </c>
      <c r="C2" s="350"/>
      <c r="D2" s="350"/>
      <c r="E2" s="350"/>
      <c r="F2" s="350"/>
      <c r="G2" s="350"/>
      <c r="H2" s="350"/>
      <c r="I2" s="350"/>
      <c r="J2" s="350"/>
      <c r="K2" s="346"/>
    </row>
    <row r="3" spans="1:31" x14ac:dyDescent="0.3">
      <c r="A3" s="349" t="s">
        <v>177</v>
      </c>
      <c r="C3" s="350"/>
      <c r="D3" s="350"/>
      <c r="E3" s="350"/>
      <c r="F3" s="350"/>
      <c r="G3" s="350"/>
      <c r="H3" s="350"/>
      <c r="I3" s="350"/>
      <c r="J3" s="350"/>
      <c r="K3" s="351"/>
    </row>
    <row r="4" spans="1:31" ht="19.5" thickBot="1" x14ac:dyDescent="0.35">
      <c r="A4" s="349" t="s">
        <v>275</v>
      </c>
      <c r="G4" s="349"/>
      <c r="H4" s="349"/>
      <c r="I4" s="349"/>
      <c r="J4" s="349"/>
      <c r="K4" s="352"/>
    </row>
    <row r="5" spans="1:31" s="355" customFormat="1" ht="19.5" thickBot="1" x14ac:dyDescent="0.35">
      <c r="A5" s="353"/>
      <c r="B5" s="354"/>
      <c r="C5" s="354"/>
      <c r="D5" s="354"/>
      <c r="E5" s="354"/>
      <c r="F5" s="354"/>
      <c r="G5" s="354"/>
      <c r="H5" s="354"/>
      <c r="I5" s="354"/>
      <c r="J5" s="354"/>
      <c r="K5" s="354" t="s">
        <v>276</v>
      </c>
      <c r="L5" s="354"/>
      <c r="M5" s="354"/>
      <c r="N5" s="347"/>
      <c r="O5" s="347"/>
      <c r="P5" s="347"/>
      <c r="AB5" s="718" t="s">
        <v>549</v>
      </c>
      <c r="AC5" s="719"/>
      <c r="AD5" s="719"/>
      <c r="AE5" s="720"/>
    </row>
    <row r="6" spans="1:31" thickBot="1" x14ac:dyDescent="0.3">
      <c r="A6" s="356" t="s">
        <v>277</v>
      </c>
      <c r="B6" s="357" t="s">
        <v>278</v>
      </c>
      <c r="C6" s="357" t="s">
        <v>279</v>
      </c>
      <c r="D6" s="357" t="s">
        <v>280</v>
      </c>
      <c r="E6" s="357" t="s">
        <v>242</v>
      </c>
      <c r="F6" s="357" t="s">
        <v>257</v>
      </c>
      <c r="G6" s="357" t="s">
        <v>245</v>
      </c>
      <c r="H6" s="357" t="s">
        <v>241</v>
      </c>
      <c r="I6" s="357" t="s">
        <v>243</v>
      </c>
      <c r="J6" s="357" t="s">
        <v>244</v>
      </c>
      <c r="K6" s="357" t="s">
        <v>247</v>
      </c>
      <c r="L6" s="357" t="s">
        <v>240</v>
      </c>
      <c r="M6" s="357" t="s">
        <v>265</v>
      </c>
      <c r="N6" s="357" t="s">
        <v>248</v>
      </c>
      <c r="O6" s="524" t="s">
        <v>550</v>
      </c>
      <c r="P6" s="525">
        <v>45383</v>
      </c>
      <c r="Q6" s="525">
        <v>45413</v>
      </c>
      <c r="R6" s="525">
        <v>45444</v>
      </c>
      <c r="S6" s="525">
        <v>45474</v>
      </c>
      <c r="T6" s="525">
        <v>45505</v>
      </c>
      <c r="U6" s="525">
        <v>45536</v>
      </c>
      <c r="V6" s="525">
        <v>45566</v>
      </c>
      <c r="W6" s="525">
        <v>45597</v>
      </c>
      <c r="X6" s="525">
        <v>45627</v>
      </c>
      <c r="Y6" s="525">
        <v>45658</v>
      </c>
      <c r="Z6" s="525">
        <v>45689</v>
      </c>
      <c r="AA6" s="525">
        <v>45717</v>
      </c>
      <c r="AB6" s="526" t="s">
        <v>551</v>
      </c>
      <c r="AC6" s="527" t="s">
        <v>552</v>
      </c>
      <c r="AD6" s="527" t="s">
        <v>553</v>
      </c>
      <c r="AE6" s="527" t="s">
        <v>554</v>
      </c>
    </row>
    <row r="7" spans="1:31" x14ac:dyDescent="0.3">
      <c r="A7" s="358"/>
      <c r="B7" s="359"/>
      <c r="C7" s="359"/>
      <c r="D7" s="359"/>
      <c r="E7" s="359"/>
      <c r="F7" s="359"/>
      <c r="G7" s="349"/>
      <c r="H7" s="349"/>
      <c r="I7" s="349"/>
      <c r="J7" s="349"/>
      <c r="K7" s="352"/>
      <c r="L7" s="358"/>
      <c r="M7" s="358"/>
      <c r="O7" s="528"/>
      <c r="P7" s="528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  <c r="AD7" s="529"/>
      <c r="AE7" s="530"/>
    </row>
    <row r="8" spans="1:31" customFormat="1" ht="17.25" x14ac:dyDescent="0.3">
      <c r="A8" s="360"/>
      <c r="B8" s="361" t="s">
        <v>281</v>
      </c>
      <c r="C8" s="362">
        <v>0</v>
      </c>
      <c r="D8" s="362">
        <v>108</v>
      </c>
      <c r="E8" s="362">
        <v>18596</v>
      </c>
      <c r="F8" s="362">
        <v>332</v>
      </c>
      <c r="G8" s="362">
        <v>16922</v>
      </c>
      <c r="H8" s="362">
        <v>5205</v>
      </c>
      <c r="I8" s="362">
        <v>456</v>
      </c>
      <c r="J8" s="362">
        <v>1727</v>
      </c>
      <c r="K8" s="362">
        <v>431</v>
      </c>
      <c r="L8" s="362">
        <v>76784</v>
      </c>
      <c r="M8" s="362">
        <v>382</v>
      </c>
      <c r="N8" s="363">
        <f>SUM(C8:M8)</f>
        <v>120943</v>
      </c>
      <c r="O8" s="531">
        <f>N8/12</f>
        <v>10078.583333333334</v>
      </c>
      <c r="P8" s="532">
        <f>'Zone Monthly'!D14+'Zone Monthly'!D20</f>
        <v>9251.2000000000007</v>
      </c>
      <c r="Q8" s="532">
        <f>'Zone Monthly'!E14+'Zone Monthly'!E20</f>
        <v>10199</v>
      </c>
      <c r="R8" s="532">
        <f>'Zone Monthly'!F14+'Zone Monthly'!F20</f>
        <v>9266.6</v>
      </c>
      <c r="S8" s="532">
        <f>'Zone Monthly'!G14+'Zone Monthly'!G20</f>
        <v>10386.099999999988</v>
      </c>
      <c r="T8" s="532">
        <f>'Zone Monthly'!H14+'Zone Monthly'!H20</f>
        <v>11051.9</v>
      </c>
      <c r="U8" s="532">
        <f>'Zone Monthly'!I14+'Zone Monthly'!I20</f>
        <v>12726.000000000005</v>
      </c>
      <c r="V8" s="532">
        <f>'Zone Monthly'!J14+'Zone Monthly'!J20</f>
        <v>10393.69999999999</v>
      </c>
      <c r="W8" s="532">
        <f>'Zone Monthly'!K14+'Zone Monthly'!K20</f>
        <v>11574.000000000051</v>
      </c>
      <c r="X8" s="532">
        <f>'Zone Monthly'!L14+'Zone Monthly'!L20</f>
        <v>10229.30000000001</v>
      </c>
      <c r="Y8" s="532">
        <f>'Zone Monthly'!M14+'Zone Monthly'!M20</f>
        <v>8932.9000000000051</v>
      </c>
      <c r="Z8" s="532">
        <f>'Zone Monthly'!N14+'Zone Monthly'!N20</f>
        <v>8523.7999999999993</v>
      </c>
      <c r="AA8" s="532">
        <f>'Zone Monthly'!O14+'Zone Monthly'!O20</f>
        <v>11048.099999999993</v>
      </c>
      <c r="AB8" s="533">
        <f>SUM(P8:AA8)</f>
        <v>123582.60000000008</v>
      </c>
      <c r="AC8" s="534">
        <f>O8*6</f>
        <v>60471.5</v>
      </c>
      <c r="AD8" s="534">
        <f>AB8-AC8</f>
        <v>63111.100000000079</v>
      </c>
      <c r="AE8" s="535">
        <f>IFERROR(AD8/AC8%,0)</f>
        <v>104.36503146110164</v>
      </c>
    </row>
    <row r="9" spans="1:31" customFormat="1" ht="17.25" x14ac:dyDescent="0.3">
      <c r="A9" s="364"/>
      <c r="B9" s="365" t="s">
        <v>282</v>
      </c>
      <c r="C9" s="362">
        <v>0</v>
      </c>
      <c r="D9" s="362">
        <v>0</v>
      </c>
      <c r="E9" s="362">
        <v>0</v>
      </c>
      <c r="F9" s="362">
        <v>0</v>
      </c>
      <c r="G9" s="362">
        <v>0</v>
      </c>
      <c r="H9" s="362">
        <v>0</v>
      </c>
      <c r="I9" s="362">
        <v>0</v>
      </c>
      <c r="J9" s="362">
        <v>0</v>
      </c>
      <c r="K9" s="362">
        <v>0</v>
      </c>
      <c r="L9" s="362">
        <v>0</v>
      </c>
      <c r="M9" s="362">
        <v>0</v>
      </c>
      <c r="N9" s="363">
        <f t="shared" ref="N9:N14" si="0">SUM(C9:M9)</f>
        <v>0</v>
      </c>
      <c r="O9" s="531">
        <f t="shared" ref="O9:O14" si="1">N9/12</f>
        <v>0</v>
      </c>
      <c r="P9" s="536"/>
      <c r="Q9" s="536"/>
      <c r="R9" s="536"/>
      <c r="S9" s="536"/>
      <c r="T9" s="536"/>
      <c r="U9" s="536"/>
      <c r="V9" s="536"/>
      <c r="W9" s="536"/>
      <c r="X9" s="536"/>
      <c r="Y9" s="536"/>
      <c r="Z9" s="536"/>
      <c r="AA9" s="536"/>
      <c r="AB9" s="533">
        <f t="shared" ref="AB9:AB13" si="2">SUM(P9:AA9)</f>
        <v>0</v>
      </c>
      <c r="AC9" s="534">
        <f t="shared" ref="AC9:AC14" si="3">O9*6</f>
        <v>0</v>
      </c>
      <c r="AD9" s="534">
        <f t="shared" ref="AD9:AD13" si="4">AB9-AC9</f>
        <v>0</v>
      </c>
      <c r="AE9" s="535">
        <f>IFERROR(AD9/AC9%,0)</f>
        <v>0</v>
      </c>
    </row>
    <row r="10" spans="1:31" customFormat="1" ht="17.25" x14ac:dyDescent="0.3">
      <c r="A10" s="364"/>
      <c r="B10" s="365" t="s">
        <v>283</v>
      </c>
      <c r="C10" s="362">
        <v>0</v>
      </c>
      <c r="D10" s="362">
        <v>0</v>
      </c>
      <c r="E10" s="362">
        <v>0</v>
      </c>
      <c r="F10" s="362">
        <v>0</v>
      </c>
      <c r="G10" s="362">
        <v>0</v>
      </c>
      <c r="H10" s="362">
        <v>0</v>
      </c>
      <c r="I10" s="362">
        <v>0</v>
      </c>
      <c r="J10" s="362">
        <v>0</v>
      </c>
      <c r="K10" s="362">
        <v>0</v>
      </c>
      <c r="L10" s="362">
        <v>0</v>
      </c>
      <c r="M10" s="362">
        <v>0</v>
      </c>
      <c r="N10" s="363">
        <f t="shared" si="0"/>
        <v>0</v>
      </c>
      <c r="O10" s="531">
        <f t="shared" si="1"/>
        <v>0</v>
      </c>
      <c r="P10" s="536"/>
      <c r="Q10" s="536"/>
      <c r="R10" s="536"/>
      <c r="S10" s="536"/>
      <c r="T10" s="536"/>
      <c r="U10" s="536"/>
      <c r="V10" s="536"/>
      <c r="W10" s="536"/>
      <c r="X10" s="536"/>
      <c r="Y10" s="536"/>
      <c r="Z10" s="536"/>
      <c r="AA10" s="536"/>
      <c r="AB10" s="533">
        <f t="shared" si="2"/>
        <v>0</v>
      </c>
      <c r="AC10" s="534">
        <f t="shared" si="3"/>
        <v>0</v>
      </c>
      <c r="AD10" s="534">
        <f t="shared" si="4"/>
        <v>0</v>
      </c>
      <c r="AE10" s="535">
        <f>IFERROR(AD10/AC10%,0)</f>
        <v>0</v>
      </c>
    </row>
    <row r="11" spans="1:31" customFormat="1" ht="17.25" x14ac:dyDescent="0.3">
      <c r="A11" s="364"/>
      <c r="B11" s="365" t="s">
        <v>284</v>
      </c>
      <c r="C11" s="362">
        <v>0</v>
      </c>
      <c r="D11" s="362">
        <v>40925</v>
      </c>
      <c r="E11" s="362">
        <v>155118</v>
      </c>
      <c r="F11" s="362">
        <v>28640</v>
      </c>
      <c r="G11" s="362">
        <v>14964</v>
      </c>
      <c r="H11" s="362">
        <v>274176</v>
      </c>
      <c r="I11" s="362">
        <v>31337</v>
      </c>
      <c r="J11" s="362">
        <v>75678</v>
      </c>
      <c r="K11" s="362">
        <v>21766</v>
      </c>
      <c r="L11" s="362">
        <v>3395109</v>
      </c>
      <c r="M11" s="362">
        <v>46405</v>
      </c>
      <c r="N11" s="363">
        <f t="shared" si="0"/>
        <v>4084118</v>
      </c>
      <c r="O11" s="531">
        <f t="shared" si="1"/>
        <v>340343.16666666669</v>
      </c>
      <c r="P11" s="532">
        <f>'Zone Monthly'!D11+'Zone Monthly'!D17</f>
        <v>267390.4000000002</v>
      </c>
      <c r="Q11" s="532">
        <f>'Zone Monthly'!E11+'Zone Monthly'!E17</f>
        <v>266043.80000000005</v>
      </c>
      <c r="R11" s="532">
        <f>'Zone Monthly'!F11+'Zone Monthly'!F17</f>
        <v>326086.39999999962</v>
      </c>
      <c r="S11" s="532">
        <f>'Zone Monthly'!G11+'Zone Monthly'!G17</f>
        <v>257598.10000000216</v>
      </c>
      <c r="T11" s="532">
        <f>'Zone Monthly'!H11+'Zone Monthly'!H17</f>
        <v>272766.70000000007</v>
      </c>
      <c r="U11" s="532">
        <f>'Zone Monthly'!I11+'Zone Monthly'!I17</f>
        <v>287725.19999999949</v>
      </c>
      <c r="V11" s="532">
        <f>'Zone Monthly'!J11+'Zone Monthly'!J17</f>
        <v>300787.19999999925</v>
      </c>
      <c r="W11" s="532">
        <f>'Zone Monthly'!K11+'Zone Monthly'!K17</f>
        <v>260935.79999999914</v>
      </c>
      <c r="X11" s="532">
        <f>'Zone Monthly'!L11+'Zone Monthly'!L17</f>
        <v>300720.29999999912</v>
      </c>
      <c r="Y11" s="532">
        <f>'Zone Monthly'!M11+'Zone Monthly'!M17</f>
        <v>288990.49999999889</v>
      </c>
      <c r="Z11" s="532">
        <f>'Zone Monthly'!N11+'Zone Monthly'!N17</f>
        <v>241865.99999999953</v>
      </c>
      <c r="AA11" s="532">
        <f>'Zone Monthly'!O11+'Zone Monthly'!O17</f>
        <v>246917.99999999924</v>
      </c>
      <c r="AB11" s="533">
        <f t="shared" si="2"/>
        <v>3317828.3999999971</v>
      </c>
      <c r="AC11" s="534">
        <f t="shared" si="3"/>
        <v>2042059</v>
      </c>
      <c r="AD11" s="534">
        <f t="shared" si="4"/>
        <v>1275769.3999999971</v>
      </c>
      <c r="AE11" s="535">
        <f t="shared" ref="AE11:AE15" si="5">IFERROR(AD11/AC11%,0)</f>
        <v>62.474659155293608</v>
      </c>
    </row>
    <row r="12" spans="1:31" customFormat="1" ht="17.25" x14ac:dyDescent="0.3">
      <c r="A12" s="364"/>
      <c r="B12" s="365" t="s">
        <v>184</v>
      </c>
      <c r="C12" s="362">
        <v>0</v>
      </c>
      <c r="D12" s="362">
        <v>6351</v>
      </c>
      <c r="E12" s="362">
        <v>65078</v>
      </c>
      <c r="F12" s="362">
        <v>1059</v>
      </c>
      <c r="G12" s="362">
        <v>6587</v>
      </c>
      <c r="H12" s="362">
        <v>33408</v>
      </c>
      <c r="I12" s="362">
        <v>27933</v>
      </c>
      <c r="J12" s="362">
        <v>5979</v>
      </c>
      <c r="K12" s="362">
        <v>691</v>
      </c>
      <c r="L12" s="362">
        <v>1142241</v>
      </c>
      <c r="M12" s="362">
        <v>4562</v>
      </c>
      <c r="N12" s="363">
        <f t="shared" si="0"/>
        <v>1293889</v>
      </c>
      <c r="O12" s="531">
        <f t="shared" si="1"/>
        <v>107824.08333333333</v>
      </c>
      <c r="P12" s="532">
        <f>'Zone Monthly'!D13+'Zone Monthly'!D19</f>
        <v>61346.599999999984</v>
      </c>
      <c r="Q12" s="532">
        <f>'Zone Monthly'!E13+'Zone Monthly'!E19</f>
        <v>138836.1999999999</v>
      </c>
      <c r="R12" s="532">
        <f>'Zone Monthly'!F13+'Zone Monthly'!F19</f>
        <v>88045.6</v>
      </c>
      <c r="S12" s="532">
        <f>'Zone Monthly'!G13+'Zone Monthly'!G19</f>
        <v>90101.199999999953</v>
      </c>
      <c r="T12" s="532">
        <f>'Zone Monthly'!H13+'Zone Monthly'!H19</f>
        <v>92706.2</v>
      </c>
      <c r="U12" s="532">
        <f>'Zone Monthly'!I13+'Zone Monthly'!I19</f>
        <v>74902.499999999956</v>
      </c>
      <c r="V12" s="532">
        <f>'Zone Monthly'!J13+'Zone Monthly'!J19</f>
        <v>102067.69999999991</v>
      </c>
      <c r="W12" s="532">
        <f>'Zone Monthly'!K13+'Zone Monthly'!K19</f>
        <v>75920.499999999884</v>
      </c>
      <c r="X12" s="532">
        <f>'Zone Monthly'!L13+'Zone Monthly'!L19</f>
        <v>78394.499999999854</v>
      </c>
      <c r="Y12" s="532">
        <f>'Zone Monthly'!M13+'Zone Monthly'!M19</f>
        <v>126289.3</v>
      </c>
      <c r="Z12" s="532">
        <f>'Zone Monthly'!N13+'Zone Monthly'!N19</f>
        <v>65717.599999999991</v>
      </c>
      <c r="AA12" s="532">
        <f>'Zone Monthly'!O13+'Zone Monthly'!O19</f>
        <v>87995.699999999852</v>
      </c>
      <c r="AB12" s="533">
        <f t="shared" si="2"/>
        <v>1082323.5999999994</v>
      </c>
      <c r="AC12" s="534">
        <f t="shared" si="3"/>
        <v>646944.5</v>
      </c>
      <c r="AD12" s="534">
        <f t="shared" si="4"/>
        <v>435379.09999999939</v>
      </c>
      <c r="AE12" s="535">
        <f t="shared" si="5"/>
        <v>67.297751198132048</v>
      </c>
    </row>
    <row r="13" spans="1:31" customFormat="1" ht="17.25" x14ac:dyDescent="0.3">
      <c r="A13" s="364"/>
      <c r="B13" s="365" t="s">
        <v>285</v>
      </c>
      <c r="C13" s="362">
        <v>0</v>
      </c>
      <c r="D13" s="362">
        <v>616</v>
      </c>
      <c r="E13" s="362">
        <v>1208</v>
      </c>
      <c r="F13" s="362">
        <v>5969</v>
      </c>
      <c r="G13" s="362">
        <v>3527</v>
      </c>
      <c r="H13" s="362">
        <v>11211</v>
      </c>
      <c r="I13" s="362">
        <v>370</v>
      </c>
      <c r="J13" s="362">
        <v>616</v>
      </c>
      <c r="K13" s="362">
        <v>308</v>
      </c>
      <c r="L13" s="362">
        <v>185866</v>
      </c>
      <c r="M13" s="362">
        <v>2651</v>
      </c>
      <c r="N13" s="363">
        <f t="shared" si="0"/>
        <v>212342</v>
      </c>
      <c r="O13" s="531">
        <f t="shared" si="1"/>
        <v>17695.166666666668</v>
      </c>
      <c r="P13" s="532">
        <f>'Zone Monthly'!D12+'Zone Monthly'!D18</f>
        <v>21236.699999999997</v>
      </c>
      <c r="Q13" s="532">
        <f>'Zone Monthly'!E12+'Zone Monthly'!E18</f>
        <v>20881.400000000001</v>
      </c>
      <c r="R13" s="532">
        <f>'Zone Monthly'!F12+'Zone Monthly'!F18</f>
        <v>21326.6</v>
      </c>
      <c r="S13" s="532">
        <f>'Zone Monthly'!G12+'Zone Monthly'!G18</f>
        <v>23957.899999999991</v>
      </c>
      <c r="T13" s="532">
        <f>'Zone Monthly'!H12+'Zone Monthly'!H18</f>
        <v>24452.9</v>
      </c>
      <c r="U13" s="532">
        <f>'Zone Monthly'!I12+'Zone Monthly'!I18</f>
        <v>24995.000000000007</v>
      </c>
      <c r="V13" s="532">
        <f>'Zone Monthly'!J12+'Zone Monthly'!J18</f>
        <v>23408.700000000004</v>
      </c>
      <c r="W13" s="532">
        <f>'Zone Monthly'!K12+'Zone Monthly'!K18</f>
        <v>21946.200000000008</v>
      </c>
      <c r="X13" s="532">
        <f>'Zone Monthly'!L12+'Zone Monthly'!L18</f>
        <v>27748.800000000017</v>
      </c>
      <c r="Y13" s="532">
        <f>'Zone Monthly'!M12+'Zone Monthly'!M18</f>
        <v>22447.599999999991</v>
      </c>
      <c r="Z13" s="532">
        <f>'Zone Monthly'!N12+'Zone Monthly'!N18</f>
        <v>20507.499999999996</v>
      </c>
      <c r="AA13" s="532">
        <f>'Zone Monthly'!O12+'Zone Monthly'!O18</f>
        <v>20265.300000000003</v>
      </c>
      <c r="AB13" s="533">
        <f t="shared" si="2"/>
        <v>273174.60000000003</v>
      </c>
      <c r="AC13" s="534">
        <f t="shared" si="3"/>
        <v>106171</v>
      </c>
      <c r="AD13" s="534">
        <f t="shared" si="4"/>
        <v>167003.60000000003</v>
      </c>
      <c r="AE13" s="535">
        <f t="shared" si="5"/>
        <v>157.29681363084083</v>
      </c>
    </row>
    <row r="14" spans="1:31" customFormat="1" ht="17.25" x14ac:dyDescent="0.3">
      <c r="A14" s="364"/>
      <c r="B14" s="365" t="s">
        <v>286</v>
      </c>
      <c r="C14" s="362">
        <v>0</v>
      </c>
      <c r="D14" s="362">
        <v>0</v>
      </c>
      <c r="E14" s="362">
        <v>0</v>
      </c>
      <c r="F14" s="362">
        <v>0</v>
      </c>
      <c r="G14" s="362">
        <v>0</v>
      </c>
      <c r="H14" s="362">
        <v>0</v>
      </c>
      <c r="I14" s="362">
        <v>0</v>
      </c>
      <c r="J14" s="362">
        <v>0</v>
      </c>
      <c r="K14" s="362">
        <v>0</v>
      </c>
      <c r="L14" s="362">
        <v>0</v>
      </c>
      <c r="M14" s="362">
        <v>0</v>
      </c>
      <c r="N14" s="363">
        <f t="shared" si="0"/>
        <v>0</v>
      </c>
      <c r="O14" s="531">
        <f t="shared" si="1"/>
        <v>0</v>
      </c>
      <c r="P14" s="537"/>
      <c r="Q14" s="536"/>
      <c r="R14" s="536"/>
      <c r="S14" s="536"/>
      <c r="T14" s="536"/>
      <c r="U14" s="536"/>
      <c r="V14" s="536"/>
      <c r="W14" s="536"/>
      <c r="X14" s="536"/>
      <c r="Y14" s="536"/>
      <c r="Z14" s="536"/>
      <c r="AA14" s="536"/>
      <c r="AB14" s="536"/>
      <c r="AC14" s="534">
        <f t="shared" si="3"/>
        <v>0</v>
      </c>
      <c r="AD14" s="534">
        <f t="shared" ref="AD14" si="6">AC14-AB14</f>
        <v>0</v>
      </c>
      <c r="AE14" s="535">
        <f t="shared" si="5"/>
        <v>0</v>
      </c>
    </row>
    <row r="15" spans="1:31" customFormat="1" ht="16.5" thickBot="1" x14ac:dyDescent="0.3">
      <c r="A15" s="364"/>
      <c r="B15" s="366" t="s">
        <v>287</v>
      </c>
      <c r="C15" s="367">
        <f>SUM(C8:C14)</f>
        <v>0</v>
      </c>
      <c r="D15" s="367">
        <f t="shared" ref="D15:M15" si="7">SUM(D8:D14)</f>
        <v>48000</v>
      </c>
      <c r="E15" s="367">
        <f t="shared" si="7"/>
        <v>240000</v>
      </c>
      <c r="F15" s="367">
        <f t="shared" si="7"/>
        <v>36000</v>
      </c>
      <c r="G15" s="367">
        <f t="shared" si="7"/>
        <v>42000</v>
      </c>
      <c r="H15" s="367">
        <f t="shared" si="7"/>
        <v>324000</v>
      </c>
      <c r="I15" s="367">
        <f t="shared" si="7"/>
        <v>60096</v>
      </c>
      <c r="J15" s="367">
        <f t="shared" si="7"/>
        <v>84000</v>
      </c>
      <c r="K15" s="367">
        <f t="shared" si="7"/>
        <v>23196</v>
      </c>
      <c r="L15" s="367">
        <f t="shared" si="7"/>
        <v>4800000</v>
      </c>
      <c r="M15" s="367">
        <f t="shared" si="7"/>
        <v>54000</v>
      </c>
      <c r="N15" s="368">
        <f>SUM(N8:N14)</f>
        <v>5711292</v>
      </c>
      <c r="O15" s="538">
        <f t="shared" ref="O15:AC15" si="8">SUM(O8:O14)</f>
        <v>475941</v>
      </c>
      <c r="P15" s="538">
        <f t="shared" si="8"/>
        <v>359224.9000000002</v>
      </c>
      <c r="Q15" s="538">
        <f t="shared" si="8"/>
        <v>435960.39999999997</v>
      </c>
      <c r="R15" s="538">
        <f t="shared" si="8"/>
        <v>444725.1999999996</v>
      </c>
      <c r="S15" s="538">
        <f t="shared" si="8"/>
        <v>382043.30000000208</v>
      </c>
      <c r="T15" s="538">
        <f t="shared" si="8"/>
        <v>400977.70000000013</v>
      </c>
      <c r="U15" s="538">
        <f t="shared" si="8"/>
        <v>400348.69999999943</v>
      </c>
      <c r="V15" s="538">
        <f t="shared" si="8"/>
        <v>436657.29999999917</v>
      </c>
      <c r="W15" s="538">
        <f t="shared" si="8"/>
        <v>370376.49999999907</v>
      </c>
      <c r="X15" s="538">
        <f t="shared" si="8"/>
        <v>417092.89999999898</v>
      </c>
      <c r="Y15" s="538">
        <f t="shared" si="8"/>
        <v>446660.29999999888</v>
      </c>
      <c r="Z15" s="538">
        <f t="shared" si="8"/>
        <v>336614.8999999995</v>
      </c>
      <c r="AA15" s="538">
        <f t="shared" si="8"/>
        <v>366227.0999999991</v>
      </c>
      <c r="AB15" s="538">
        <f t="shared" si="8"/>
        <v>4796909.1999999965</v>
      </c>
      <c r="AC15" s="538">
        <f t="shared" si="8"/>
        <v>2855646</v>
      </c>
      <c r="AD15" s="533">
        <f>AB15-AC15</f>
        <v>1941263.1999999965</v>
      </c>
      <c r="AE15" s="539">
        <f t="shared" si="5"/>
        <v>67.979826631171946</v>
      </c>
    </row>
    <row r="16" spans="1:31" s="371" customFormat="1" ht="15.75" thickTop="1" x14ac:dyDescent="0.2">
      <c r="A16" s="369" t="s">
        <v>277</v>
      </c>
      <c r="B16" s="370" t="s">
        <v>288</v>
      </c>
      <c r="C16" s="367">
        <v>0</v>
      </c>
      <c r="D16" s="367">
        <v>1264.8267094080447</v>
      </c>
      <c r="E16" s="367">
        <v>1723.6810357581587</v>
      </c>
      <c r="F16" s="367">
        <v>892.39339464377031</v>
      </c>
      <c r="G16" s="367">
        <v>2605.8221326190478</v>
      </c>
      <c r="H16" s="367">
        <v>1131.4985229295135</v>
      </c>
      <c r="I16" s="367">
        <v>1817.4634736693808</v>
      </c>
      <c r="J16" s="367">
        <v>1168.1651039626577</v>
      </c>
      <c r="K16" s="367">
        <v>1180.2303784060089</v>
      </c>
      <c r="L16" s="367">
        <v>1488.0828803844518</v>
      </c>
      <c r="M16" s="367">
        <v>1241.7879300572592</v>
      </c>
      <c r="N16" s="367">
        <v>1241.7879300572592</v>
      </c>
      <c r="O16" s="377"/>
      <c r="P16" s="540">
        <f>P15/475941%</f>
        <v>75.476771280473884</v>
      </c>
      <c r="Q16" s="540">
        <f t="shared" ref="Q16:AA16" si="9">Q15/475941%</f>
        <v>91.599673068720705</v>
      </c>
      <c r="R16" s="540">
        <f t="shared" si="9"/>
        <v>93.441245868710539</v>
      </c>
      <c r="S16" s="540">
        <f t="shared" si="9"/>
        <v>80.271147053942002</v>
      </c>
      <c r="T16" s="540">
        <f t="shared" si="9"/>
        <v>84.249455289626269</v>
      </c>
      <c r="U16" s="540">
        <f t="shared" si="9"/>
        <v>84.117296051401212</v>
      </c>
      <c r="V16" s="540">
        <f t="shared" si="9"/>
        <v>91.746098781151275</v>
      </c>
      <c r="W16" s="540">
        <f t="shared" si="9"/>
        <v>77.819834811457525</v>
      </c>
      <c r="X16" s="540">
        <f t="shared" si="9"/>
        <v>87.635421197164987</v>
      </c>
      <c r="Y16" s="540">
        <f t="shared" si="9"/>
        <v>93.847829878072886</v>
      </c>
      <c r="Z16" s="540">
        <f t="shared" si="9"/>
        <v>70.72618244698387</v>
      </c>
      <c r="AA16" s="540">
        <f t="shared" si="9"/>
        <v>76.948004059326493</v>
      </c>
      <c r="AB16" s="540"/>
      <c r="AC16" s="541"/>
      <c r="AD16" s="541"/>
      <c r="AE16" s="542"/>
    </row>
    <row r="17" spans="1:31" customFormat="1" ht="17.25" x14ac:dyDescent="0.3">
      <c r="A17" s="372"/>
      <c r="B17" s="373"/>
      <c r="C17" s="374"/>
      <c r="D17" s="375"/>
      <c r="E17" s="376"/>
      <c r="F17" s="377"/>
      <c r="G17" s="378"/>
      <c r="H17" s="378"/>
      <c r="I17" s="378"/>
      <c r="J17" s="378"/>
      <c r="K17" s="378"/>
      <c r="L17" s="375"/>
      <c r="M17" s="378"/>
      <c r="N17" s="379"/>
      <c r="O17" s="443"/>
      <c r="P17" s="543">
        <f>(P8+Q8+R8+S8)</f>
        <v>39102.899999999994</v>
      </c>
      <c r="Q17" s="544"/>
      <c r="R17" s="544"/>
      <c r="S17" s="544"/>
      <c r="T17" s="544"/>
      <c r="U17" s="544"/>
      <c r="V17" s="544"/>
      <c r="W17" s="544"/>
      <c r="X17" s="544"/>
      <c r="Y17" s="544"/>
      <c r="Z17" s="544"/>
      <c r="AA17" s="544"/>
      <c r="AB17" s="544"/>
      <c r="AC17" s="544"/>
      <c r="AD17" s="544"/>
      <c r="AE17" s="545"/>
    </row>
    <row r="18" spans="1:31" customFormat="1" ht="17.25" x14ac:dyDescent="0.3">
      <c r="A18" s="380" t="s">
        <v>289</v>
      </c>
      <c r="B18" s="381" t="s">
        <v>290</v>
      </c>
      <c r="C18" s="382" t="s">
        <v>291</v>
      </c>
      <c r="D18" s="382" t="s">
        <v>291</v>
      </c>
      <c r="E18" s="382" t="s">
        <v>291</v>
      </c>
      <c r="F18" s="382" t="s">
        <v>291</v>
      </c>
      <c r="G18" s="382" t="s">
        <v>291</v>
      </c>
      <c r="H18" s="382" t="s">
        <v>291</v>
      </c>
      <c r="I18" s="382" t="s">
        <v>291</v>
      </c>
      <c r="J18" s="382" t="s">
        <v>291</v>
      </c>
      <c r="K18" s="382" t="s">
        <v>291</v>
      </c>
      <c r="L18" s="382" t="s">
        <v>291</v>
      </c>
      <c r="M18" s="382" t="s">
        <v>291</v>
      </c>
      <c r="N18" s="383" t="s">
        <v>291</v>
      </c>
      <c r="O18" s="546"/>
      <c r="P18" s="547"/>
      <c r="Q18" s="548"/>
      <c r="R18" s="548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9"/>
    </row>
    <row r="19" spans="1:31" customFormat="1" ht="17.25" x14ac:dyDescent="0.3">
      <c r="A19" s="372" t="s">
        <v>292</v>
      </c>
      <c r="B19" s="373" t="s">
        <v>293</v>
      </c>
      <c r="C19" s="384">
        <v>0</v>
      </c>
      <c r="D19" s="384">
        <v>60711682.051586144</v>
      </c>
      <c r="E19" s="384">
        <v>413683448.58195812</v>
      </c>
      <c r="F19" s="384">
        <v>32126162.207175732</v>
      </c>
      <c r="G19" s="384">
        <v>109444529.57000001</v>
      </c>
      <c r="H19" s="384">
        <v>366605521.42916232</v>
      </c>
      <c r="I19" s="384">
        <v>109222284.9136351</v>
      </c>
      <c r="J19" s="384">
        <v>98125868.732863247</v>
      </c>
      <c r="K19" s="384">
        <v>27376623.85750578</v>
      </c>
      <c r="L19" s="384">
        <v>7142797825.8453684</v>
      </c>
      <c r="M19" s="384">
        <v>67056548.223092005</v>
      </c>
      <c r="N19" s="379">
        <f>SUM(C19:M19)</f>
        <v>8427150495.4123468</v>
      </c>
      <c r="O19" s="550">
        <f>N19/12</f>
        <v>702262541.2843622</v>
      </c>
      <c r="P19" s="532">
        <f>'Zone Monthly'!D223+'Zone Monthly'!D229</f>
        <v>461463121.27999997</v>
      </c>
      <c r="Q19" s="532">
        <f>'Zone Monthly'!E223+'Zone Monthly'!E229</f>
        <v>687444750.92999995</v>
      </c>
      <c r="R19" s="532">
        <f>'Zone Monthly'!F223+'Zone Monthly'!F229</f>
        <v>607301372.1099999</v>
      </c>
      <c r="S19" s="532">
        <f>'Zone Monthly'!G223+'Zone Monthly'!G229</f>
        <v>538590277.37</v>
      </c>
      <c r="T19" s="532">
        <f>'Zone Monthly'!H223+'Zone Monthly'!H229</f>
        <v>596115659.36000001</v>
      </c>
      <c r="U19" s="532">
        <f>'Zone Monthly'!I223+'Zone Monthly'!I229</f>
        <v>585656381.73000002</v>
      </c>
      <c r="V19" s="532">
        <f>'Zone Monthly'!J223+'Zone Monthly'!J229</f>
        <v>676346206.96000028</v>
      </c>
      <c r="W19" s="532">
        <f>'Zone Monthly'!K223+'Zone Monthly'!K229</f>
        <v>556506111.66999996</v>
      </c>
      <c r="X19" s="532">
        <f>'Zone Monthly'!L223+'Zone Monthly'!L229</f>
        <v>597866218.73000002</v>
      </c>
      <c r="Y19" s="532">
        <f>'Zone Monthly'!M223+'Zone Monthly'!M229</f>
        <v>734930825.12</v>
      </c>
      <c r="Z19" s="532">
        <f>'Zone Monthly'!N223+'Zone Monthly'!N229</f>
        <v>492570388.99000007</v>
      </c>
      <c r="AA19" s="532">
        <f>'Zone Monthly'!O223+'Zone Monthly'!O229</f>
        <v>584553232.010005</v>
      </c>
      <c r="AB19" s="533">
        <f t="shared" ref="AB19" si="10">SUM(P19:AA19)</f>
        <v>7119344546.260006</v>
      </c>
      <c r="AC19" s="534">
        <f>O19*6</f>
        <v>4213575247.7061729</v>
      </c>
      <c r="AD19" s="534">
        <f t="shared" ref="AD19:AD30" si="11">AB19-AC19</f>
        <v>2905769298.553833</v>
      </c>
      <c r="AE19" s="535">
        <f t="shared" ref="AE19:AE31" si="12">IFERROR(AD19/AC19%,0)</f>
        <v>68.962083924707514</v>
      </c>
    </row>
    <row r="20" spans="1:31" customFormat="1" ht="17.25" x14ac:dyDescent="0.3">
      <c r="A20" s="372" t="s">
        <v>294</v>
      </c>
      <c r="B20" s="373" t="s">
        <v>295</v>
      </c>
      <c r="C20" s="384">
        <v>0</v>
      </c>
      <c r="D20" s="384">
        <v>907966.61999999988</v>
      </c>
      <c r="E20" s="384">
        <v>1320678.7200000004</v>
      </c>
      <c r="F20" s="384">
        <v>320569.68000000011</v>
      </c>
      <c r="G20" s="384">
        <v>275141.39999999997</v>
      </c>
      <c r="H20" s="384">
        <v>4952545.2</v>
      </c>
      <c r="I20" s="384">
        <v>1609577.1900000002</v>
      </c>
      <c r="J20" s="384">
        <v>825424.19999999984</v>
      </c>
      <c r="K20" s="384">
        <v>825424.19999999984</v>
      </c>
      <c r="L20" s="384">
        <v>11390853.960000001</v>
      </c>
      <c r="M20" s="384">
        <v>0</v>
      </c>
      <c r="N20" s="379">
        <f t="shared" ref="N20:N31" si="13">SUM(C20:M20)</f>
        <v>22428181.170000002</v>
      </c>
      <c r="O20" s="550">
        <f t="shared" ref="O20:O32" si="14">N20/12</f>
        <v>1869015.0975000001</v>
      </c>
      <c r="P20" s="551">
        <v>839181.27</v>
      </c>
      <c r="Q20" s="551">
        <v>1623334.26</v>
      </c>
      <c r="R20" s="551">
        <v>4154635.14</v>
      </c>
      <c r="S20" s="551">
        <v>3260425.59</v>
      </c>
      <c r="T20" s="551">
        <v>3686894.76</v>
      </c>
      <c r="U20" s="551">
        <v>3871239.5</v>
      </c>
      <c r="V20" s="537"/>
      <c r="W20" s="537"/>
      <c r="X20" s="537"/>
      <c r="Y20" s="537"/>
      <c r="Z20" s="537"/>
      <c r="AA20" s="537"/>
      <c r="AB20" s="533">
        <f t="shared" ref="AB20:AB30" si="15">SUM(P20:AA20)</f>
        <v>17435710.52</v>
      </c>
      <c r="AC20" s="534">
        <f t="shared" ref="AC20:AC30" si="16">O20*6</f>
        <v>11214090.585000001</v>
      </c>
      <c r="AD20" s="534">
        <f t="shared" si="11"/>
        <v>6221619.9349999987</v>
      </c>
      <c r="AE20" s="535">
        <f t="shared" si="12"/>
        <v>55.480378795245819</v>
      </c>
    </row>
    <row r="21" spans="1:31" customFormat="1" ht="17.25" x14ac:dyDescent="0.3">
      <c r="A21" s="372" t="s">
        <v>296</v>
      </c>
      <c r="B21" s="373" t="s">
        <v>297</v>
      </c>
      <c r="C21" s="384">
        <v>0</v>
      </c>
      <c r="D21" s="384">
        <v>1471836.5399999998</v>
      </c>
      <c r="E21" s="384">
        <v>5358343.3199999994</v>
      </c>
      <c r="F21" s="384">
        <v>1872206.34</v>
      </c>
      <c r="G21" s="384">
        <v>704342.09999999986</v>
      </c>
      <c r="H21" s="384">
        <v>16154380.32</v>
      </c>
      <c r="I21" s="384">
        <v>1822469.2200000002</v>
      </c>
      <c r="J21" s="384">
        <v>3895703.0999999992</v>
      </c>
      <c r="K21" s="384">
        <v>2419421.8199999998</v>
      </c>
      <c r="L21" s="384">
        <v>96733386.959999993</v>
      </c>
      <c r="M21" s="384">
        <v>67060.320000000007</v>
      </c>
      <c r="N21" s="379">
        <f t="shared" si="13"/>
        <v>130499150.03999998</v>
      </c>
      <c r="O21" s="550">
        <f t="shared" si="14"/>
        <v>10874929.169999998</v>
      </c>
      <c r="P21" s="532">
        <f>'Zone Monthly'!D236</f>
        <v>10440511.529999997</v>
      </c>
      <c r="Q21" s="532">
        <f>'Zone Monthly'!E236</f>
        <v>10640646.229999997</v>
      </c>
      <c r="R21" s="532">
        <f>'Zone Monthly'!F236</f>
        <v>10763003.99</v>
      </c>
      <c r="S21" s="532">
        <f>'Zone Monthly'!G236</f>
        <v>10778193.569999997</v>
      </c>
      <c r="T21" s="532">
        <f>'Zone Monthly'!H236</f>
        <v>11847651.07</v>
      </c>
      <c r="U21" s="532">
        <f>'Zone Monthly'!I236</f>
        <v>11804926.83</v>
      </c>
      <c r="V21" s="532">
        <f>'Zone Monthly'!J236</f>
        <v>11900165.640000002</v>
      </c>
      <c r="W21" s="532">
        <f>'Zone Monthly'!K236</f>
        <v>11694267.299999999</v>
      </c>
      <c r="X21" s="532">
        <f>'Zone Monthly'!L236</f>
        <v>11318272.439999999</v>
      </c>
      <c r="Y21" s="532">
        <f>'Zone Monthly'!M236</f>
        <v>10725044.32</v>
      </c>
      <c r="Z21" s="532">
        <f>'Zone Monthly'!N236</f>
        <v>10325474.800000001</v>
      </c>
      <c r="AA21" s="532">
        <f>'Zone Monthly'!O236</f>
        <v>10102809.369999472</v>
      </c>
      <c r="AB21" s="533">
        <f t="shared" si="15"/>
        <v>132340967.08999945</v>
      </c>
      <c r="AC21" s="534">
        <f t="shared" si="16"/>
        <v>65249575.019999988</v>
      </c>
      <c r="AD21" s="534">
        <f t="shared" si="11"/>
        <v>67091392.069999464</v>
      </c>
      <c r="AE21" s="535">
        <f t="shared" si="12"/>
        <v>102.82272650731431</v>
      </c>
    </row>
    <row r="22" spans="1:31" customFormat="1" ht="17.25" x14ac:dyDescent="0.3">
      <c r="A22" s="372" t="s">
        <v>298</v>
      </c>
      <c r="B22" s="373" t="s">
        <v>299</v>
      </c>
      <c r="C22" s="384">
        <v>0</v>
      </c>
      <c r="D22" s="384">
        <v>2673642</v>
      </c>
      <c r="E22" s="384">
        <v>9483660</v>
      </c>
      <c r="F22" s="384">
        <v>3241590</v>
      </c>
      <c r="G22" s="384">
        <v>1248414</v>
      </c>
      <c r="H22" s="384">
        <v>26875728</v>
      </c>
      <c r="I22" s="384">
        <v>3134430</v>
      </c>
      <c r="J22" s="384">
        <v>6552834</v>
      </c>
      <c r="K22" s="384">
        <v>4088154</v>
      </c>
      <c r="L22" s="384">
        <v>160782864</v>
      </c>
      <c r="M22" s="384">
        <v>85728</v>
      </c>
      <c r="N22" s="379">
        <f t="shared" si="13"/>
        <v>218167044</v>
      </c>
      <c r="O22" s="550">
        <f t="shared" si="14"/>
        <v>18180587</v>
      </c>
      <c r="P22" s="532">
        <f>'Zone Monthly'!D242</f>
        <v>16394587</v>
      </c>
      <c r="Q22" s="532">
        <f>'Zone Monthly'!E242</f>
        <v>16627660</v>
      </c>
      <c r="R22" s="532">
        <f>'Zone Monthly'!F242</f>
        <v>16853589</v>
      </c>
      <c r="S22" s="532">
        <f>'Zone Monthly'!G242</f>
        <v>16925029</v>
      </c>
      <c r="T22" s="532">
        <f>'Zone Monthly'!H242</f>
        <v>17028617</v>
      </c>
      <c r="U22" s="532">
        <f>'Zone Monthly'!I242</f>
        <v>17223291</v>
      </c>
      <c r="V22" s="532">
        <f>'Zone Monthly'!J242</f>
        <v>17347418</v>
      </c>
      <c r="W22" s="532">
        <f>'Zone Monthly'!K242</f>
        <v>17281336</v>
      </c>
      <c r="X22" s="532">
        <f>'Zone Monthly'!L242</f>
        <v>17129526</v>
      </c>
      <c r="Y22" s="532">
        <f>'Zone Monthly'!M242</f>
        <v>16297250</v>
      </c>
      <c r="Z22" s="532">
        <f>'Zone Monthly'!N242</f>
        <v>16047210</v>
      </c>
      <c r="AA22" s="532">
        <f>'Zone Monthly'!O242</f>
        <v>15894507</v>
      </c>
      <c r="AB22" s="533">
        <f t="shared" si="15"/>
        <v>201050020</v>
      </c>
      <c r="AC22" s="534">
        <f t="shared" si="16"/>
        <v>109083522</v>
      </c>
      <c r="AD22" s="534">
        <f t="shared" si="11"/>
        <v>91966498</v>
      </c>
      <c r="AE22" s="535">
        <f t="shared" si="12"/>
        <v>84.308332105375186</v>
      </c>
    </row>
    <row r="23" spans="1:31" customFormat="1" ht="17.25" x14ac:dyDescent="0.3">
      <c r="A23" s="372" t="s">
        <v>300</v>
      </c>
      <c r="B23" s="373" t="s">
        <v>301</v>
      </c>
      <c r="C23" s="384">
        <v>0</v>
      </c>
      <c r="D23" s="384">
        <v>225000</v>
      </c>
      <c r="E23" s="384">
        <v>566250</v>
      </c>
      <c r="F23" s="384">
        <v>108750</v>
      </c>
      <c r="G23" s="384">
        <v>135000</v>
      </c>
      <c r="H23" s="384">
        <v>1125000</v>
      </c>
      <c r="I23" s="384">
        <v>135000</v>
      </c>
      <c r="J23" s="384">
        <v>225000</v>
      </c>
      <c r="K23" s="384">
        <v>135000</v>
      </c>
      <c r="L23" s="384">
        <v>0</v>
      </c>
      <c r="M23" s="384">
        <v>90000</v>
      </c>
      <c r="N23" s="379">
        <f t="shared" si="13"/>
        <v>2745000</v>
      </c>
      <c r="O23" s="550">
        <f t="shared" si="14"/>
        <v>228750</v>
      </c>
      <c r="P23" s="537"/>
      <c r="Q23" s="536"/>
      <c r="R23" s="536"/>
      <c r="S23" s="536"/>
      <c r="T23" s="536"/>
      <c r="U23" s="536"/>
      <c r="V23" s="536"/>
      <c r="W23" s="536"/>
      <c r="X23" s="536"/>
      <c r="Y23" s="536"/>
      <c r="Z23" s="536"/>
      <c r="AA23" s="536"/>
      <c r="AB23" s="533">
        <f t="shared" si="15"/>
        <v>0</v>
      </c>
      <c r="AC23" s="534">
        <f t="shared" si="16"/>
        <v>1372500</v>
      </c>
      <c r="AD23" s="534">
        <f t="shared" si="11"/>
        <v>-1372500</v>
      </c>
      <c r="AE23" s="535">
        <f t="shared" si="12"/>
        <v>-100</v>
      </c>
    </row>
    <row r="24" spans="1:31" customFormat="1" ht="17.25" x14ac:dyDescent="0.3">
      <c r="A24" s="372" t="s">
        <v>302</v>
      </c>
      <c r="B24" s="373" t="s">
        <v>303</v>
      </c>
      <c r="C24" s="384">
        <v>0</v>
      </c>
      <c r="D24" s="384">
        <v>0</v>
      </c>
      <c r="E24" s="384">
        <v>0</v>
      </c>
      <c r="F24" s="384">
        <v>0</v>
      </c>
      <c r="G24" s="384">
        <v>0</v>
      </c>
      <c r="H24" s="384">
        <v>0</v>
      </c>
      <c r="I24" s="384">
        <v>0</v>
      </c>
      <c r="J24" s="384">
        <v>0</v>
      </c>
      <c r="K24" s="384">
        <v>0</v>
      </c>
      <c r="L24" s="384">
        <v>0</v>
      </c>
      <c r="M24" s="384">
        <v>0</v>
      </c>
      <c r="N24" s="379">
        <f t="shared" si="13"/>
        <v>0</v>
      </c>
      <c r="O24" s="550">
        <f t="shared" si="14"/>
        <v>0</v>
      </c>
      <c r="P24" s="537"/>
      <c r="Q24" s="536"/>
      <c r="R24" s="536"/>
      <c r="S24" s="536"/>
      <c r="T24" s="536"/>
      <c r="U24" s="536"/>
      <c r="V24" s="536"/>
      <c r="W24" s="536"/>
      <c r="X24" s="536"/>
      <c r="Y24" s="536"/>
      <c r="Z24" s="536"/>
      <c r="AA24" s="536"/>
      <c r="AB24" s="533">
        <f t="shared" si="15"/>
        <v>0</v>
      </c>
      <c r="AC24" s="534">
        <f t="shared" si="16"/>
        <v>0</v>
      </c>
      <c r="AD24" s="534">
        <f t="shared" si="11"/>
        <v>0</v>
      </c>
      <c r="AE24" s="535">
        <f t="shared" si="12"/>
        <v>0</v>
      </c>
    </row>
    <row r="25" spans="1:31" customFormat="1" ht="17.25" x14ac:dyDescent="0.3">
      <c r="A25" s="372" t="s">
        <v>304</v>
      </c>
      <c r="B25" s="373" t="s">
        <v>305</v>
      </c>
      <c r="C25" s="384">
        <v>0</v>
      </c>
      <c r="D25" s="384">
        <v>0</v>
      </c>
      <c r="E25" s="384">
        <v>102117.60000000002</v>
      </c>
      <c r="F25" s="384">
        <v>0</v>
      </c>
      <c r="G25" s="384">
        <v>54000</v>
      </c>
      <c r="H25" s="384">
        <v>54986.399999999987</v>
      </c>
      <c r="I25" s="384">
        <v>72000</v>
      </c>
      <c r="J25" s="384">
        <v>54000</v>
      </c>
      <c r="K25" s="384">
        <v>0</v>
      </c>
      <c r="L25" s="384">
        <v>90000</v>
      </c>
      <c r="M25" s="384">
        <v>0</v>
      </c>
      <c r="N25" s="379">
        <f t="shared" si="13"/>
        <v>427104</v>
      </c>
      <c r="O25" s="550">
        <f t="shared" si="14"/>
        <v>35592</v>
      </c>
      <c r="P25" s="537"/>
      <c r="Q25" s="536"/>
      <c r="R25" s="536"/>
      <c r="S25" s="552">
        <v>177000</v>
      </c>
      <c r="T25" s="552"/>
      <c r="U25" s="536"/>
      <c r="V25" s="536"/>
      <c r="W25" s="536"/>
      <c r="X25" s="536"/>
      <c r="Y25" s="536"/>
      <c r="Z25" s="536"/>
      <c r="AA25" s="536"/>
      <c r="AB25" s="533">
        <f t="shared" si="15"/>
        <v>177000</v>
      </c>
      <c r="AC25" s="534">
        <f t="shared" si="16"/>
        <v>213552</v>
      </c>
      <c r="AD25" s="534">
        <f t="shared" si="11"/>
        <v>-36552</v>
      </c>
      <c r="AE25" s="535">
        <f t="shared" si="12"/>
        <v>-17.116205888963812</v>
      </c>
    </row>
    <row r="26" spans="1:31" customFormat="1" ht="17.25" x14ac:dyDescent="0.3">
      <c r="A26" s="372" t="s">
        <v>306</v>
      </c>
      <c r="B26" s="373" t="s">
        <v>307</v>
      </c>
      <c r="C26" s="384">
        <v>0</v>
      </c>
      <c r="D26" s="384">
        <v>0</v>
      </c>
      <c r="E26" s="384">
        <v>0</v>
      </c>
      <c r="F26" s="384">
        <v>0</v>
      </c>
      <c r="G26" s="384">
        <v>0</v>
      </c>
      <c r="H26" s="384">
        <v>0</v>
      </c>
      <c r="I26" s="384">
        <v>0</v>
      </c>
      <c r="J26" s="384">
        <v>0</v>
      </c>
      <c r="K26" s="384">
        <v>0</v>
      </c>
      <c r="L26" s="384">
        <v>0</v>
      </c>
      <c r="M26" s="384">
        <v>0</v>
      </c>
      <c r="N26" s="379">
        <f t="shared" si="13"/>
        <v>0</v>
      </c>
      <c r="O26" s="550">
        <f t="shared" si="14"/>
        <v>0</v>
      </c>
      <c r="P26" s="537"/>
      <c r="Q26" s="536"/>
      <c r="R26" s="536"/>
      <c r="S26" s="536"/>
      <c r="T26" s="536"/>
      <c r="U26" s="536"/>
      <c r="V26" s="536"/>
      <c r="W26" s="536"/>
      <c r="X26" s="536"/>
      <c r="Y26" s="536"/>
      <c r="Z26" s="536"/>
      <c r="AA26" s="536"/>
      <c r="AB26" s="533">
        <f t="shared" si="15"/>
        <v>0</v>
      </c>
      <c r="AC26" s="534">
        <f t="shared" si="16"/>
        <v>0</v>
      </c>
      <c r="AD26" s="534">
        <f t="shared" si="11"/>
        <v>0</v>
      </c>
      <c r="AE26" s="535">
        <f t="shared" si="12"/>
        <v>0</v>
      </c>
    </row>
    <row r="27" spans="1:31" customFormat="1" ht="17.25" x14ac:dyDescent="0.3">
      <c r="A27" s="372" t="s">
        <v>308</v>
      </c>
      <c r="B27" s="373" t="s">
        <v>309</v>
      </c>
      <c r="C27" s="384">
        <v>0</v>
      </c>
      <c r="D27" s="384">
        <v>0</v>
      </c>
      <c r="E27" s="384">
        <v>995968.23</v>
      </c>
      <c r="F27" s="384">
        <v>30000</v>
      </c>
      <c r="G27" s="384">
        <v>0</v>
      </c>
      <c r="H27" s="384">
        <v>5309084.5600000005</v>
      </c>
      <c r="I27" s="384">
        <v>244800</v>
      </c>
      <c r="J27" s="384">
        <v>210600</v>
      </c>
      <c r="K27" s="384">
        <v>217200</v>
      </c>
      <c r="L27" s="384">
        <v>23654631.66</v>
      </c>
      <c r="M27" s="384">
        <v>0</v>
      </c>
      <c r="N27" s="379">
        <f t="shared" si="13"/>
        <v>30662284.450000003</v>
      </c>
      <c r="O27" s="550">
        <f t="shared" si="14"/>
        <v>2555190.3708333336</v>
      </c>
      <c r="P27" s="537"/>
      <c r="Q27" s="536"/>
      <c r="R27" s="536"/>
      <c r="S27" s="536"/>
      <c r="T27" s="536"/>
      <c r="U27" s="536"/>
      <c r="V27" s="536"/>
      <c r="W27" s="536"/>
      <c r="X27" s="536"/>
      <c r="Y27" s="536"/>
      <c r="Z27" s="536"/>
      <c r="AA27" s="536"/>
      <c r="AB27" s="533">
        <f t="shared" si="15"/>
        <v>0</v>
      </c>
      <c r="AC27" s="534">
        <f t="shared" si="16"/>
        <v>15331142.225000001</v>
      </c>
      <c r="AD27" s="534">
        <f t="shared" si="11"/>
        <v>-15331142.225000001</v>
      </c>
      <c r="AE27" s="535">
        <f t="shared" si="12"/>
        <v>-100.00000000000001</v>
      </c>
    </row>
    <row r="28" spans="1:31" customFormat="1" ht="17.25" x14ac:dyDescent="0.3">
      <c r="A28" s="372" t="s">
        <v>310</v>
      </c>
      <c r="B28" s="373" t="s">
        <v>311</v>
      </c>
      <c r="C28" s="384">
        <v>0</v>
      </c>
      <c r="D28" s="384">
        <v>0</v>
      </c>
      <c r="E28" s="384">
        <v>0</v>
      </c>
      <c r="F28" s="384">
        <v>0</v>
      </c>
      <c r="G28" s="384">
        <v>0</v>
      </c>
      <c r="H28" s="384">
        <v>0</v>
      </c>
      <c r="I28" s="384">
        <v>0</v>
      </c>
      <c r="J28" s="384">
        <v>0</v>
      </c>
      <c r="K28" s="384">
        <v>0</v>
      </c>
      <c r="L28" s="384">
        <v>0</v>
      </c>
      <c r="M28" s="384">
        <v>0</v>
      </c>
      <c r="N28" s="379">
        <f t="shared" si="13"/>
        <v>0</v>
      </c>
      <c r="O28" s="550">
        <f t="shared" si="14"/>
        <v>0</v>
      </c>
      <c r="P28" s="537"/>
      <c r="Q28" s="536"/>
      <c r="R28" s="536"/>
      <c r="S28" s="536"/>
      <c r="T28" s="536"/>
      <c r="U28" s="536"/>
      <c r="V28" s="536"/>
      <c r="W28" s="536"/>
      <c r="X28" s="536"/>
      <c r="Y28" s="536"/>
      <c r="Z28" s="536"/>
      <c r="AA28" s="536"/>
      <c r="AB28" s="533">
        <f t="shared" si="15"/>
        <v>0</v>
      </c>
      <c r="AC28" s="534">
        <f t="shared" si="16"/>
        <v>0</v>
      </c>
      <c r="AD28" s="534">
        <f t="shared" si="11"/>
        <v>0</v>
      </c>
      <c r="AE28" s="535">
        <f t="shared" si="12"/>
        <v>0</v>
      </c>
    </row>
    <row r="29" spans="1:31" customFormat="1" ht="17.25" x14ac:dyDescent="0.3">
      <c r="A29" s="372" t="s">
        <v>312</v>
      </c>
      <c r="B29" s="373" t="s">
        <v>313</v>
      </c>
      <c r="C29" s="384">
        <v>0</v>
      </c>
      <c r="D29" s="384">
        <v>0</v>
      </c>
      <c r="E29" s="384">
        <v>0</v>
      </c>
      <c r="F29" s="384">
        <v>0</v>
      </c>
      <c r="G29" s="384">
        <v>0</v>
      </c>
      <c r="H29" s="384">
        <v>0</v>
      </c>
      <c r="I29" s="384">
        <v>0</v>
      </c>
      <c r="J29" s="384">
        <v>0</v>
      </c>
      <c r="K29" s="384">
        <v>0</v>
      </c>
      <c r="L29" s="384">
        <v>0</v>
      </c>
      <c r="M29" s="384">
        <v>0</v>
      </c>
      <c r="N29" s="379">
        <f t="shared" si="13"/>
        <v>0</v>
      </c>
      <c r="O29" s="550">
        <f t="shared" si="14"/>
        <v>0</v>
      </c>
      <c r="P29" s="537"/>
      <c r="Q29" s="536"/>
      <c r="R29" s="536"/>
      <c r="S29" s="536"/>
      <c r="T29" s="536"/>
      <c r="U29" s="536"/>
      <c r="V29" s="536"/>
      <c r="W29" s="536"/>
      <c r="X29" s="536"/>
      <c r="Y29" s="536"/>
      <c r="Z29" s="536"/>
      <c r="AA29" s="536"/>
      <c r="AB29" s="533">
        <f t="shared" si="15"/>
        <v>0</v>
      </c>
      <c r="AC29" s="534">
        <f t="shared" si="16"/>
        <v>0</v>
      </c>
      <c r="AD29" s="534">
        <f t="shared" si="11"/>
        <v>0</v>
      </c>
      <c r="AE29" s="535">
        <f t="shared" si="12"/>
        <v>0</v>
      </c>
    </row>
    <row r="30" spans="1:31" customFormat="1" ht="17.25" x14ac:dyDescent="0.3">
      <c r="A30" s="372" t="s">
        <v>314</v>
      </c>
      <c r="B30" s="373" t="s">
        <v>315</v>
      </c>
      <c r="C30" s="384">
        <v>0</v>
      </c>
      <c r="D30" s="384">
        <v>0</v>
      </c>
      <c r="E30" s="384">
        <v>0</v>
      </c>
      <c r="F30" s="384">
        <v>0</v>
      </c>
      <c r="G30" s="384">
        <v>0</v>
      </c>
      <c r="H30" s="384">
        <v>0</v>
      </c>
      <c r="I30" s="384">
        <v>0</v>
      </c>
      <c r="J30" s="384">
        <v>0</v>
      </c>
      <c r="K30" s="384">
        <v>0</v>
      </c>
      <c r="L30" s="384">
        <v>0</v>
      </c>
      <c r="M30" s="384">
        <v>0</v>
      </c>
      <c r="N30" s="379">
        <f t="shared" si="13"/>
        <v>0</v>
      </c>
      <c r="O30" s="550">
        <f t="shared" si="14"/>
        <v>0</v>
      </c>
      <c r="P30" s="537"/>
      <c r="Q30" s="536"/>
      <c r="R30" s="536"/>
      <c r="S30" s="536"/>
      <c r="T30" s="536"/>
      <c r="U30" s="536"/>
      <c r="V30" s="536"/>
      <c r="W30" s="536"/>
      <c r="X30" s="536"/>
      <c r="Y30" s="536"/>
      <c r="Z30" s="536"/>
      <c r="AA30" s="536"/>
      <c r="AB30" s="533">
        <f t="shared" si="15"/>
        <v>0</v>
      </c>
      <c r="AC30" s="534">
        <f t="shared" si="16"/>
        <v>0</v>
      </c>
      <c r="AD30" s="534">
        <f t="shared" si="11"/>
        <v>0</v>
      </c>
      <c r="AE30" s="535">
        <f t="shared" si="12"/>
        <v>0</v>
      </c>
    </row>
    <row r="31" spans="1:31" customFormat="1" ht="17.25" x14ac:dyDescent="0.3">
      <c r="A31" s="372"/>
      <c r="B31" s="373"/>
      <c r="C31" s="374"/>
      <c r="D31" s="375"/>
      <c r="E31" s="376"/>
      <c r="F31" s="377"/>
      <c r="G31" s="378"/>
      <c r="H31" s="378"/>
      <c r="I31" s="378"/>
      <c r="J31" s="378"/>
      <c r="K31" s="378"/>
      <c r="L31" s="375"/>
      <c r="M31" s="384">
        <v>0</v>
      </c>
      <c r="N31" s="379">
        <f t="shared" si="13"/>
        <v>0</v>
      </c>
      <c r="O31" s="550">
        <f t="shared" si="14"/>
        <v>0</v>
      </c>
      <c r="P31" s="537"/>
      <c r="Q31" s="536"/>
      <c r="R31" s="536"/>
      <c r="S31" s="536"/>
      <c r="T31" s="536"/>
      <c r="U31" s="536"/>
      <c r="V31" s="536"/>
      <c r="W31" s="536"/>
      <c r="X31" s="536"/>
      <c r="Y31" s="536"/>
      <c r="Z31" s="536"/>
      <c r="AA31" s="536"/>
      <c r="AB31" s="536"/>
      <c r="AC31" s="536"/>
      <c r="AD31" s="536"/>
      <c r="AE31" s="553">
        <f t="shared" si="12"/>
        <v>0</v>
      </c>
    </row>
    <row r="32" spans="1:31" customFormat="1" ht="17.25" x14ac:dyDescent="0.3">
      <c r="A32" s="372"/>
      <c r="B32" s="373"/>
      <c r="C32" s="367"/>
      <c r="D32" s="385"/>
      <c r="E32" s="386"/>
      <c r="F32" s="377"/>
      <c r="G32" s="378"/>
      <c r="H32" s="378"/>
      <c r="I32" s="378"/>
      <c r="J32" s="378"/>
      <c r="K32" s="378"/>
      <c r="L32" s="385"/>
      <c r="M32" s="378"/>
      <c r="N32" s="379">
        <f>SUM(C32:L32)</f>
        <v>0</v>
      </c>
      <c r="O32" s="443">
        <f t="shared" si="14"/>
        <v>0</v>
      </c>
      <c r="P32" s="543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  <c r="AC32" s="544"/>
      <c r="AD32" s="544"/>
      <c r="AE32" s="545"/>
    </row>
    <row r="33" spans="1:31" customFormat="1" ht="16.5" thickBot="1" x14ac:dyDescent="0.3">
      <c r="A33" s="387"/>
      <c r="B33" s="388" t="s">
        <v>316</v>
      </c>
      <c r="C33" s="389">
        <f>SUM(C19:C32)</f>
        <v>0</v>
      </c>
      <c r="D33" s="389">
        <f t="shared" ref="D33:M33" si="17">SUM(D19:D32)</f>
        <v>65990127.21158614</v>
      </c>
      <c r="E33" s="389">
        <f t="shared" si="17"/>
        <v>431510466.45195818</v>
      </c>
      <c r="F33" s="389">
        <f t="shared" si="17"/>
        <v>37699278.227175735</v>
      </c>
      <c r="G33" s="389">
        <f t="shared" si="17"/>
        <v>111861427.07000001</v>
      </c>
      <c r="H33" s="389">
        <f t="shared" si="17"/>
        <v>421077245.90916228</v>
      </c>
      <c r="I33" s="389">
        <f t="shared" si="17"/>
        <v>116240561.3236351</v>
      </c>
      <c r="J33" s="389">
        <f t="shared" si="17"/>
        <v>109889430.03286324</v>
      </c>
      <c r="K33" s="389">
        <f t="shared" si="17"/>
        <v>35061823.877505779</v>
      </c>
      <c r="L33" s="389">
        <f t="shared" si="17"/>
        <v>7435449562.4253683</v>
      </c>
      <c r="M33" s="389">
        <f t="shared" si="17"/>
        <v>67299336.543091998</v>
      </c>
      <c r="N33" s="390">
        <f>SUM(N19:N32)</f>
        <v>8832079259.0723476</v>
      </c>
      <c r="O33" s="390">
        <f t="shared" ref="O33" si="18">SUM(O19:O32)</f>
        <v>736006604.9226954</v>
      </c>
      <c r="P33" s="390">
        <f>SUM(P19:P32)</f>
        <v>489137401.07999992</v>
      </c>
      <c r="Q33" s="390">
        <f t="shared" ref="Q33:AC33" si="19">SUM(Q19:Q32)</f>
        <v>716336391.41999996</v>
      </c>
      <c r="R33" s="390">
        <f t="shared" si="19"/>
        <v>639072600.23999989</v>
      </c>
      <c r="S33" s="390">
        <f t="shared" si="19"/>
        <v>569730925.53000009</v>
      </c>
      <c r="T33" s="390">
        <f t="shared" si="19"/>
        <v>628678822.19000006</v>
      </c>
      <c r="U33" s="390">
        <f t="shared" si="19"/>
        <v>618555839.06000006</v>
      </c>
      <c r="V33" s="390">
        <f t="shared" si="19"/>
        <v>705593790.60000026</v>
      </c>
      <c r="W33" s="390">
        <f t="shared" si="19"/>
        <v>585481714.96999991</v>
      </c>
      <c r="X33" s="390">
        <f t="shared" si="19"/>
        <v>626314017.17000008</v>
      </c>
      <c r="Y33" s="390">
        <f t="shared" si="19"/>
        <v>761953119.44000006</v>
      </c>
      <c r="Z33" s="390">
        <f t="shared" si="19"/>
        <v>518943073.79000008</v>
      </c>
      <c r="AA33" s="390">
        <f t="shared" si="19"/>
        <v>610550548.38000453</v>
      </c>
      <c r="AB33" s="390">
        <f t="shared" si="19"/>
        <v>7470348243.8700056</v>
      </c>
      <c r="AC33" s="390">
        <f t="shared" si="19"/>
        <v>4416039629.5361729</v>
      </c>
      <c r="AD33" s="390">
        <f>AB33-AC33</f>
        <v>3054308614.3338327</v>
      </c>
      <c r="AE33" s="554">
        <f>AD33/AC33%</f>
        <v>69.163976561837018</v>
      </c>
    </row>
    <row r="34" spans="1:31" customFormat="1" ht="16.5" x14ac:dyDescent="0.3">
      <c r="A34" s="391"/>
      <c r="B34" s="392"/>
      <c r="C34" s="393"/>
      <c r="D34" s="393"/>
      <c r="E34" s="393"/>
      <c r="F34" s="393"/>
      <c r="G34" s="393"/>
      <c r="H34" s="393"/>
      <c r="I34" s="393"/>
      <c r="J34" s="393"/>
      <c r="K34" s="393"/>
      <c r="L34" s="393"/>
      <c r="M34" s="393"/>
      <c r="N34" s="394"/>
      <c r="O34" s="39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  <c r="AB34" s="544"/>
      <c r="AC34" s="544"/>
      <c r="AD34" s="544"/>
      <c r="AE34" s="545"/>
    </row>
    <row r="35" spans="1:31" customFormat="1" ht="16.5" x14ac:dyDescent="0.3">
      <c r="A35" s="391"/>
      <c r="B35" s="392"/>
      <c r="C35" s="393"/>
      <c r="D35" s="393">
        <f>D19+D21+D22</f>
        <v>64857160.591586143</v>
      </c>
      <c r="E35" s="393">
        <f t="shared" ref="E35:N35" si="20">E19+E21+E22</f>
        <v>428525451.90195811</v>
      </c>
      <c r="F35" s="393">
        <f t="shared" si="20"/>
        <v>37239958.547175735</v>
      </c>
      <c r="G35" s="393">
        <f t="shared" si="20"/>
        <v>111397285.67</v>
      </c>
      <c r="H35" s="393">
        <f t="shared" si="20"/>
        <v>409635629.74916232</v>
      </c>
      <c r="I35" s="393">
        <f t="shared" si="20"/>
        <v>114179184.1336351</v>
      </c>
      <c r="J35" s="393">
        <f t="shared" si="20"/>
        <v>108574405.83286324</v>
      </c>
      <c r="K35" s="393">
        <f t="shared" si="20"/>
        <v>33884199.677505776</v>
      </c>
      <c r="L35" s="393">
        <f t="shared" si="20"/>
        <v>7400314076.8053684</v>
      </c>
      <c r="M35" s="393">
        <f t="shared" si="20"/>
        <v>67209336.543091998</v>
      </c>
      <c r="N35" s="393">
        <f t="shared" si="20"/>
        <v>8775816689.4523468</v>
      </c>
      <c r="O35" s="555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  <c r="AB35" s="544"/>
      <c r="AC35" s="544"/>
      <c r="AD35" s="544"/>
      <c r="AE35" s="545"/>
    </row>
    <row r="36" spans="1:31" customFormat="1" ht="16.5" x14ac:dyDescent="0.3">
      <c r="A36" s="391"/>
      <c r="B36" s="392"/>
      <c r="C36" s="393"/>
      <c r="D36" s="393"/>
      <c r="E36" s="393"/>
      <c r="F36" s="393"/>
      <c r="G36" s="393"/>
      <c r="H36" s="393"/>
      <c r="I36" s="393"/>
      <c r="J36" s="393"/>
      <c r="K36" s="393"/>
      <c r="L36" s="393"/>
      <c r="M36" s="393"/>
      <c r="N36" s="394"/>
      <c r="O36" s="39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  <c r="AB36" s="544"/>
      <c r="AC36" s="544"/>
      <c r="AD36" s="544"/>
      <c r="AE36" s="545"/>
    </row>
    <row r="37" spans="1:31" customFormat="1" ht="16.5" x14ac:dyDescent="0.3">
      <c r="A37" s="391"/>
      <c r="B37" s="392"/>
      <c r="C37" s="393"/>
      <c r="D37" s="393"/>
      <c r="E37" s="393"/>
      <c r="F37" s="393"/>
      <c r="G37" s="393"/>
      <c r="H37" s="393"/>
      <c r="I37" s="393"/>
      <c r="J37" s="393"/>
      <c r="K37" s="393"/>
      <c r="L37" s="393"/>
      <c r="M37" s="393"/>
      <c r="N37" s="394"/>
      <c r="O37" s="39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  <c r="AC37" s="544"/>
      <c r="AD37" s="544"/>
      <c r="AE37" s="545"/>
    </row>
    <row r="38" spans="1:31" customFormat="1" ht="16.5" x14ac:dyDescent="0.3">
      <c r="A38" s="391"/>
      <c r="B38" s="392"/>
      <c r="C38" s="393"/>
      <c r="D38" s="393"/>
      <c r="E38" s="393"/>
      <c r="F38" s="393"/>
      <c r="G38" s="393"/>
      <c r="H38" s="393"/>
      <c r="I38" s="393"/>
      <c r="J38" s="393"/>
      <c r="K38" s="393"/>
      <c r="L38" s="393"/>
      <c r="M38" s="393"/>
      <c r="N38" s="394"/>
      <c r="O38" s="39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  <c r="AB38" s="544"/>
      <c r="AC38" s="544"/>
      <c r="AD38" s="544"/>
      <c r="AE38" s="545"/>
    </row>
    <row r="39" spans="1:31" customFormat="1" ht="17.25" thickBot="1" x14ac:dyDescent="0.35">
      <c r="A39" s="391"/>
      <c r="B39" s="392"/>
      <c r="C39" s="393"/>
      <c r="D39" s="393"/>
      <c r="E39" s="393"/>
      <c r="F39" s="393"/>
      <c r="G39" s="393"/>
      <c r="H39" s="393"/>
      <c r="I39" s="393"/>
      <c r="J39" s="393"/>
      <c r="K39" s="393"/>
      <c r="L39" s="393"/>
      <c r="M39" s="393"/>
      <c r="N39" s="394"/>
      <c r="O39" s="39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  <c r="AB39" s="544"/>
      <c r="AC39" s="544"/>
      <c r="AD39" s="544"/>
      <c r="AE39" s="545"/>
    </row>
    <row r="40" spans="1:31" customFormat="1" ht="14.25" customHeight="1" x14ac:dyDescent="0.3">
      <c r="A40" s="395" t="s">
        <v>317</v>
      </c>
      <c r="B40" s="396"/>
      <c r="C40" s="397"/>
      <c r="D40" s="397"/>
      <c r="E40" s="397"/>
      <c r="F40" s="397"/>
      <c r="G40" s="397"/>
      <c r="H40" s="397"/>
      <c r="I40" s="397"/>
      <c r="J40" s="397"/>
      <c r="K40" s="397"/>
      <c r="L40" s="397"/>
      <c r="M40" s="397"/>
      <c r="N40" s="398"/>
      <c r="O40" s="39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  <c r="AC40" s="544"/>
      <c r="AD40" s="544"/>
      <c r="AE40" s="545"/>
    </row>
    <row r="41" spans="1:31" s="403" customFormat="1" ht="17.25" x14ac:dyDescent="0.3">
      <c r="A41" s="399"/>
      <c r="B41" s="400"/>
      <c r="C41" s="401"/>
      <c r="D41" s="401"/>
      <c r="E41" s="401"/>
      <c r="F41" s="401"/>
      <c r="G41" s="401"/>
      <c r="H41" s="401"/>
      <c r="I41" s="401"/>
      <c r="J41" s="401"/>
      <c r="K41" s="401"/>
      <c r="L41" s="401"/>
      <c r="M41" s="401"/>
      <c r="N41" s="402"/>
      <c r="O41" s="556"/>
      <c r="P41" s="548"/>
      <c r="Q41" s="548"/>
      <c r="R41" s="548"/>
      <c r="S41" s="548"/>
      <c r="T41" s="548"/>
      <c r="U41" s="548"/>
      <c r="V41" s="548"/>
      <c r="W41" s="548"/>
      <c r="X41" s="548"/>
      <c r="Y41" s="548"/>
      <c r="Z41" s="548"/>
      <c r="AA41" s="548"/>
      <c r="AB41" s="548"/>
      <c r="AC41" s="548"/>
      <c r="AD41" s="548"/>
      <c r="AE41" s="549"/>
    </row>
    <row r="42" spans="1:31" customFormat="1" ht="16.5" x14ac:dyDescent="0.3">
      <c r="A42" s="404" t="s">
        <v>277</v>
      </c>
      <c r="B42" s="405" t="s">
        <v>318</v>
      </c>
      <c r="C42" s="406" t="str">
        <f>C6</f>
        <v>ADMINISTRATION</v>
      </c>
      <c r="D42" s="406" t="str">
        <f t="shared" ref="D42:N42" si="21">D6</f>
        <v>CHIRADZULO</v>
      </c>
      <c r="E42" s="406" t="str">
        <f t="shared" si="21"/>
        <v>DOMASI</v>
      </c>
      <c r="F42" s="406" t="str">
        <f t="shared" si="21"/>
        <v>JALI</v>
      </c>
      <c r="G42" s="406" t="str">
        <f t="shared" si="21"/>
        <v>KUCHAWE</v>
      </c>
      <c r="H42" s="406" t="str">
        <f t="shared" si="21"/>
        <v>MWANZA</v>
      </c>
      <c r="I42" s="406" t="str">
        <f t="shared" si="21"/>
        <v>NAMADZI</v>
      </c>
      <c r="J42" s="406" t="str">
        <f t="shared" si="21"/>
        <v>NENO</v>
      </c>
      <c r="K42" s="406" t="str">
        <f t="shared" si="21"/>
        <v>THONDWE</v>
      </c>
      <c r="L42" s="406" t="str">
        <f t="shared" si="21"/>
        <v>ZOMBA</v>
      </c>
      <c r="M42" s="406" t="str">
        <f t="shared" si="21"/>
        <v>LIRANGWE</v>
      </c>
      <c r="N42" s="407" t="str">
        <f t="shared" si="21"/>
        <v>TOTAL</v>
      </c>
      <c r="O42" s="440"/>
      <c r="P42" s="440"/>
      <c r="Q42" s="440"/>
      <c r="R42" s="440"/>
      <c r="S42" s="440"/>
      <c r="T42" s="440"/>
      <c r="U42" s="440"/>
      <c r="V42" s="440"/>
      <c r="W42" s="440"/>
      <c r="X42" s="440"/>
      <c r="Y42" s="440"/>
      <c r="Z42" s="440"/>
      <c r="AA42" s="440"/>
      <c r="AB42" s="440"/>
      <c r="AC42" s="544"/>
      <c r="AD42" s="544"/>
      <c r="AE42" s="545"/>
    </row>
    <row r="43" spans="1:31" customFormat="1" ht="16.5" x14ac:dyDescent="0.3">
      <c r="A43" s="408"/>
      <c r="B43" s="409" t="s">
        <v>319</v>
      </c>
      <c r="C43" s="406"/>
      <c r="D43" s="406"/>
      <c r="E43" s="406"/>
      <c r="F43" s="406"/>
      <c r="G43" s="406"/>
      <c r="H43" s="406"/>
      <c r="I43" s="406"/>
      <c r="J43" s="406"/>
      <c r="K43" s="406"/>
      <c r="L43" s="406"/>
      <c r="M43" s="410"/>
      <c r="N43" s="411" t="s">
        <v>558</v>
      </c>
      <c r="O43" s="546"/>
      <c r="P43" s="546"/>
      <c r="Q43" s="546"/>
      <c r="R43" s="546"/>
      <c r="S43" s="546"/>
      <c r="T43" s="546"/>
      <c r="U43" s="546"/>
      <c r="V43" s="546"/>
      <c r="W43" s="546"/>
      <c r="X43" s="546"/>
      <c r="Y43" s="546"/>
      <c r="Z43" s="546"/>
      <c r="AA43" s="546"/>
      <c r="AB43" s="546"/>
      <c r="AC43" s="544"/>
      <c r="AD43" s="544"/>
      <c r="AE43" s="545"/>
    </row>
    <row r="44" spans="1:31" customFormat="1" ht="17.25" x14ac:dyDescent="0.3">
      <c r="A44" s="408"/>
      <c r="B44" s="412"/>
      <c r="C44" s="410"/>
      <c r="D44" s="413"/>
      <c r="E44" s="410"/>
      <c r="F44" s="413"/>
      <c r="G44" s="413"/>
      <c r="H44" s="413"/>
      <c r="I44" s="413"/>
      <c r="J44" s="413"/>
      <c r="K44" s="413"/>
      <c r="L44" s="413"/>
      <c r="M44" s="413"/>
      <c r="N44" s="414" t="s">
        <v>559</v>
      </c>
      <c r="O44" s="440"/>
      <c r="P44" s="440"/>
      <c r="Q44" s="440"/>
      <c r="R44" s="440"/>
      <c r="S44" s="440"/>
      <c r="T44" s="440"/>
      <c r="U44" s="440"/>
      <c r="V44" s="440"/>
      <c r="W44" s="440"/>
      <c r="X44" s="440"/>
      <c r="Y44" s="440"/>
      <c r="Z44" s="440"/>
      <c r="AA44" s="440"/>
      <c r="AB44" s="440"/>
      <c r="AC44" s="544"/>
      <c r="AD44" s="544"/>
      <c r="AE44" s="545"/>
    </row>
    <row r="45" spans="1:31" customFormat="1" ht="16.5" x14ac:dyDescent="0.3">
      <c r="A45" s="415">
        <v>620000</v>
      </c>
      <c r="B45" s="416" t="s">
        <v>320</v>
      </c>
      <c r="C45" s="417"/>
      <c r="D45" s="418"/>
      <c r="E45" s="417"/>
      <c r="F45" s="418"/>
      <c r="G45" s="418"/>
      <c r="H45" s="418"/>
      <c r="I45" s="418"/>
      <c r="J45" s="418"/>
      <c r="K45" s="418"/>
      <c r="L45" s="418"/>
      <c r="M45" s="418"/>
      <c r="N45" s="411" t="s">
        <v>556</v>
      </c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46"/>
      <c r="AB45" s="546"/>
      <c r="AC45" s="544"/>
      <c r="AD45" s="544"/>
      <c r="AE45" s="545"/>
    </row>
    <row r="46" spans="1:31" customFormat="1" ht="17.25" thickBot="1" x14ac:dyDescent="0.35">
      <c r="A46" s="419"/>
      <c r="B46" s="420" t="s">
        <v>321</v>
      </c>
      <c r="C46" s="421"/>
      <c r="D46" s="421"/>
      <c r="E46" s="422"/>
      <c r="F46" s="421"/>
      <c r="G46" s="421"/>
      <c r="H46" s="421"/>
      <c r="I46" s="421"/>
      <c r="J46" s="421"/>
      <c r="K46" s="421"/>
      <c r="L46" s="421"/>
      <c r="M46" s="421"/>
      <c r="N46" s="423" t="s">
        <v>560</v>
      </c>
      <c r="O46" s="546"/>
      <c r="P46" s="546"/>
      <c r="Q46" s="546"/>
      <c r="R46" s="546"/>
      <c r="S46" s="546"/>
      <c r="T46" s="546"/>
      <c r="U46" s="546"/>
      <c r="V46" s="546"/>
      <c r="W46" s="546"/>
      <c r="X46" s="546"/>
      <c r="Y46" s="546"/>
      <c r="Z46" s="546"/>
      <c r="AA46" s="546"/>
      <c r="AB46" s="546"/>
      <c r="AC46" s="544"/>
      <c r="AD46" s="544"/>
      <c r="AE46" s="545"/>
    </row>
    <row r="47" spans="1:31" customFormat="1" ht="18" thickTop="1" x14ac:dyDescent="0.3">
      <c r="A47" s="424" t="s">
        <v>322</v>
      </c>
      <c r="B47" s="425" t="s">
        <v>323</v>
      </c>
      <c r="C47" s="384">
        <v>0</v>
      </c>
      <c r="D47" s="384">
        <v>0</v>
      </c>
      <c r="E47" s="384">
        <v>0</v>
      </c>
      <c r="F47" s="384">
        <v>0</v>
      </c>
      <c r="G47" s="384">
        <v>0</v>
      </c>
      <c r="H47" s="384">
        <v>0</v>
      </c>
      <c r="I47" s="384">
        <v>0</v>
      </c>
      <c r="J47" s="384">
        <v>0</v>
      </c>
      <c r="K47" s="384">
        <v>0</v>
      </c>
      <c r="L47" s="384">
        <v>0</v>
      </c>
      <c r="M47" s="384">
        <v>0</v>
      </c>
      <c r="N47" s="379">
        <f>SUM(C47:M47)</f>
        <v>0</v>
      </c>
      <c r="O47" s="550">
        <f>N47/12</f>
        <v>0</v>
      </c>
      <c r="P47" s="532">
        <v>0</v>
      </c>
      <c r="Q47" s="532">
        <v>0</v>
      </c>
      <c r="R47" s="532">
        <v>0</v>
      </c>
      <c r="S47" s="532">
        <v>0</v>
      </c>
      <c r="T47" s="532">
        <v>0</v>
      </c>
      <c r="U47" s="532">
        <v>0</v>
      </c>
      <c r="V47" s="532">
        <v>0</v>
      </c>
      <c r="W47" s="532">
        <v>0</v>
      </c>
      <c r="X47" s="532">
        <v>0</v>
      </c>
      <c r="Y47" s="532">
        <v>0</v>
      </c>
      <c r="Z47" s="532">
        <v>0</v>
      </c>
      <c r="AA47" s="532">
        <v>0</v>
      </c>
      <c r="AB47" s="533">
        <f t="shared" ref="AB47:AB61" si="22">SUM(P47:AA47)</f>
        <v>0</v>
      </c>
      <c r="AC47" s="534">
        <f>O47*6</f>
        <v>0</v>
      </c>
      <c r="AD47" s="534">
        <f t="shared" ref="AD47:AD61" si="23">AB47-AC47</f>
        <v>0</v>
      </c>
      <c r="AE47" s="535">
        <f t="shared" ref="AE47:AE61" si="24">IFERROR(AD47/AC47%,0)</f>
        <v>0</v>
      </c>
    </row>
    <row r="48" spans="1:31" customFormat="1" ht="17.25" x14ac:dyDescent="0.3">
      <c r="A48" s="424" t="s">
        <v>324</v>
      </c>
      <c r="B48" s="425" t="s">
        <v>325</v>
      </c>
      <c r="C48" s="384">
        <v>0</v>
      </c>
      <c r="D48" s="384">
        <v>0</v>
      </c>
      <c r="E48" s="384">
        <v>0</v>
      </c>
      <c r="F48" s="384">
        <v>0</v>
      </c>
      <c r="G48" s="384">
        <v>0</v>
      </c>
      <c r="H48" s="384">
        <v>0</v>
      </c>
      <c r="I48" s="384">
        <v>0</v>
      </c>
      <c r="J48" s="384">
        <v>0</v>
      </c>
      <c r="K48" s="384">
        <v>0</v>
      </c>
      <c r="L48" s="384">
        <v>0</v>
      </c>
      <c r="M48" s="384">
        <v>0</v>
      </c>
      <c r="N48" s="379">
        <f t="shared" ref="N48:N61" si="25">SUM(C48:M48)</f>
        <v>0</v>
      </c>
      <c r="O48" s="550">
        <f t="shared" ref="O48:O63" si="26">N48/12</f>
        <v>0</v>
      </c>
      <c r="P48" s="532">
        <v>0</v>
      </c>
      <c r="Q48" s="532">
        <v>0</v>
      </c>
      <c r="R48" s="532">
        <v>0</v>
      </c>
      <c r="S48" s="532">
        <v>0</v>
      </c>
      <c r="T48" s="532">
        <v>0</v>
      </c>
      <c r="U48" s="532">
        <v>0</v>
      </c>
      <c r="V48" s="532">
        <v>0</v>
      </c>
      <c r="W48" s="532">
        <v>0</v>
      </c>
      <c r="X48" s="532">
        <v>0</v>
      </c>
      <c r="Y48" s="532">
        <v>0</v>
      </c>
      <c r="Z48" s="532">
        <v>0</v>
      </c>
      <c r="AA48" s="532">
        <v>0</v>
      </c>
      <c r="AB48" s="533">
        <f t="shared" si="22"/>
        <v>0</v>
      </c>
      <c r="AC48" s="534">
        <f t="shared" ref="AC48:AC61" si="27">O48*6</f>
        <v>0</v>
      </c>
      <c r="AD48" s="534">
        <f t="shared" si="23"/>
        <v>0</v>
      </c>
      <c r="AE48" s="535">
        <f t="shared" si="24"/>
        <v>0</v>
      </c>
    </row>
    <row r="49" spans="1:31" customFormat="1" ht="17.25" x14ac:dyDescent="0.3">
      <c r="A49" s="424" t="s">
        <v>326</v>
      </c>
      <c r="B49" s="425" t="s">
        <v>262</v>
      </c>
      <c r="C49" s="384">
        <v>76500000</v>
      </c>
      <c r="D49" s="384">
        <v>15859500</v>
      </c>
      <c r="E49" s="384">
        <v>1157400</v>
      </c>
      <c r="F49" s="384">
        <v>814200</v>
      </c>
      <c r="G49" s="384">
        <v>8235825</v>
      </c>
      <c r="H49" s="384">
        <v>69341400</v>
      </c>
      <c r="I49" s="384">
        <v>16560000</v>
      </c>
      <c r="J49" s="384">
        <v>31420875</v>
      </c>
      <c r="K49" s="384">
        <v>1018875</v>
      </c>
      <c r="L49" s="384">
        <v>108849900</v>
      </c>
      <c r="M49" s="384">
        <v>3679500</v>
      </c>
      <c r="N49" s="379">
        <f t="shared" si="25"/>
        <v>333437475</v>
      </c>
      <c r="O49" s="550">
        <f t="shared" si="26"/>
        <v>27786456.25</v>
      </c>
      <c r="P49" s="552">
        <v>24158369.390000001</v>
      </c>
      <c r="Q49" s="552">
        <v>3505925.1799999997</v>
      </c>
      <c r="R49" s="552">
        <v>9225000</v>
      </c>
      <c r="S49" s="557">
        <v>33359583.740000002</v>
      </c>
      <c r="T49" s="552">
        <v>7200000</v>
      </c>
      <c r="U49" s="552">
        <v>18600000</v>
      </c>
      <c r="V49" s="536"/>
      <c r="W49" s="536"/>
      <c r="X49" s="536"/>
      <c r="Y49" s="536"/>
      <c r="Z49" s="536"/>
      <c r="AA49" s="536"/>
      <c r="AB49" s="533">
        <f t="shared" si="22"/>
        <v>96048878.310000002</v>
      </c>
      <c r="AC49" s="534">
        <f t="shared" si="27"/>
        <v>166718737.5</v>
      </c>
      <c r="AD49" s="534">
        <f t="shared" si="23"/>
        <v>-70669859.189999998</v>
      </c>
      <c r="AE49" s="535">
        <f t="shared" si="24"/>
        <v>-42.388672233077578</v>
      </c>
    </row>
    <row r="50" spans="1:31" customFormat="1" ht="17.25" x14ac:dyDescent="0.3">
      <c r="A50" s="424" t="s">
        <v>327</v>
      </c>
      <c r="B50" s="425" t="s">
        <v>328</v>
      </c>
      <c r="C50" s="384">
        <v>16921191.600000001</v>
      </c>
      <c r="D50" s="384">
        <v>2928468</v>
      </c>
      <c r="E50" s="384">
        <v>19324752</v>
      </c>
      <c r="F50" s="384">
        <v>4693824</v>
      </c>
      <c r="G50" s="384">
        <v>4061136</v>
      </c>
      <c r="H50" s="384">
        <v>5532292.5944999997</v>
      </c>
      <c r="I50" s="384">
        <v>2106820.5945000001</v>
      </c>
      <c r="J50" s="384">
        <v>3642015.1799999997</v>
      </c>
      <c r="K50" s="384">
        <v>3393216</v>
      </c>
      <c r="L50" s="384">
        <v>543213000</v>
      </c>
      <c r="M50" s="384">
        <v>3800298</v>
      </c>
      <c r="N50" s="379">
        <f t="shared" si="25"/>
        <v>609617013.96899998</v>
      </c>
      <c r="O50" s="550">
        <f t="shared" si="26"/>
        <v>50801417.830749996</v>
      </c>
      <c r="P50" s="558">
        <v>122659397.95</v>
      </c>
      <c r="Q50" s="558">
        <v>0</v>
      </c>
      <c r="R50" s="558">
        <v>82946276</v>
      </c>
      <c r="S50" s="558">
        <v>0</v>
      </c>
      <c r="T50" s="558">
        <v>48800000</v>
      </c>
      <c r="U50" s="552">
        <v>0</v>
      </c>
      <c r="V50" s="536"/>
      <c r="W50" s="536"/>
      <c r="X50" s="536"/>
      <c r="Y50" s="536"/>
      <c r="Z50" s="536"/>
      <c r="AA50" s="536"/>
      <c r="AB50" s="533">
        <f t="shared" si="22"/>
        <v>254405673.94999999</v>
      </c>
      <c r="AC50" s="534">
        <f t="shared" si="27"/>
        <v>304808506.98449999</v>
      </c>
      <c r="AD50" s="534">
        <f t="shared" si="23"/>
        <v>-50402833.034500003</v>
      </c>
      <c r="AE50" s="535">
        <f t="shared" si="24"/>
        <v>-16.535901026234505</v>
      </c>
    </row>
    <row r="51" spans="1:31" customFormat="1" ht="17.25" x14ac:dyDescent="0.3">
      <c r="A51" s="424" t="s">
        <v>329</v>
      </c>
      <c r="B51" s="425" t="s">
        <v>330</v>
      </c>
      <c r="C51" s="384">
        <v>12000000</v>
      </c>
      <c r="D51" s="384">
        <v>3489968.25</v>
      </c>
      <c r="E51" s="384">
        <v>6750000</v>
      </c>
      <c r="F51" s="384">
        <v>2654207.9999999995</v>
      </c>
      <c r="G51" s="384">
        <v>4423680</v>
      </c>
      <c r="H51" s="384">
        <v>17847360</v>
      </c>
      <c r="I51" s="384">
        <v>4854878.25</v>
      </c>
      <c r="J51" s="384">
        <v>6750000</v>
      </c>
      <c r="K51" s="384">
        <v>0</v>
      </c>
      <c r="L51" s="384">
        <v>133560000</v>
      </c>
      <c r="M51" s="384">
        <v>622274.4</v>
      </c>
      <c r="N51" s="379">
        <f t="shared" si="25"/>
        <v>192952368.90000001</v>
      </c>
      <c r="O51" s="550">
        <f t="shared" si="26"/>
        <v>16079364.075000001</v>
      </c>
      <c r="P51" s="559">
        <v>6731000</v>
      </c>
      <c r="Q51" s="559">
        <v>9028650</v>
      </c>
      <c r="R51" s="559">
        <v>7149760</v>
      </c>
      <c r="S51" s="557">
        <v>7277250</v>
      </c>
      <c r="T51" s="557">
        <v>6311250</v>
      </c>
      <c r="U51" s="557">
        <v>13666900</v>
      </c>
      <c r="V51" s="560"/>
      <c r="W51" s="560"/>
      <c r="X51" s="560"/>
      <c r="Y51" s="560"/>
      <c r="Z51" s="560"/>
      <c r="AA51" s="560"/>
      <c r="AB51" s="533">
        <f t="shared" si="22"/>
        <v>50164810</v>
      </c>
      <c r="AC51" s="534">
        <f t="shared" si="27"/>
        <v>96476184.450000003</v>
      </c>
      <c r="AD51" s="534">
        <f t="shared" si="23"/>
        <v>-46311374.450000003</v>
      </c>
      <c r="AE51" s="535">
        <f t="shared" si="24"/>
        <v>-48.002908400675253</v>
      </c>
    </row>
    <row r="52" spans="1:31" customFormat="1" ht="17.25" x14ac:dyDescent="0.3">
      <c r="A52" s="424" t="s">
        <v>331</v>
      </c>
      <c r="B52" s="425" t="s">
        <v>332</v>
      </c>
      <c r="C52" s="384">
        <v>0</v>
      </c>
      <c r="D52" s="384">
        <v>0</v>
      </c>
      <c r="E52" s="384">
        <v>0</v>
      </c>
      <c r="F52" s="384">
        <v>0</v>
      </c>
      <c r="G52" s="384">
        <v>0</v>
      </c>
      <c r="H52" s="384">
        <v>0</v>
      </c>
      <c r="I52" s="384">
        <v>0</v>
      </c>
      <c r="J52" s="384">
        <v>0</v>
      </c>
      <c r="K52" s="384">
        <v>0</v>
      </c>
      <c r="L52" s="384">
        <v>10205110.799999999</v>
      </c>
      <c r="M52" s="384">
        <v>0</v>
      </c>
      <c r="N52" s="379">
        <f t="shared" si="25"/>
        <v>10205110.799999999</v>
      </c>
      <c r="O52" s="550">
        <f t="shared" si="26"/>
        <v>850425.89999999991</v>
      </c>
      <c r="P52" s="560"/>
      <c r="Q52" s="560"/>
      <c r="R52" s="560"/>
      <c r="S52" s="557">
        <v>0</v>
      </c>
      <c r="T52" s="557">
        <v>0</v>
      </c>
      <c r="U52" s="560"/>
      <c r="V52" s="560"/>
      <c r="W52" s="560"/>
      <c r="X52" s="560"/>
      <c r="Y52" s="560"/>
      <c r="Z52" s="560"/>
      <c r="AA52" s="560"/>
      <c r="AB52" s="533">
        <f t="shared" si="22"/>
        <v>0</v>
      </c>
      <c r="AC52" s="534">
        <f t="shared" si="27"/>
        <v>5102555.3999999994</v>
      </c>
      <c r="AD52" s="534">
        <f t="shared" si="23"/>
        <v>-5102555.3999999994</v>
      </c>
      <c r="AE52" s="535">
        <f t="shared" si="24"/>
        <v>-100</v>
      </c>
    </row>
    <row r="53" spans="1:31" customFormat="1" ht="17.25" x14ac:dyDescent="0.3">
      <c r="A53" s="424" t="s">
        <v>333</v>
      </c>
      <c r="B53" s="425" t="s">
        <v>334</v>
      </c>
      <c r="C53" s="384">
        <v>0</v>
      </c>
      <c r="D53" s="384">
        <v>369750</v>
      </c>
      <c r="E53" s="384">
        <v>3219000</v>
      </c>
      <c r="F53" s="384">
        <v>0</v>
      </c>
      <c r="G53" s="384">
        <v>637455</v>
      </c>
      <c r="H53" s="384">
        <v>1941337.5</v>
      </c>
      <c r="I53" s="384">
        <v>696000</v>
      </c>
      <c r="J53" s="384">
        <v>1261500</v>
      </c>
      <c r="K53" s="384">
        <v>0</v>
      </c>
      <c r="L53" s="384">
        <v>84120000</v>
      </c>
      <c r="M53" s="384">
        <v>364500</v>
      </c>
      <c r="N53" s="379">
        <f t="shared" si="25"/>
        <v>92609542.5</v>
      </c>
      <c r="O53" s="550">
        <f t="shared" si="26"/>
        <v>7717461.875</v>
      </c>
      <c r="P53" s="560"/>
      <c r="Q53" s="560"/>
      <c r="R53" s="560"/>
      <c r="S53" s="557">
        <v>0</v>
      </c>
      <c r="T53" s="557">
        <v>0</v>
      </c>
      <c r="U53" s="560"/>
      <c r="V53" s="560"/>
      <c r="W53" s="560"/>
      <c r="X53" s="560"/>
      <c r="Y53" s="560"/>
      <c r="Z53" s="560"/>
      <c r="AA53" s="560"/>
      <c r="AB53" s="533">
        <f t="shared" si="22"/>
        <v>0</v>
      </c>
      <c r="AC53" s="534">
        <f t="shared" si="27"/>
        <v>46304771.25</v>
      </c>
      <c r="AD53" s="534">
        <f t="shared" si="23"/>
        <v>-46304771.25</v>
      </c>
      <c r="AE53" s="535">
        <f t="shared" si="24"/>
        <v>-100</v>
      </c>
    </row>
    <row r="54" spans="1:31" customFormat="1" ht="17.25" x14ac:dyDescent="0.3">
      <c r="A54" s="424" t="s">
        <v>335</v>
      </c>
      <c r="B54" s="425" t="s">
        <v>336</v>
      </c>
      <c r="C54" s="384">
        <v>0</v>
      </c>
      <c r="D54" s="384">
        <v>5759073.915000001</v>
      </c>
      <c r="E54" s="384">
        <v>25450075.484999999</v>
      </c>
      <c r="F54" s="384">
        <v>4836585</v>
      </c>
      <c r="G54" s="384">
        <v>8604950.0932500008</v>
      </c>
      <c r="H54" s="384">
        <v>31860381.719999991</v>
      </c>
      <c r="I54" s="384">
        <v>6809887.7850000001</v>
      </c>
      <c r="J54" s="384">
        <v>2681498.5049999994</v>
      </c>
      <c r="K54" s="384">
        <v>2786725.0500000003</v>
      </c>
      <c r="L54" s="384">
        <v>373308962.27999997</v>
      </c>
      <c r="M54" s="384">
        <v>3161228.8950000005</v>
      </c>
      <c r="N54" s="379">
        <f t="shared" si="25"/>
        <v>465259368.72824991</v>
      </c>
      <c r="O54" s="550">
        <f t="shared" si="26"/>
        <v>38771614.06068749</v>
      </c>
      <c r="P54" s="557">
        <v>85271520.599999994</v>
      </c>
      <c r="Q54" s="557">
        <v>28476061.949999999</v>
      </c>
      <c r="R54" s="557">
        <v>28190995.800000001</v>
      </c>
      <c r="S54" s="557">
        <v>8500365.2800000012</v>
      </c>
      <c r="T54" s="557">
        <v>3621978.27</v>
      </c>
      <c r="U54" s="557">
        <v>14214090.384</v>
      </c>
      <c r="V54" s="560"/>
      <c r="W54" s="560"/>
      <c r="X54" s="560"/>
      <c r="Y54" s="560"/>
      <c r="Z54" s="560"/>
      <c r="AA54" s="560"/>
      <c r="AB54" s="533">
        <f t="shared" si="22"/>
        <v>168275012.28400001</v>
      </c>
      <c r="AC54" s="534">
        <f t="shared" si="27"/>
        <v>232629684.36412495</v>
      </c>
      <c r="AD54" s="534">
        <f t="shared" si="23"/>
        <v>-64354672.080124944</v>
      </c>
      <c r="AE54" s="535">
        <f t="shared" si="24"/>
        <v>-27.663998365485217</v>
      </c>
    </row>
    <row r="55" spans="1:31" customFormat="1" ht="17.25" x14ac:dyDescent="0.3">
      <c r="A55" s="424" t="s">
        <v>337</v>
      </c>
      <c r="B55" s="425" t="s">
        <v>338</v>
      </c>
      <c r="C55" s="384">
        <v>0</v>
      </c>
      <c r="D55" s="384">
        <v>2511421.5</v>
      </c>
      <c r="E55" s="384">
        <v>3718441.2749999994</v>
      </c>
      <c r="F55" s="384">
        <v>0</v>
      </c>
      <c r="G55" s="384">
        <v>3851101.6323000011</v>
      </c>
      <c r="H55" s="384">
        <v>3514305</v>
      </c>
      <c r="I55" s="384">
        <v>2938164</v>
      </c>
      <c r="J55" s="384">
        <v>897850.875</v>
      </c>
      <c r="K55" s="384">
        <v>897850.875</v>
      </c>
      <c r="L55" s="384">
        <v>48654127.799999997</v>
      </c>
      <c r="M55" s="384">
        <v>980159.625</v>
      </c>
      <c r="N55" s="379">
        <f t="shared" si="25"/>
        <v>67963422.582300007</v>
      </c>
      <c r="O55" s="550">
        <f t="shared" si="26"/>
        <v>5663618.5485250009</v>
      </c>
      <c r="P55" s="557"/>
      <c r="Q55" s="557"/>
      <c r="R55" s="557"/>
      <c r="S55" s="557"/>
      <c r="T55" s="557"/>
      <c r="U55" s="557">
        <v>1410866.8399999999</v>
      </c>
      <c r="V55" s="560"/>
      <c r="W55" s="560"/>
      <c r="X55" s="560"/>
      <c r="Y55" s="560"/>
      <c r="Z55" s="560"/>
      <c r="AA55" s="560"/>
      <c r="AB55" s="533">
        <f t="shared" si="22"/>
        <v>1410866.8399999999</v>
      </c>
      <c r="AC55" s="534">
        <f t="shared" si="27"/>
        <v>33981711.291150004</v>
      </c>
      <c r="AD55" s="534">
        <f t="shared" si="23"/>
        <v>-32570844.451150004</v>
      </c>
      <c r="AE55" s="535">
        <f t="shared" si="24"/>
        <v>-95.848158358147671</v>
      </c>
    </row>
    <row r="56" spans="1:31" customFormat="1" ht="17.25" x14ac:dyDescent="0.3">
      <c r="A56" s="424" t="s">
        <v>339</v>
      </c>
      <c r="B56" s="425" t="s">
        <v>340</v>
      </c>
      <c r="C56" s="384">
        <v>0</v>
      </c>
      <c r="D56" s="384">
        <v>0</v>
      </c>
      <c r="E56" s="384">
        <v>2700000</v>
      </c>
      <c r="F56" s="384">
        <v>0</v>
      </c>
      <c r="G56" s="384">
        <v>0</v>
      </c>
      <c r="H56" s="384">
        <v>4450000</v>
      </c>
      <c r="I56" s="384">
        <v>450000</v>
      </c>
      <c r="J56" s="384">
        <v>0</v>
      </c>
      <c r="K56" s="384">
        <v>0</v>
      </c>
      <c r="L56" s="384">
        <v>38450000</v>
      </c>
      <c r="M56" s="384">
        <v>1170000</v>
      </c>
      <c r="N56" s="379">
        <f t="shared" si="25"/>
        <v>47220000</v>
      </c>
      <c r="O56" s="550">
        <f t="shared" si="26"/>
        <v>3935000</v>
      </c>
      <c r="P56" s="557">
        <v>21000</v>
      </c>
      <c r="Q56" s="557"/>
      <c r="R56" s="557">
        <v>3716547.84</v>
      </c>
      <c r="S56" s="557">
        <v>115950</v>
      </c>
      <c r="T56" s="557">
        <v>1162352.42</v>
      </c>
      <c r="U56" s="557">
        <v>1627259.7</v>
      </c>
      <c r="V56" s="560"/>
      <c r="W56" s="560"/>
      <c r="X56" s="560"/>
      <c r="Y56" s="560"/>
      <c r="Z56" s="560"/>
      <c r="AA56" s="560"/>
      <c r="AB56" s="533">
        <f t="shared" si="22"/>
        <v>6643109.96</v>
      </c>
      <c r="AC56" s="534">
        <f t="shared" si="27"/>
        <v>23610000</v>
      </c>
      <c r="AD56" s="534">
        <f t="shared" si="23"/>
        <v>-16966890.039999999</v>
      </c>
      <c r="AE56" s="535">
        <f t="shared" si="24"/>
        <v>-71.863151376535356</v>
      </c>
    </row>
    <row r="57" spans="1:31" customFormat="1" ht="17.25" x14ac:dyDescent="0.3">
      <c r="A57" s="424" t="s">
        <v>341</v>
      </c>
      <c r="B57" s="425" t="s">
        <v>342</v>
      </c>
      <c r="C57" s="384">
        <v>0</v>
      </c>
      <c r="D57" s="384">
        <v>0</v>
      </c>
      <c r="E57" s="384">
        <v>3092355</v>
      </c>
      <c r="F57" s="384">
        <v>0</v>
      </c>
      <c r="G57" s="384">
        <v>0</v>
      </c>
      <c r="H57" s="384">
        <v>3248482.5000000005</v>
      </c>
      <c r="I57" s="384">
        <v>0</v>
      </c>
      <c r="J57" s="384">
        <v>0</v>
      </c>
      <c r="K57" s="384">
        <v>0</v>
      </c>
      <c r="L57" s="384">
        <v>7743347.25</v>
      </c>
      <c r="M57" s="384">
        <v>3739964.25</v>
      </c>
      <c r="N57" s="379">
        <f t="shared" si="25"/>
        <v>17824149</v>
      </c>
      <c r="O57" s="550">
        <f t="shared" si="26"/>
        <v>1485345.75</v>
      </c>
      <c r="P57" s="557">
        <v>192000</v>
      </c>
      <c r="Q57" s="557">
        <v>80000</v>
      </c>
      <c r="R57" s="557">
        <v>330000</v>
      </c>
      <c r="S57" s="557">
        <v>619500</v>
      </c>
      <c r="T57" s="557">
        <v>525000</v>
      </c>
      <c r="U57" s="557">
        <v>0</v>
      </c>
      <c r="V57" s="560"/>
      <c r="W57" s="560"/>
      <c r="X57" s="560"/>
      <c r="Y57" s="560"/>
      <c r="Z57" s="560"/>
      <c r="AA57" s="560"/>
      <c r="AB57" s="533">
        <f t="shared" si="22"/>
        <v>1746500</v>
      </c>
      <c r="AC57" s="534">
        <f t="shared" si="27"/>
        <v>8912074.5</v>
      </c>
      <c r="AD57" s="534">
        <f t="shared" si="23"/>
        <v>-7165574.5</v>
      </c>
      <c r="AE57" s="535">
        <f t="shared" si="24"/>
        <v>-80.402991469606775</v>
      </c>
    </row>
    <row r="58" spans="1:31" customFormat="1" ht="17.25" x14ac:dyDescent="0.3">
      <c r="A58" s="424" t="s">
        <v>343</v>
      </c>
      <c r="B58" s="425" t="s">
        <v>344</v>
      </c>
      <c r="C58" s="384">
        <v>2212500</v>
      </c>
      <c r="D58" s="384">
        <v>157500</v>
      </c>
      <c r="E58" s="384">
        <v>1125009</v>
      </c>
      <c r="F58" s="384">
        <v>0</v>
      </c>
      <c r="G58" s="384">
        <v>0</v>
      </c>
      <c r="H58" s="384">
        <v>203025.375</v>
      </c>
      <c r="I58" s="384">
        <v>0</v>
      </c>
      <c r="J58" s="384">
        <v>0</v>
      </c>
      <c r="K58" s="384">
        <v>0</v>
      </c>
      <c r="L58" s="384">
        <v>210000</v>
      </c>
      <c r="M58" s="384">
        <v>195000</v>
      </c>
      <c r="N58" s="379">
        <f t="shared" si="25"/>
        <v>4103034.375</v>
      </c>
      <c r="O58" s="550">
        <f t="shared" si="26"/>
        <v>341919.53125</v>
      </c>
      <c r="P58" s="557">
        <v>0</v>
      </c>
      <c r="Q58" s="557">
        <v>0</v>
      </c>
      <c r="R58" s="557">
        <v>0</v>
      </c>
      <c r="S58" s="557">
        <v>0</v>
      </c>
      <c r="T58" s="557">
        <v>0</v>
      </c>
      <c r="U58" s="557">
        <v>0</v>
      </c>
      <c r="V58" s="560"/>
      <c r="W58" s="560"/>
      <c r="X58" s="560"/>
      <c r="Y58" s="560"/>
      <c r="Z58" s="560"/>
      <c r="AA58" s="560"/>
      <c r="AB58" s="533">
        <f t="shared" si="22"/>
        <v>0</v>
      </c>
      <c r="AC58" s="534">
        <f t="shared" si="27"/>
        <v>2051517.1875</v>
      </c>
      <c r="AD58" s="534">
        <f t="shared" si="23"/>
        <v>-2051517.1875</v>
      </c>
      <c r="AE58" s="535">
        <f t="shared" si="24"/>
        <v>-100</v>
      </c>
    </row>
    <row r="59" spans="1:31" customFormat="1" ht="17.25" x14ac:dyDescent="0.3">
      <c r="A59" s="424" t="s">
        <v>345</v>
      </c>
      <c r="B59" s="425" t="s">
        <v>346</v>
      </c>
      <c r="C59" s="384">
        <v>0</v>
      </c>
      <c r="D59" s="384">
        <v>0</v>
      </c>
      <c r="E59" s="384">
        <v>0</v>
      </c>
      <c r="F59" s="384">
        <v>0</v>
      </c>
      <c r="G59" s="384">
        <v>0</v>
      </c>
      <c r="H59" s="384">
        <v>0</v>
      </c>
      <c r="I59" s="384">
        <v>0</v>
      </c>
      <c r="J59" s="384">
        <v>0</v>
      </c>
      <c r="K59" s="384">
        <v>0</v>
      </c>
      <c r="L59" s="384">
        <v>0</v>
      </c>
      <c r="M59" s="384">
        <v>0</v>
      </c>
      <c r="N59" s="379">
        <f t="shared" si="25"/>
        <v>0</v>
      </c>
      <c r="O59" s="550">
        <f t="shared" si="26"/>
        <v>0</v>
      </c>
      <c r="P59" s="557">
        <v>0</v>
      </c>
      <c r="Q59" s="557">
        <v>0</v>
      </c>
      <c r="R59" s="557">
        <v>0</v>
      </c>
      <c r="S59" s="557">
        <v>0</v>
      </c>
      <c r="T59" s="557">
        <v>0</v>
      </c>
      <c r="U59" s="557">
        <v>0</v>
      </c>
      <c r="V59" s="560"/>
      <c r="W59" s="560"/>
      <c r="X59" s="560"/>
      <c r="Y59" s="560"/>
      <c r="Z59" s="560"/>
      <c r="AA59" s="560"/>
      <c r="AB59" s="533">
        <f t="shared" si="22"/>
        <v>0</v>
      </c>
      <c r="AC59" s="534">
        <f t="shared" si="27"/>
        <v>0</v>
      </c>
      <c r="AD59" s="534">
        <f t="shared" si="23"/>
        <v>0</v>
      </c>
      <c r="AE59" s="535">
        <f t="shared" si="24"/>
        <v>0</v>
      </c>
    </row>
    <row r="60" spans="1:31" customFormat="1" ht="17.25" x14ac:dyDescent="0.3">
      <c r="A60" s="424" t="s">
        <v>347</v>
      </c>
      <c r="B60" s="425" t="s">
        <v>348</v>
      </c>
      <c r="C60" s="384">
        <v>0</v>
      </c>
      <c r="D60" s="384">
        <v>159000</v>
      </c>
      <c r="E60" s="384">
        <v>4516898.625</v>
      </c>
      <c r="F60" s="384">
        <v>0</v>
      </c>
      <c r="G60" s="384">
        <v>0</v>
      </c>
      <c r="H60" s="384">
        <v>3303885.8849999998</v>
      </c>
      <c r="I60" s="384">
        <v>2953449.9</v>
      </c>
      <c r="J60" s="384">
        <v>2804496.75</v>
      </c>
      <c r="K60" s="384">
        <v>0</v>
      </c>
      <c r="L60" s="384">
        <v>38595408</v>
      </c>
      <c r="M60" s="384">
        <v>1066500</v>
      </c>
      <c r="N60" s="379">
        <f t="shared" si="25"/>
        <v>53399639.159999996</v>
      </c>
      <c r="O60" s="550">
        <f t="shared" si="26"/>
        <v>4449969.93</v>
      </c>
      <c r="P60" s="557">
        <v>0</v>
      </c>
      <c r="Q60" s="557">
        <v>0</v>
      </c>
      <c r="R60" s="557">
        <v>272000</v>
      </c>
      <c r="S60" s="557">
        <v>1396720</v>
      </c>
      <c r="T60" s="557">
        <v>0</v>
      </c>
      <c r="U60" s="557">
        <v>0</v>
      </c>
      <c r="V60" s="560"/>
      <c r="W60" s="560"/>
      <c r="X60" s="560"/>
      <c r="Y60" s="560"/>
      <c r="Z60" s="560"/>
      <c r="AA60" s="560"/>
      <c r="AB60" s="533">
        <f t="shared" si="22"/>
        <v>1668720</v>
      </c>
      <c r="AC60" s="534">
        <f t="shared" si="27"/>
        <v>26699819.579999998</v>
      </c>
      <c r="AD60" s="534">
        <f t="shared" si="23"/>
        <v>-25031099.579999998</v>
      </c>
      <c r="AE60" s="535">
        <f t="shared" si="24"/>
        <v>-93.750070126878356</v>
      </c>
    </row>
    <row r="61" spans="1:31" customFormat="1" ht="17.25" x14ac:dyDescent="0.3">
      <c r="A61" s="424" t="s">
        <v>349</v>
      </c>
      <c r="B61" s="425" t="s">
        <v>350</v>
      </c>
      <c r="C61" s="384">
        <v>0</v>
      </c>
      <c r="D61" s="384">
        <v>4053778.2324592671</v>
      </c>
      <c r="E61" s="384">
        <v>10063525.884351948</v>
      </c>
      <c r="F61" s="384">
        <v>16093224.486582303</v>
      </c>
      <c r="G61" s="384">
        <v>3886749.1181057314</v>
      </c>
      <c r="H61" s="384">
        <v>26849789.749485154</v>
      </c>
      <c r="I61" s="384">
        <v>3450748.3322674097</v>
      </c>
      <c r="J61" s="384">
        <v>27412927.721118808</v>
      </c>
      <c r="K61" s="384">
        <v>1952444.571141321</v>
      </c>
      <c r="L61" s="384">
        <v>160079187.25203282</v>
      </c>
      <c r="M61" s="384">
        <v>54303341.70569066</v>
      </c>
      <c r="N61" s="379">
        <f t="shared" si="25"/>
        <v>308145717.05323541</v>
      </c>
      <c r="O61" s="550">
        <f t="shared" si="26"/>
        <v>25678809.754436284</v>
      </c>
      <c r="P61" s="560"/>
      <c r="Q61" s="560"/>
      <c r="R61" s="560"/>
      <c r="S61" s="557">
        <v>0</v>
      </c>
      <c r="T61" s="557">
        <v>0</v>
      </c>
      <c r="U61" s="560"/>
      <c r="V61" s="560"/>
      <c r="W61" s="560"/>
      <c r="X61" s="560"/>
      <c r="Y61" s="560"/>
      <c r="Z61" s="560"/>
      <c r="AA61" s="560"/>
      <c r="AB61" s="533">
        <f t="shared" si="22"/>
        <v>0</v>
      </c>
      <c r="AC61" s="534">
        <f t="shared" si="27"/>
        <v>154072858.52661771</v>
      </c>
      <c r="AD61" s="534">
        <f t="shared" si="23"/>
        <v>-154072858.52661771</v>
      </c>
      <c r="AE61" s="535">
        <f t="shared" si="24"/>
        <v>-100</v>
      </c>
    </row>
    <row r="62" spans="1:31" customFormat="1" ht="17.25" x14ac:dyDescent="0.3">
      <c r="A62" s="424"/>
      <c r="B62" s="425"/>
      <c r="C62" s="374" t="s">
        <v>276</v>
      </c>
      <c r="D62" s="375"/>
      <c r="E62" s="376"/>
      <c r="F62" s="377"/>
      <c r="G62" s="378"/>
      <c r="H62" s="378"/>
      <c r="I62" s="378"/>
      <c r="J62" s="378"/>
      <c r="K62" s="378"/>
      <c r="L62" s="375"/>
      <c r="M62" s="378"/>
      <c r="N62" s="379">
        <f>SUM(C62:L62)</f>
        <v>0</v>
      </c>
      <c r="O62" s="550">
        <f t="shared" si="26"/>
        <v>0</v>
      </c>
      <c r="P62" s="560"/>
      <c r="Q62" s="560"/>
      <c r="R62" s="560"/>
      <c r="S62" s="560"/>
      <c r="T62" s="557">
        <v>0</v>
      </c>
      <c r="U62" s="560"/>
      <c r="V62" s="560"/>
      <c r="W62" s="560"/>
      <c r="X62" s="560"/>
      <c r="Y62" s="560"/>
      <c r="Z62" s="560"/>
      <c r="AA62" s="560"/>
      <c r="AB62" s="560"/>
      <c r="AC62" s="536"/>
      <c r="AD62" s="536"/>
      <c r="AE62" s="553"/>
    </row>
    <row r="63" spans="1:31" customFormat="1" ht="17.25" x14ac:dyDescent="0.3">
      <c r="A63" s="424"/>
      <c r="B63" s="425"/>
      <c r="C63" s="374"/>
      <c r="D63" s="375"/>
      <c r="E63" s="376"/>
      <c r="F63" s="377"/>
      <c r="G63" s="378"/>
      <c r="H63" s="378"/>
      <c r="I63" s="378"/>
      <c r="J63" s="378"/>
      <c r="K63" s="378"/>
      <c r="L63" s="375"/>
      <c r="M63" s="378"/>
      <c r="N63" s="379">
        <f>SUM(C63:L63)</f>
        <v>0</v>
      </c>
      <c r="O63" s="550">
        <f t="shared" si="26"/>
        <v>0</v>
      </c>
      <c r="P63" s="536"/>
      <c r="Q63" s="536"/>
      <c r="R63" s="536"/>
      <c r="S63" s="536"/>
      <c r="T63" s="552">
        <v>0</v>
      </c>
      <c r="U63" s="536"/>
      <c r="V63" s="536"/>
      <c r="W63" s="536"/>
      <c r="X63" s="536"/>
      <c r="Y63" s="536"/>
      <c r="Z63" s="536"/>
      <c r="AA63" s="536"/>
      <c r="AB63" s="536"/>
      <c r="AC63" s="536"/>
      <c r="AD63" s="536"/>
      <c r="AE63" s="553"/>
    </row>
    <row r="64" spans="1:31" customFormat="1" ht="16.5" thickBot="1" x14ac:dyDescent="0.3">
      <c r="A64" s="426"/>
      <c r="B64" s="388" t="s">
        <v>351</v>
      </c>
      <c r="C64" s="389">
        <f>SUM(C47:C63)</f>
        <v>107633691.59999999</v>
      </c>
      <c r="D64" s="389">
        <f t="shared" ref="D64:AC64" si="28">SUM(D47:D63)</f>
        <v>35288459.897459269</v>
      </c>
      <c r="E64" s="389">
        <f t="shared" si="28"/>
        <v>81117457.269351944</v>
      </c>
      <c r="F64" s="389">
        <f t="shared" si="28"/>
        <v>29092041.486582302</v>
      </c>
      <c r="G64" s="389">
        <f t="shared" si="28"/>
        <v>33700896.843655728</v>
      </c>
      <c r="H64" s="389">
        <f t="shared" si="28"/>
        <v>168092260.32398516</v>
      </c>
      <c r="I64" s="389">
        <f t="shared" si="28"/>
        <v>40819948.861767411</v>
      </c>
      <c r="J64" s="389">
        <f t="shared" si="28"/>
        <v>76871164.03111881</v>
      </c>
      <c r="K64" s="389">
        <f t="shared" si="28"/>
        <v>10049111.496141322</v>
      </c>
      <c r="L64" s="389">
        <f t="shared" si="28"/>
        <v>1546989043.3820326</v>
      </c>
      <c r="M64" s="389">
        <f t="shared" si="28"/>
        <v>73082766.875690669</v>
      </c>
      <c r="N64" s="390">
        <f t="shared" si="28"/>
        <v>2202736842.0677853</v>
      </c>
      <c r="O64" s="390">
        <f t="shared" si="28"/>
        <v>183561403.50564879</v>
      </c>
      <c r="P64" s="390">
        <f t="shared" si="28"/>
        <v>239033287.94</v>
      </c>
      <c r="Q64" s="390">
        <f t="shared" si="28"/>
        <v>41090637.129999995</v>
      </c>
      <c r="R64" s="390">
        <f t="shared" si="28"/>
        <v>131830579.64</v>
      </c>
      <c r="S64" s="390">
        <f t="shared" si="28"/>
        <v>51269369.020000003</v>
      </c>
      <c r="T64" s="390">
        <f t="shared" si="28"/>
        <v>67620580.689999998</v>
      </c>
      <c r="U64" s="390">
        <f t="shared" si="28"/>
        <v>49519116.92400001</v>
      </c>
      <c r="V64" s="390">
        <f t="shared" si="28"/>
        <v>0</v>
      </c>
      <c r="W64" s="390">
        <f t="shared" si="28"/>
        <v>0</v>
      </c>
      <c r="X64" s="390">
        <f t="shared" si="28"/>
        <v>0</v>
      </c>
      <c r="Y64" s="390">
        <f t="shared" si="28"/>
        <v>0</v>
      </c>
      <c r="Z64" s="390">
        <f t="shared" si="28"/>
        <v>0</v>
      </c>
      <c r="AA64" s="390">
        <f t="shared" si="28"/>
        <v>0</v>
      </c>
      <c r="AB64" s="390">
        <f t="shared" si="28"/>
        <v>580363571.3440001</v>
      </c>
      <c r="AC64" s="390">
        <f t="shared" si="28"/>
        <v>1101368421.0338926</v>
      </c>
      <c r="AD64" s="390">
        <f>AB64-AC64</f>
        <v>-521004849.68989253</v>
      </c>
      <c r="AE64" s="554">
        <f>AD64/AC64%</f>
        <v>-47.305228635555693</v>
      </c>
    </row>
    <row r="65" spans="1:31" customFormat="1" ht="17.25" thickTop="1" x14ac:dyDescent="0.3">
      <c r="A65" s="427"/>
      <c r="B65" s="428"/>
      <c r="C65" s="393"/>
      <c r="D65" s="393"/>
      <c r="E65" s="393"/>
      <c r="F65" s="393"/>
      <c r="G65" s="393"/>
      <c r="H65" s="393"/>
      <c r="I65" s="393"/>
      <c r="J65" s="393"/>
      <c r="K65" s="393"/>
      <c r="L65" s="393"/>
      <c r="M65" s="393"/>
      <c r="N65" s="379"/>
      <c r="O65" s="443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44"/>
      <c r="AB65" s="544"/>
      <c r="AC65" s="544"/>
      <c r="AD65" s="544"/>
      <c r="AE65" s="545"/>
    </row>
    <row r="66" spans="1:31" customFormat="1" ht="16.5" x14ac:dyDescent="0.3">
      <c r="A66" s="391"/>
      <c r="B66" s="392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79"/>
      <c r="O66" s="443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  <c r="AA66" s="544"/>
      <c r="AB66" s="544"/>
      <c r="AC66" s="544"/>
      <c r="AD66" s="544"/>
      <c r="AE66" s="545"/>
    </row>
    <row r="67" spans="1:31" customFormat="1" ht="16.5" x14ac:dyDescent="0.3">
      <c r="A67" s="391"/>
      <c r="B67" s="392"/>
      <c r="C67" s="393"/>
      <c r="D67" s="393"/>
      <c r="E67" s="393"/>
      <c r="F67" s="393"/>
      <c r="G67" s="393"/>
      <c r="H67" s="393"/>
      <c r="I67" s="393"/>
      <c r="J67" s="393"/>
      <c r="K67" s="393"/>
      <c r="L67" s="393"/>
      <c r="M67" s="393"/>
      <c r="N67" s="379"/>
      <c r="O67" s="443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4"/>
      <c r="AB67" s="544"/>
      <c r="AC67" s="544"/>
      <c r="AD67" s="544"/>
      <c r="AE67" s="545"/>
    </row>
    <row r="68" spans="1:31" customFormat="1" ht="16.5" x14ac:dyDescent="0.3">
      <c r="A68" s="391" t="s">
        <v>352</v>
      </c>
      <c r="B68" s="392"/>
      <c r="C68" s="393"/>
      <c r="D68" s="393"/>
      <c r="E68" s="393"/>
      <c r="F68" s="393"/>
      <c r="G68" s="393"/>
      <c r="H68" s="393"/>
      <c r="I68" s="393"/>
      <c r="J68" s="393"/>
      <c r="K68" s="393"/>
      <c r="L68" s="393"/>
      <c r="M68" s="393"/>
      <c r="N68" s="379"/>
      <c r="O68" s="443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4"/>
      <c r="AB68" s="544"/>
      <c r="AC68" s="544"/>
      <c r="AD68" s="544"/>
      <c r="AE68" s="545"/>
    </row>
    <row r="69" spans="1:31" customFormat="1" ht="16.5" x14ac:dyDescent="0.3">
      <c r="A69" s="429"/>
      <c r="B69" s="430"/>
      <c r="C69" s="393"/>
      <c r="D69" s="393"/>
      <c r="E69" s="393"/>
      <c r="F69" s="393"/>
      <c r="G69" s="393"/>
      <c r="H69" s="393"/>
      <c r="I69" s="393"/>
      <c r="J69" s="393"/>
      <c r="K69" s="393"/>
      <c r="L69" s="393"/>
      <c r="M69" s="393"/>
      <c r="N69" s="394"/>
      <c r="O69" s="39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  <c r="AA69" s="544"/>
      <c r="AB69" s="544"/>
      <c r="AC69" s="544"/>
      <c r="AD69" s="544"/>
      <c r="AE69" s="545"/>
    </row>
    <row r="70" spans="1:31" customFormat="1" ht="16.5" x14ac:dyDescent="0.3">
      <c r="A70" s="431" t="s">
        <v>277</v>
      </c>
      <c r="B70" s="432" t="s">
        <v>318</v>
      </c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4" t="s">
        <v>555</v>
      </c>
      <c r="O70" s="561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  <c r="AA70" s="544"/>
      <c r="AB70" s="544"/>
      <c r="AC70" s="544"/>
      <c r="AD70" s="544"/>
      <c r="AE70" s="545"/>
    </row>
    <row r="71" spans="1:31" customFormat="1" ht="16.5" x14ac:dyDescent="0.3">
      <c r="A71" s="435"/>
      <c r="B71" s="436" t="s">
        <v>319</v>
      </c>
      <c r="C71" s="406" t="str">
        <f t="shared" ref="C71:M72" si="29">C42</f>
        <v>ADMINISTRATION</v>
      </c>
      <c r="D71" s="406" t="str">
        <f t="shared" si="29"/>
        <v>CHIRADZULO</v>
      </c>
      <c r="E71" s="406" t="str">
        <f t="shared" si="29"/>
        <v>DOMASI</v>
      </c>
      <c r="F71" s="406" t="str">
        <f>F42</f>
        <v>JALI</v>
      </c>
      <c r="G71" s="406" t="str">
        <f t="shared" si="29"/>
        <v>KUCHAWE</v>
      </c>
      <c r="H71" s="406" t="str">
        <f t="shared" si="29"/>
        <v>MWANZA</v>
      </c>
      <c r="I71" s="406" t="str">
        <f t="shared" si="29"/>
        <v>NAMADZI</v>
      </c>
      <c r="J71" s="406" t="str">
        <f t="shared" si="29"/>
        <v>NENO</v>
      </c>
      <c r="K71" s="406" t="str">
        <f>K42</f>
        <v>THONDWE</v>
      </c>
      <c r="L71" s="406" t="str">
        <f t="shared" si="29"/>
        <v>ZOMBA</v>
      </c>
      <c r="M71" s="406" t="str">
        <f t="shared" si="29"/>
        <v>LIRANGWE</v>
      </c>
      <c r="N71" s="407" t="str">
        <f>N43</f>
        <v>01/04/2024  to</v>
      </c>
      <c r="O71" s="440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4"/>
      <c r="AB71" s="544"/>
      <c r="AC71" s="544"/>
      <c r="AD71" s="544"/>
      <c r="AE71" s="545"/>
    </row>
    <row r="72" spans="1:31" customFormat="1" ht="17.25" x14ac:dyDescent="0.3">
      <c r="A72" s="435"/>
      <c r="B72" s="437"/>
      <c r="C72" s="406">
        <f t="shared" si="29"/>
        <v>0</v>
      </c>
      <c r="D72" s="406">
        <f t="shared" si="29"/>
        <v>0</v>
      </c>
      <c r="E72" s="406">
        <f t="shared" si="29"/>
        <v>0</v>
      </c>
      <c r="F72" s="406">
        <f>F43</f>
        <v>0</v>
      </c>
      <c r="G72" s="406">
        <f t="shared" si="29"/>
        <v>0</v>
      </c>
      <c r="H72" s="406">
        <f t="shared" si="29"/>
        <v>0</v>
      </c>
      <c r="I72" s="406">
        <f t="shared" si="29"/>
        <v>0</v>
      </c>
      <c r="J72" s="406">
        <f t="shared" si="29"/>
        <v>0</v>
      </c>
      <c r="K72" s="406">
        <f>K43</f>
        <v>0</v>
      </c>
      <c r="L72" s="406">
        <f t="shared" si="29"/>
        <v>0</v>
      </c>
      <c r="M72" s="406"/>
      <c r="N72" s="407" t="str">
        <f>N44</f>
        <v>31/03/2025</v>
      </c>
      <c r="O72" s="440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  <c r="AA72" s="544"/>
      <c r="AB72" s="544"/>
      <c r="AC72" s="544"/>
      <c r="AD72" s="544"/>
      <c r="AE72" s="545"/>
    </row>
    <row r="73" spans="1:31" customFormat="1" ht="17.25" thickBot="1" x14ac:dyDescent="0.35">
      <c r="A73" s="438"/>
      <c r="B73" s="439" t="s">
        <v>353</v>
      </c>
      <c r="C73" s="410"/>
      <c r="D73" s="413"/>
      <c r="E73" s="413"/>
      <c r="F73" s="413"/>
      <c r="G73" s="413"/>
      <c r="H73" s="413"/>
      <c r="I73" s="413"/>
      <c r="J73" s="413"/>
      <c r="K73" s="413"/>
      <c r="L73" s="413"/>
      <c r="M73" s="413"/>
      <c r="N73" s="440" t="s">
        <v>556</v>
      </c>
      <c r="O73" s="440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4"/>
      <c r="AB73" s="544"/>
      <c r="AC73" s="544"/>
      <c r="AD73" s="544"/>
      <c r="AE73" s="545"/>
    </row>
    <row r="74" spans="1:31" customFormat="1" ht="18" thickTop="1" x14ac:dyDescent="0.3">
      <c r="A74" s="441">
        <v>610050</v>
      </c>
      <c r="B74" s="425" t="s">
        <v>354</v>
      </c>
      <c r="C74" s="442">
        <v>170224795.72799996</v>
      </c>
      <c r="D74" s="442">
        <v>33813293.83200001</v>
      </c>
      <c r="E74" s="442">
        <v>48416156.729999997</v>
      </c>
      <c r="F74" s="442">
        <v>5775764.9400000004</v>
      </c>
      <c r="G74" s="442">
        <v>30604251.059999999</v>
      </c>
      <c r="H74" s="442">
        <v>82851212.070000008</v>
      </c>
      <c r="I74" s="442">
        <v>24920125.956</v>
      </c>
      <c r="J74" s="442">
        <v>33685755.767999999</v>
      </c>
      <c r="K74" s="442">
        <v>4706178.8400000017</v>
      </c>
      <c r="L74" s="442">
        <v>304727960.79000014</v>
      </c>
      <c r="M74" s="442">
        <v>39275356.139999993</v>
      </c>
      <c r="N74" s="443">
        <f>SUM(C74:M74)</f>
        <v>779000851.85400009</v>
      </c>
      <c r="O74" s="443">
        <f>N74/12</f>
        <v>64916737.654500008</v>
      </c>
      <c r="P74" s="562">
        <v>51130424.350000001</v>
      </c>
      <c r="Q74" s="562">
        <v>50653788.289999999</v>
      </c>
      <c r="R74" s="562">
        <v>89845642.840000004</v>
      </c>
      <c r="S74" s="562">
        <v>90064044.310000002</v>
      </c>
      <c r="T74" s="562">
        <v>70140515</v>
      </c>
      <c r="U74" s="562">
        <v>70140515</v>
      </c>
      <c r="V74" s="544"/>
      <c r="W74" s="544"/>
      <c r="X74" s="544"/>
      <c r="Y74" s="544"/>
      <c r="Z74" s="544"/>
      <c r="AA74" s="544"/>
      <c r="AB74" s="563">
        <f t="shared" ref="AB74:AB75" si="30">SUM(P74:AA74)</f>
        <v>421974929.79000002</v>
      </c>
      <c r="AC74" s="564">
        <f>O74*6</f>
        <v>389500425.92700005</v>
      </c>
      <c r="AD74" s="564">
        <f t="shared" ref="AD74:AD75" si="31">AB74-AC74</f>
        <v>32474503.862999976</v>
      </c>
      <c r="AE74" s="565">
        <f t="shared" ref="AE74:AE76" si="32">IFERROR(AD74/AC74%,0)</f>
        <v>8.3374758283541208</v>
      </c>
    </row>
    <row r="75" spans="1:31" customFormat="1" ht="17.25" x14ac:dyDescent="0.3">
      <c r="A75" s="441">
        <v>610100</v>
      </c>
      <c r="B75" s="425" t="s">
        <v>123</v>
      </c>
      <c r="C75" s="442">
        <v>0</v>
      </c>
      <c r="D75" s="442">
        <v>2360773.0080000004</v>
      </c>
      <c r="E75" s="442">
        <v>3630005.28</v>
      </c>
      <c r="F75" s="442">
        <v>2531696.3584000003</v>
      </c>
      <c r="G75" s="442">
        <v>2360773.0080000004</v>
      </c>
      <c r="H75" s="442">
        <v>8745831.5999999996</v>
      </c>
      <c r="I75" s="442">
        <v>3406620.8352000006</v>
      </c>
      <c r="J75" s="442">
        <v>3498332.6400000011</v>
      </c>
      <c r="K75" s="442">
        <v>3180302.4000000008</v>
      </c>
      <c r="L75" s="442">
        <v>18876048.048000004</v>
      </c>
      <c r="M75" s="442">
        <v>3378466.9440000001</v>
      </c>
      <c r="N75" s="443">
        <f>SUM(C75:M75)</f>
        <v>51968850.12160001</v>
      </c>
      <c r="O75" s="443">
        <f>N75/12</f>
        <v>4330737.5101333344</v>
      </c>
      <c r="P75" s="562">
        <v>16445976.37835359</v>
      </c>
      <c r="Q75" s="562">
        <v>17304521.584028956</v>
      </c>
      <c r="R75" s="562">
        <v>16438855.759080546</v>
      </c>
      <c r="S75" s="562">
        <v>16201704.995999997</v>
      </c>
      <c r="T75" s="562">
        <v>18562915.511999995</v>
      </c>
      <c r="U75" s="562">
        <v>17252618.543999996</v>
      </c>
      <c r="V75" s="544"/>
      <c r="W75" s="544"/>
      <c r="X75" s="544"/>
      <c r="Y75" s="544"/>
      <c r="Z75" s="544"/>
      <c r="AA75" s="544"/>
      <c r="AB75" s="563">
        <f t="shared" si="30"/>
        <v>102206592.77346309</v>
      </c>
      <c r="AC75" s="564">
        <f>O75*6</f>
        <v>25984425.060800008</v>
      </c>
      <c r="AD75" s="564">
        <f t="shared" si="31"/>
        <v>76222167.712663084</v>
      </c>
      <c r="AE75" s="565">
        <f t="shared" si="32"/>
        <v>293.33790351071309</v>
      </c>
    </row>
    <row r="76" spans="1:31" s="279" customFormat="1" ht="16.5" thickBot="1" x14ac:dyDescent="0.3">
      <c r="A76" s="444"/>
      <c r="B76" s="390" t="s">
        <v>355</v>
      </c>
      <c r="C76" s="445">
        <f>SUM(C74:C75)</f>
        <v>170224795.72799996</v>
      </c>
      <c r="D76" s="445">
        <f t="shared" ref="D76:AC76" si="33">SUM(D74:D75)</f>
        <v>36174066.840000011</v>
      </c>
      <c r="E76" s="445">
        <f t="shared" si="33"/>
        <v>52046162.009999998</v>
      </c>
      <c r="F76" s="445">
        <f t="shared" si="33"/>
        <v>8307461.2984000007</v>
      </c>
      <c r="G76" s="445">
        <f t="shared" si="33"/>
        <v>32965024.068</v>
      </c>
      <c r="H76" s="445">
        <f t="shared" si="33"/>
        <v>91597043.670000002</v>
      </c>
      <c r="I76" s="445">
        <f t="shared" si="33"/>
        <v>28326746.791200001</v>
      </c>
      <c r="J76" s="445">
        <f t="shared" si="33"/>
        <v>37184088.408</v>
      </c>
      <c r="K76" s="445">
        <f t="shared" si="33"/>
        <v>7886481.2400000021</v>
      </c>
      <c r="L76" s="445">
        <f t="shared" si="33"/>
        <v>323604008.83800012</v>
      </c>
      <c r="M76" s="445">
        <f t="shared" si="33"/>
        <v>42653823.083999991</v>
      </c>
      <c r="N76" s="445">
        <f t="shared" si="33"/>
        <v>830969701.97560012</v>
      </c>
      <c r="O76" s="445">
        <f t="shared" si="33"/>
        <v>69247475.164633349</v>
      </c>
      <c r="P76" s="445">
        <f t="shared" si="33"/>
        <v>67576400.72835359</v>
      </c>
      <c r="Q76" s="445">
        <f t="shared" si="33"/>
        <v>67958309.874028951</v>
      </c>
      <c r="R76" s="445">
        <f t="shared" si="33"/>
        <v>106284498.59908055</v>
      </c>
      <c r="S76" s="445">
        <f t="shared" si="33"/>
        <v>106265749.30599999</v>
      </c>
      <c r="T76" s="445">
        <f t="shared" si="33"/>
        <v>88703430.511999995</v>
      </c>
      <c r="U76" s="445">
        <f t="shared" si="33"/>
        <v>87393133.544</v>
      </c>
      <c r="V76" s="445">
        <f t="shared" si="33"/>
        <v>0</v>
      </c>
      <c r="W76" s="445">
        <f t="shared" si="33"/>
        <v>0</v>
      </c>
      <c r="X76" s="445">
        <f t="shared" si="33"/>
        <v>0</v>
      </c>
      <c r="Y76" s="445">
        <f t="shared" si="33"/>
        <v>0</v>
      </c>
      <c r="Z76" s="445">
        <f t="shared" si="33"/>
        <v>0</v>
      </c>
      <c r="AA76" s="445">
        <f t="shared" si="33"/>
        <v>0</v>
      </c>
      <c r="AB76" s="445">
        <f t="shared" si="33"/>
        <v>524181522.56346309</v>
      </c>
      <c r="AC76" s="445">
        <f t="shared" si="33"/>
        <v>415484850.98780006</v>
      </c>
      <c r="AD76" s="390">
        <f>AB76-AC76</f>
        <v>108696671.57566303</v>
      </c>
      <c r="AE76" s="554">
        <f t="shared" si="32"/>
        <v>26.161404276772224</v>
      </c>
    </row>
    <row r="77" spans="1:31" customFormat="1" thickTop="1" thickBot="1" x14ac:dyDescent="0.35">
      <c r="A77" s="441"/>
      <c r="B77" s="425"/>
      <c r="C77" s="446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7"/>
      <c r="O77" s="566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  <c r="AA77" s="544"/>
      <c r="AB77" s="544"/>
      <c r="AC77" s="544"/>
      <c r="AD77" s="544"/>
      <c r="AE77" s="545"/>
    </row>
    <row r="78" spans="1:31" customFormat="1" ht="17.25" x14ac:dyDescent="0.3">
      <c r="A78" s="441" t="s">
        <v>356</v>
      </c>
      <c r="B78" s="425" t="s">
        <v>357</v>
      </c>
      <c r="C78" s="384">
        <v>4014746.419379679</v>
      </c>
      <c r="D78" s="384">
        <v>3058619.5744171138</v>
      </c>
      <c r="E78" s="384">
        <v>3751131.7265868564</v>
      </c>
      <c r="F78" s="384">
        <v>370637.32235294138</v>
      </c>
      <c r="G78" s="384">
        <v>2745456.24</v>
      </c>
      <c r="H78" s="384">
        <v>8283709.864299465</v>
      </c>
      <c r="I78" s="384">
        <v>2457030.2908235299</v>
      </c>
      <c r="J78" s="384">
        <v>3291296.86684492</v>
      </c>
      <c r="K78" s="384">
        <v>604001.56235294126</v>
      </c>
      <c r="L78" s="384">
        <v>46978741.556021422</v>
      </c>
      <c r="M78" s="384">
        <v>1634075.7169411767</v>
      </c>
      <c r="N78" s="379">
        <f>SUM(C78:M78)</f>
        <v>77189447.140020043</v>
      </c>
      <c r="O78" s="550">
        <f>N78/12</f>
        <v>6432453.9283350036</v>
      </c>
      <c r="P78" s="567">
        <v>11158636.68516887</v>
      </c>
      <c r="Q78" s="567">
        <v>7582182.9933574656</v>
      </c>
      <c r="R78" s="567">
        <v>6611433.2659004526</v>
      </c>
      <c r="S78" s="567">
        <v>7332868.7000000002</v>
      </c>
      <c r="T78" s="567">
        <v>7007880.8499999996</v>
      </c>
      <c r="U78" s="567">
        <v>1141948.21</v>
      </c>
      <c r="V78" s="536"/>
      <c r="W78" s="536"/>
      <c r="X78" s="536"/>
      <c r="Y78" s="536"/>
      <c r="Z78" s="536"/>
      <c r="AA78" s="536"/>
      <c r="AB78" s="533">
        <f t="shared" ref="AB78:AB98" si="34">SUM(P78:AA78)</f>
        <v>40834950.704426788</v>
      </c>
      <c r="AC78" s="534">
        <f>O78*6</f>
        <v>38594723.570010021</v>
      </c>
      <c r="AD78" s="534">
        <f t="shared" ref="AD78:AD98" si="35">AB78-AC78</f>
        <v>2240227.1344167665</v>
      </c>
      <c r="AE78" s="535">
        <f t="shared" ref="AE78:AE98" si="36">IFERROR(AD78/AC78%,0)</f>
        <v>5.8044906847254429</v>
      </c>
    </row>
    <row r="79" spans="1:31" customFormat="1" ht="17.25" x14ac:dyDescent="0.3">
      <c r="A79" s="441" t="s">
        <v>358</v>
      </c>
      <c r="B79" s="425" t="s">
        <v>359</v>
      </c>
      <c r="C79" s="384">
        <v>42556198.931999989</v>
      </c>
      <c r="D79" s="384">
        <v>8453323.4580000024</v>
      </c>
      <c r="E79" s="384">
        <v>12104039.182499999</v>
      </c>
      <c r="F79" s="384">
        <v>1443941.2350000001</v>
      </c>
      <c r="G79" s="384">
        <v>7618569.4579499988</v>
      </c>
      <c r="H79" s="384">
        <v>20712803.017500002</v>
      </c>
      <c r="I79" s="384">
        <v>6230031.4890000001</v>
      </c>
      <c r="J79" s="384">
        <v>8421438.9419999998</v>
      </c>
      <c r="K79" s="384">
        <v>1176544.7100000004</v>
      </c>
      <c r="L79" s="384">
        <v>76181990.197500035</v>
      </c>
      <c r="M79" s="384">
        <v>6587235.9926999984</v>
      </c>
      <c r="N79" s="379">
        <f t="shared" ref="N79:N98" si="37">SUM(C79:M79)</f>
        <v>191486116.61415002</v>
      </c>
      <c r="O79" s="550">
        <f t="shared" ref="O79:O99" si="38">N79/12</f>
        <v>15957176.384512501</v>
      </c>
      <c r="P79" s="567">
        <v>10226084.93</v>
      </c>
      <c r="Q79" s="567">
        <v>10130757.720000001</v>
      </c>
      <c r="R79" s="567">
        <v>14028103</v>
      </c>
      <c r="S79" s="567">
        <v>14028103</v>
      </c>
      <c r="T79" s="567">
        <v>14028103</v>
      </c>
      <c r="U79" s="567">
        <v>14028103</v>
      </c>
      <c r="V79" s="536"/>
      <c r="W79" s="536"/>
      <c r="X79" s="536"/>
      <c r="Y79" s="536"/>
      <c r="Z79" s="536"/>
      <c r="AA79" s="536"/>
      <c r="AB79" s="533">
        <f t="shared" si="34"/>
        <v>76469254.650000006</v>
      </c>
      <c r="AC79" s="534">
        <f t="shared" ref="AC79:AC98" si="39">O79*6</f>
        <v>95743058.307075009</v>
      </c>
      <c r="AD79" s="534">
        <f t="shared" si="35"/>
        <v>-19273803.657075003</v>
      </c>
      <c r="AE79" s="535">
        <f t="shared" si="36"/>
        <v>-20.130758300260762</v>
      </c>
    </row>
    <row r="80" spans="1:31" customFormat="1" ht="17.25" x14ac:dyDescent="0.3">
      <c r="A80" s="441" t="s">
        <v>360</v>
      </c>
      <c r="B80" s="425" t="s">
        <v>361</v>
      </c>
      <c r="C80" s="384">
        <v>0</v>
      </c>
      <c r="D80" s="384">
        <v>0</v>
      </c>
      <c r="E80" s="384">
        <v>0</v>
      </c>
      <c r="F80" s="384">
        <v>0</v>
      </c>
      <c r="G80" s="384">
        <v>0</v>
      </c>
      <c r="H80" s="384">
        <v>0</v>
      </c>
      <c r="I80" s="384">
        <v>0</v>
      </c>
      <c r="J80" s="384">
        <v>0</v>
      </c>
      <c r="K80" s="384">
        <v>0</v>
      </c>
      <c r="L80" s="384">
        <v>0</v>
      </c>
      <c r="M80" s="384">
        <v>90000</v>
      </c>
      <c r="N80" s="379">
        <f t="shared" si="37"/>
        <v>90000</v>
      </c>
      <c r="O80" s="550">
        <f t="shared" si="38"/>
        <v>7500</v>
      </c>
      <c r="P80" s="568"/>
      <c r="Q80" s="568"/>
      <c r="R80" s="568"/>
      <c r="S80" s="552">
        <v>0</v>
      </c>
      <c r="T80" s="552">
        <v>0</v>
      </c>
      <c r="U80" s="536"/>
      <c r="V80" s="536"/>
      <c r="W80" s="536"/>
      <c r="X80" s="536"/>
      <c r="Y80" s="536"/>
      <c r="Z80" s="536"/>
      <c r="AA80" s="536"/>
      <c r="AB80" s="533">
        <f t="shared" si="34"/>
        <v>0</v>
      </c>
      <c r="AC80" s="534">
        <f t="shared" si="39"/>
        <v>45000</v>
      </c>
      <c r="AD80" s="534">
        <f t="shared" si="35"/>
        <v>-45000</v>
      </c>
      <c r="AE80" s="535">
        <f t="shared" si="36"/>
        <v>-100</v>
      </c>
    </row>
    <row r="81" spans="1:31" customFormat="1" ht="17.25" x14ac:dyDescent="0.3">
      <c r="A81" s="441" t="s">
        <v>362</v>
      </c>
      <c r="B81" s="425" t="s">
        <v>363</v>
      </c>
      <c r="C81" s="384">
        <v>0</v>
      </c>
      <c r="D81" s="384">
        <v>0</v>
      </c>
      <c r="E81" s="384">
        <v>0</v>
      </c>
      <c r="F81" s="384">
        <v>0</v>
      </c>
      <c r="G81" s="384">
        <v>0</v>
      </c>
      <c r="H81" s="384">
        <v>0</v>
      </c>
      <c r="I81" s="384">
        <v>0</v>
      </c>
      <c r="J81" s="384">
        <v>0</v>
      </c>
      <c r="K81" s="384">
        <v>0</v>
      </c>
      <c r="L81" s="384">
        <v>0</v>
      </c>
      <c r="M81" s="384">
        <v>0</v>
      </c>
      <c r="N81" s="379">
        <f t="shared" si="37"/>
        <v>0</v>
      </c>
      <c r="O81" s="550">
        <f t="shared" si="38"/>
        <v>0</v>
      </c>
      <c r="P81" s="568"/>
      <c r="Q81" s="568"/>
      <c r="R81" s="568"/>
      <c r="S81" s="552">
        <v>0</v>
      </c>
      <c r="T81" s="552">
        <v>0</v>
      </c>
      <c r="U81" s="536"/>
      <c r="V81" s="536"/>
      <c r="W81" s="536"/>
      <c r="X81" s="536"/>
      <c r="Y81" s="536"/>
      <c r="Z81" s="536"/>
      <c r="AA81" s="536"/>
      <c r="AB81" s="533">
        <f t="shared" si="34"/>
        <v>0</v>
      </c>
      <c r="AC81" s="534">
        <f t="shared" si="39"/>
        <v>0</v>
      </c>
      <c r="AD81" s="534">
        <f t="shared" si="35"/>
        <v>0</v>
      </c>
      <c r="AE81" s="535">
        <f t="shared" si="36"/>
        <v>0</v>
      </c>
    </row>
    <row r="82" spans="1:31" customFormat="1" ht="17.25" x14ac:dyDescent="0.3">
      <c r="A82" s="441" t="s">
        <v>364</v>
      </c>
      <c r="B82" s="425" t="s">
        <v>365</v>
      </c>
      <c r="C82" s="384">
        <v>1100000</v>
      </c>
      <c r="D82" s="384">
        <v>380000</v>
      </c>
      <c r="E82" s="384">
        <v>605000</v>
      </c>
      <c r="F82" s="384">
        <v>150000</v>
      </c>
      <c r="G82" s="384">
        <v>150000</v>
      </c>
      <c r="H82" s="384">
        <v>930000</v>
      </c>
      <c r="I82" s="384">
        <v>305000</v>
      </c>
      <c r="J82" s="384">
        <v>305000</v>
      </c>
      <c r="K82" s="384">
        <v>75000</v>
      </c>
      <c r="L82" s="384">
        <v>4430000</v>
      </c>
      <c r="M82" s="384">
        <v>455000</v>
      </c>
      <c r="N82" s="379">
        <f t="shared" si="37"/>
        <v>8885000</v>
      </c>
      <c r="O82" s="550">
        <f t="shared" si="38"/>
        <v>740416.66666666663</v>
      </c>
      <c r="P82" s="567">
        <v>2083000</v>
      </c>
      <c r="Q82" s="567">
        <v>6036000</v>
      </c>
      <c r="R82" s="567">
        <v>1548000</v>
      </c>
      <c r="S82" s="567">
        <v>1534000</v>
      </c>
      <c r="T82" s="567">
        <v>3307000</v>
      </c>
      <c r="U82" s="567">
        <v>1347000</v>
      </c>
      <c r="V82" s="536"/>
      <c r="W82" s="536"/>
      <c r="X82" s="536"/>
      <c r="Y82" s="536"/>
      <c r="Z82" s="536"/>
      <c r="AA82" s="536"/>
      <c r="AB82" s="533">
        <f t="shared" si="34"/>
        <v>15855000</v>
      </c>
      <c r="AC82" s="534">
        <f t="shared" si="39"/>
        <v>4442500</v>
      </c>
      <c r="AD82" s="534">
        <f t="shared" si="35"/>
        <v>11412500</v>
      </c>
      <c r="AE82" s="535">
        <f t="shared" si="36"/>
        <v>256.89364096792349</v>
      </c>
    </row>
    <row r="83" spans="1:31" customFormat="1" ht="17.25" x14ac:dyDescent="0.3">
      <c r="A83" s="441" t="s">
        <v>366</v>
      </c>
      <c r="B83" s="425" t="s">
        <v>367</v>
      </c>
      <c r="C83" s="384">
        <v>8400000</v>
      </c>
      <c r="D83" s="384">
        <v>1800000</v>
      </c>
      <c r="E83" s="384">
        <v>2880000</v>
      </c>
      <c r="F83" s="384">
        <v>600000</v>
      </c>
      <c r="G83" s="384">
        <v>1350000</v>
      </c>
      <c r="H83" s="384">
        <v>4320000</v>
      </c>
      <c r="I83" s="384">
        <v>2400000</v>
      </c>
      <c r="J83" s="384">
        <v>3000000</v>
      </c>
      <c r="K83" s="384">
        <v>1800000</v>
      </c>
      <c r="L83" s="384">
        <v>27650000</v>
      </c>
      <c r="M83" s="384">
        <v>3240000</v>
      </c>
      <c r="N83" s="379">
        <f t="shared" si="37"/>
        <v>57440000</v>
      </c>
      <c r="O83" s="550">
        <f t="shared" si="38"/>
        <v>4786666.666666667</v>
      </c>
      <c r="P83" s="567">
        <v>1832381.25</v>
      </c>
      <c r="Q83" s="567">
        <v>4009122</v>
      </c>
      <c r="R83" s="567">
        <v>4382759.3</v>
      </c>
      <c r="S83" s="552">
        <v>289665</v>
      </c>
      <c r="T83" s="552">
        <v>86715</v>
      </c>
      <c r="U83" s="552">
        <v>5925483.4000000004</v>
      </c>
      <c r="V83" s="536"/>
      <c r="W83" s="536"/>
      <c r="X83" s="536"/>
      <c r="Y83" s="536"/>
      <c r="Z83" s="536"/>
      <c r="AA83" s="536"/>
      <c r="AB83" s="533">
        <f t="shared" si="34"/>
        <v>16526125.950000001</v>
      </c>
      <c r="AC83" s="534">
        <f t="shared" si="39"/>
        <v>28720000</v>
      </c>
      <c r="AD83" s="534">
        <f t="shared" si="35"/>
        <v>-12193874.049999999</v>
      </c>
      <c r="AE83" s="535">
        <f t="shared" si="36"/>
        <v>-42.457778725626738</v>
      </c>
    </row>
    <row r="84" spans="1:31" customFormat="1" ht="17.25" x14ac:dyDescent="0.3">
      <c r="A84" s="441" t="s">
        <v>368</v>
      </c>
      <c r="B84" s="425" t="s">
        <v>369</v>
      </c>
      <c r="C84" s="384">
        <v>0</v>
      </c>
      <c r="D84" s="384">
        <v>0</v>
      </c>
      <c r="E84" s="384">
        <v>0</v>
      </c>
      <c r="F84" s="384">
        <v>0</v>
      </c>
      <c r="G84" s="384">
        <v>0</v>
      </c>
      <c r="H84" s="384">
        <v>0</v>
      </c>
      <c r="I84" s="384">
        <v>0</v>
      </c>
      <c r="J84" s="384">
        <v>0</v>
      </c>
      <c r="K84" s="384">
        <v>0</v>
      </c>
      <c r="L84" s="384">
        <v>5475600</v>
      </c>
      <c r="M84" s="384">
        <v>0</v>
      </c>
      <c r="N84" s="379">
        <f t="shared" si="37"/>
        <v>5475600</v>
      </c>
      <c r="O84" s="550">
        <f t="shared" si="38"/>
        <v>456300</v>
      </c>
      <c r="P84" s="536"/>
      <c r="Q84" s="536"/>
      <c r="R84" s="536"/>
      <c r="S84" s="552">
        <v>0</v>
      </c>
      <c r="T84" s="552">
        <v>0</v>
      </c>
      <c r="U84" s="536"/>
      <c r="V84" s="536"/>
      <c r="W84" s="536"/>
      <c r="X84" s="536"/>
      <c r="Y84" s="536"/>
      <c r="Z84" s="536"/>
      <c r="AA84" s="536"/>
      <c r="AB84" s="533">
        <f t="shared" si="34"/>
        <v>0</v>
      </c>
      <c r="AC84" s="534">
        <f t="shared" si="39"/>
        <v>2737800</v>
      </c>
      <c r="AD84" s="534">
        <f t="shared" si="35"/>
        <v>-2737800</v>
      </c>
      <c r="AE84" s="535">
        <f t="shared" si="36"/>
        <v>-100</v>
      </c>
    </row>
    <row r="85" spans="1:31" customFormat="1" ht="17.25" x14ac:dyDescent="0.3">
      <c r="A85" s="441" t="s">
        <v>370</v>
      </c>
      <c r="B85" s="425" t="s">
        <v>371</v>
      </c>
      <c r="C85" s="384">
        <v>0</v>
      </c>
      <c r="D85" s="384">
        <v>0</v>
      </c>
      <c r="E85" s="384">
        <v>0</v>
      </c>
      <c r="F85" s="384">
        <v>0</v>
      </c>
      <c r="G85" s="384">
        <v>0</v>
      </c>
      <c r="H85" s="384">
        <v>0</v>
      </c>
      <c r="I85" s="384">
        <v>0</v>
      </c>
      <c r="J85" s="384">
        <v>0</v>
      </c>
      <c r="K85" s="384">
        <v>0</v>
      </c>
      <c r="L85" s="384">
        <v>0</v>
      </c>
      <c r="M85" s="384">
        <v>0</v>
      </c>
      <c r="N85" s="379">
        <f t="shared" si="37"/>
        <v>0</v>
      </c>
      <c r="O85" s="550">
        <f t="shared" si="38"/>
        <v>0</v>
      </c>
      <c r="P85" s="552">
        <v>153077.13</v>
      </c>
      <c r="Q85" s="552">
        <v>0</v>
      </c>
      <c r="R85" s="552">
        <v>0</v>
      </c>
      <c r="S85" s="552">
        <v>0</v>
      </c>
      <c r="T85" s="552">
        <v>0</v>
      </c>
      <c r="U85" s="552">
        <v>1192500</v>
      </c>
      <c r="V85" s="536"/>
      <c r="W85" s="536"/>
      <c r="X85" s="536"/>
      <c r="Y85" s="536"/>
      <c r="Z85" s="536"/>
      <c r="AA85" s="536"/>
      <c r="AB85" s="533">
        <f t="shared" si="34"/>
        <v>1345577.13</v>
      </c>
      <c r="AC85" s="534">
        <f t="shared" si="39"/>
        <v>0</v>
      </c>
      <c r="AD85" s="534">
        <f t="shared" si="35"/>
        <v>1345577.13</v>
      </c>
      <c r="AE85" s="535">
        <f t="shared" si="36"/>
        <v>0</v>
      </c>
    </row>
    <row r="86" spans="1:31" customFormat="1" ht="17.25" x14ac:dyDescent="0.3">
      <c r="A86" s="441" t="s">
        <v>372</v>
      </c>
      <c r="B86" s="425" t="s">
        <v>373</v>
      </c>
      <c r="C86" s="384">
        <v>0</v>
      </c>
      <c r="D86" s="384">
        <v>0</v>
      </c>
      <c r="E86" s="384">
        <v>0</v>
      </c>
      <c r="F86" s="384">
        <v>0</v>
      </c>
      <c r="G86" s="384">
        <v>0</v>
      </c>
      <c r="H86" s="384">
        <v>0</v>
      </c>
      <c r="I86" s="384">
        <v>0</v>
      </c>
      <c r="J86" s="384">
        <v>0</v>
      </c>
      <c r="K86" s="384">
        <v>0</v>
      </c>
      <c r="L86" s="384">
        <v>0</v>
      </c>
      <c r="M86" s="384">
        <v>0</v>
      </c>
      <c r="N86" s="379">
        <f t="shared" si="37"/>
        <v>0</v>
      </c>
      <c r="O86" s="550">
        <f t="shared" si="38"/>
        <v>0</v>
      </c>
      <c r="P86" s="536"/>
      <c r="Q86" s="536"/>
      <c r="R86" s="536"/>
      <c r="S86" s="552">
        <v>0</v>
      </c>
      <c r="T86" s="552">
        <v>0</v>
      </c>
      <c r="U86" s="536"/>
      <c r="V86" s="536"/>
      <c r="W86" s="536"/>
      <c r="X86" s="536"/>
      <c r="Y86" s="536"/>
      <c r="Z86" s="536"/>
      <c r="AA86" s="536"/>
      <c r="AB86" s="533">
        <f t="shared" si="34"/>
        <v>0</v>
      </c>
      <c r="AC86" s="534">
        <f t="shared" si="39"/>
        <v>0</v>
      </c>
      <c r="AD86" s="534">
        <f t="shared" si="35"/>
        <v>0</v>
      </c>
      <c r="AE86" s="535">
        <f t="shared" si="36"/>
        <v>0</v>
      </c>
    </row>
    <row r="87" spans="1:31" customFormat="1" ht="17.25" x14ac:dyDescent="0.3">
      <c r="A87" s="441" t="s">
        <v>374</v>
      </c>
      <c r="B87" s="425" t="s">
        <v>375</v>
      </c>
      <c r="C87" s="384">
        <v>0</v>
      </c>
      <c r="D87" s="384">
        <v>0</v>
      </c>
      <c r="E87" s="384">
        <v>0</v>
      </c>
      <c r="F87" s="384">
        <v>0</v>
      </c>
      <c r="G87" s="384">
        <v>0</v>
      </c>
      <c r="H87" s="384">
        <v>0</v>
      </c>
      <c r="I87" s="384">
        <v>0</v>
      </c>
      <c r="J87" s="384">
        <v>0</v>
      </c>
      <c r="K87" s="384">
        <v>0</v>
      </c>
      <c r="L87" s="384">
        <v>0</v>
      </c>
      <c r="M87" s="384">
        <v>0</v>
      </c>
      <c r="N87" s="379">
        <f t="shared" si="37"/>
        <v>0</v>
      </c>
      <c r="O87" s="550">
        <f t="shared" si="38"/>
        <v>0</v>
      </c>
      <c r="P87" s="552">
        <v>0</v>
      </c>
      <c r="Q87" s="552">
        <v>0</v>
      </c>
      <c r="R87" s="552">
        <v>0</v>
      </c>
      <c r="S87" s="552">
        <v>0</v>
      </c>
      <c r="T87" s="552">
        <v>0</v>
      </c>
      <c r="U87" s="552">
        <v>498462</v>
      </c>
      <c r="V87" s="536"/>
      <c r="W87" s="536"/>
      <c r="X87" s="536"/>
      <c r="Y87" s="536"/>
      <c r="Z87" s="536"/>
      <c r="AA87" s="536"/>
      <c r="AB87" s="533">
        <f t="shared" si="34"/>
        <v>498462</v>
      </c>
      <c r="AC87" s="534">
        <f t="shared" si="39"/>
        <v>0</v>
      </c>
      <c r="AD87" s="534">
        <f t="shared" si="35"/>
        <v>498462</v>
      </c>
      <c r="AE87" s="535">
        <f t="shared" si="36"/>
        <v>0</v>
      </c>
    </row>
    <row r="88" spans="1:31" customFormat="1" ht="17.25" x14ac:dyDescent="0.3">
      <c r="A88" s="441" t="s">
        <v>376</v>
      </c>
      <c r="B88" s="425" t="s">
        <v>377</v>
      </c>
      <c r="C88" s="384">
        <v>7830340.603488002</v>
      </c>
      <c r="D88" s="384">
        <v>1555411.5162720003</v>
      </c>
      <c r="E88" s="384">
        <v>2227143.20958</v>
      </c>
      <c r="F88" s="384">
        <v>265685.18723999994</v>
      </c>
      <c r="G88" s="384">
        <v>934544.52017519984</v>
      </c>
      <c r="H88" s="384">
        <v>3811155.7552199992</v>
      </c>
      <c r="I88" s="384">
        <v>1146325.7939760003</v>
      </c>
      <c r="J88" s="384">
        <v>1549544.7653280003</v>
      </c>
      <c r="K88" s="384">
        <v>216484.22664000001</v>
      </c>
      <c r="L88" s="384">
        <v>14017486.196340002</v>
      </c>
      <c r="M88" s="384">
        <v>1317447.19854</v>
      </c>
      <c r="N88" s="379">
        <f t="shared" si="37"/>
        <v>34871568.972799212</v>
      </c>
      <c r="O88" s="550">
        <f t="shared" si="38"/>
        <v>2905964.081066601</v>
      </c>
      <c r="P88" s="567">
        <v>2863303.79</v>
      </c>
      <c r="Q88" s="567">
        <v>2836612.17</v>
      </c>
      <c r="R88" s="567">
        <v>3927868.96</v>
      </c>
      <c r="S88" s="567">
        <v>3927868.96</v>
      </c>
      <c r="T88" s="567">
        <v>3927868.96</v>
      </c>
      <c r="U88" s="567">
        <v>3927868.96</v>
      </c>
      <c r="V88" s="536"/>
      <c r="W88" s="536"/>
      <c r="X88" s="536"/>
      <c r="Y88" s="536"/>
      <c r="Z88" s="536"/>
      <c r="AA88" s="536"/>
      <c r="AB88" s="533">
        <f t="shared" si="34"/>
        <v>21411391.800000001</v>
      </c>
      <c r="AC88" s="534">
        <f t="shared" si="39"/>
        <v>17435784.486399606</v>
      </c>
      <c r="AD88" s="534">
        <f t="shared" si="35"/>
        <v>3975607.3136003949</v>
      </c>
      <c r="AE88" s="535">
        <f t="shared" si="36"/>
        <v>22.801424947076391</v>
      </c>
    </row>
    <row r="89" spans="1:31" customFormat="1" ht="17.25" x14ac:dyDescent="0.3">
      <c r="A89" s="441" t="s">
        <v>378</v>
      </c>
      <c r="B89" s="425" t="s">
        <v>379</v>
      </c>
      <c r="C89" s="384">
        <v>6514868.4000000013</v>
      </c>
      <c r="D89" s="384">
        <v>2322439.7999999993</v>
      </c>
      <c r="E89" s="384">
        <v>2847006.48</v>
      </c>
      <c r="F89" s="384">
        <v>543868.80000000005</v>
      </c>
      <c r="G89" s="384">
        <v>997659.12</v>
      </c>
      <c r="H89" s="384">
        <v>4122035.0399999991</v>
      </c>
      <c r="I89" s="384">
        <v>2175475.2000000002</v>
      </c>
      <c r="J89" s="384">
        <v>1705867.2719999996</v>
      </c>
      <c r="K89" s="384">
        <v>543868.80000000005</v>
      </c>
      <c r="L89" s="384">
        <v>27862495.919999961</v>
      </c>
      <c r="M89" s="384">
        <v>1851429.12</v>
      </c>
      <c r="N89" s="379">
        <f t="shared" si="37"/>
        <v>51487013.951999955</v>
      </c>
      <c r="O89" s="550">
        <f t="shared" si="38"/>
        <v>4290584.4959999966</v>
      </c>
      <c r="P89" s="568">
        <v>3505473.76</v>
      </c>
      <c r="Q89" s="568">
        <v>3122434.68</v>
      </c>
      <c r="R89" s="568">
        <v>3746696.84</v>
      </c>
      <c r="S89" s="567">
        <v>3532760.09</v>
      </c>
      <c r="T89" s="567">
        <v>4452104.91</v>
      </c>
      <c r="U89" s="568">
        <v>4452104.91</v>
      </c>
      <c r="V89" s="536"/>
      <c r="W89" s="536"/>
      <c r="X89" s="536"/>
      <c r="Y89" s="536"/>
      <c r="Z89" s="536"/>
      <c r="AA89" s="536"/>
      <c r="AB89" s="533">
        <f t="shared" si="34"/>
        <v>22811575.190000001</v>
      </c>
      <c r="AC89" s="534">
        <f t="shared" si="39"/>
        <v>25743506.975999981</v>
      </c>
      <c r="AD89" s="534">
        <f t="shared" si="35"/>
        <v>-2931931.7859999798</v>
      </c>
      <c r="AE89" s="535">
        <f t="shared" si="36"/>
        <v>-11.389014669731461</v>
      </c>
    </row>
    <row r="90" spans="1:31" customFormat="1" ht="17.25" x14ac:dyDescent="0.3">
      <c r="A90" s="441" t="s">
        <v>380</v>
      </c>
      <c r="B90" s="425" t="s">
        <v>381</v>
      </c>
      <c r="C90" s="384">
        <v>0</v>
      </c>
      <c r="D90" s="384">
        <v>0</v>
      </c>
      <c r="E90" s="384">
        <v>0</v>
      </c>
      <c r="F90" s="384">
        <v>0</v>
      </c>
      <c r="G90" s="384">
        <v>0</v>
      </c>
      <c r="H90" s="384">
        <v>0</v>
      </c>
      <c r="I90" s="384">
        <v>0</v>
      </c>
      <c r="J90" s="384">
        <v>0</v>
      </c>
      <c r="K90" s="384">
        <v>0</v>
      </c>
      <c r="L90" s="384">
        <v>0</v>
      </c>
      <c r="M90" s="384">
        <v>0</v>
      </c>
      <c r="N90" s="379">
        <f t="shared" si="37"/>
        <v>0</v>
      </c>
      <c r="O90" s="550">
        <f t="shared" si="38"/>
        <v>0</v>
      </c>
      <c r="P90" s="536"/>
      <c r="Q90" s="536"/>
      <c r="R90" s="536"/>
      <c r="S90" s="552">
        <v>0</v>
      </c>
      <c r="T90" s="552">
        <v>0</v>
      </c>
      <c r="U90" s="536"/>
      <c r="V90" s="536"/>
      <c r="W90" s="536"/>
      <c r="X90" s="536"/>
      <c r="Y90" s="536"/>
      <c r="Z90" s="536"/>
      <c r="AA90" s="536"/>
      <c r="AB90" s="533">
        <f t="shared" si="34"/>
        <v>0</v>
      </c>
      <c r="AC90" s="534">
        <f t="shared" si="39"/>
        <v>0</v>
      </c>
      <c r="AD90" s="534">
        <f t="shared" si="35"/>
        <v>0</v>
      </c>
      <c r="AE90" s="535">
        <f t="shared" si="36"/>
        <v>0</v>
      </c>
    </row>
    <row r="91" spans="1:31" customFormat="1" ht="17.25" x14ac:dyDescent="0.3">
      <c r="A91" s="441" t="s">
        <v>382</v>
      </c>
      <c r="B91" s="425" t="s">
        <v>383</v>
      </c>
      <c r="C91" s="384">
        <v>14185399.644000001</v>
      </c>
      <c r="D91" s="384">
        <v>2817774.4860000005</v>
      </c>
      <c r="E91" s="384">
        <v>4034679.7275000005</v>
      </c>
      <c r="F91" s="384">
        <v>481313.74500000005</v>
      </c>
      <c r="G91" s="384">
        <v>1693015.4351000001</v>
      </c>
      <c r="H91" s="384">
        <v>6904267.6725000022</v>
      </c>
      <c r="I91" s="384">
        <v>2076677.1630000004</v>
      </c>
      <c r="J91" s="384">
        <v>3288460.0590000004</v>
      </c>
      <c r="K91" s="384">
        <v>392181.57000000007</v>
      </c>
      <c r="L91" s="384">
        <v>39522321.900000006</v>
      </c>
      <c r="M91" s="384">
        <v>2195745.3308999999</v>
      </c>
      <c r="N91" s="379">
        <f t="shared" si="37"/>
        <v>77591836.73300001</v>
      </c>
      <c r="O91" s="550">
        <f t="shared" si="38"/>
        <v>6465986.3944166675</v>
      </c>
      <c r="P91" s="552">
        <v>2828000</v>
      </c>
      <c r="Q91" s="552">
        <v>1389360</v>
      </c>
      <c r="R91" s="552">
        <v>2529000</v>
      </c>
      <c r="S91" s="552">
        <v>14270460</v>
      </c>
      <c r="T91" s="552">
        <v>5123800</v>
      </c>
      <c r="U91" s="552">
        <v>0</v>
      </c>
      <c r="V91" s="536"/>
      <c r="W91" s="536"/>
      <c r="X91" s="536"/>
      <c r="Y91" s="536"/>
      <c r="Z91" s="536"/>
      <c r="AA91" s="536"/>
      <c r="AB91" s="533">
        <f t="shared" si="34"/>
        <v>26140620</v>
      </c>
      <c r="AC91" s="534">
        <f t="shared" si="39"/>
        <v>38795918.366500005</v>
      </c>
      <c r="AD91" s="534">
        <f t="shared" si="35"/>
        <v>-12655298.366500005</v>
      </c>
      <c r="AE91" s="535">
        <f t="shared" si="36"/>
        <v>-32.620179903842057</v>
      </c>
    </row>
    <row r="92" spans="1:31" customFormat="1" ht="17.25" x14ac:dyDescent="0.3">
      <c r="A92" s="441" t="s">
        <v>384</v>
      </c>
      <c r="B92" s="425" t="s">
        <v>385</v>
      </c>
      <c r="C92" s="384">
        <v>0</v>
      </c>
      <c r="D92" s="384">
        <v>0</v>
      </c>
      <c r="E92" s="384">
        <v>0</v>
      </c>
      <c r="F92" s="384">
        <v>0</v>
      </c>
      <c r="G92" s="384">
        <v>0</v>
      </c>
      <c r="H92" s="384">
        <v>0</v>
      </c>
      <c r="I92" s="384">
        <v>0</v>
      </c>
      <c r="J92" s="384">
        <v>0</v>
      </c>
      <c r="K92" s="384">
        <v>0</v>
      </c>
      <c r="L92" s="384">
        <v>0</v>
      </c>
      <c r="M92" s="384">
        <v>0</v>
      </c>
      <c r="N92" s="379">
        <f t="shared" si="37"/>
        <v>0</v>
      </c>
      <c r="O92" s="550">
        <f t="shared" si="38"/>
        <v>0</v>
      </c>
      <c r="P92" s="536"/>
      <c r="Q92" s="536"/>
      <c r="R92" s="536"/>
      <c r="S92" s="552">
        <v>0</v>
      </c>
      <c r="T92" s="552">
        <v>0</v>
      </c>
      <c r="U92" s="536"/>
      <c r="V92" s="536"/>
      <c r="W92" s="536"/>
      <c r="X92" s="536"/>
      <c r="Y92" s="536"/>
      <c r="Z92" s="536"/>
      <c r="AA92" s="536"/>
      <c r="AB92" s="533">
        <f t="shared" si="34"/>
        <v>0</v>
      </c>
      <c r="AC92" s="534">
        <f t="shared" si="39"/>
        <v>0</v>
      </c>
      <c r="AD92" s="534">
        <f t="shared" si="35"/>
        <v>0</v>
      </c>
      <c r="AE92" s="535">
        <f t="shared" si="36"/>
        <v>0</v>
      </c>
    </row>
    <row r="93" spans="1:31" customFormat="1" ht="17.25" x14ac:dyDescent="0.3">
      <c r="A93" s="441" t="s">
        <v>386</v>
      </c>
      <c r="B93" s="425" t="s">
        <v>387</v>
      </c>
      <c r="C93" s="384">
        <v>0</v>
      </c>
      <c r="D93" s="384">
        <v>0</v>
      </c>
      <c r="E93" s="384">
        <v>0</v>
      </c>
      <c r="F93" s="384">
        <v>0</v>
      </c>
      <c r="G93" s="384">
        <v>0</v>
      </c>
      <c r="H93" s="384">
        <v>0</v>
      </c>
      <c r="I93" s="384">
        <v>0</v>
      </c>
      <c r="J93" s="384">
        <v>0</v>
      </c>
      <c r="K93" s="384">
        <v>0</v>
      </c>
      <c r="L93" s="384">
        <v>1443941.2350000001</v>
      </c>
      <c r="M93" s="384">
        <v>0</v>
      </c>
      <c r="N93" s="379">
        <f t="shared" si="37"/>
        <v>1443941.2350000001</v>
      </c>
      <c r="O93" s="550">
        <f t="shared" si="38"/>
        <v>120328.43625000001</v>
      </c>
      <c r="P93" s="536"/>
      <c r="Q93" s="536"/>
      <c r="R93" s="536"/>
      <c r="S93" s="552">
        <v>0</v>
      </c>
      <c r="T93" s="552">
        <v>0</v>
      </c>
      <c r="U93" s="536"/>
      <c r="V93" s="536"/>
      <c r="W93" s="536"/>
      <c r="X93" s="536"/>
      <c r="Y93" s="536"/>
      <c r="Z93" s="536"/>
      <c r="AA93" s="536"/>
      <c r="AB93" s="533">
        <f t="shared" si="34"/>
        <v>0</v>
      </c>
      <c r="AC93" s="534">
        <f t="shared" si="39"/>
        <v>721970.61750000005</v>
      </c>
      <c r="AD93" s="534">
        <f t="shared" si="35"/>
        <v>-721970.61750000005</v>
      </c>
      <c r="AE93" s="535">
        <f t="shared" si="36"/>
        <v>-100</v>
      </c>
    </row>
    <row r="94" spans="1:31" customFormat="1" ht="17.25" x14ac:dyDescent="0.3">
      <c r="A94" s="441" t="s">
        <v>388</v>
      </c>
      <c r="B94" s="425" t="s">
        <v>389</v>
      </c>
      <c r="C94" s="384">
        <v>0</v>
      </c>
      <c r="D94" s="384">
        <v>0</v>
      </c>
      <c r="E94" s="384">
        <v>0</v>
      </c>
      <c r="F94" s="384">
        <v>0</v>
      </c>
      <c r="G94" s="384">
        <v>0</v>
      </c>
      <c r="H94" s="384">
        <v>0</v>
      </c>
      <c r="I94" s="384">
        <v>0</v>
      </c>
      <c r="J94" s="384">
        <v>0</v>
      </c>
      <c r="K94" s="384">
        <v>0</v>
      </c>
      <c r="L94" s="384">
        <v>0</v>
      </c>
      <c r="M94" s="384">
        <v>0</v>
      </c>
      <c r="N94" s="379">
        <f t="shared" si="37"/>
        <v>0</v>
      </c>
      <c r="O94" s="550">
        <f t="shared" si="38"/>
        <v>0</v>
      </c>
      <c r="P94" s="536"/>
      <c r="Q94" s="536"/>
      <c r="R94" s="536"/>
      <c r="S94" s="552">
        <v>0</v>
      </c>
      <c r="T94" s="552">
        <v>0</v>
      </c>
      <c r="U94" s="536"/>
      <c r="V94" s="536"/>
      <c r="W94" s="536"/>
      <c r="X94" s="536"/>
      <c r="Y94" s="536"/>
      <c r="Z94" s="536"/>
      <c r="AA94" s="536"/>
      <c r="AB94" s="533">
        <f t="shared" si="34"/>
        <v>0</v>
      </c>
      <c r="AC94" s="534">
        <f t="shared" si="39"/>
        <v>0</v>
      </c>
      <c r="AD94" s="534">
        <f t="shared" si="35"/>
        <v>0</v>
      </c>
      <c r="AE94" s="535">
        <f t="shared" si="36"/>
        <v>0</v>
      </c>
    </row>
    <row r="95" spans="1:31" customFormat="1" ht="17.25" x14ac:dyDescent="0.3">
      <c r="A95" s="441" t="s">
        <v>390</v>
      </c>
      <c r="B95" s="425" t="s">
        <v>391</v>
      </c>
      <c r="C95" s="384">
        <v>0</v>
      </c>
      <c r="D95" s="384">
        <v>0</v>
      </c>
      <c r="E95" s="384">
        <v>0</v>
      </c>
      <c r="F95" s="384">
        <v>0</v>
      </c>
      <c r="G95" s="384">
        <v>0</v>
      </c>
      <c r="H95" s="384">
        <v>0</v>
      </c>
      <c r="I95" s="384">
        <v>0</v>
      </c>
      <c r="J95" s="384">
        <v>0</v>
      </c>
      <c r="K95" s="384">
        <v>0</v>
      </c>
      <c r="L95" s="384">
        <v>0</v>
      </c>
      <c r="M95" s="384">
        <v>0</v>
      </c>
      <c r="N95" s="379">
        <f t="shared" si="37"/>
        <v>0</v>
      </c>
      <c r="O95" s="550">
        <f t="shared" si="38"/>
        <v>0</v>
      </c>
      <c r="P95" s="536"/>
      <c r="Q95" s="536"/>
      <c r="R95" s="536"/>
      <c r="S95" s="552">
        <v>0</v>
      </c>
      <c r="T95" s="552">
        <v>0</v>
      </c>
      <c r="U95" s="536"/>
      <c r="V95" s="536"/>
      <c r="W95" s="536"/>
      <c r="X95" s="536"/>
      <c r="Y95" s="536"/>
      <c r="Z95" s="536"/>
      <c r="AA95" s="536"/>
      <c r="AB95" s="533">
        <f t="shared" si="34"/>
        <v>0</v>
      </c>
      <c r="AC95" s="534">
        <f t="shared" si="39"/>
        <v>0</v>
      </c>
      <c r="AD95" s="534">
        <f t="shared" si="35"/>
        <v>0</v>
      </c>
      <c r="AE95" s="535">
        <f t="shared" si="36"/>
        <v>0</v>
      </c>
    </row>
    <row r="96" spans="1:31" customFormat="1" ht="17.25" x14ac:dyDescent="0.3">
      <c r="A96" s="441" t="s">
        <v>392</v>
      </c>
      <c r="B96" s="425" t="s">
        <v>393</v>
      </c>
      <c r="C96" s="384">
        <v>0</v>
      </c>
      <c r="D96" s="384">
        <v>0</v>
      </c>
      <c r="E96" s="384">
        <v>0</v>
      </c>
      <c r="F96" s="384">
        <v>0</v>
      </c>
      <c r="G96" s="384">
        <v>0</v>
      </c>
      <c r="H96" s="384">
        <v>0</v>
      </c>
      <c r="I96" s="384">
        <v>0</v>
      </c>
      <c r="J96" s="384">
        <v>0</v>
      </c>
      <c r="K96" s="384">
        <v>0</v>
      </c>
      <c r="L96" s="384">
        <v>0</v>
      </c>
      <c r="M96" s="384">
        <v>0</v>
      </c>
      <c r="N96" s="379">
        <f t="shared" si="37"/>
        <v>0</v>
      </c>
      <c r="O96" s="550">
        <f t="shared" si="38"/>
        <v>0</v>
      </c>
      <c r="P96" s="536"/>
      <c r="Q96" s="536"/>
      <c r="R96" s="536"/>
      <c r="S96" s="552">
        <v>441818.18</v>
      </c>
      <c r="T96" s="552">
        <v>0</v>
      </c>
      <c r="U96" s="536"/>
      <c r="V96" s="536"/>
      <c r="W96" s="536"/>
      <c r="X96" s="536"/>
      <c r="Y96" s="536"/>
      <c r="Z96" s="536"/>
      <c r="AA96" s="536"/>
      <c r="AB96" s="533">
        <f t="shared" si="34"/>
        <v>441818.18</v>
      </c>
      <c r="AC96" s="534">
        <f t="shared" si="39"/>
        <v>0</v>
      </c>
      <c r="AD96" s="534">
        <f t="shared" si="35"/>
        <v>441818.18</v>
      </c>
      <c r="AE96" s="535">
        <f t="shared" si="36"/>
        <v>0</v>
      </c>
    </row>
    <row r="97" spans="1:31" customFormat="1" ht="17.25" x14ac:dyDescent="0.3">
      <c r="A97" s="441" t="s">
        <v>394</v>
      </c>
      <c r="B97" s="425" t="s">
        <v>395</v>
      </c>
      <c r="C97" s="384">
        <v>2100000</v>
      </c>
      <c r="D97" s="384">
        <v>0</v>
      </c>
      <c r="E97" s="384">
        <v>0</v>
      </c>
      <c r="F97" s="384">
        <v>0</v>
      </c>
      <c r="G97" s="384">
        <v>0</v>
      </c>
      <c r="H97" s="384">
        <v>0</v>
      </c>
      <c r="I97" s="384">
        <v>0</v>
      </c>
      <c r="J97" s="384">
        <v>0</v>
      </c>
      <c r="K97" s="384">
        <v>0</v>
      </c>
      <c r="L97" s="384">
        <v>660000</v>
      </c>
      <c r="M97" s="384">
        <v>0</v>
      </c>
      <c r="N97" s="379">
        <f t="shared" si="37"/>
        <v>2760000</v>
      </c>
      <c r="O97" s="550">
        <f t="shared" si="38"/>
        <v>230000</v>
      </c>
      <c r="P97" s="552"/>
      <c r="Q97" s="552"/>
      <c r="R97" s="552"/>
      <c r="S97" s="552">
        <v>369000</v>
      </c>
      <c r="T97" s="552"/>
      <c r="U97" s="552"/>
      <c r="V97" s="536"/>
      <c r="W97" s="536"/>
      <c r="X97" s="536"/>
      <c r="Y97" s="536"/>
      <c r="Z97" s="536"/>
      <c r="AA97" s="536"/>
      <c r="AB97" s="533">
        <f t="shared" si="34"/>
        <v>369000</v>
      </c>
      <c r="AC97" s="534">
        <f t="shared" si="39"/>
        <v>1380000</v>
      </c>
      <c r="AD97" s="534">
        <f t="shared" si="35"/>
        <v>-1011000</v>
      </c>
      <c r="AE97" s="535">
        <f t="shared" si="36"/>
        <v>-73.260869565217391</v>
      </c>
    </row>
    <row r="98" spans="1:31" customFormat="1" ht="17.25" x14ac:dyDescent="0.3">
      <c r="A98" s="441"/>
      <c r="B98" s="425"/>
      <c r="C98" s="384"/>
      <c r="D98" s="384"/>
      <c r="E98" s="384"/>
      <c r="F98" s="384"/>
      <c r="G98" s="384"/>
      <c r="H98" s="384"/>
      <c r="I98" s="384"/>
      <c r="J98" s="384"/>
      <c r="K98" s="384"/>
      <c r="L98" s="384"/>
      <c r="M98" s="384"/>
      <c r="N98" s="379">
        <f t="shared" si="37"/>
        <v>0</v>
      </c>
      <c r="O98" s="550">
        <f t="shared" si="38"/>
        <v>0</v>
      </c>
      <c r="P98" s="552">
        <v>4150000</v>
      </c>
      <c r="Q98" s="552">
        <v>4100000</v>
      </c>
      <c r="R98" s="552">
        <v>4100000</v>
      </c>
      <c r="S98" s="552">
        <v>4100000</v>
      </c>
      <c r="T98" s="552">
        <v>4100000</v>
      </c>
      <c r="U98" s="552"/>
      <c r="V98" s="536"/>
      <c r="W98" s="536"/>
      <c r="X98" s="536"/>
      <c r="Y98" s="536"/>
      <c r="Z98" s="536"/>
      <c r="AA98" s="536"/>
      <c r="AB98" s="533">
        <f t="shared" si="34"/>
        <v>20550000</v>
      </c>
      <c r="AC98" s="534">
        <f t="shared" si="39"/>
        <v>0</v>
      </c>
      <c r="AD98" s="534">
        <f t="shared" si="35"/>
        <v>20550000</v>
      </c>
      <c r="AE98" s="535">
        <f t="shared" si="36"/>
        <v>0</v>
      </c>
    </row>
    <row r="99" spans="1:31" customFormat="1" ht="17.25" x14ac:dyDescent="0.3">
      <c r="A99" s="441"/>
      <c r="B99" s="425"/>
      <c r="C99" s="367"/>
      <c r="D99" s="385"/>
      <c r="E99" s="386"/>
      <c r="F99" s="377"/>
      <c r="G99" s="378"/>
      <c r="H99" s="378"/>
      <c r="I99" s="378"/>
      <c r="J99" s="378"/>
      <c r="K99" s="378"/>
      <c r="L99" s="385"/>
      <c r="M99" s="378"/>
      <c r="N99" s="379">
        <f>SUM(C99:L99)</f>
        <v>0</v>
      </c>
      <c r="O99" s="443">
        <f t="shared" si="38"/>
        <v>0</v>
      </c>
      <c r="P99" s="544"/>
      <c r="Q99" s="544"/>
      <c r="R99" s="544"/>
      <c r="S99" s="562">
        <v>0</v>
      </c>
      <c r="T99" s="562">
        <v>0</v>
      </c>
      <c r="U99" s="544"/>
      <c r="V99" s="544"/>
      <c r="W99" s="544"/>
      <c r="X99" s="544"/>
      <c r="Y99" s="544"/>
      <c r="Z99" s="544"/>
      <c r="AA99" s="544"/>
      <c r="AB99" s="544"/>
      <c r="AC99" s="544"/>
      <c r="AD99" s="544"/>
      <c r="AE99" s="545"/>
    </row>
    <row r="100" spans="1:31" customFormat="1" ht="16.5" thickBot="1" x14ac:dyDescent="0.3">
      <c r="A100" s="448"/>
      <c r="B100" s="388" t="s">
        <v>396</v>
      </c>
      <c r="C100" s="389">
        <f>SUM(C78:C99)</f>
        <v>86701553.998867691</v>
      </c>
      <c r="D100" s="389">
        <f t="shared" ref="D100:AC100" si="40">SUM(D78:D99)</f>
        <v>20387568.834689118</v>
      </c>
      <c r="E100" s="389">
        <f t="shared" si="40"/>
        <v>28449000.326166853</v>
      </c>
      <c r="F100" s="389">
        <f t="shared" si="40"/>
        <v>3855446.2895929413</v>
      </c>
      <c r="G100" s="389">
        <f t="shared" si="40"/>
        <v>15489244.773225198</v>
      </c>
      <c r="H100" s="389">
        <f t="shared" si="40"/>
        <v>49083971.349519461</v>
      </c>
      <c r="I100" s="389">
        <f t="shared" si="40"/>
        <v>16790539.93679953</v>
      </c>
      <c r="J100" s="389">
        <f t="shared" si="40"/>
        <v>21561607.905172922</v>
      </c>
      <c r="K100" s="389">
        <f t="shared" si="40"/>
        <v>4808080.8689929424</v>
      </c>
      <c r="L100" s="389">
        <f t="shared" si="40"/>
        <v>244222577.00486141</v>
      </c>
      <c r="M100" s="389">
        <f t="shared" si="40"/>
        <v>17370933.359081175</v>
      </c>
      <c r="N100" s="389">
        <f t="shared" si="40"/>
        <v>508720524.6469692</v>
      </c>
      <c r="O100" s="389">
        <f t="shared" si="40"/>
        <v>42393377.053914107</v>
      </c>
      <c r="P100" s="389">
        <f t="shared" si="40"/>
        <v>38799957.545168869</v>
      </c>
      <c r="Q100" s="389">
        <f t="shared" si="40"/>
        <v>39206469.563357465</v>
      </c>
      <c r="R100" s="389">
        <f t="shared" si="40"/>
        <v>40873861.365900457</v>
      </c>
      <c r="S100" s="389">
        <f t="shared" si="40"/>
        <v>49826543.93</v>
      </c>
      <c r="T100" s="389">
        <f t="shared" si="40"/>
        <v>42033472.719999999</v>
      </c>
      <c r="U100" s="389">
        <f t="shared" si="40"/>
        <v>32513470.48</v>
      </c>
      <c r="V100" s="389">
        <f t="shared" si="40"/>
        <v>0</v>
      </c>
      <c r="W100" s="389">
        <f t="shared" si="40"/>
        <v>0</v>
      </c>
      <c r="X100" s="389">
        <f t="shared" si="40"/>
        <v>0</v>
      </c>
      <c r="Y100" s="389">
        <f t="shared" si="40"/>
        <v>0</v>
      </c>
      <c r="Z100" s="389">
        <f t="shared" si="40"/>
        <v>0</v>
      </c>
      <c r="AA100" s="389">
        <f t="shared" si="40"/>
        <v>0</v>
      </c>
      <c r="AB100" s="389">
        <f t="shared" si="40"/>
        <v>243253775.6044268</v>
      </c>
      <c r="AC100" s="389">
        <f t="shared" si="40"/>
        <v>254360262.3234846</v>
      </c>
      <c r="AD100" s="390">
        <f>AB100-AC100</f>
        <v>-11106486.719057798</v>
      </c>
      <c r="AE100" s="554">
        <f>IFERROR(AD100/AC100%,0)</f>
        <v>-4.3664394027605766</v>
      </c>
    </row>
    <row r="101" spans="1:31" customFormat="1" ht="18" thickTop="1" x14ac:dyDescent="0.3">
      <c r="A101" s="441"/>
      <c r="B101" s="449"/>
      <c r="C101" s="393"/>
      <c r="D101" s="393"/>
      <c r="E101" s="393"/>
      <c r="F101" s="393"/>
      <c r="G101" s="393"/>
      <c r="H101" s="393"/>
      <c r="I101" s="393"/>
      <c r="J101" s="393"/>
      <c r="K101" s="393"/>
      <c r="L101" s="393">
        <v>0</v>
      </c>
      <c r="M101" s="393"/>
      <c r="N101" s="394"/>
      <c r="O101" s="394"/>
      <c r="P101" s="394"/>
      <c r="Q101" s="394"/>
      <c r="R101" s="394"/>
      <c r="S101" s="394"/>
      <c r="T101" s="394"/>
      <c r="U101" s="394"/>
      <c r="V101" s="394"/>
      <c r="W101" s="394"/>
      <c r="X101" s="394"/>
      <c r="Y101" s="394"/>
      <c r="Z101" s="394"/>
      <c r="AA101" s="394"/>
      <c r="AB101" s="394"/>
      <c r="AC101" s="544"/>
      <c r="AD101" s="544"/>
      <c r="AE101" s="545"/>
    </row>
    <row r="102" spans="1:31" customFormat="1" ht="16.5" thickBot="1" x14ac:dyDescent="0.3">
      <c r="A102" s="450"/>
      <c r="B102" s="388" t="s">
        <v>397</v>
      </c>
      <c r="C102" s="389">
        <f>C76+C100</f>
        <v>256926349.72686765</v>
      </c>
      <c r="D102" s="389">
        <f t="shared" ref="D102:AC102" si="41">D76+D100</f>
        <v>56561635.674689129</v>
      </c>
      <c r="E102" s="389">
        <f t="shared" si="41"/>
        <v>80495162.336166859</v>
      </c>
      <c r="F102" s="389">
        <f t="shared" si="41"/>
        <v>12162907.587992942</v>
      </c>
      <c r="G102" s="389">
        <f t="shared" si="41"/>
        <v>48454268.841225199</v>
      </c>
      <c r="H102" s="389">
        <f t="shared" si="41"/>
        <v>140681015.01951945</v>
      </c>
      <c r="I102" s="389">
        <f t="shared" si="41"/>
        <v>45117286.727999531</v>
      </c>
      <c r="J102" s="389">
        <f t="shared" si="41"/>
        <v>58745696.313172922</v>
      </c>
      <c r="K102" s="389">
        <f t="shared" si="41"/>
        <v>12694562.108992945</v>
      </c>
      <c r="L102" s="389">
        <f t="shared" si="41"/>
        <v>567826585.84286153</v>
      </c>
      <c r="M102" s="389">
        <f t="shared" si="41"/>
        <v>60024756.44308117</v>
      </c>
      <c r="N102" s="389">
        <f t="shared" si="41"/>
        <v>1339690226.6225693</v>
      </c>
      <c r="O102" s="389">
        <f t="shared" si="41"/>
        <v>111640852.21854746</v>
      </c>
      <c r="P102" s="389">
        <f t="shared" si="41"/>
        <v>106376358.27352247</v>
      </c>
      <c r="Q102" s="389">
        <f t="shared" si="41"/>
        <v>107164779.43738642</v>
      </c>
      <c r="R102" s="389">
        <f t="shared" si="41"/>
        <v>147158359.96498102</v>
      </c>
      <c r="S102" s="389">
        <f t="shared" si="41"/>
        <v>156092293.236</v>
      </c>
      <c r="T102" s="389">
        <f t="shared" si="41"/>
        <v>130736903.23199999</v>
      </c>
      <c r="U102" s="389">
        <f t="shared" si="41"/>
        <v>119906604.024</v>
      </c>
      <c r="V102" s="389">
        <f t="shared" si="41"/>
        <v>0</v>
      </c>
      <c r="W102" s="389">
        <f t="shared" si="41"/>
        <v>0</v>
      </c>
      <c r="X102" s="389">
        <f t="shared" si="41"/>
        <v>0</v>
      </c>
      <c r="Y102" s="389">
        <f t="shared" si="41"/>
        <v>0</v>
      </c>
      <c r="Z102" s="389">
        <f t="shared" si="41"/>
        <v>0</v>
      </c>
      <c r="AA102" s="389">
        <f t="shared" si="41"/>
        <v>0</v>
      </c>
      <c r="AB102" s="389">
        <f t="shared" si="41"/>
        <v>767435298.16788983</v>
      </c>
      <c r="AC102" s="389">
        <f t="shared" si="41"/>
        <v>669845113.31128466</v>
      </c>
      <c r="AD102" s="390">
        <f>AB102-AC102</f>
        <v>97590184.856605172</v>
      </c>
      <c r="AE102" s="554">
        <f>IFERROR(AD102/AC102%,0)</f>
        <v>14.569067224239628</v>
      </c>
    </row>
    <row r="103" spans="1:31" customFormat="1" ht="17.25" thickTop="1" x14ac:dyDescent="0.3">
      <c r="A103" s="391"/>
      <c r="B103" s="392"/>
      <c r="C103" s="393"/>
      <c r="D103" s="393"/>
      <c r="E103" s="393"/>
      <c r="F103" s="393"/>
      <c r="G103" s="393"/>
      <c r="H103" s="393"/>
      <c r="I103" s="393"/>
      <c r="J103" s="393"/>
      <c r="K103" s="393"/>
      <c r="L103" s="393"/>
      <c r="M103" s="393"/>
      <c r="N103" s="393"/>
      <c r="O103" s="394"/>
      <c r="P103" s="544"/>
      <c r="Q103" s="544"/>
      <c r="R103" s="544"/>
      <c r="S103" s="544"/>
      <c r="T103" s="544"/>
      <c r="U103" s="544"/>
      <c r="V103" s="544"/>
      <c r="W103" s="544"/>
      <c r="X103" s="544"/>
      <c r="Y103" s="544"/>
      <c r="Z103" s="544"/>
      <c r="AA103" s="544"/>
      <c r="AB103" s="544"/>
      <c r="AC103" s="544"/>
      <c r="AD103" s="544"/>
      <c r="AE103" s="545"/>
    </row>
    <row r="104" spans="1:31" customFormat="1" ht="16.5" x14ac:dyDescent="0.3">
      <c r="A104" s="391"/>
      <c r="B104" s="392"/>
      <c r="C104" s="393"/>
      <c r="D104" s="393"/>
      <c r="E104" s="393"/>
      <c r="F104" s="393"/>
      <c r="G104" s="393"/>
      <c r="H104" s="393"/>
      <c r="I104" s="393"/>
      <c r="J104" s="393"/>
      <c r="K104" s="393"/>
      <c r="L104" s="393"/>
      <c r="M104" s="393"/>
      <c r="N104" s="394"/>
      <c r="O104" s="394"/>
      <c r="P104" s="544"/>
      <c r="Q104" s="544"/>
      <c r="R104" s="544"/>
      <c r="S104" s="544"/>
      <c r="T104" s="544"/>
      <c r="U104" s="544"/>
      <c r="V104" s="544"/>
      <c r="W104" s="544"/>
      <c r="X104" s="544"/>
      <c r="Y104" s="544"/>
      <c r="Z104" s="544"/>
      <c r="AA104" s="544"/>
      <c r="AB104" s="544"/>
      <c r="AC104" s="544"/>
      <c r="AD104" s="544"/>
      <c r="AE104" s="545"/>
    </row>
    <row r="105" spans="1:31" customFormat="1" ht="17.25" thickBot="1" x14ac:dyDescent="0.35">
      <c r="A105" s="391"/>
      <c r="B105" s="392"/>
      <c r="C105" s="393"/>
      <c r="D105" s="393"/>
      <c r="E105" s="393"/>
      <c r="F105" s="393"/>
      <c r="G105" s="393"/>
      <c r="H105" s="393"/>
      <c r="I105" s="393"/>
      <c r="J105" s="393"/>
      <c r="K105" s="393"/>
      <c r="L105" s="393"/>
      <c r="M105" s="393"/>
      <c r="N105" s="394"/>
      <c r="O105" s="39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  <c r="AA105" s="544"/>
      <c r="AB105" s="544"/>
      <c r="AC105" s="544"/>
      <c r="AD105" s="544"/>
      <c r="AE105" s="545"/>
    </row>
    <row r="106" spans="1:31" customFormat="1" ht="17.25" x14ac:dyDescent="0.3">
      <c r="A106" s="395" t="s">
        <v>398</v>
      </c>
      <c r="B106" s="451"/>
      <c r="C106" s="452"/>
      <c r="D106" s="452"/>
      <c r="E106" s="452"/>
      <c r="F106" s="452"/>
      <c r="G106" s="452"/>
      <c r="H106" s="452"/>
      <c r="I106" s="452"/>
      <c r="J106" s="452"/>
      <c r="K106" s="452"/>
      <c r="L106" s="452" t="e">
        <v>#REF!</v>
      </c>
      <c r="M106" s="452"/>
      <c r="N106" s="453"/>
      <c r="O106" s="569"/>
      <c r="P106" s="544"/>
      <c r="Q106" s="544"/>
      <c r="R106" s="544"/>
      <c r="S106" s="544"/>
      <c r="T106" s="544"/>
      <c r="U106" s="544"/>
      <c r="V106" s="544"/>
      <c r="W106" s="544"/>
      <c r="X106" s="544"/>
      <c r="Y106" s="544"/>
      <c r="Z106" s="544"/>
      <c r="AA106" s="544"/>
      <c r="AB106" s="544"/>
      <c r="AC106" s="544"/>
      <c r="AD106" s="544"/>
      <c r="AE106" s="545"/>
    </row>
    <row r="107" spans="1:31" customFormat="1" ht="16.5" x14ac:dyDescent="0.3">
      <c r="A107" s="404" t="s">
        <v>277</v>
      </c>
      <c r="B107" s="454" t="s">
        <v>318</v>
      </c>
      <c r="C107" s="406" t="str">
        <f>C71</f>
        <v>ADMINISTRATION</v>
      </c>
      <c r="D107" s="406" t="str">
        <f t="shared" ref="D107:M108" si="42">D71</f>
        <v>CHIRADZULO</v>
      </c>
      <c r="E107" s="406" t="str">
        <f t="shared" si="42"/>
        <v>DOMASI</v>
      </c>
      <c r="F107" s="406" t="str">
        <f>F71</f>
        <v>JALI</v>
      </c>
      <c r="G107" s="406" t="str">
        <f t="shared" si="42"/>
        <v>KUCHAWE</v>
      </c>
      <c r="H107" s="406" t="str">
        <f t="shared" si="42"/>
        <v>MWANZA</v>
      </c>
      <c r="I107" s="406" t="str">
        <f t="shared" si="42"/>
        <v>NAMADZI</v>
      </c>
      <c r="J107" s="406" t="str">
        <f t="shared" si="42"/>
        <v>NENO</v>
      </c>
      <c r="K107" s="406" t="str">
        <f>K71</f>
        <v>THONDWE</v>
      </c>
      <c r="L107" s="406" t="str">
        <f t="shared" si="42"/>
        <v>ZOMBA</v>
      </c>
      <c r="M107" s="406" t="str">
        <f t="shared" si="42"/>
        <v>LIRANGWE</v>
      </c>
      <c r="N107" s="407" t="s">
        <v>555</v>
      </c>
      <c r="O107" s="440"/>
      <c r="P107" s="548"/>
      <c r="Q107" s="548"/>
      <c r="R107" s="548"/>
      <c r="S107" s="548"/>
      <c r="T107" s="548"/>
      <c r="U107" s="548"/>
      <c r="V107" s="548"/>
      <c r="W107" s="548"/>
      <c r="X107" s="548"/>
      <c r="Y107" s="548"/>
      <c r="Z107" s="548"/>
      <c r="AA107" s="548"/>
      <c r="AB107" s="548"/>
      <c r="AC107" s="548"/>
      <c r="AD107" s="548"/>
      <c r="AE107" s="549"/>
    </row>
    <row r="108" spans="1:31" customFormat="1" ht="16.5" x14ac:dyDescent="0.3">
      <c r="A108" s="408"/>
      <c r="B108" s="454" t="s">
        <v>319</v>
      </c>
      <c r="C108" s="406">
        <f>C72</f>
        <v>0</v>
      </c>
      <c r="D108" s="406">
        <f t="shared" si="42"/>
        <v>0</v>
      </c>
      <c r="E108" s="406">
        <f t="shared" si="42"/>
        <v>0</v>
      </c>
      <c r="F108" s="406">
        <f>F72</f>
        <v>0</v>
      </c>
      <c r="G108" s="406">
        <f t="shared" si="42"/>
        <v>0</v>
      </c>
      <c r="H108" s="406">
        <f t="shared" si="42"/>
        <v>0</v>
      </c>
      <c r="I108" s="406">
        <f t="shared" si="42"/>
        <v>0</v>
      </c>
      <c r="J108" s="406">
        <f t="shared" si="42"/>
        <v>0</v>
      </c>
      <c r="K108" s="406">
        <f>K72</f>
        <v>0</v>
      </c>
      <c r="L108" s="406">
        <f t="shared" si="42"/>
        <v>0</v>
      </c>
      <c r="M108" s="406"/>
      <c r="N108" s="407" t="str">
        <f>N71</f>
        <v>01/04/2024  to</v>
      </c>
      <c r="O108" s="440"/>
      <c r="P108" s="548"/>
      <c r="Q108" s="548"/>
      <c r="R108" s="548"/>
      <c r="S108" s="548"/>
      <c r="T108" s="548"/>
      <c r="U108" s="548"/>
      <c r="V108" s="548"/>
      <c r="W108" s="548"/>
      <c r="X108" s="548"/>
      <c r="Y108" s="548"/>
      <c r="Z108" s="548"/>
      <c r="AA108" s="548"/>
      <c r="AB108" s="548"/>
      <c r="AC108" s="548"/>
      <c r="AD108" s="548"/>
      <c r="AE108" s="549"/>
    </row>
    <row r="109" spans="1:31" customFormat="1" ht="17.25" x14ac:dyDescent="0.3">
      <c r="A109" s="408"/>
      <c r="B109" s="455"/>
      <c r="C109" s="410"/>
      <c r="D109" s="413"/>
      <c r="E109" s="413"/>
      <c r="F109" s="413"/>
      <c r="G109" s="413"/>
      <c r="H109" s="413"/>
      <c r="I109" s="413"/>
      <c r="J109" s="413"/>
      <c r="K109" s="413"/>
      <c r="L109" s="413" t="s">
        <v>557</v>
      </c>
      <c r="M109" s="413"/>
      <c r="N109" s="440" t="str">
        <f>N72</f>
        <v>31/03/2025</v>
      </c>
      <c r="O109" s="440"/>
      <c r="P109" s="548"/>
      <c r="Q109" s="548"/>
      <c r="R109" s="548"/>
      <c r="S109" s="548"/>
      <c r="T109" s="548"/>
      <c r="U109" s="548"/>
      <c r="V109" s="548"/>
      <c r="W109" s="548"/>
      <c r="X109" s="548"/>
      <c r="Y109" s="548"/>
      <c r="Z109" s="548"/>
      <c r="AA109" s="548"/>
      <c r="AB109" s="548"/>
      <c r="AC109" s="548"/>
      <c r="AD109" s="548"/>
      <c r="AE109" s="549"/>
    </row>
    <row r="110" spans="1:31" customFormat="1" ht="17.25" thickBot="1" x14ac:dyDescent="0.35">
      <c r="A110" s="419"/>
      <c r="B110" s="454" t="s">
        <v>399</v>
      </c>
      <c r="C110" s="417"/>
      <c r="D110" s="421"/>
      <c r="E110" s="421"/>
      <c r="F110" s="421"/>
      <c r="G110" s="421"/>
      <c r="H110" s="421"/>
      <c r="I110" s="421"/>
      <c r="J110" s="421"/>
      <c r="K110" s="421"/>
      <c r="L110" s="421" t="s">
        <v>556</v>
      </c>
      <c r="M110" s="421"/>
      <c r="N110" s="456" t="s">
        <v>556</v>
      </c>
      <c r="O110" s="546"/>
      <c r="P110" s="548"/>
      <c r="Q110" s="548"/>
      <c r="R110" s="548"/>
      <c r="S110" s="548"/>
      <c r="T110" s="548"/>
      <c r="U110" s="548"/>
      <c r="V110" s="548"/>
      <c r="W110" s="548"/>
      <c r="X110" s="548"/>
      <c r="Y110" s="548"/>
      <c r="Z110" s="548"/>
      <c r="AA110" s="548"/>
      <c r="AB110" s="548"/>
      <c r="AC110" s="548"/>
      <c r="AD110" s="548"/>
      <c r="AE110" s="549"/>
    </row>
    <row r="111" spans="1:31" customFormat="1" ht="18" thickTop="1" x14ac:dyDescent="0.3">
      <c r="A111" s="457" t="s">
        <v>400</v>
      </c>
      <c r="B111" s="458" t="s">
        <v>401</v>
      </c>
      <c r="C111" s="384">
        <v>0</v>
      </c>
      <c r="D111" s="384">
        <v>0</v>
      </c>
      <c r="E111" s="384">
        <v>0</v>
      </c>
      <c r="F111" s="384">
        <v>0</v>
      </c>
      <c r="G111" s="384">
        <v>0</v>
      </c>
      <c r="H111" s="384">
        <v>0</v>
      </c>
      <c r="I111" s="384">
        <v>0</v>
      </c>
      <c r="J111" s="384">
        <v>0</v>
      </c>
      <c r="K111" s="384">
        <v>0</v>
      </c>
      <c r="L111" s="384">
        <v>0</v>
      </c>
      <c r="M111" s="384">
        <v>0</v>
      </c>
      <c r="N111" s="379">
        <f>SUM(C111:M111)</f>
        <v>0</v>
      </c>
      <c r="O111" s="443">
        <f>N111/12</f>
        <v>0</v>
      </c>
      <c r="P111" s="544"/>
      <c r="Q111" s="544"/>
      <c r="R111" s="544"/>
      <c r="S111" s="562">
        <v>0</v>
      </c>
      <c r="T111" s="562">
        <v>0</v>
      </c>
      <c r="U111" s="544"/>
      <c r="V111" s="544"/>
      <c r="W111" s="544"/>
      <c r="X111" s="544"/>
      <c r="Y111" s="544"/>
      <c r="Z111" s="544"/>
      <c r="AA111" s="544"/>
      <c r="AB111" s="563">
        <f t="shared" ref="AB111:AB168" si="43">SUM(P111:AA111)</f>
        <v>0</v>
      </c>
      <c r="AC111" s="564">
        <f>O111*6</f>
        <v>0</v>
      </c>
      <c r="AD111" s="564">
        <f t="shared" ref="AD111:AD168" si="44">AB111-AC111</f>
        <v>0</v>
      </c>
      <c r="AE111" s="565">
        <f t="shared" ref="AE111:AE168" si="45">IFERROR(AD111/AC111%,0)</f>
        <v>0</v>
      </c>
    </row>
    <row r="112" spans="1:31" customFormat="1" ht="17.25" x14ac:dyDescent="0.3">
      <c r="A112" s="457" t="s">
        <v>402</v>
      </c>
      <c r="B112" s="459" t="s">
        <v>403</v>
      </c>
      <c r="C112" s="384">
        <v>0</v>
      </c>
      <c r="D112" s="384">
        <v>1276500</v>
      </c>
      <c r="E112" s="384">
        <v>0</v>
      </c>
      <c r="F112" s="384">
        <v>0</v>
      </c>
      <c r="G112" s="384">
        <v>216000</v>
      </c>
      <c r="H112" s="384">
        <v>120000</v>
      </c>
      <c r="I112" s="384">
        <v>0</v>
      </c>
      <c r="J112" s="384">
        <v>1102500</v>
      </c>
      <c r="K112" s="384">
        <v>0</v>
      </c>
      <c r="L112" s="384">
        <v>120000</v>
      </c>
      <c r="M112" s="384">
        <v>672750</v>
      </c>
      <c r="N112" s="379">
        <f t="shared" ref="N112:N168" si="46">SUM(C112:M112)</f>
        <v>3507750</v>
      </c>
      <c r="O112" s="550">
        <f t="shared" ref="O112:O169" si="47">N112/12</f>
        <v>292312.5</v>
      </c>
      <c r="P112" s="567"/>
      <c r="Q112" s="567"/>
      <c r="R112" s="567"/>
      <c r="S112" s="567"/>
      <c r="T112" s="567"/>
      <c r="U112" s="567">
        <v>250000</v>
      </c>
      <c r="V112" s="536"/>
      <c r="W112" s="536"/>
      <c r="X112" s="536"/>
      <c r="Y112" s="536"/>
      <c r="Z112" s="536"/>
      <c r="AA112" s="536"/>
      <c r="AB112" s="533">
        <f t="shared" si="43"/>
        <v>250000</v>
      </c>
      <c r="AC112" s="534">
        <f t="shared" ref="AC112:AC168" si="48">O112*6</f>
        <v>1753875</v>
      </c>
      <c r="AD112" s="534">
        <f t="shared" si="44"/>
        <v>-1503875</v>
      </c>
      <c r="AE112" s="535">
        <f t="shared" si="45"/>
        <v>-85.745848478369325</v>
      </c>
    </row>
    <row r="113" spans="1:31" customFormat="1" ht="17.25" x14ac:dyDescent="0.3">
      <c r="A113" s="457" t="s">
        <v>404</v>
      </c>
      <c r="B113" s="459" t="s">
        <v>405</v>
      </c>
      <c r="C113" s="384">
        <v>20037000</v>
      </c>
      <c r="D113" s="384">
        <v>1000000</v>
      </c>
      <c r="E113" s="384">
        <v>3537750</v>
      </c>
      <c r="F113" s="384">
        <v>1200000</v>
      </c>
      <c r="G113" s="384">
        <v>360000</v>
      </c>
      <c r="H113" s="384">
        <v>2880000</v>
      </c>
      <c r="I113" s="384">
        <v>1716000</v>
      </c>
      <c r="J113" s="384">
        <v>2599500</v>
      </c>
      <c r="K113" s="384">
        <v>0</v>
      </c>
      <c r="L113" s="384">
        <v>6145500</v>
      </c>
      <c r="M113" s="384">
        <v>2311200</v>
      </c>
      <c r="N113" s="379">
        <f t="shared" si="46"/>
        <v>41786950</v>
      </c>
      <c r="O113" s="550">
        <f t="shared" si="47"/>
        <v>3482245.8333333335</v>
      </c>
      <c r="P113" s="567">
        <v>244020</v>
      </c>
      <c r="Q113" s="567"/>
      <c r="R113" s="567">
        <v>334380</v>
      </c>
      <c r="S113" s="567">
        <v>270000</v>
      </c>
      <c r="T113" s="567"/>
      <c r="U113" s="567"/>
      <c r="V113" s="536"/>
      <c r="W113" s="536"/>
      <c r="X113" s="536"/>
      <c r="Y113" s="536"/>
      <c r="Z113" s="536"/>
      <c r="AA113" s="536"/>
      <c r="AB113" s="533">
        <f t="shared" si="43"/>
        <v>848400</v>
      </c>
      <c r="AC113" s="534">
        <f t="shared" si="48"/>
        <v>20893475</v>
      </c>
      <c r="AD113" s="534">
        <f t="shared" si="44"/>
        <v>-20045075</v>
      </c>
      <c r="AE113" s="565">
        <f t="shared" si="45"/>
        <v>-95.939402133919799</v>
      </c>
    </row>
    <row r="114" spans="1:31" customFormat="1" ht="17.25" x14ac:dyDescent="0.3">
      <c r="A114" s="457" t="s">
        <v>406</v>
      </c>
      <c r="B114" s="459" t="s">
        <v>407</v>
      </c>
      <c r="C114" s="384">
        <v>0</v>
      </c>
      <c r="D114" s="384">
        <v>2810553</v>
      </c>
      <c r="E114" s="384">
        <v>4519225.5</v>
      </c>
      <c r="F114" s="384">
        <v>1014942</v>
      </c>
      <c r="G114" s="384">
        <v>800372.54999999993</v>
      </c>
      <c r="H114" s="384">
        <v>5653717.5</v>
      </c>
      <c r="I114" s="384">
        <v>0</v>
      </c>
      <c r="J114" s="384">
        <v>1117384.5</v>
      </c>
      <c r="K114" s="384">
        <v>285824</v>
      </c>
      <c r="L114" s="384">
        <v>11147922.5</v>
      </c>
      <c r="M114" s="384">
        <v>3017739</v>
      </c>
      <c r="N114" s="379">
        <f t="shared" si="46"/>
        <v>30367680.550000001</v>
      </c>
      <c r="O114" s="550">
        <f t="shared" si="47"/>
        <v>2530640.0458333334</v>
      </c>
      <c r="P114" s="567"/>
      <c r="Q114" s="567"/>
      <c r="R114" s="567"/>
      <c r="S114" s="567"/>
      <c r="T114" s="567"/>
      <c r="U114" s="567"/>
      <c r="V114" s="536"/>
      <c r="W114" s="536"/>
      <c r="X114" s="536"/>
      <c r="Y114" s="536"/>
      <c r="Z114" s="536"/>
      <c r="AA114" s="536"/>
      <c r="AB114" s="533">
        <f t="shared" si="43"/>
        <v>0</v>
      </c>
      <c r="AC114" s="534">
        <f t="shared" si="48"/>
        <v>15183840.275</v>
      </c>
      <c r="AD114" s="534">
        <f t="shared" si="44"/>
        <v>-15183840.275</v>
      </c>
      <c r="AE114" s="535">
        <f t="shared" si="45"/>
        <v>-100</v>
      </c>
    </row>
    <row r="115" spans="1:31" customFormat="1" ht="17.25" x14ac:dyDescent="0.3">
      <c r="A115" s="457" t="s">
        <v>408</v>
      </c>
      <c r="B115" s="459" t="s">
        <v>409</v>
      </c>
      <c r="C115" s="384">
        <v>1635556.5</v>
      </c>
      <c r="D115" s="384">
        <v>1057935</v>
      </c>
      <c r="E115" s="384">
        <v>2507524.875</v>
      </c>
      <c r="F115" s="384">
        <v>823607.25</v>
      </c>
      <c r="G115" s="384">
        <v>1853556.9749999999</v>
      </c>
      <c r="H115" s="384">
        <v>1875240</v>
      </c>
      <c r="I115" s="384">
        <v>252909</v>
      </c>
      <c r="J115" s="384">
        <v>510117</v>
      </c>
      <c r="K115" s="384">
        <v>195760.875</v>
      </c>
      <c r="L115" s="384">
        <v>12681742.5</v>
      </c>
      <c r="M115" s="384">
        <v>972640.5</v>
      </c>
      <c r="N115" s="379">
        <f t="shared" si="46"/>
        <v>24366590.475000001</v>
      </c>
      <c r="O115" s="550">
        <f t="shared" si="47"/>
        <v>2030549.20625</v>
      </c>
      <c r="P115" s="567"/>
      <c r="Q115" s="567"/>
      <c r="R115" s="567">
        <v>17736000</v>
      </c>
      <c r="S115" s="567">
        <v>3128272.0999999996</v>
      </c>
      <c r="T115" s="567"/>
      <c r="U115" s="567"/>
      <c r="V115" s="536"/>
      <c r="W115" s="536"/>
      <c r="X115" s="536"/>
      <c r="Y115" s="536"/>
      <c r="Z115" s="536"/>
      <c r="AA115" s="536"/>
      <c r="AB115" s="533">
        <f t="shared" si="43"/>
        <v>20864272.100000001</v>
      </c>
      <c r="AC115" s="534">
        <f t="shared" si="48"/>
        <v>12183295.237500001</v>
      </c>
      <c r="AD115" s="534">
        <f t="shared" si="44"/>
        <v>8680976.8625000007</v>
      </c>
      <c r="AE115" s="535">
        <f t="shared" si="45"/>
        <v>71.253110864292964</v>
      </c>
    </row>
    <row r="116" spans="1:31" customFormat="1" ht="17.25" x14ac:dyDescent="0.3">
      <c r="A116" s="457" t="s">
        <v>410</v>
      </c>
      <c r="B116" s="459" t="s">
        <v>411</v>
      </c>
      <c r="C116" s="384">
        <v>10652400</v>
      </c>
      <c r="D116" s="384">
        <v>2754000</v>
      </c>
      <c r="E116" s="384">
        <v>2790000</v>
      </c>
      <c r="F116" s="384">
        <v>432000</v>
      </c>
      <c r="G116" s="384">
        <v>1188000</v>
      </c>
      <c r="H116" s="384">
        <v>5490000</v>
      </c>
      <c r="I116" s="384">
        <v>1530000</v>
      </c>
      <c r="J116" s="384">
        <v>1296000</v>
      </c>
      <c r="K116" s="384">
        <v>216000</v>
      </c>
      <c r="L116" s="384">
        <v>21312000</v>
      </c>
      <c r="M116" s="384">
        <v>2196000</v>
      </c>
      <c r="N116" s="379">
        <f t="shared" si="46"/>
        <v>49856400</v>
      </c>
      <c r="O116" s="550">
        <f t="shared" si="47"/>
        <v>4154700</v>
      </c>
      <c r="P116" s="567">
        <v>1957000</v>
      </c>
      <c r="Q116" s="567">
        <v>2009000</v>
      </c>
      <c r="R116" s="567">
        <v>2437810.42</v>
      </c>
      <c r="S116" s="567">
        <v>2613390</v>
      </c>
      <c r="T116" s="567">
        <v>3505362.26</v>
      </c>
      <c r="U116" s="567">
        <v>1954000</v>
      </c>
      <c r="V116" s="536"/>
      <c r="W116" s="536"/>
      <c r="X116" s="536"/>
      <c r="Y116" s="536"/>
      <c r="Z116" s="536"/>
      <c r="AA116" s="536"/>
      <c r="AB116" s="533">
        <f t="shared" si="43"/>
        <v>14476562.68</v>
      </c>
      <c r="AC116" s="534">
        <f t="shared" si="48"/>
        <v>24928200</v>
      </c>
      <c r="AD116" s="534">
        <f t="shared" si="44"/>
        <v>-10451637.32</v>
      </c>
      <c r="AE116" s="535">
        <f t="shared" si="45"/>
        <v>-41.926963519227222</v>
      </c>
    </row>
    <row r="117" spans="1:31" customFormat="1" ht="17.25" x14ac:dyDescent="0.3">
      <c r="A117" s="457" t="s">
        <v>412</v>
      </c>
      <c r="B117" s="459" t="s">
        <v>413</v>
      </c>
      <c r="C117" s="384">
        <v>0</v>
      </c>
      <c r="D117" s="384">
        <v>0</v>
      </c>
      <c r="E117" s="384">
        <v>0</v>
      </c>
      <c r="F117" s="384">
        <v>0</v>
      </c>
      <c r="G117" s="384">
        <v>0</v>
      </c>
      <c r="H117" s="384">
        <v>0</v>
      </c>
      <c r="I117" s="384">
        <v>0</v>
      </c>
      <c r="J117" s="384">
        <v>0</v>
      </c>
      <c r="K117" s="384">
        <v>0</v>
      </c>
      <c r="L117" s="384">
        <v>0</v>
      </c>
      <c r="M117" s="384">
        <v>0</v>
      </c>
      <c r="N117" s="379">
        <f t="shared" si="46"/>
        <v>0</v>
      </c>
      <c r="O117" s="550">
        <f t="shared" si="47"/>
        <v>0</v>
      </c>
      <c r="P117" s="567"/>
      <c r="Q117" s="567"/>
      <c r="R117" s="567"/>
      <c r="S117" s="567"/>
      <c r="T117" s="567"/>
      <c r="U117" s="567"/>
      <c r="V117" s="536"/>
      <c r="W117" s="536"/>
      <c r="X117" s="536"/>
      <c r="Y117" s="536"/>
      <c r="Z117" s="536"/>
      <c r="AA117" s="536"/>
      <c r="AB117" s="533">
        <f t="shared" si="43"/>
        <v>0</v>
      </c>
      <c r="AC117" s="534">
        <f t="shared" si="48"/>
        <v>0</v>
      </c>
      <c r="AD117" s="534">
        <f t="shared" si="44"/>
        <v>0</v>
      </c>
      <c r="AE117" s="535">
        <f t="shared" si="45"/>
        <v>0</v>
      </c>
    </row>
    <row r="118" spans="1:31" customFormat="1" ht="17.25" x14ac:dyDescent="0.3">
      <c r="A118" s="457" t="s">
        <v>414</v>
      </c>
      <c r="B118" s="459" t="s">
        <v>415</v>
      </c>
      <c r="C118" s="384">
        <v>0</v>
      </c>
      <c r="D118" s="384">
        <v>0</v>
      </c>
      <c r="E118" s="384">
        <v>1167000</v>
      </c>
      <c r="F118" s="384">
        <v>807000</v>
      </c>
      <c r="G118" s="384">
        <v>94500</v>
      </c>
      <c r="H118" s="384">
        <v>180000</v>
      </c>
      <c r="I118" s="384">
        <v>0</v>
      </c>
      <c r="J118" s="384">
        <v>0</v>
      </c>
      <c r="K118" s="384">
        <v>297000</v>
      </c>
      <c r="L118" s="384">
        <v>0</v>
      </c>
      <c r="M118" s="384">
        <v>0</v>
      </c>
      <c r="N118" s="379">
        <f t="shared" si="46"/>
        <v>2545500</v>
      </c>
      <c r="O118" s="550">
        <f t="shared" si="47"/>
        <v>212125</v>
      </c>
      <c r="P118" s="567">
        <v>354000</v>
      </c>
      <c r="Q118" s="567">
        <v>1276530</v>
      </c>
      <c r="R118" s="567">
        <v>4914095</v>
      </c>
      <c r="S118" s="567">
        <v>1042055.6</v>
      </c>
      <c r="T118" s="567">
        <v>2877000</v>
      </c>
      <c r="U118" s="567">
        <v>6278000</v>
      </c>
      <c r="V118" s="536"/>
      <c r="W118" s="536"/>
      <c r="X118" s="536"/>
      <c r="Y118" s="536"/>
      <c r="Z118" s="536"/>
      <c r="AA118" s="536"/>
      <c r="AB118" s="533">
        <f t="shared" si="43"/>
        <v>16741680.6</v>
      </c>
      <c r="AC118" s="534">
        <f t="shared" si="48"/>
        <v>1272750</v>
      </c>
      <c r="AD118" s="534">
        <f t="shared" si="44"/>
        <v>15468930.6</v>
      </c>
      <c r="AE118" s="535">
        <f t="shared" si="45"/>
        <v>1215.3942722451384</v>
      </c>
    </row>
    <row r="119" spans="1:31" customFormat="1" ht="17.25" x14ac:dyDescent="0.3">
      <c r="A119" s="457" t="s">
        <v>416</v>
      </c>
      <c r="B119" s="459" t="s">
        <v>417</v>
      </c>
      <c r="C119" s="384">
        <v>120000</v>
      </c>
      <c r="D119" s="384">
        <v>0</v>
      </c>
      <c r="E119" s="384">
        <v>0</v>
      </c>
      <c r="F119" s="384">
        <v>0</v>
      </c>
      <c r="G119" s="384">
        <v>0</v>
      </c>
      <c r="H119" s="384">
        <v>0</v>
      </c>
      <c r="I119" s="384">
        <v>0</v>
      </c>
      <c r="J119" s="384">
        <v>0</v>
      </c>
      <c r="K119" s="384">
        <v>0</v>
      </c>
      <c r="L119" s="384">
        <v>0</v>
      </c>
      <c r="M119" s="384">
        <v>0</v>
      </c>
      <c r="N119" s="379">
        <f t="shared" si="46"/>
        <v>120000</v>
      </c>
      <c r="O119" s="550">
        <f t="shared" si="47"/>
        <v>10000</v>
      </c>
      <c r="P119" s="567"/>
      <c r="Q119" s="567"/>
      <c r="R119" s="567"/>
      <c r="S119" s="567"/>
      <c r="T119" s="567"/>
      <c r="U119" s="567"/>
      <c r="V119" s="536"/>
      <c r="W119" s="536"/>
      <c r="X119" s="536"/>
      <c r="Y119" s="536"/>
      <c r="Z119" s="536"/>
      <c r="AA119" s="536"/>
      <c r="AB119" s="533">
        <f t="shared" si="43"/>
        <v>0</v>
      </c>
      <c r="AC119" s="534">
        <f t="shared" si="48"/>
        <v>60000</v>
      </c>
      <c r="AD119" s="534">
        <f t="shared" si="44"/>
        <v>-60000</v>
      </c>
      <c r="AE119" s="535">
        <f t="shared" si="45"/>
        <v>-100</v>
      </c>
    </row>
    <row r="120" spans="1:31" customFormat="1" ht="17.25" x14ac:dyDescent="0.3">
      <c r="A120" s="457" t="s">
        <v>418</v>
      </c>
      <c r="B120" s="459" t="s">
        <v>419</v>
      </c>
      <c r="C120" s="384">
        <v>0</v>
      </c>
      <c r="D120" s="384">
        <v>0</v>
      </c>
      <c r="E120" s="384">
        <v>0</v>
      </c>
      <c r="F120" s="384">
        <v>0</v>
      </c>
      <c r="G120" s="384">
        <v>0</v>
      </c>
      <c r="H120" s="384">
        <v>0</v>
      </c>
      <c r="I120" s="384">
        <v>0</v>
      </c>
      <c r="J120" s="384">
        <v>0</v>
      </c>
      <c r="K120" s="384">
        <v>0</v>
      </c>
      <c r="L120" s="384">
        <v>0</v>
      </c>
      <c r="M120" s="384">
        <v>0</v>
      </c>
      <c r="N120" s="379">
        <f t="shared" si="46"/>
        <v>0</v>
      </c>
      <c r="O120" s="550">
        <f t="shared" si="47"/>
        <v>0</v>
      </c>
      <c r="P120" s="567"/>
      <c r="Q120" s="567"/>
      <c r="R120" s="567"/>
      <c r="S120" s="567"/>
      <c r="T120" s="567"/>
      <c r="U120" s="567"/>
      <c r="V120" s="536"/>
      <c r="W120" s="536"/>
      <c r="X120" s="536"/>
      <c r="Y120" s="536"/>
      <c r="Z120" s="536"/>
      <c r="AA120" s="536"/>
      <c r="AB120" s="533">
        <f t="shared" si="43"/>
        <v>0</v>
      </c>
      <c r="AC120" s="534">
        <f t="shared" si="48"/>
        <v>0</v>
      </c>
      <c r="AD120" s="534">
        <f t="shared" si="44"/>
        <v>0</v>
      </c>
      <c r="AE120" s="535">
        <f t="shared" si="45"/>
        <v>0</v>
      </c>
    </row>
    <row r="121" spans="1:31" customFormat="1" ht="17.25" x14ac:dyDescent="0.3">
      <c r="A121" s="457" t="s">
        <v>420</v>
      </c>
      <c r="B121" s="459" t="s">
        <v>421</v>
      </c>
      <c r="C121" s="384">
        <v>22309290</v>
      </c>
      <c r="D121" s="384">
        <v>879187.5</v>
      </c>
      <c r="E121" s="384">
        <v>2789577.75</v>
      </c>
      <c r="F121" s="384">
        <v>819570</v>
      </c>
      <c r="G121" s="384">
        <v>467349.44999999995</v>
      </c>
      <c r="H121" s="384">
        <v>3816408.75</v>
      </c>
      <c r="I121" s="384">
        <v>611457.75</v>
      </c>
      <c r="J121" s="384">
        <v>1554540.75</v>
      </c>
      <c r="K121" s="384">
        <v>631913.07000000007</v>
      </c>
      <c r="L121" s="384">
        <v>22499565</v>
      </c>
      <c r="M121" s="384">
        <v>1323645</v>
      </c>
      <c r="N121" s="379">
        <f t="shared" si="46"/>
        <v>57702505.019999996</v>
      </c>
      <c r="O121" s="550">
        <f t="shared" si="47"/>
        <v>4808542.085</v>
      </c>
      <c r="P121" s="567"/>
      <c r="Q121" s="567">
        <v>3409027</v>
      </c>
      <c r="R121" s="567"/>
      <c r="S121" s="567">
        <v>2203970</v>
      </c>
      <c r="T121" s="567">
        <v>302500</v>
      </c>
      <c r="U121" s="567"/>
      <c r="V121" s="536"/>
      <c r="W121" s="536"/>
      <c r="X121" s="536"/>
      <c r="Y121" s="536"/>
      <c r="Z121" s="536"/>
      <c r="AA121" s="536"/>
      <c r="AB121" s="533">
        <f t="shared" si="43"/>
        <v>5915497</v>
      </c>
      <c r="AC121" s="534">
        <f t="shared" si="48"/>
        <v>28851252.509999998</v>
      </c>
      <c r="AD121" s="534">
        <f t="shared" si="44"/>
        <v>-22935755.509999998</v>
      </c>
      <c r="AE121" s="535">
        <f t="shared" si="45"/>
        <v>-79.496567790429012</v>
      </c>
    </row>
    <row r="122" spans="1:31" customFormat="1" ht="17.25" x14ac:dyDescent="0.3">
      <c r="A122" s="457" t="s">
        <v>422</v>
      </c>
      <c r="B122" s="459" t="s">
        <v>423</v>
      </c>
      <c r="C122" s="384">
        <v>2100000</v>
      </c>
      <c r="D122" s="384">
        <v>0</v>
      </c>
      <c r="E122" s="384">
        <v>0</v>
      </c>
      <c r="F122" s="384">
        <v>0</v>
      </c>
      <c r="G122" s="384">
        <v>0</v>
      </c>
      <c r="H122" s="384">
        <v>0</v>
      </c>
      <c r="I122" s="384">
        <v>0</v>
      </c>
      <c r="J122" s="384">
        <v>0</v>
      </c>
      <c r="K122" s="384">
        <v>0</v>
      </c>
      <c r="L122" s="384">
        <v>13839000</v>
      </c>
      <c r="M122" s="384">
        <v>0</v>
      </c>
      <c r="N122" s="379">
        <f t="shared" si="46"/>
        <v>15939000</v>
      </c>
      <c r="O122" s="550">
        <f t="shared" si="47"/>
        <v>1328250</v>
      </c>
      <c r="P122" s="567"/>
      <c r="Q122" s="567"/>
      <c r="R122" s="567"/>
      <c r="S122" s="567"/>
      <c r="T122" s="567"/>
      <c r="U122" s="567"/>
      <c r="V122" s="536"/>
      <c r="W122" s="536"/>
      <c r="X122" s="536"/>
      <c r="Y122" s="536"/>
      <c r="Z122" s="536"/>
      <c r="AA122" s="536"/>
      <c r="AB122" s="533">
        <f t="shared" si="43"/>
        <v>0</v>
      </c>
      <c r="AC122" s="534">
        <f t="shared" si="48"/>
        <v>7969500</v>
      </c>
      <c r="AD122" s="534">
        <f t="shared" si="44"/>
        <v>-7969500</v>
      </c>
      <c r="AE122" s="535">
        <f t="shared" si="45"/>
        <v>-100</v>
      </c>
    </row>
    <row r="123" spans="1:31" customFormat="1" ht="17.25" x14ac:dyDescent="0.3">
      <c r="A123" s="457" t="s">
        <v>424</v>
      </c>
      <c r="B123" s="459" t="s">
        <v>425</v>
      </c>
      <c r="C123" s="384">
        <v>2400000</v>
      </c>
      <c r="D123" s="384">
        <v>0</v>
      </c>
      <c r="E123" s="384">
        <v>0</v>
      </c>
      <c r="F123" s="384">
        <v>0</v>
      </c>
      <c r="G123" s="384">
        <v>0</v>
      </c>
      <c r="H123" s="384">
        <v>0</v>
      </c>
      <c r="I123" s="384">
        <v>0</v>
      </c>
      <c r="J123" s="384">
        <v>0</v>
      </c>
      <c r="K123" s="384">
        <v>0</v>
      </c>
      <c r="L123" s="384">
        <v>1200000</v>
      </c>
      <c r="M123" s="384">
        <v>0</v>
      </c>
      <c r="N123" s="379">
        <f t="shared" si="46"/>
        <v>3600000</v>
      </c>
      <c r="O123" s="550">
        <f t="shared" si="47"/>
        <v>300000</v>
      </c>
      <c r="P123" s="567"/>
      <c r="Q123" s="567"/>
      <c r="R123" s="567"/>
      <c r="S123" s="567">
        <v>320000</v>
      </c>
      <c r="T123" s="567">
        <v>265000</v>
      </c>
      <c r="U123" s="567">
        <v>210000</v>
      </c>
      <c r="V123" s="536"/>
      <c r="W123" s="536"/>
      <c r="X123" s="536"/>
      <c r="Y123" s="536"/>
      <c r="Z123" s="536"/>
      <c r="AA123" s="536"/>
      <c r="AB123" s="533">
        <f t="shared" si="43"/>
        <v>795000</v>
      </c>
      <c r="AC123" s="534">
        <f t="shared" si="48"/>
        <v>1800000</v>
      </c>
      <c r="AD123" s="534">
        <f t="shared" si="44"/>
        <v>-1005000</v>
      </c>
      <c r="AE123" s="535">
        <f t="shared" si="45"/>
        <v>-55.833333333333336</v>
      </c>
    </row>
    <row r="124" spans="1:31" customFormat="1" ht="17.25" x14ac:dyDescent="0.3">
      <c r="A124" s="457" t="s">
        <v>426</v>
      </c>
      <c r="B124" s="459" t="s">
        <v>427</v>
      </c>
      <c r="C124" s="384">
        <v>2700000</v>
      </c>
      <c r="D124" s="384">
        <v>0</v>
      </c>
      <c r="E124" s="384">
        <v>0</v>
      </c>
      <c r="F124" s="384">
        <v>0</v>
      </c>
      <c r="G124" s="384">
        <v>0</v>
      </c>
      <c r="H124" s="384">
        <v>0</v>
      </c>
      <c r="I124" s="384">
        <v>0</v>
      </c>
      <c r="J124" s="384">
        <v>0</v>
      </c>
      <c r="K124" s="384">
        <v>0</v>
      </c>
      <c r="L124" s="384">
        <v>0</v>
      </c>
      <c r="M124" s="384">
        <v>0</v>
      </c>
      <c r="N124" s="379">
        <f t="shared" si="46"/>
        <v>2700000</v>
      </c>
      <c r="O124" s="550">
        <f t="shared" si="47"/>
        <v>225000</v>
      </c>
      <c r="P124" s="567"/>
      <c r="Q124" s="567"/>
      <c r="R124" s="567"/>
      <c r="S124" s="567"/>
      <c r="T124" s="567"/>
      <c r="U124" s="567"/>
      <c r="V124" s="536"/>
      <c r="W124" s="536"/>
      <c r="X124" s="536"/>
      <c r="Y124" s="536"/>
      <c r="Z124" s="536"/>
      <c r="AA124" s="536"/>
      <c r="AB124" s="533">
        <f t="shared" si="43"/>
        <v>0</v>
      </c>
      <c r="AC124" s="534">
        <f t="shared" si="48"/>
        <v>1350000</v>
      </c>
      <c r="AD124" s="534">
        <f t="shared" si="44"/>
        <v>-1350000</v>
      </c>
      <c r="AE124" s="535">
        <f t="shared" si="45"/>
        <v>-100</v>
      </c>
    </row>
    <row r="125" spans="1:31" customFormat="1" ht="17.25" x14ac:dyDescent="0.3">
      <c r="A125" s="457" t="s">
        <v>428</v>
      </c>
      <c r="B125" s="459" t="s">
        <v>429</v>
      </c>
      <c r="C125" s="384">
        <v>0</v>
      </c>
      <c r="D125" s="384">
        <v>0</v>
      </c>
      <c r="E125" s="384">
        <v>0</v>
      </c>
      <c r="F125" s="384">
        <v>0</v>
      </c>
      <c r="G125" s="384">
        <v>0</v>
      </c>
      <c r="H125" s="384">
        <v>0</v>
      </c>
      <c r="I125" s="384">
        <v>0</v>
      </c>
      <c r="J125" s="384">
        <v>0</v>
      </c>
      <c r="K125" s="384">
        <v>0</v>
      </c>
      <c r="L125" s="384">
        <v>0</v>
      </c>
      <c r="M125" s="384">
        <v>0</v>
      </c>
      <c r="N125" s="379">
        <f t="shared" si="46"/>
        <v>0</v>
      </c>
      <c r="O125" s="550">
        <f t="shared" si="47"/>
        <v>0</v>
      </c>
      <c r="P125" s="567"/>
      <c r="Q125" s="567"/>
      <c r="R125" s="567"/>
      <c r="S125" s="567"/>
      <c r="T125" s="567"/>
      <c r="U125" s="567"/>
      <c r="V125" s="536"/>
      <c r="W125" s="536"/>
      <c r="X125" s="536"/>
      <c r="Y125" s="536"/>
      <c r="Z125" s="536"/>
      <c r="AA125" s="536"/>
      <c r="AB125" s="533">
        <f t="shared" si="43"/>
        <v>0</v>
      </c>
      <c r="AC125" s="534">
        <f t="shared" si="48"/>
        <v>0</v>
      </c>
      <c r="AD125" s="534">
        <f t="shared" si="44"/>
        <v>0</v>
      </c>
      <c r="AE125" s="535">
        <f t="shared" si="45"/>
        <v>0</v>
      </c>
    </row>
    <row r="126" spans="1:31" customFormat="1" ht="17.25" x14ac:dyDescent="0.3">
      <c r="A126" s="457" t="s">
        <v>430</v>
      </c>
      <c r="B126" s="459" t="s">
        <v>431</v>
      </c>
      <c r="C126" s="384">
        <v>0</v>
      </c>
      <c r="D126" s="384">
        <v>0</v>
      </c>
      <c r="E126" s="384">
        <v>0</v>
      </c>
      <c r="F126" s="384">
        <v>0</v>
      </c>
      <c r="G126" s="384">
        <v>0</v>
      </c>
      <c r="H126" s="384">
        <v>0</v>
      </c>
      <c r="I126" s="384">
        <v>0</v>
      </c>
      <c r="J126" s="384">
        <v>0</v>
      </c>
      <c r="K126" s="384">
        <v>0</v>
      </c>
      <c r="L126" s="384">
        <v>0</v>
      </c>
      <c r="M126" s="384">
        <v>0</v>
      </c>
      <c r="N126" s="379">
        <f t="shared" si="46"/>
        <v>0</v>
      </c>
      <c r="O126" s="550">
        <f t="shared" si="47"/>
        <v>0</v>
      </c>
      <c r="P126" s="567"/>
      <c r="Q126" s="567"/>
      <c r="R126" s="567"/>
      <c r="S126" s="567"/>
      <c r="T126" s="567"/>
      <c r="U126" s="567"/>
      <c r="V126" s="536"/>
      <c r="W126" s="536"/>
      <c r="X126" s="536"/>
      <c r="Y126" s="536"/>
      <c r="Z126" s="536"/>
      <c r="AA126" s="536"/>
      <c r="AB126" s="533">
        <f t="shared" si="43"/>
        <v>0</v>
      </c>
      <c r="AC126" s="534">
        <f t="shared" si="48"/>
        <v>0</v>
      </c>
      <c r="AD126" s="534">
        <f t="shared" si="44"/>
        <v>0</v>
      </c>
      <c r="AE126" s="535">
        <f t="shared" si="45"/>
        <v>0</v>
      </c>
    </row>
    <row r="127" spans="1:31" customFormat="1" ht="17.25" x14ac:dyDescent="0.3">
      <c r="A127" s="457" t="s">
        <v>432</v>
      </c>
      <c r="B127" s="459" t="s">
        <v>433</v>
      </c>
      <c r="C127" s="384">
        <v>0</v>
      </c>
      <c r="D127" s="384">
        <v>0</v>
      </c>
      <c r="E127" s="384">
        <v>0</v>
      </c>
      <c r="F127" s="384">
        <v>0</v>
      </c>
      <c r="G127" s="384">
        <v>0</v>
      </c>
      <c r="H127" s="384">
        <v>0</v>
      </c>
      <c r="I127" s="384">
        <v>0</v>
      </c>
      <c r="J127" s="384">
        <v>0</v>
      </c>
      <c r="K127" s="384">
        <v>0</v>
      </c>
      <c r="L127" s="384">
        <v>0</v>
      </c>
      <c r="M127" s="384">
        <v>0</v>
      </c>
      <c r="N127" s="379">
        <f t="shared" si="46"/>
        <v>0</v>
      </c>
      <c r="O127" s="550">
        <f t="shared" si="47"/>
        <v>0</v>
      </c>
      <c r="P127" s="567"/>
      <c r="Q127" s="567"/>
      <c r="R127" s="567"/>
      <c r="S127" s="567"/>
      <c r="T127" s="567"/>
      <c r="U127" s="567"/>
      <c r="V127" s="536"/>
      <c r="W127" s="536"/>
      <c r="X127" s="536"/>
      <c r="Y127" s="536"/>
      <c r="Z127" s="536"/>
      <c r="AA127" s="536"/>
      <c r="AB127" s="533">
        <f t="shared" si="43"/>
        <v>0</v>
      </c>
      <c r="AC127" s="534">
        <f t="shared" si="48"/>
        <v>0</v>
      </c>
      <c r="AD127" s="534">
        <f t="shared" si="44"/>
        <v>0</v>
      </c>
      <c r="AE127" s="535">
        <f t="shared" si="45"/>
        <v>0</v>
      </c>
    </row>
    <row r="128" spans="1:31" customFormat="1" ht="17.25" x14ac:dyDescent="0.3">
      <c r="A128" s="457" t="s">
        <v>434</v>
      </c>
      <c r="B128" s="459" t="s">
        <v>435</v>
      </c>
      <c r="C128" s="384">
        <v>2925000</v>
      </c>
      <c r="D128" s="384">
        <v>480000</v>
      </c>
      <c r="E128" s="384">
        <v>743400</v>
      </c>
      <c r="F128" s="384">
        <v>1500000</v>
      </c>
      <c r="G128" s="384">
        <v>360000</v>
      </c>
      <c r="H128" s="384">
        <v>8130000</v>
      </c>
      <c r="I128" s="384">
        <v>0</v>
      </c>
      <c r="J128" s="384">
        <v>420000</v>
      </c>
      <c r="K128" s="384">
        <v>1500000</v>
      </c>
      <c r="L128" s="384">
        <v>1080000</v>
      </c>
      <c r="M128" s="384">
        <v>0</v>
      </c>
      <c r="N128" s="379">
        <f t="shared" si="46"/>
        <v>17138400</v>
      </c>
      <c r="O128" s="550">
        <f t="shared" si="47"/>
        <v>1428200</v>
      </c>
      <c r="P128" s="567"/>
      <c r="Q128" s="567"/>
      <c r="R128" s="567">
        <v>1591800</v>
      </c>
      <c r="S128" s="567">
        <v>192000</v>
      </c>
      <c r="T128" s="567"/>
      <c r="U128" s="567">
        <v>24000</v>
      </c>
      <c r="V128" s="536"/>
      <c r="W128" s="536"/>
      <c r="X128" s="536"/>
      <c r="Y128" s="536"/>
      <c r="Z128" s="536"/>
      <c r="AA128" s="536"/>
      <c r="AB128" s="533">
        <f t="shared" si="43"/>
        <v>1807800</v>
      </c>
      <c r="AC128" s="534">
        <f t="shared" si="48"/>
        <v>8569200</v>
      </c>
      <c r="AD128" s="534">
        <f t="shared" si="44"/>
        <v>-6761400</v>
      </c>
      <c r="AE128" s="535">
        <f t="shared" si="45"/>
        <v>-78.903514913877615</v>
      </c>
    </row>
    <row r="129" spans="1:31" customFormat="1" ht="17.25" x14ac:dyDescent="0.3">
      <c r="A129" s="457" t="s">
        <v>436</v>
      </c>
      <c r="B129" s="459" t="s">
        <v>437</v>
      </c>
      <c r="C129" s="384">
        <v>0</v>
      </c>
      <c r="D129" s="384">
        <v>0</v>
      </c>
      <c r="E129" s="384">
        <v>0</v>
      </c>
      <c r="F129" s="384">
        <v>0</v>
      </c>
      <c r="G129" s="384">
        <v>0</v>
      </c>
      <c r="H129" s="384">
        <v>0</v>
      </c>
      <c r="I129" s="384">
        <v>0</v>
      </c>
      <c r="J129" s="384">
        <v>0</v>
      </c>
      <c r="K129" s="384">
        <v>0</v>
      </c>
      <c r="L129" s="384">
        <v>0</v>
      </c>
      <c r="M129" s="384">
        <v>0</v>
      </c>
      <c r="N129" s="379">
        <f t="shared" si="46"/>
        <v>0</v>
      </c>
      <c r="O129" s="550">
        <f t="shared" si="47"/>
        <v>0</v>
      </c>
      <c r="P129" s="567">
        <v>10588908</v>
      </c>
      <c r="Q129" s="567"/>
      <c r="R129" s="567">
        <v>242500</v>
      </c>
      <c r="S129" s="567"/>
      <c r="T129" s="567"/>
      <c r="U129" s="567"/>
      <c r="V129" s="536"/>
      <c r="W129" s="536"/>
      <c r="X129" s="536"/>
      <c r="Y129" s="536"/>
      <c r="Z129" s="536"/>
      <c r="AA129" s="536"/>
      <c r="AB129" s="533">
        <f t="shared" si="43"/>
        <v>10831408</v>
      </c>
      <c r="AC129" s="534">
        <f t="shared" si="48"/>
        <v>0</v>
      </c>
      <c r="AD129" s="534">
        <f t="shared" si="44"/>
        <v>10831408</v>
      </c>
      <c r="AE129" s="535">
        <f t="shared" si="45"/>
        <v>0</v>
      </c>
    </row>
    <row r="130" spans="1:31" customFormat="1" ht="17.25" x14ac:dyDescent="0.3">
      <c r="A130" s="457" t="s">
        <v>438</v>
      </c>
      <c r="B130" s="459" t="s">
        <v>439</v>
      </c>
      <c r="C130" s="384">
        <v>0</v>
      </c>
      <c r="D130" s="384">
        <v>0</v>
      </c>
      <c r="E130" s="384">
        <v>0</v>
      </c>
      <c r="F130" s="384">
        <v>0</v>
      </c>
      <c r="G130" s="384">
        <v>0</v>
      </c>
      <c r="H130" s="384">
        <v>0</v>
      </c>
      <c r="I130" s="384">
        <v>0</v>
      </c>
      <c r="J130" s="384">
        <v>0</v>
      </c>
      <c r="K130" s="384">
        <v>0</v>
      </c>
      <c r="L130" s="384">
        <v>0</v>
      </c>
      <c r="M130" s="384">
        <v>0</v>
      </c>
      <c r="N130" s="379">
        <f t="shared" si="46"/>
        <v>0</v>
      </c>
      <c r="O130" s="550">
        <f t="shared" si="47"/>
        <v>0</v>
      </c>
      <c r="P130" s="567"/>
      <c r="Q130" s="567"/>
      <c r="R130" s="567"/>
      <c r="S130" s="567"/>
      <c r="T130" s="567"/>
      <c r="U130" s="567"/>
      <c r="V130" s="536"/>
      <c r="W130" s="536"/>
      <c r="X130" s="536"/>
      <c r="Y130" s="536"/>
      <c r="Z130" s="536"/>
      <c r="AA130" s="536"/>
      <c r="AB130" s="533">
        <f t="shared" si="43"/>
        <v>0</v>
      </c>
      <c r="AC130" s="534">
        <f t="shared" si="48"/>
        <v>0</v>
      </c>
      <c r="AD130" s="534">
        <f t="shared" si="44"/>
        <v>0</v>
      </c>
      <c r="AE130" s="535">
        <f t="shared" si="45"/>
        <v>0</v>
      </c>
    </row>
    <row r="131" spans="1:31" customFormat="1" ht="17.25" x14ac:dyDescent="0.3">
      <c r="A131" s="457" t="s">
        <v>440</v>
      </c>
      <c r="B131" s="459" t="s">
        <v>441</v>
      </c>
      <c r="C131" s="384">
        <v>21225000</v>
      </c>
      <c r="D131" s="384">
        <v>0</v>
      </c>
      <c r="E131" s="384">
        <v>0</v>
      </c>
      <c r="F131" s="384">
        <v>0</v>
      </c>
      <c r="G131" s="384">
        <v>0</v>
      </c>
      <c r="H131" s="384">
        <v>0</v>
      </c>
      <c r="I131" s="384">
        <v>0</v>
      </c>
      <c r="J131" s="384">
        <v>0</v>
      </c>
      <c r="K131" s="384">
        <v>0</v>
      </c>
      <c r="L131" s="384">
        <v>0</v>
      </c>
      <c r="M131" s="384">
        <v>0</v>
      </c>
      <c r="N131" s="379">
        <f t="shared" si="46"/>
        <v>21225000</v>
      </c>
      <c r="O131" s="550">
        <f t="shared" si="47"/>
        <v>1768750</v>
      </c>
      <c r="P131" s="567"/>
      <c r="Q131" s="567"/>
      <c r="R131" s="567">
        <v>0</v>
      </c>
      <c r="S131" s="567"/>
      <c r="T131" s="567"/>
      <c r="U131" s="567"/>
      <c r="V131" s="536"/>
      <c r="W131" s="536"/>
      <c r="X131" s="536"/>
      <c r="Y131" s="536"/>
      <c r="Z131" s="536"/>
      <c r="AA131" s="536"/>
      <c r="AB131" s="533">
        <f t="shared" si="43"/>
        <v>0</v>
      </c>
      <c r="AC131" s="534">
        <f t="shared" si="48"/>
        <v>10612500</v>
      </c>
      <c r="AD131" s="534">
        <f t="shared" si="44"/>
        <v>-10612500</v>
      </c>
      <c r="AE131" s="535">
        <f t="shared" si="45"/>
        <v>-100</v>
      </c>
    </row>
    <row r="132" spans="1:31" customFormat="1" ht="17.25" x14ac:dyDescent="0.3">
      <c r="A132" s="457" t="s">
        <v>442</v>
      </c>
      <c r="B132" s="459" t="s">
        <v>443</v>
      </c>
      <c r="C132" s="384">
        <v>0</v>
      </c>
      <c r="D132" s="384">
        <v>0</v>
      </c>
      <c r="E132" s="384">
        <v>0</v>
      </c>
      <c r="F132" s="384">
        <v>0</v>
      </c>
      <c r="G132" s="384">
        <v>0</v>
      </c>
      <c r="H132" s="384">
        <v>0</v>
      </c>
      <c r="I132" s="384">
        <v>0</v>
      </c>
      <c r="J132" s="384">
        <v>0</v>
      </c>
      <c r="K132" s="384">
        <v>0</v>
      </c>
      <c r="L132" s="384">
        <v>0</v>
      </c>
      <c r="M132" s="384">
        <v>0</v>
      </c>
      <c r="N132" s="379">
        <f t="shared" si="46"/>
        <v>0</v>
      </c>
      <c r="O132" s="550">
        <f t="shared" si="47"/>
        <v>0</v>
      </c>
      <c r="P132" s="567"/>
      <c r="Q132" s="567"/>
      <c r="R132" s="567"/>
      <c r="S132" s="567"/>
      <c r="T132" s="567"/>
      <c r="U132" s="567"/>
      <c r="V132" s="536"/>
      <c r="W132" s="536"/>
      <c r="X132" s="536"/>
      <c r="Y132" s="536"/>
      <c r="Z132" s="536"/>
      <c r="AA132" s="536"/>
      <c r="AB132" s="533">
        <f t="shared" si="43"/>
        <v>0</v>
      </c>
      <c r="AC132" s="534">
        <f t="shared" si="48"/>
        <v>0</v>
      </c>
      <c r="AD132" s="534">
        <f t="shared" si="44"/>
        <v>0</v>
      </c>
      <c r="AE132" s="535">
        <f t="shared" si="45"/>
        <v>0</v>
      </c>
    </row>
    <row r="133" spans="1:31" customFormat="1" ht="17.25" x14ac:dyDescent="0.3">
      <c r="A133" s="457" t="s">
        <v>444</v>
      </c>
      <c r="B133" s="459" t="s">
        <v>445</v>
      </c>
      <c r="C133" s="384">
        <v>8890200</v>
      </c>
      <c r="D133" s="384">
        <v>1719000</v>
      </c>
      <c r="E133" s="384">
        <v>1701000</v>
      </c>
      <c r="F133" s="384">
        <v>288000</v>
      </c>
      <c r="G133" s="384">
        <v>964710</v>
      </c>
      <c r="H133" s="384">
        <v>3537000</v>
      </c>
      <c r="I133" s="384">
        <v>918000</v>
      </c>
      <c r="J133" s="384">
        <v>1692000</v>
      </c>
      <c r="K133" s="384">
        <v>783000</v>
      </c>
      <c r="L133" s="384">
        <v>17928000</v>
      </c>
      <c r="M133" s="384">
        <v>2327850</v>
      </c>
      <c r="N133" s="379">
        <f t="shared" si="46"/>
        <v>40748760</v>
      </c>
      <c r="O133" s="550">
        <f t="shared" si="47"/>
        <v>3395730</v>
      </c>
      <c r="P133" s="567">
        <v>2514168</v>
      </c>
      <c r="Q133" s="567"/>
      <c r="R133" s="567">
        <v>3007138</v>
      </c>
      <c r="S133" s="567"/>
      <c r="T133" s="567">
        <v>3065960</v>
      </c>
      <c r="U133" s="567"/>
      <c r="V133" s="536"/>
      <c r="W133" s="536"/>
      <c r="X133" s="536"/>
      <c r="Y133" s="536"/>
      <c r="Z133" s="536"/>
      <c r="AA133" s="536"/>
      <c r="AB133" s="533">
        <f t="shared" si="43"/>
        <v>8587266</v>
      </c>
      <c r="AC133" s="534">
        <f t="shared" si="48"/>
        <v>20374380</v>
      </c>
      <c r="AD133" s="534">
        <f t="shared" si="44"/>
        <v>-11787114</v>
      </c>
      <c r="AE133" s="535">
        <f t="shared" si="45"/>
        <v>-57.852626681155456</v>
      </c>
    </row>
    <row r="134" spans="1:31" customFormat="1" ht="17.25" x14ac:dyDescent="0.3">
      <c r="A134" s="457" t="s">
        <v>446</v>
      </c>
      <c r="B134" s="459" t="s">
        <v>447</v>
      </c>
      <c r="C134" s="384">
        <v>0</v>
      </c>
      <c r="D134" s="384">
        <v>0</v>
      </c>
      <c r="E134" s="384">
        <v>0</v>
      </c>
      <c r="F134" s="384">
        <v>0</v>
      </c>
      <c r="G134" s="384">
        <v>0</v>
      </c>
      <c r="H134" s="384">
        <v>0</v>
      </c>
      <c r="I134" s="384">
        <v>0</v>
      </c>
      <c r="J134" s="384">
        <v>0</v>
      </c>
      <c r="K134" s="384">
        <v>0</v>
      </c>
      <c r="L134" s="384">
        <v>0</v>
      </c>
      <c r="M134" s="384">
        <v>0</v>
      </c>
      <c r="N134" s="379">
        <f t="shared" si="46"/>
        <v>0</v>
      </c>
      <c r="O134" s="550">
        <f t="shared" si="47"/>
        <v>0</v>
      </c>
      <c r="P134" s="567"/>
      <c r="Q134" s="567"/>
      <c r="R134" s="567"/>
      <c r="S134" s="567"/>
      <c r="T134" s="567"/>
      <c r="U134" s="567"/>
      <c r="V134" s="536"/>
      <c r="W134" s="536"/>
      <c r="X134" s="536"/>
      <c r="Y134" s="536"/>
      <c r="Z134" s="536"/>
      <c r="AA134" s="536"/>
      <c r="AB134" s="533">
        <f t="shared" si="43"/>
        <v>0</v>
      </c>
      <c r="AC134" s="534">
        <f t="shared" si="48"/>
        <v>0</v>
      </c>
      <c r="AD134" s="534">
        <f t="shared" si="44"/>
        <v>0</v>
      </c>
      <c r="AE134" s="535">
        <f t="shared" si="45"/>
        <v>0</v>
      </c>
    </row>
    <row r="135" spans="1:31" customFormat="1" ht="17.25" x14ac:dyDescent="0.3">
      <c r="A135" s="457" t="s">
        <v>448</v>
      </c>
      <c r="B135" s="459" t="s">
        <v>449</v>
      </c>
      <c r="C135" s="384">
        <v>648000</v>
      </c>
      <c r="D135" s="384">
        <v>432000</v>
      </c>
      <c r="E135" s="384">
        <v>756000</v>
      </c>
      <c r="F135" s="384">
        <v>144000</v>
      </c>
      <c r="G135" s="384">
        <v>216000</v>
      </c>
      <c r="H135" s="384">
        <v>0</v>
      </c>
      <c r="I135" s="384">
        <v>330000</v>
      </c>
      <c r="J135" s="384">
        <v>0</v>
      </c>
      <c r="K135" s="384">
        <v>72000</v>
      </c>
      <c r="L135" s="384">
        <v>0</v>
      </c>
      <c r="M135" s="384">
        <v>192000</v>
      </c>
      <c r="N135" s="379">
        <f t="shared" si="46"/>
        <v>2790000</v>
      </c>
      <c r="O135" s="550">
        <f t="shared" si="47"/>
        <v>232500</v>
      </c>
      <c r="P135" s="567"/>
      <c r="Q135" s="567"/>
      <c r="R135" s="567"/>
      <c r="S135" s="567"/>
      <c r="T135" s="567"/>
      <c r="U135" s="567"/>
      <c r="V135" s="536"/>
      <c r="W135" s="536"/>
      <c r="X135" s="536"/>
      <c r="Y135" s="536"/>
      <c r="Z135" s="536"/>
      <c r="AA135" s="536"/>
      <c r="AB135" s="533">
        <f t="shared" si="43"/>
        <v>0</v>
      </c>
      <c r="AC135" s="534">
        <f t="shared" si="48"/>
        <v>1395000</v>
      </c>
      <c r="AD135" s="534">
        <f t="shared" si="44"/>
        <v>-1395000</v>
      </c>
      <c r="AE135" s="535">
        <f t="shared" si="45"/>
        <v>-100</v>
      </c>
    </row>
    <row r="136" spans="1:31" customFormat="1" ht="17.25" x14ac:dyDescent="0.3">
      <c r="A136" s="457" t="s">
        <v>450</v>
      </c>
      <c r="B136" s="459" t="s">
        <v>451</v>
      </c>
      <c r="C136" s="384">
        <v>0</v>
      </c>
      <c r="D136" s="384">
        <v>1143000</v>
      </c>
      <c r="E136" s="384">
        <v>0</v>
      </c>
      <c r="F136" s="384">
        <v>0</v>
      </c>
      <c r="G136" s="384">
        <v>630000</v>
      </c>
      <c r="H136" s="384">
        <v>6000000</v>
      </c>
      <c r="I136" s="384">
        <v>0</v>
      </c>
      <c r="J136" s="384">
        <v>0</v>
      </c>
      <c r="K136" s="384">
        <v>1620000</v>
      </c>
      <c r="L136" s="384">
        <v>6912000</v>
      </c>
      <c r="M136" s="384">
        <v>0</v>
      </c>
      <c r="N136" s="379">
        <f t="shared" si="46"/>
        <v>16305000</v>
      </c>
      <c r="O136" s="550">
        <f t="shared" si="47"/>
        <v>1358750</v>
      </c>
      <c r="P136" s="567"/>
      <c r="Q136" s="567">
        <v>1560000</v>
      </c>
      <c r="R136" s="567">
        <v>1270000</v>
      </c>
      <c r="S136" s="567">
        <v>1077600</v>
      </c>
      <c r="T136" s="567">
        <v>2040000</v>
      </c>
      <c r="U136" s="567"/>
      <c r="V136" s="536"/>
      <c r="W136" s="536"/>
      <c r="X136" s="536"/>
      <c r="Y136" s="536"/>
      <c r="Z136" s="536"/>
      <c r="AA136" s="536"/>
      <c r="AB136" s="533">
        <f t="shared" si="43"/>
        <v>5947600</v>
      </c>
      <c r="AC136" s="534">
        <f t="shared" si="48"/>
        <v>8152500</v>
      </c>
      <c r="AD136" s="534">
        <f t="shared" si="44"/>
        <v>-2204900</v>
      </c>
      <c r="AE136" s="535">
        <f t="shared" si="45"/>
        <v>-27.045691505673105</v>
      </c>
    </row>
    <row r="137" spans="1:31" customFormat="1" ht="17.25" x14ac:dyDescent="0.3">
      <c r="A137" s="457" t="s">
        <v>452</v>
      </c>
      <c r="B137" s="459" t="s">
        <v>453</v>
      </c>
      <c r="C137" s="384">
        <v>0</v>
      </c>
      <c r="D137" s="384">
        <v>20445750</v>
      </c>
      <c r="E137" s="384">
        <v>12267450</v>
      </c>
      <c r="F137" s="384">
        <v>8178300</v>
      </c>
      <c r="G137" s="384">
        <v>6750000</v>
      </c>
      <c r="H137" s="384">
        <v>24534900</v>
      </c>
      <c r="I137" s="384">
        <v>9541350</v>
      </c>
      <c r="J137" s="384">
        <v>16200000</v>
      </c>
      <c r="K137" s="384">
        <v>8100000</v>
      </c>
      <c r="L137" s="384">
        <v>129312000</v>
      </c>
      <c r="M137" s="384">
        <v>12267450</v>
      </c>
      <c r="N137" s="379">
        <f t="shared" si="46"/>
        <v>247597200</v>
      </c>
      <c r="O137" s="550">
        <f t="shared" si="47"/>
        <v>20633100</v>
      </c>
      <c r="P137" s="567">
        <v>26302508.219999999</v>
      </c>
      <c r="Q137" s="567">
        <v>11361239.59</v>
      </c>
      <c r="R137" s="567">
        <v>14084850</v>
      </c>
      <c r="S137" s="567">
        <v>11931355.48</v>
      </c>
      <c r="T137" s="567">
        <v>8362869.1799999997</v>
      </c>
      <c r="U137" s="567">
        <v>18347931.640000001</v>
      </c>
      <c r="V137" s="536"/>
      <c r="W137" s="536"/>
      <c r="X137" s="536"/>
      <c r="Y137" s="536"/>
      <c r="Z137" s="536"/>
      <c r="AA137" s="536"/>
      <c r="AB137" s="533">
        <f t="shared" si="43"/>
        <v>90390754.109999999</v>
      </c>
      <c r="AC137" s="534">
        <f t="shared" si="48"/>
        <v>123798600</v>
      </c>
      <c r="AD137" s="534">
        <f t="shared" si="44"/>
        <v>-33407845.890000001</v>
      </c>
      <c r="AE137" s="535">
        <f t="shared" si="45"/>
        <v>-26.985641105796027</v>
      </c>
    </row>
    <row r="138" spans="1:31" customFormat="1" ht="17.25" x14ac:dyDescent="0.3">
      <c r="A138" s="457" t="s">
        <v>454</v>
      </c>
      <c r="B138" s="459" t="s">
        <v>455</v>
      </c>
      <c r="C138" s="384">
        <v>0</v>
      </c>
      <c r="D138" s="384">
        <v>0</v>
      </c>
      <c r="E138" s="384">
        <v>0</v>
      </c>
      <c r="F138" s="384">
        <v>0</v>
      </c>
      <c r="G138" s="384">
        <v>0</v>
      </c>
      <c r="H138" s="384">
        <v>0</v>
      </c>
      <c r="I138" s="384">
        <v>0</v>
      </c>
      <c r="J138" s="384">
        <v>0</v>
      </c>
      <c r="K138" s="384">
        <v>0</v>
      </c>
      <c r="L138" s="384">
        <v>0</v>
      </c>
      <c r="M138" s="384">
        <v>0</v>
      </c>
      <c r="N138" s="379">
        <f t="shared" si="46"/>
        <v>0</v>
      </c>
      <c r="O138" s="550">
        <f t="shared" si="47"/>
        <v>0</v>
      </c>
      <c r="P138" s="567"/>
      <c r="Q138" s="567"/>
      <c r="R138" s="567"/>
      <c r="S138" s="567"/>
      <c r="T138" s="567"/>
      <c r="U138" s="567"/>
      <c r="V138" s="536"/>
      <c r="W138" s="536"/>
      <c r="X138" s="536"/>
      <c r="Y138" s="536"/>
      <c r="Z138" s="536"/>
      <c r="AA138" s="536"/>
      <c r="AB138" s="533">
        <f t="shared" si="43"/>
        <v>0</v>
      </c>
      <c r="AC138" s="534">
        <f t="shared" si="48"/>
        <v>0</v>
      </c>
      <c r="AD138" s="534">
        <f t="shared" si="44"/>
        <v>0</v>
      </c>
      <c r="AE138" s="535">
        <f t="shared" si="45"/>
        <v>0</v>
      </c>
    </row>
    <row r="139" spans="1:31" customFormat="1" ht="17.25" x14ac:dyDescent="0.3">
      <c r="A139" s="457" t="s">
        <v>456</v>
      </c>
      <c r="B139" s="459" t="s">
        <v>457</v>
      </c>
      <c r="C139" s="384">
        <v>3915170.3017440015</v>
      </c>
      <c r="D139" s="384">
        <v>887306.96473199979</v>
      </c>
      <c r="E139" s="384">
        <v>1468215.0989550001</v>
      </c>
      <c r="F139" s="384">
        <v>0</v>
      </c>
      <c r="G139" s="384">
        <v>70137.84</v>
      </c>
      <c r="H139" s="384">
        <v>2468985.3925308003</v>
      </c>
      <c r="I139" s="384">
        <v>573162.89698800014</v>
      </c>
      <c r="J139" s="384">
        <v>774772.38266400015</v>
      </c>
      <c r="K139" s="384">
        <v>108242.11332000002</v>
      </c>
      <c r="L139" s="384">
        <v>7008743.0981700011</v>
      </c>
      <c r="M139" s="384">
        <v>425202.55457399995</v>
      </c>
      <c r="N139" s="379">
        <f t="shared" si="46"/>
        <v>17699938.643677805</v>
      </c>
      <c r="O139" s="550">
        <f t="shared" si="47"/>
        <v>1474994.8869731503</v>
      </c>
      <c r="P139" s="567"/>
      <c r="Q139" s="567"/>
      <c r="R139" s="567"/>
      <c r="S139" s="567"/>
      <c r="T139" s="567"/>
      <c r="U139" s="567"/>
      <c r="V139" s="536"/>
      <c r="W139" s="536"/>
      <c r="X139" s="536"/>
      <c r="Y139" s="536"/>
      <c r="Z139" s="536"/>
      <c r="AA139" s="536"/>
      <c r="AB139" s="533">
        <f t="shared" si="43"/>
        <v>0</v>
      </c>
      <c r="AC139" s="534">
        <f t="shared" si="48"/>
        <v>8849969.3218389023</v>
      </c>
      <c r="AD139" s="534">
        <f t="shared" si="44"/>
        <v>-8849969.3218389023</v>
      </c>
      <c r="AE139" s="535">
        <f t="shared" si="45"/>
        <v>-100.00000000000001</v>
      </c>
    </row>
    <row r="140" spans="1:31" customFormat="1" ht="17.25" x14ac:dyDescent="0.3">
      <c r="A140" s="457" t="s">
        <v>458</v>
      </c>
      <c r="B140" s="459" t="s">
        <v>459</v>
      </c>
      <c r="C140" s="384">
        <v>0</v>
      </c>
      <c r="D140" s="384">
        <v>0</v>
      </c>
      <c r="E140" s="384">
        <v>0</v>
      </c>
      <c r="F140" s="384">
        <v>0</v>
      </c>
      <c r="G140" s="384">
        <v>0</v>
      </c>
      <c r="H140" s="384">
        <v>0</v>
      </c>
      <c r="I140" s="384">
        <v>0</v>
      </c>
      <c r="J140" s="384">
        <v>0</v>
      </c>
      <c r="K140" s="384">
        <v>0</v>
      </c>
      <c r="L140" s="384">
        <v>0</v>
      </c>
      <c r="M140" s="384">
        <v>0</v>
      </c>
      <c r="N140" s="379">
        <f t="shared" si="46"/>
        <v>0</v>
      </c>
      <c r="O140" s="550">
        <f t="shared" si="47"/>
        <v>0</v>
      </c>
      <c r="P140" s="567"/>
      <c r="Q140" s="567"/>
      <c r="R140" s="567"/>
      <c r="S140" s="567"/>
      <c r="T140" s="567"/>
      <c r="U140" s="567"/>
      <c r="V140" s="536"/>
      <c r="W140" s="536"/>
      <c r="X140" s="536"/>
      <c r="Y140" s="536"/>
      <c r="Z140" s="536"/>
      <c r="AA140" s="536"/>
      <c r="AB140" s="533">
        <f t="shared" si="43"/>
        <v>0</v>
      </c>
      <c r="AC140" s="534">
        <f t="shared" si="48"/>
        <v>0</v>
      </c>
      <c r="AD140" s="534">
        <f t="shared" si="44"/>
        <v>0</v>
      </c>
      <c r="AE140" s="535">
        <f t="shared" si="45"/>
        <v>0</v>
      </c>
    </row>
    <row r="141" spans="1:31" customFormat="1" ht="17.25" x14ac:dyDescent="0.3">
      <c r="A141" s="457" t="s">
        <v>460</v>
      </c>
      <c r="B141" s="459" t="s">
        <v>461</v>
      </c>
      <c r="C141" s="384">
        <v>0</v>
      </c>
      <c r="D141" s="384">
        <v>0</v>
      </c>
      <c r="E141" s="384">
        <v>0</v>
      </c>
      <c r="F141" s="384">
        <v>0</v>
      </c>
      <c r="G141" s="384">
        <v>0</v>
      </c>
      <c r="H141" s="384">
        <v>0</v>
      </c>
      <c r="I141" s="384">
        <v>0</v>
      </c>
      <c r="J141" s="384">
        <v>0</v>
      </c>
      <c r="K141" s="384">
        <v>0</v>
      </c>
      <c r="L141" s="384">
        <v>0</v>
      </c>
      <c r="M141" s="384">
        <v>0</v>
      </c>
      <c r="N141" s="379">
        <f t="shared" si="46"/>
        <v>0</v>
      </c>
      <c r="O141" s="550">
        <f t="shared" si="47"/>
        <v>0</v>
      </c>
      <c r="P141" s="567"/>
      <c r="Q141" s="567"/>
      <c r="R141" s="567"/>
      <c r="S141" s="567"/>
      <c r="T141" s="567"/>
      <c r="U141" s="567"/>
      <c r="V141" s="536"/>
      <c r="W141" s="536"/>
      <c r="X141" s="536"/>
      <c r="Y141" s="536"/>
      <c r="Z141" s="536"/>
      <c r="AA141" s="536"/>
      <c r="AB141" s="533">
        <f t="shared" si="43"/>
        <v>0</v>
      </c>
      <c r="AC141" s="534">
        <f t="shared" si="48"/>
        <v>0</v>
      </c>
      <c r="AD141" s="534">
        <f t="shared" si="44"/>
        <v>0</v>
      </c>
      <c r="AE141" s="535">
        <f t="shared" si="45"/>
        <v>0</v>
      </c>
    </row>
    <row r="142" spans="1:31" customFormat="1" ht="17.25" x14ac:dyDescent="0.3">
      <c r="A142" s="457" t="s">
        <v>462</v>
      </c>
      <c r="B142" s="459" t="s">
        <v>463</v>
      </c>
      <c r="C142" s="384">
        <v>0</v>
      </c>
      <c r="D142" s="384">
        <v>0</v>
      </c>
      <c r="E142" s="384">
        <v>0</v>
      </c>
      <c r="F142" s="384">
        <v>0</v>
      </c>
      <c r="G142" s="384">
        <v>0</v>
      </c>
      <c r="H142" s="384">
        <v>0</v>
      </c>
      <c r="I142" s="384">
        <v>0</v>
      </c>
      <c r="J142" s="384">
        <v>0</v>
      </c>
      <c r="K142" s="384">
        <v>0</v>
      </c>
      <c r="L142" s="384">
        <v>0</v>
      </c>
      <c r="M142" s="384">
        <v>0</v>
      </c>
      <c r="N142" s="379">
        <f t="shared" si="46"/>
        <v>0</v>
      </c>
      <c r="O142" s="550">
        <f t="shared" si="47"/>
        <v>0</v>
      </c>
      <c r="P142" s="567"/>
      <c r="Q142" s="567"/>
      <c r="R142" s="567"/>
      <c r="S142" s="567"/>
      <c r="T142" s="567"/>
      <c r="U142" s="567"/>
      <c r="V142" s="536"/>
      <c r="W142" s="536"/>
      <c r="X142" s="536"/>
      <c r="Y142" s="536"/>
      <c r="Z142" s="536"/>
      <c r="AA142" s="536"/>
      <c r="AB142" s="533">
        <f t="shared" si="43"/>
        <v>0</v>
      </c>
      <c r="AC142" s="534">
        <f t="shared" si="48"/>
        <v>0</v>
      </c>
      <c r="AD142" s="534">
        <f t="shared" si="44"/>
        <v>0</v>
      </c>
      <c r="AE142" s="535">
        <f t="shared" si="45"/>
        <v>0</v>
      </c>
    </row>
    <row r="143" spans="1:31" customFormat="1" ht="17.25" x14ac:dyDescent="0.3">
      <c r="A143" s="457" t="s">
        <v>464</v>
      </c>
      <c r="B143" s="459" t="s">
        <v>465</v>
      </c>
      <c r="C143" s="384">
        <v>7499400</v>
      </c>
      <c r="D143" s="384">
        <v>0</v>
      </c>
      <c r="E143" s="384">
        <v>0</v>
      </c>
      <c r="F143" s="384">
        <v>0</v>
      </c>
      <c r="G143" s="384">
        <v>0</v>
      </c>
      <c r="H143" s="384">
        <v>0</v>
      </c>
      <c r="I143" s="384">
        <v>0</v>
      </c>
      <c r="J143" s="384">
        <v>0</v>
      </c>
      <c r="K143" s="384">
        <v>0</v>
      </c>
      <c r="L143" s="384">
        <v>122700</v>
      </c>
      <c r="M143" s="384">
        <v>0</v>
      </c>
      <c r="N143" s="379">
        <f t="shared" si="46"/>
        <v>7622100</v>
      </c>
      <c r="O143" s="550">
        <f t="shared" si="47"/>
        <v>635175</v>
      </c>
      <c r="P143" s="567"/>
      <c r="Q143" s="567">
        <v>2628080</v>
      </c>
      <c r="R143" s="567">
        <v>600000</v>
      </c>
      <c r="S143" s="567">
        <v>264000</v>
      </c>
      <c r="T143" s="567">
        <v>0</v>
      </c>
      <c r="U143" s="567">
        <v>252000</v>
      </c>
      <c r="V143" s="536"/>
      <c r="W143" s="536"/>
      <c r="X143" s="536"/>
      <c r="Y143" s="536"/>
      <c r="Z143" s="536"/>
      <c r="AA143" s="536"/>
      <c r="AB143" s="533">
        <f t="shared" si="43"/>
        <v>3744080</v>
      </c>
      <c r="AC143" s="534">
        <f t="shared" si="48"/>
        <v>3811050</v>
      </c>
      <c r="AD143" s="534">
        <f t="shared" si="44"/>
        <v>-66970</v>
      </c>
      <c r="AE143" s="535">
        <f t="shared" si="45"/>
        <v>-1.7572584983141128</v>
      </c>
    </row>
    <row r="144" spans="1:31" customFormat="1" ht="17.25" x14ac:dyDescent="0.3">
      <c r="A144" s="457" t="s">
        <v>466</v>
      </c>
      <c r="B144" s="459" t="s">
        <v>467</v>
      </c>
      <c r="C144" s="384">
        <v>0</v>
      </c>
      <c r="D144" s="384">
        <v>0</v>
      </c>
      <c r="E144" s="384">
        <v>0</v>
      </c>
      <c r="F144" s="384">
        <v>0</v>
      </c>
      <c r="G144" s="384">
        <v>0</v>
      </c>
      <c r="H144" s="384">
        <v>0</v>
      </c>
      <c r="I144" s="384">
        <v>0</v>
      </c>
      <c r="J144" s="384">
        <v>0</v>
      </c>
      <c r="K144" s="384">
        <v>0</v>
      </c>
      <c r="L144" s="384">
        <v>0</v>
      </c>
      <c r="M144" s="384">
        <v>0</v>
      </c>
      <c r="N144" s="379">
        <f t="shared" si="46"/>
        <v>0</v>
      </c>
      <c r="O144" s="550">
        <f t="shared" si="47"/>
        <v>0</v>
      </c>
      <c r="P144" s="567"/>
      <c r="Q144" s="567"/>
      <c r="R144" s="567"/>
      <c r="S144" s="567"/>
      <c r="T144" s="567"/>
      <c r="U144" s="567"/>
      <c r="V144" s="536"/>
      <c r="W144" s="536"/>
      <c r="X144" s="536"/>
      <c r="Y144" s="536"/>
      <c r="Z144" s="536"/>
      <c r="AA144" s="536"/>
      <c r="AB144" s="533">
        <f t="shared" si="43"/>
        <v>0</v>
      </c>
      <c r="AC144" s="534">
        <f t="shared" si="48"/>
        <v>0</v>
      </c>
      <c r="AD144" s="534">
        <f t="shared" si="44"/>
        <v>0</v>
      </c>
      <c r="AE144" s="535">
        <f t="shared" si="45"/>
        <v>0</v>
      </c>
    </row>
    <row r="145" spans="1:31" customFormat="1" ht="17.25" x14ac:dyDescent="0.3">
      <c r="A145" s="457" t="s">
        <v>468</v>
      </c>
      <c r="B145" s="459" t="s">
        <v>469</v>
      </c>
      <c r="C145" s="384">
        <v>17971200</v>
      </c>
      <c r="D145" s="384">
        <v>0</v>
      </c>
      <c r="E145" s="384">
        <v>0</v>
      </c>
      <c r="F145" s="384">
        <v>0</v>
      </c>
      <c r="G145" s="384">
        <v>0</v>
      </c>
      <c r="H145" s="384">
        <v>0</v>
      </c>
      <c r="I145" s="384">
        <v>0</v>
      </c>
      <c r="J145" s="384">
        <v>0</v>
      </c>
      <c r="K145" s="384">
        <v>0</v>
      </c>
      <c r="L145" s="384">
        <v>0</v>
      </c>
      <c r="M145" s="384">
        <v>0</v>
      </c>
      <c r="N145" s="379">
        <f t="shared" si="46"/>
        <v>17971200</v>
      </c>
      <c r="O145" s="550">
        <f t="shared" si="47"/>
        <v>1497600</v>
      </c>
      <c r="P145" s="567">
        <v>888780.32</v>
      </c>
      <c r="Q145" s="567"/>
      <c r="R145" s="567">
        <v>888780</v>
      </c>
      <c r="S145" s="567">
        <v>888780.32</v>
      </c>
      <c r="T145" s="567">
        <v>1204148.0499999998</v>
      </c>
      <c r="U145" s="567">
        <v>888780.32</v>
      </c>
      <c r="V145" s="536"/>
      <c r="W145" s="536"/>
      <c r="X145" s="536"/>
      <c r="Y145" s="536"/>
      <c r="Z145" s="536"/>
      <c r="AA145" s="536"/>
      <c r="AB145" s="533">
        <f t="shared" si="43"/>
        <v>4759269.01</v>
      </c>
      <c r="AC145" s="534">
        <f t="shared" si="48"/>
        <v>8985600</v>
      </c>
      <c r="AD145" s="534">
        <f t="shared" si="44"/>
        <v>-4226330.99</v>
      </c>
      <c r="AE145" s="535">
        <f t="shared" si="45"/>
        <v>-47.034488403668092</v>
      </c>
    </row>
    <row r="146" spans="1:31" customFormat="1" ht="17.25" x14ac:dyDescent="0.3">
      <c r="A146" s="457" t="s">
        <v>470</v>
      </c>
      <c r="B146" s="459" t="s">
        <v>471</v>
      </c>
      <c r="C146" s="384">
        <v>0</v>
      </c>
      <c r="D146" s="384">
        <v>1874500</v>
      </c>
      <c r="E146" s="384">
        <v>7491600</v>
      </c>
      <c r="F146" s="384">
        <v>2129500</v>
      </c>
      <c r="G146" s="384">
        <v>1829150</v>
      </c>
      <c r="H146" s="384">
        <v>16490400</v>
      </c>
      <c r="I146" s="384">
        <v>2746600</v>
      </c>
      <c r="J146" s="384">
        <v>4355000</v>
      </c>
      <c r="K146" s="384">
        <v>2099000</v>
      </c>
      <c r="L146" s="384">
        <v>74916000</v>
      </c>
      <c r="M146" s="384">
        <v>2742300</v>
      </c>
      <c r="N146" s="379">
        <f t="shared" si="46"/>
        <v>116674050</v>
      </c>
      <c r="O146" s="550">
        <f t="shared" si="47"/>
        <v>9722837.5</v>
      </c>
      <c r="P146" s="567">
        <v>8119200</v>
      </c>
      <c r="Q146" s="567">
        <v>9982450</v>
      </c>
      <c r="R146" s="567">
        <v>10804175</v>
      </c>
      <c r="S146" s="567">
        <v>10459350</v>
      </c>
      <c r="T146" s="567">
        <v>11090300</v>
      </c>
      <c r="U146" s="567">
        <v>10499150</v>
      </c>
      <c r="V146" s="536"/>
      <c r="W146" s="536"/>
      <c r="X146" s="536"/>
      <c r="Y146" s="536"/>
      <c r="Z146" s="536"/>
      <c r="AA146" s="536"/>
      <c r="AB146" s="533">
        <f t="shared" si="43"/>
        <v>60954625</v>
      </c>
      <c r="AC146" s="534">
        <f t="shared" si="48"/>
        <v>58337025</v>
      </c>
      <c r="AD146" s="534">
        <f t="shared" si="44"/>
        <v>2617600</v>
      </c>
      <c r="AE146" s="535">
        <f t="shared" si="45"/>
        <v>4.4870303207954123</v>
      </c>
    </row>
    <row r="147" spans="1:31" customFormat="1" ht="17.25" x14ac:dyDescent="0.3">
      <c r="A147" s="457" t="s">
        <v>472</v>
      </c>
      <c r="B147" s="459" t="s">
        <v>473</v>
      </c>
      <c r="C147" s="384">
        <v>0</v>
      </c>
      <c r="D147" s="384">
        <v>0</v>
      </c>
      <c r="E147" s="384">
        <v>0</v>
      </c>
      <c r="F147" s="384">
        <v>0</v>
      </c>
      <c r="G147" s="384">
        <v>0</v>
      </c>
      <c r="H147" s="384">
        <v>0</v>
      </c>
      <c r="I147" s="384">
        <v>0</v>
      </c>
      <c r="J147" s="384">
        <v>0</v>
      </c>
      <c r="K147" s="384">
        <v>0</v>
      </c>
      <c r="L147" s="384">
        <v>0</v>
      </c>
      <c r="M147" s="384">
        <v>0</v>
      </c>
      <c r="N147" s="379">
        <f t="shared" si="46"/>
        <v>0</v>
      </c>
      <c r="O147" s="550">
        <f t="shared" si="47"/>
        <v>0</v>
      </c>
      <c r="P147" s="567"/>
      <c r="Q147" s="567"/>
      <c r="R147" s="567"/>
      <c r="S147" s="567"/>
      <c r="T147" s="567"/>
      <c r="U147" s="567"/>
      <c r="V147" s="536"/>
      <c r="W147" s="536"/>
      <c r="X147" s="536"/>
      <c r="Y147" s="536"/>
      <c r="Z147" s="536"/>
      <c r="AA147" s="536"/>
      <c r="AB147" s="533">
        <f t="shared" si="43"/>
        <v>0</v>
      </c>
      <c r="AC147" s="534">
        <f t="shared" si="48"/>
        <v>0</v>
      </c>
      <c r="AD147" s="534">
        <f t="shared" si="44"/>
        <v>0</v>
      </c>
      <c r="AE147" s="535">
        <f t="shared" si="45"/>
        <v>0</v>
      </c>
    </row>
    <row r="148" spans="1:31" customFormat="1" ht="17.25" x14ac:dyDescent="0.3">
      <c r="A148" s="457" t="s">
        <v>474</v>
      </c>
      <c r="B148" s="459" t="s">
        <v>475</v>
      </c>
      <c r="C148" s="384">
        <v>0</v>
      </c>
      <c r="D148" s="384">
        <v>0</v>
      </c>
      <c r="E148" s="384">
        <v>0</v>
      </c>
      <c r="F148" s="384">
        <v>0</v>
      </c>
      <c r="G148" s="384">
        <v>0</v>
      </c>
      <c r="H148" s="384">
        <v>0</v>
      </c>
      <c r="I148" s="384">
        <v>0</v>
      </c>
      <c r="J148" s="384">
        <v>0</v>
      </c>
      <c r="K148" s="384">
        <v>0</v>
      </c>
      <c r="L148" s="384">
        <v>0</v>
      </c>
      <c r="M148" s="384">
        <v>0</v>
      </c>
      <c r="N148" s="379">
        <f t="shared" si="46"/>
        <v>0</v>
      </c>
      <c r="O148" s="550">
        <f t="shared" si="47"/>
        <v>0</v>
      </c>
      <c r="P148" s="567"/>
      <c r="Q148" s="567"/>
      <c r="R148" s="567"/>
      <c r="S148" s="567"/>
      <c r="T148" s="567"/>
      <c r="U148" s="567"/>
      <c r="V148" s="536"/>
      <c r="W148" s="536"/>
      <c r="X148" s="536"/>
      <c r="Y148" s="536"/>
      <c r="Z148" s="536"/>
      <c r="AA148" s="536"/>
      <c r="AB148" s="533">
        <f t="shared" si="43"/>
        <v>0</v>
      </c>
      <c r="AC148" s="534">
        <f t="shared" si="48"/>
        <v>0</v>
      </c>
      <c r="AD148" s="534">
        <f t="shared" si="44"/>
        <v>0</v>
      </c>
      <c r="AE148" s="535">
        <f t="shared" si="45"/>
        <v>0</v>
      </c>
    </row>
    <row r="149" spans="1:31" customFormat="1" ht="17.25" x14ac:dyDescent="0.3">
      <c r="A149" s="457" t="s">
        <v>476</v>
      </c>
      <c r="B149" s="459" t="s">
        <v>477</v>
      </c>
      <c r="C149" s="384">
        <v>0</v>
      </c>
      <c r="D149" s="384">
        <v>0</v>
      </c>
      <c r="E149" s="384">
        <v>0</v>
      </c>
      <c r="F149" s="384">
        <v>0</v>
      </c>
      <c r="G149" s="384">
        <v>0</v>
      </c>
      <c r="H149" s="384">
        <v>0</v>
      </c>
      <c r="I149" s="384">
        <v>0</v>
      </c>
      <c r="J149" s="384">
        <v>0</v>
      </c>
      <c r="K149" s="384">
        <v>0</v>
      </c>
      <c r="L149" s="384">
        <v>0</v>
      </c>
      <c r="M149" s="384">
        <v>0</v>
      </c>
      <c r="N149" s="379">
        <f t="shared" si="46"/>
        <v>0</v>
      </c>
      <c r="O149" s="550">
        <f t="shared" si="47"/>
        <v>0</v>
      </c>
      <c r="P149" s="567"/>
      <c r="Q149" s="567"/>
      <c r="R149" s="567"/>
      <c r="S149" s="567"/>
      <c r="T149" s="567"/>
      <c r="U149" s="567"/>
      <c r="V149" s="536"/>
      <c r="W149" s="536"/>
      <c r="X149" s="536"/>
      <c r="Y149" s="536"/>
      <c r="Z149" s="536"/>
      <c r="AA149" s="536"/>
      <c r="AB149" s="533">
        <f t="shared" si="43"/>
        <v>0</v>
      </c>
      <c r="AC149" s="534">
        <f t="shared" si="48"/>
        <v>0</v>
      </c>
      <c r="AD149" s="534">
        <f t="shared" si="44"/>
        <v>0</v>
      </c>
      <c r="AE149" s="535">
        <f t="shared" si="45"/>
        <v>0</v>
      </c>
    </row>
    <row r="150" spans="1:31" customFormat="1" ht="17.25" x14ac:dyDescent="0.3">
      <c r="A150" s="457" t="s">
        <v>478</v>
      </c>
      <c r="B150" s="459" t="s">
        <v>479</v>
      </c>
      <c r="C150" s="384">
        <v>0</v>
      </c>
      <c r="D150" s="384">
        <v>0</v>
      </c>
      <c r="E150" s="384">
        <v>0</v>
      </c>
      <c r="F150" s="384">
        <v>0</v>
      </c>
      <c r="G150" s="384">
        <v>0</v>
      </c>
      <c r="H150" s="384">
        <v>0</v>
      </c>
      <c r="I150" s="384">
        <v>0</v>
      </c>
      <c r="J150" s="384">
        <v>0</v>
      </c>
      <c r="K150" s="384">
        <v>0</v>
      </c>
      <c r="L150" s="384">
        <v>0</v>
      </c>
      <c r="M150" s="384">
        <v>0</v>
      </c>
      <c r="N150" s="379">
        <f t="shared" si="46"/>
        <v>0</v>
      </c>
      <c r="O150" s="550">
        <f t="shared" si="47"/>
        <v>0</v>
      </c>
      <c r="P150" s="567"/>
      <c r="Q150" s="567"/>
      <c r="R150" s="567"/>
      <c r="S150" s="567"/>
      <c r="T150" s="567"/>
      <c r="U150" s="567"/>
      <c r="V150" s="536"/>
      <c r="W150" s="536"/>
      <c r="X150" s="536"/>
      <c r="Y150" s="536"/>
      <c r="Z150" s="536"/>
      <c r="AA150" s="536"/>
      <c r="AB150" s="533">
        <f t="shared" si="43"/>
        <v>0</v>
      </c>
      <c r="AC150" s="534">
        <f t="shared" si="48"/>
        <v>0</v>
      </c>
      <c r="AD150" s="534">
        <f t="shared" si="44"/>
        <v>0</v>
      </c>
      <c r="AE150" s="535">
        <f t="shared" si="45"/>
        <v>0</v>
      </c>
    </row>
    <row r="151" spans="1:31" customFormat="1" ht="17.25" x14ac:dyDescent="0.3">
      <c r="A151" s="457" t="s">
        <v>480</v>
      </c>
      <c r="B151" s="459" t="s">
        <v>481</v>
      </c>
      <c r="C151" s="384">
        <v>0</v>
      </c>
      <c r="D151" s="384">
        <v>0</v>
      </c>
      <c r="E151" s="384">
        <v>0</v>
      </c>
      <c r="F151" s="384">
        <v>0</v>
      </c>
      <c r="G151" s="384">
        <v>0</v>
      </c>
      <c r="H151" s="384">
        <v>0</v>
      </c>
      <c r="I151" s="384">
        <v>0</v>
      </c>
      <c r="J151" s="384">
        <v>0</v>
      </c>
      <c r="K151" s="384">
        <v>0</v>
      </c>
      <c r="L151" s="384">
        <v>0</v>
      </c>
      <c r="M151" s="384">
        <v>0</v>
      </c>
      <c r="N151" s="379">
        <f t="shared" si="46"/>
        <v>0</v>
      </c>
      <c r="O151" s="550">
        <f t="shared" si="47"/>
        <v>0</v>
      </c>
      <c r="P151" s="567"/>
      <c r="Q151" s="567"/>
      <c r="R151" s="567"/>
      <c r="S151" s="567"/>
      <c r="T151" s="567"/>
      <c r="U151" s="567"/>
      <c r="V151" s="536"/>
      <c r="W151" s="536"/>
      <c r="X151" s="536"/>
      <c r="Y151" s="536"/>
      <c r="Z151" s="536"/>
      <c r="AA151" s="536"/>
      <c r="AB151" s="533">
        <f t="shared" si="43"/>
        <v>0</v>
      </c>
      <c r="AC151" s="534">
        <f t="shared" si="48"/>
        <v>0</v>
      </c>
      <c r="AD151" s="534">
        <f t="shared" si="44"/>
        <v>0</v>
      </c>
      <c r="AE151" s="535">
        <f t="shared" si="45"/>
        <v>0</v>
      </c>
    </row>
    <row r="152" spans="1:31" customFormat="1" ht="17.25" x14ac:dyDescent="0.3">
      <c r="A152" s="457" t="s">
        <v>482</v>
      </c>
      <c r="B152" s="459" t="s">
        <v>483</v>
      </c>
      <c r="C152" s="384">
        <v>0</v>
      </c>
      <c r="D152" s="384">
        <v>0</v>
      </c>
      <c r="E152" s="384">
        <v>0</v>
      </c>
      <c r="F152" s="384">
        <v>0</v>
      </c>
      <c r="G152" s="384">
        <v>0</v>
      </c>
      <c r="H152" s="384">
        <v>0</v>
      </c>
      <c r="I152" s="384">
        <v>0</v>
      </c>
      <c r="J152" s="384">
        <v>0</v>
      </c>
      <c r="K152" s="384">
        <v>0</v>
      </c>
      <c r="L152" s="384">
        <v>0</v>
      </c>
      <c r="M152" s="384">
        <v>0</v>
      </c>
      <c r="N152" s="379">
        <f t="shared" si="46"/>
        <v>0</v>
      </c>
      <c r="O152" s="550">
        <f t="shared" si="47"/>
        <v>0</v>
      </c>
      <c r="P152" s="567"/>
      <c r="Q152" s="567"/>
      <c r="R152" s="567"/>
      <c r="S152" s="567"/>
      <c r="T152" s="567"/>
      <c r="U152" s="567"/>
      <c r="V152" s="536"/>
      <c r="W152" s="536"/>
      <c r="X152" s="536"/>
      <c r="Y152" s="536"/>
      <c r="Z152" s="536"/>
      <c r="AA152" s="536"/>
      <c r="AB152" s="533">
        <f t="shared" si="43"/>
        <v>0</v>
      </c>
      <c r="AC152" s="534">
        <f t="shared" si="48"/>
        <v>0</v>
      </c>
      <c r="AD152" s="534">
        <f t="shared" si="44"/>
        <v>0</v>
      </c>
      <c r="AE152" s="535">
        <f t="shared" si="45"/>
        <v>0</v>
      </c>
    </row>
    <row r="153" spans="1:31" customFormat="1" ht="17.25" x14ac:dyDescent="0.3">
      <c r="A153" s="457" t="s">
        <v>484</v>
      </c>
      <c r="B153" s="459" t="s">
        <v>485</v>
      </c>
      <c r="C153" s="384">
        <v>0</v>
      </c>
      <c r="D153" s="384">
        <v>0</v>
      </c>
      <c r="E153" s="384">
        <v>0</v>
      </c>
      <c r="F153" s="384">
        <v>0</v>
      </c>
      <c r="G153" s="384">
        <v>0</v>
      </c>
      <c r="H153" s="384">
        <v>0</v>
      </c>
      <c r="I153" s="384">
        <v>0</v>
      </c>
      <c r="J153" s="384">
        <v>0</v>
      </c>
      <c r="K153" s="384">
        <v>0</v>
      </c>
      <c r="L153" s="384">
        <v>0</v>
      </c>
      <c r="M153" s="384">
        <v>0</v>
      </c>
      <c r="N153" s="379">
        <f t="shared" si="46"/>
        <v>0</v>
      </c>
      <c r="O153" s="550">
        <f t="shared" si="47"/>
        <v>0</v>
      </c>
      <c r="P153" s="567"/>
      <c r="Q153" s="567"/>
      <c r="R153" s="567"/>
      <c r="S153" s="567"/>
      <c r="T153" s="567"/>
      <c r="U153" s="567"/>
      <c r="V153" s="536"/>
      <c r="W153" s="536"/>
      <c r="X153" s="536"/>
      <c r="Y153" s="536"/>
      <c r="Z153" s="536"/>
      <c r="AA153" s="536"/>
      <c r="AB153" s="533">
        <f t="shared" si="43"/>
        <v>0</v>
      </c>
      <c r="AC153" s="534">
        <f t="shared" si="48"/>
        <v>0</v>
      </c>
      <c r="AD153" s="534">
        <f t="shared" si="44"/>
        <v>0</v>
      </c>
      <c r="AE153" s="535">
        <f t="shared" si="45"/>
        <v>0</v>
      </c>
    </row>
    <row r="154" spans="1:31" customFormat="1" ht="17.25" x14ac:dyDescent="0.3">
      <c r="A154" s="457" t="s">
        <v>486</v>
      </c>
      <c r="B154" s="459" t="s">
        <v>487</v>
      </c>
      <c r="C154" s="384">
        <v>0</v>
      </c>
      <c r="D154" s="384">
        <v>0</v>
      </c>
      <c r="E154" s="384">
        <v>0</v>
      </c>
      <c r="F154" s="384">
        <v>0</v>
      </c>
      <c r="G154" s="384">
        <v>0</v>
      </c>
      <c r="H154" s="384">
        <v>0</v>
      </c>
      <c r="I154" s="384">
        <v>0</v>
      </c>
      <c r="J154" s="384">
        <v>0</v>
      </c>
      <c r="K154" s="384">
        <v>0</v>
      </c>
      <c r="L154" s="384">
        <v>0</v>
      </c>
      <c r="M154" s="384">
        <v>0</v>
      </c>
      <c r="N154" s="379">
        <f t="shared" si="46"/>
        <v>0</v>
      </c>
      <c r="O154" s="550">
        <f t="shared" si="47"/>
        <v>0</v>
      </c>
      <c r="P154" s="567"/>
      <c r="Q154" s="567"/>
      <c r="R154" s="567"/>
      <c r="S154" s="567"/>
      <c r="T154" s="567"/>
      <c r="U154" s="567"/>
      <c r="V154" s="536"/>
      <c r="W154" s="536"/>
      <c r="X154" s="536"/>
      <c r="Y154" s="536"/>
      <c r="Z154" s="536"/>
      <c r="AA154" s="536"/>
      <c r="AB154" s="533">
        <f t="shared" si="43"/>
        <v>0</v>
      </c>
      <c r="AC154" s="534">
        <f t="shared" si="48"/>
        <v>0</v>
      </c>
      <c r="AD154" s="534">
        <f t="shared" si="44"/>
        <v>0</v>
      </c>
      <c r="AE154" s="535">
        <f t="shared" si="45"/>
        <v>0</v>
      </c>
    </row>
    <row r="155" spans="1:31" customFormat="1" ht="17.25" x14ac:dyDescent="0.3">
      <c r="A155" s="457" t="s">
        <v>488</v>
      </c>
      <c r="B155" s="459" t="s">
        <v>489</v>
      </c>
      <c r="C155" s="384">
        <v>0</v>
      </c>
      <c r="D155" s="384">
        <v>0</v>
      </c>
      <c r="E155" s="384">
        <v>0</v>
      </c>
      <c r="F155" s="384">
        <v>0</v>
      </c>
      <c r="G155" s="384">
        <v>0</v>
      </c>
      <c r="H155" s="384">
        <v>0</v>
      </c>
      <c r="I155" s="384">
        <v>0</v>
      </c>
      <c r="J155" s="384">
        <v>0</v>
      </c>
      <c r="K155" s="384">
        <v>0</v>
      </c>
      <c r="L155" s="384">
        <v>0</v>
      </c>
      <c r="M155" s="384">
        <v>0</v>
      </c>
      <c r="N155" s="379">
        <f t="shared" si="46"/>
        <v>0</v>
      </c>
      <c r="O155" s="550">
        <f t="shared" si="47"/>
        <v>0</v>
      </c>
      <c r="P155" s="567"/>
      <c r="Q155" s="567"/>
      <c r="R155" s="567"/>
      <c r="S155" s="567"/>
      <c r="T155" s="567"/>
      <c r="U155" s="567"/>
      <c r="V155" s="536"/>
      <c r="W155" s="536"/>
      <c r="X155" s="536"/>
      <c r="Y155" s="536"/>
      <c r="Z155" s="536"/>
      <c r="AA155" s="536"/>
      <c r="AB155" s="533">
        <f t="shared" si="43"/>
        <v>0</v>
      </c>
      <c r="AC155" s="534">
        <f t="shared" si="48"/>
        <v>0</v>
      </c>
      <c r="AD155" s="534">
        <f t="shared" si="44"/>
        <v>0</v>
      </c>
      <c r="AE155" s="535">
        <f t="shared" si="45"/>
        <v>0</v>
      </c>
    </row>
    <row r="156" spans="1:31" customFormat="1" ht="17.25" x14ac:dyDescent="0.3">
      <c r="A156" s="457" t="s">
        <v>490</v>
      </c>
      <c r="B156" s="459" t="s">
        <v>491</v>
      </c>
      <c r="C156" s="384">
        <v>0</v>
      </c>
      <c r="D156" s="384">
        <v>0</v>
      </c>
      <c r="E156" s="384">
        <v>0</v>
      </c>
      <c r="F156" s="384">
        <v>0</v>
      </c>
      <c r="G156" s="384">
        <v>0</v>
      </c>
      <c r="H156" s="384">
        <v>0</v>
      </c>
      <c r="I156" s="384">
        <v>0</v>
      </c>
      <c r="J156" s="384">
        <v>0</v>
      </c>
      <c r="K156" s="384">
        <v>0</v>
      </c>
      <c r="L156" s="384">
        <v>0</v>
      </c>
      <c r="M156" s="384">
        <v>0</v>
      </c>
      <c r="N156" s="379">
        <f t="shared" si="46"/>
        <v>0</v>
      </c>
      <c r="O156" s="550">
        <f t="shared" si="47"/>
        <v>0</v>
      </c>
      <c r="P156" s="567"/>
      <c r="Q156" s="567"/>
      <c r="R156" s="567"/>
      <c r="S156" s="567"/>
      <c r="T156" s="567"/>
      <c r="U156" s="567"/>
      <c r="V156" s="536"/>
      <c r="W156" s="536"/>
      <c r="X156" s="536"/>
      <c r="Y156" s="536"/>
      <c r="Z156" s="536"/>
      <c r="AA156" s="536"/>
      <c r="AB156" s="533">
        <f t="shared" si="43"/>
        <v>0</v>
      </c>
      <c r="AC156" s="534">
        <f t="shared" si="48"/>
        <v>0</v>
      </c>
      <c r="AD156" s="534">
        <f t="shared" si="44"/>
        <v>0</v>
      </c>
      <c r="AE156" s="535">
        <f t="shared" si="45"/>
        <v>0</v>
      </c>
    </row>
    <row r="157" spans="1:31" customFormat="1" ht="17.25" x14ac:dyDescent="0.3">
      <c r="A157" s="457" t="s">
        <v>492</v>
      </c>
      <c r="B157" s="459" t="s">
        <v>493</v>
      </c>
      <c r="C157" s="384">
        <v>6348834</v>
      </c>
      <c r="D157" s="384">
        <v>0</v>
      </c>
      <c r="E157" s="384">
        <v>0</v>
      </c>
      <c r="F157" s="384">
        <v>0</v>
      </c>
      <c r="G157" s="384">
        <v>0</v>
      </c>
      <c r="H157" s="384">
        <v>0</v>
      </c>
      <c r="I157" s="384">
        <v>0</v>
      </c>
      <c r="J157" s="384">
        <v>0</v>
      </c>
      <c r="K157" s="384">
        <v>0</v>
      </c>
      <c r="L157" s="384">
        <v>0</v>
      </c>
      <c r="M157" s="384">
        <v>0</v>
      </c>
      <c r="N157" s="379">
        <f t="shared" si="46"/>
        <v>6348834</v>
      </c>
      <c r="O157" s="550">
        <f t="shared" si="47"/>
        <v>529069.5</v>
      </c>
      <c r="P157" s="567">
        <v>501230</v>
      </c>
      <c r="Q157" s="567">
        <v>407850</v>
      </c>
      <c r="R157" s="567">
        <v>350241</v>
      </c>
      <c r="S157" s="567">
        <v>362144</v>
      </c>
      <c r="T157" s="567">
        <v>325475</v>
      </c>
      <c r="U157" s="567">
        <v>345000</v>
      </c>
      <c r="V157" s="536"/>
      <c r="W157" s="536"/>
      <c r="X157" s="536"/>
      <c r="Y157" s="536"/>
      <c r="Z157" s="536"/>
      <c r="AA157" s="536"/>
      <c r="AB157" s="533">
        <f t="shared" si="43"/>
        <v>2291940</v>
      </c>
      <c r="AC157" s="534">
        <f t="shared" si="48"/>
        <v>3174417</v>
      </c>
      <c r="AD157" s="534">
        <f t="shared" si="44"/>
        <v>-882477</v>
      </c>
      <c r="AE157" s="535">
        <f t="shared" si="45"/>
        <v>-27.799655810815025</v>
      </c>
    </row>
    <row r="158" spans="1:31" customFormat="1" ht="17.25" x14ac:dyDescent="0.3">
      <c r="A158" s="457" t="s">
        <v>494</v>
      </c>
      <c r="B158" s="459" t="s">
        <v>495</v>
      </c>
      <c r="C158" s="384">
        <v>0</v>
      </c>
      <c r="D158" s="384">
        <v>0</v>
      </c>
      <c r="E158" s="384">
        <v>0</v>
      </c>
      <c r="F158" s="384">
        <v>0</v>
      </c>
      <c r="G158" s="384">
        <v>0</v>
      </c>
      <c r="H158" s="384">
        <v>0</v>
      </c>
      <c r="I158" s="384">
        <v>0</v>
      </c>
      <c r="J158" s="384">
        <v>0</v>
      </c>
      <c r="K158" s="384">
        <v>0</v>
      </c>
      <c r="L158" s="384">
        <v>0</v>
      </c>
      <c r="M158" s="384">
        <v>0</v>
      </c>
      <c r="N158" s="379">
        <f t="shared" si="46"/>
        <v>0</v>
      </c>
      <c r="O158" s="550">
        <f t="shared" si="47"/>
        <v>0</v>
      </c>
      <c r="P158" s="536"/>
      <c r="Q158" s="536"/>
      <c r="R158" s="536"/>
      <c r="S158" s="552">
        <v>0</v>
      </c>
      <c r="T158" s="552">
        <v>0</v>
      </c>
      <c r="U158" s="536"/>
      <c r="V158" s="536"/>
      <c r="W158" s="536"/>
      <c r="X158" s="536"/>
      <c r="Y158" s="536"/>
      <c r="Z158" s="536"/>
      <c r="AA158" s="536"/>
      <c r="AB158" s="533">
        <f t="shared" si="43"/>
        <v>0</v>
      </c>
      <c r="AC158" s="534">
        <f t="shared" si="48"/>
        <v>0</v>
      </c>
      <c r="AD158" s="534">
        <f t="shared" si="44"/>
        <v>0</v>
      </c>
      <c r="AE158" s="535">
        <f t="shared" si="45"/>
        <v>0</v>
      </c>
    </row>
    <row r="159" spans="1:31" customFormat="1" ht="17.25" x14ac:dyDescent="0.3">
      <c r="A159" s="457" t="s">
        <v>496</v>
      </c>
      <c r="B159" s="459" t="s">
        <v>497</v>
      </c>
      <c r="C159" s="384">
        <v>0</v>
      </c>
      <c r="D159" s="384">
        <v>0</v>
      </c>
      <c r="E159" s="384">
        <v>0</v>
      </c>
      <c r="F159" s="384">
        <v>0</v>
      </c>
      <c r="G159" s="384">
        <v>0</v>
      </c>
      <c r="H159" s="384">
        <v>0</v>
      </c>
      <c r="I159" s="384">
        <v>0</v>
      </c>
      <c r="J159" s="384">
        <v>0</v>
      </c>
      <c r="K159" s="384">
        <v>0</v>
      </c>
      <c r="L159" s="384">
        <v>0</v>
      </c>
      <c r="M159" s="384">
        <v>0</v>
      </c>
      <c r="N159" s="379">
        <f t="shared" si="46"/>
        <v>0</v>
      </c>
      <c r="O159" s="550">
        <f t="shared" si="47"/>
        <v>0</v>
      </c>
      <c r="P159" s="536"/>
      <c r="Q159" s="536"/>
      <c r="R159" s="536"/>
      <c r="S159" s="552">
        <v>0</v>
      </c>
      <c r="T159" s="552">
        <v>0</v>
      </c>
      <c r="U159" s="536"/>
      <c r="V159" s="536"/>
      <c r="W159" s="536"/>
      <c r="X159" s="536"/>
      <c r="Y159" s="536"/>
      <c r="Z159" s="536"/>
      <c r="AA159" s="536"/>
      <c r="AB159" s="533">
        <f t="shared" si="43"/>
        <v>0</v>
      </c>
      <c r="AC159" s="534">
        <f t="shared" si="48"/>
        <v>0</v>
      </c>
      <c r="AD159" s="534">
        <f t="shared" si="44"/>
        <v>0</v>
      </c>
      <c r="AE159" s="535">
        <f t="shared" si="45"/>
        <v>0</v>
      </c>
    </row>
    <row r="160" spans="1:31" customFormat="1" ht="17.25" x14ac:dyDescent="0.3">
      <c r="A160" s="457" t="s">
        <v>498</v>
      </c>
      <c r="B160" s="459" t="s">
        <v>499</v>
      </c>
      <c r="C160" s="384">
        <v>0</v>
      </c>
      <c r="D160" s="384">
        <v>0</v>
      </c>
      <c r="E160" s="384">
        <v>0</v>
      </c>
      <c r="F160" s="384">
        <v>0</v>
      </c>
      <c r="G160" s="384">
        <v>0</v>
      </c>
      <c r="H160" s="384">
        <v>0</v>
      </c>
      <c r="I160" s="384">
        <v>0</v>
      </c>
      <c r="J160" s="384">
        <v>0</v>
      </c>
      <c r="K160" s="384">
        <v>0</v>
      </c>
      <c r="L160" s="384">
        <v>0</v>
      </c>
      <c r="M160" s="384">
        <v>0</v>
      </c>
      <c r="N160" s="379">
        <f t="shared" si="46"/>
        <v>0</v>
      </c>
      <c r="O160" s="550">
        <f t="shared" si="47"/>
        <v>0</v>
      </c>
      <c r="P160" s="536"/>
      <c r="Q160" s="536"/>
      <c r="R160" s="536"/>
      <c r="S160" s="552">
        <v>0</v>
      </c>
      <c r="T160" s="552">
        <v>0</v>
      </c>
      <c r="U160" s="536"/>
      <c r="V160" s="536"/>
      <c r="W160" s="536"/>
      <c r="X160" s="536"/>
      <c r="Y160" s="536"/>
      <c r="Z160" s="536"/>
      <c r="AA160" s="536"/>
      <c r="AB160" s="533">
        <f t="shared" si="43"/>
        <v>0</v>
      </c>
      <c r="AC160" s="534">
        <f t="shared" si="48"/>
        <v>0</v>
      </c>
      <c r="AD160" s="534">
        <f t="shared" si="44"/>
        <v>0</v>
      </c>
      <c r="AE160" s="535">
        <f t="shared" si="45"/>
        <v>0</v>
      </c>
    </row>
    <row r="161" spans="1:31" customFormat="1" ht="17.25" x14ac:dyDescent="0.3">
      <c r="A161" s="457" t="s">
        <v>500</v>
      </c>
      <c r="B161" s="459" t="s">
        <v>501</v>
      </c>
      <c r="C161" s="384">
        <v>0</v>
      </c>
      <c r="D161" s="384">
        <v>0</v>
      </c>
      <c r="E161" s="384">
        <v>0</v>
      </c>
      <c r="F161" s="384">
        <v>0</v>
      </c>
      <c r="G161" s="384">
        <v>0</v>
      </c>
      <c r="H161" s="384">
        <v>0</v>
      </c>
      <c r="I161" s="384">
        <v>0</v>
      </c>
      <c r="J161" s="384">
        <v>0</v>
      </c>
      <c r="K161" s="384">
        <v>0</v>
      </c>
      <c r="L161" s="384">
        <v>0</v>
      </c>
      <c r="M161" s="384">
        <v>0</v>
      </c>
      <c r="N161" s="379">
        <f t="shared" si="46"/>
        <v>0</v>
      </c>
      <c r="O161" s="550">
        <f t="shared" si="47"/>
        <v>0</v>
      </c>
      <c r="P161" s="536"/>
      <c r="Q161" s="536"/>
      <c r="R161" s="536"/>
      <c r="S161" s="552">
        <v>0</v>
      </c>
      <c r="T161" s="552">
        <v>0</v>
      </c>
      <c r="U161" s="536"/>
      <c r="V161" s="536"/>
      <c r="W161" s="536"/>
      <c r="X161" s="536"/>
      <c r="Y161" s="536"/>
      <c r="Z161" s="536"/>
      <c r="AA161" s="536"/>
      <c r="AB161" s="533">
        <f t="shared" si="43"/>
        <v>0</v>
      </c>
      <c r="AC161" s="534">
        <f t="shared" si="48"/>
        <v>0</v>
      </c>
      <c r="AD161" s="534">
        <f t="shared" si="44"/>
        <v>0</v>
      </c>
      <c r="AE161" s="535">
        <f t="shared" si="45"/>
        <v>0</v>
      </c>
    </row>
    <row r="162" spans="1:31" customFormat="1" ht="17.25" x14ac:dyDescent="0.3">
      <c r="A162" s="457" t="s">
        <v>502</v>
      </c>
      <c r="B162" s="459" t="s">
        <v>503</v>
      </c>
      <c r="C162" s="384">
        <v>0</v>
      </c>
      <c r="D162" s="384">
        <v>0</v>
      </c>
      <c r="E162" s="384">
        <v>0</v>
      </c>
      <c r="F162" s="384">
        <v>0</v>
      </c>
      <c r="G162" s="384">
        <v>0</v>
      </c>
      <c r="H162" s="384">
        <v>0</v>
      </c>
      <c r="I162" s="384">
        <v>0</v>
      </c>
      <c r="J162" s="384">
        <v>0</v>
      </c>
      <c r="K162" s="384">
        <v>0</v>
      </c>
      <c r="L162" s="384">
        <v>0</v>
      </c>
      <c r="M162" s="384">
        <v>0</v>
      </c>
      <c r="N162" s="379">
        <f t="shared" si="46"/>
        <v>0</v>
      </c>
      <c r="O162" s="550">
        <f t="shared" si="47"/>
        <v>0</v>
      </c>
      <c r="P162" s="536"/>
      <c r="Q162" s="536"/>
      <c r="R162" s="536"/>
      <c r="S162" s="552">
        <v>0</v>
      </c>
      <c r="T162" s="552">
        <v>0</v>
      </c>
      <c r="U162" s="536"/>
      <c r="V162" s="536"/>
      <c r="W162" s="536"/>
      <c r="X162" s="536"/>
      <c r="Y162" s="536"/>
      <c r="Z162" s="536"/>
      <c r="AA162" s="536"/>
      <c r="AB162" s="533">
        <f t="shared" si="43"/>
        <v>0</v>
      </c>
      <c r="AC162" s="534">
        <f t="shared" si="48"/>
        <v>0</v>
      </c>
      <c r="AD162" s="534">
        <f t="shared" si="44"/>
        <v>0</v>
      </c>
      <c r="AE162" s="535">
        <f t="shared" si="45"/>
        <v>0</v>
      </c>
    </row>
    <row r="163" spans="1:31" customFormat="1" ht="17.25" x14ac:dyDescent="0.3">
      <c r="A163" s="457" t="s">
        <v>504</v>
      </c>
      <c r="B163" s="459" t="s">
        <v>505</v>
      </c>
      <c r="C163" s="384">
        <v>0</v>
      </c>
      <c r="D163" s="384">
        <v>0</v>
      </c>
      <c r="E163" s="384">
        <v>0</v>
      </c>
      <c r="F163" s="384">
        <v>0</v>
      </c>
      <c r="G163" s="384">
        <v>0</v>
      </c>
      <c r="H163" s="384">
        <v>0</v>
      </c>
      <c r="I163" s="384">
        <v>0</v>
      </c>
      <c r="J163" s="384">
        <v>0</v>
      </c>
      <c r="K163" s="384">
        <v>0</v>
      </c>
      <c r="L163" s="384">
        <v>0</v>
      </c>
      <c r="M163" s="384">
        <v>0</v>
      </c>
      <c r="N163" s="379">
        <f t="shared" si="46"/>
        <v>0</v>
      </c>
      <c r="O163" s="550">
        <f t="shared" si="47"/>
        <v>0</v>
      </c>
      <c r="P163" s="536"/>
      <c r="Q163" s="536"/>
      <c r="R163" s="536"/>
      <c r="S163" s="552">
        <v>0</v>
      </c>
      <c r="T163" s="552">
        <v>0</v>
      </c>
      <c r="U163" s="536"/>
      <c r="V163" s="536"/>
      <c r="W163" s="536"/>
      <c r="X163" s="536"/>
      <c r="Y163" s="536"/>
      <c r="Z163" s="536"/>
      <c r="AA163" s="536"/>
      <c r="AB163" s="533">
        <f t="shared" si="43"/>
        <v>0</v>
      </c>
      <c r="AC163" s="534">
        <f t="shared" si="48"/>
        <v>0</v>
      </c>
      <c r="AD163" s="534">
        <f t="shared" si="44"/>
        <v>0</v>
      </c>
      <c r="AE163" s="535">
        <f t="shared" si="45"/>
        <v>0</v>
      </c>
    </row>
    <row r="164" spans="1:31" customFormat="1" ht="17.25" x14ac:dyDescent="0.3">
      <c r="A164" s="457" t="s">
        <v>506</v>
      </c>
      <c r="B164" s="459" t="s">
        <v>507</v>
      </c>
      <c r="C164" s="384">
        <v>0</v>
      </c>
      <c r="D164" s="384">
        <v>0</v>
      </c>
      <c r="E164" s="384">
        <v>0</v>
      </c>
      <c r="F164" s="384">
        <v>0</v>
      </c>
      <c r="G164" s="384">
        <v>0</v>
      </c>
      <c r="H164" s="384">
        <v>0</v>
      </c>
      <c r="I164" s="384">
        <v>0</v>
      </c>
      <c r="J164" s="384">
        <v>0</v>
      </c>
      <c r="K164" s="384">
        <v>0</v>
      </c>
      <c r="L164" s="384">
        <v>0</v>
      </c>
      <c r="M164" s="384">
        <v>0</v>
      </c>
      <c r="N164" s="379">
        <f t="shared" si="46"/>
        <v>0</v>
      </c>
      <c r="O164" s="550">
        <f t="shared" si="47"/>
        <v>0</v>
      </c>
      <c r="P164" s="536"/>
      <c r="Q164" s="536"/>
      <c r="R164" s="536"/>
      <c r="S164" s="552">
        <v>0</v>
      </c>
      <c r="T164" s="552">
        <v>0</v>
      </c>
      <c r="U164" s="536"/>
      <c r="V164" s="536"/>
      <c r="W164" s="536"/>
      <c r="X164" s="536"/>
      <c r="Y164" s="536"/>
      <c r="Z164" s="536"/>
      <c r="AA164" s="536"/>
      <c r="AB164" s="533">
        <f t="shared" si="43"/>
        <v>0</v>
      </c>
      <c r="AC164" s="534">
        <f t="shared" si="48"/>
        <v>0</v>
      </c>
      <c r="AD164" s="534">
        <f t="shared" si="44"/>
        <v>0</v>
      </c>
      <c r="AE164" s="535">
        <f t="shared" si="45"/>
        <v>0</v>
      </c>
    </row>
    <row r="165" spans="1:31" customFormat="1" ht="17.25" x14ac:dyDescent="0.3">
      <c r="A165" s="457" t="s">
        <v>508</v>
      </c>
      <c r="B165" s="459" t="s">
        <v>509</v>
      </c>
      <c r="C165" s="384">
        <v>0</v>
      </c>
      <c r="D165" s="384">
        <v>0</v>
      </c>
      <c r="E165" s="384">
        <v>0</v>
      </c>
      <c r="F165" s="384">
        <v>0</v>
      </c>
      <c r="G165" s="384">
        <v>0</v>
      </c>
      <c r="H165" s="384">
        <v>0</v>
      </c>
      <c r="I165" s="384">
        <v>0</v>
      </c>
      <c r="J165" s="384">
        <v>0</v>
      </c>
      <c r="K165" s="384">
        <v>0</v>
      </c>
      <c r="L165" s="384">
        <v>0</v>
      </c>
      <c r="M165" s="384">
        <v>0</v>
      </c>
      <c r="N165" s="379">
        <f t="shared" si="46"/>
        <v>0</v>
      </c>
      <c r="O165" s="550">
        <f t="shared" si="47"/>
        <v>0</v>
      </c>
      <c r="P165" s="536"/>
      <c r="Q165" s="536"/>
      <c r="R165" s="536"/>
      <c r="S165" s="552">
        <v>0</v>
      </c>
      <c r="T165" s="552">
        <v>0</v>
      </c>
      <c r="U165" s="536"/>
      <c r="V165" s="536"/>
      <c r="W165" s="536"/>
      <c r="X165" s="536"/>
      <c r="Y165" s="536"/>
      <c r="Z165" s="536"/>
      <c r="AA165" s="536"/>
      <c r="AB165" s="533">
        <f t="shared" si="43"/>
        <v>0</v>
      </c>
      <c r="AC165" s="534">
        <f t="shared" si="48"/>
        <v>0</v>
      </c>
      <c r="AD165" s="534">
        <f t="shared" si="44"/>
        <v>0</v>
      </c>
      <c r="AE165" s="535">
        <f t="shared" si="45"/>
        <v>0</v>
      </c>
    </row>
    <row r="166" spans="1:31" customFormat="1" ht="17.25" x14ac:dyDescent="0.3">
      <c r="A166" s="457" t="s">
        <v>510</v>
      </c>
      <c r="B166" s="459" t="s">
        <v>511</v>
      </c>
      <c r="C166" s="384">
        <v>0</v>
      </c>
      <c r="D166" s="384">
        <v>0</v>
      </c>
      <c r="E166" s="384">
        <v>0</v>
      </c>
      <c r="F166" s="384">
        <v>0</v>
      </c>
      <c r="G166" s="384">
        <v>0</v>
      </c>
      <c r="H166" s="384">
        <v>0</v>
      </c>
      <c r="I166" s="384">
        <v>0</v>
      </c>
      <c r="J166" s="384">
        <v>0</v>
      </c>
      <c r="K166" s="384">
        <v>0</v>
      </c>
      <c r="L166" s="384">
        <v>0</v>
      </c>
      <c r="M166" s="384">
        <v>0</v>
      </c>
      <c r="N166" s="379">
        <f t="shared" si="46"/>
        <v>0</v>
      </c>
      <c r="O166" s="550">
        <f t="shared" si="47"/>
        <v>0</v>
      </c>
      <c r="P166" s="536"/>
      <c r="Q166" s="536"/>
      <c r="R166" s="536"/>
      <c r="S166" s="552">
        <v>0</v>
      </c>
      <c r="T166" s="552">
        <v>0</v>
      </c>
      <c r="U166" s="536"/>
      <c r="V166" s="536"/>
      <c r="W166" s="536"/>
      <c r="X166" s="536"/>
      <c r="Y166" s="536"/>
      <c r="Z166" s="536"/>
      <c r="AA166" s="536"/>
      <c r="AB166" s="533">
        <f t="shared" si="43"/>
        <v>0</v>
      </c>
      <c r="AC166" s="534">
        <f t="shared" si="48"/>
        <v>0</v>
      </c>
      <c r="AD166" s="534">
        <f t="shared" si="44"/>
        <v>0</v>
      </c>
      <c r="AE166" s="535">
        <f t="shared" si="45"/>
        <v>0</v>
      </c>
    </row>
    <row r="167" spans="1:31" customFormat="1" ht="17.25" x14ac:dyDescent="0.3">
      <c r="A167" s="457" t="s">
        <v>512</v>
      </c>
      <c r="B167" s="459" t="s">
        <v>513</v>
      </c>
      <c r="C167" s="384">
        <v>0</v>
      </c>
      <c r="D167" s="384">
        <v>0</v>
      </c>
      <c r="E167" s="384">
        <v>0</v>
      </c>
      <c r="F167" s="384">
        <v>0</v>
      </c>
      <c r="G167" s="384">
        <v>0</v>
      </c>
      <c r="H167" s="384">
        <v>0</v>
      </c>
      <c r="I167" s="384">
        <v>0</v>
      </c>
      <c r="J167" s="384">
        <v>0</v>
      </c>
      <c r="K167" s="384">
        <v>0</v>
      </c>
      <c r="L167" s="384">
        <v>0</v>
      </c>
      <c r="M167" s="384">
        <v>0</v>
      </c>
      <c r="N167" s="379">
        <f t="shared" si="46"/>
        <v>0</v>
      </c>
      <c r="O167" s="550">
        <f t="shared" si="47"/>
        <v>0</v>
      </c>
      <c r="P167" s="536"/>
      <c r="Q167" s="536"/>
      <c r="R167" s="536"/>
      <c r="S167" s="552">
        <v>0</v>
      </c>
      <c r="T167" s="552">
        <v>0</v>
      </c>
      <c r="U167" s="536"/>
      <c r="V167" s="536"/>
      <c r="W167" s="536"/>
      <c r="X167" s="536"/>
      <c r="Y167" s="536"/>
      <c r="Z167" s="536"/>
      <c r="AA167" s="536"/>
      <c r="AB167" s="533">
        <f t="shared" si="43"/>
        <v>0</v>
      </c>
      <c r="AC167" s="534">
        <f t="shared" si="48"/>
        <v>0</v>
      </c>
      <c r="AD167" s="534">
        <f t="shared" si="44"/>
        <v>0</v>
      </c>
      <c r="AE167" s="535">
        <f t="shared" si="45"/>
        <v>0</v>
      </c>
    </row>
    <row r="168" spans="1:31" customFormat="1" ht="17.25" x14ac:dyDescent="0.3">
      <c r="A168" s="457" t="s">
        <v>514</v>
      </c>
      <c r="B168" s="459" t="s">
        <v>515</v>
      </c>
      <c r="C168" s="384">
        <v>9346674.4800000004</v>
      </c>
      <c r="D168" s="384">
        <v>2486781</v>
      </c>
      <c r="E168" s="384">
        <v>2486781</v>
      </c>
      <c r="F168" s="384">
        <v>663141.60000000009</v>
      </c>
      <c r="G168" s="384">
        <v>2984137.2000000007</v>
      </c>
      <c r="H168" s="384">
        <v>2025273.6000000003</v>
      </c>
      <c r="I168" s="384">
        <v>2984137.2000000007</v>
      </c>
      <c r="J168" s="384">
        <v>840000</v>
      </c>
      <c r="K168" s="384">
        <v>663141.60000000009</v>
      </c>
      <c r="L168" s="384">
        <v>23346270.719999999</v>
      </c>
      <c r="M168" s="384">
        <v>1657854</v>
      </c>
      <c r="N168" s="379">
        <f t="shared" si="46"/>
        <v>49484192.400000006</v>
      </c>
      <c r="O168" s="550">
        <f t="shared" si="47"/>
        <v>4123682.7000000007</v>
      </c>
      <c r="P168" s="536"/>
      <c r="Q168" s="536"/>
      <c r="R168" s="536"/>
      <c r="S168" s="552">
        <v>13428366.009999998</v>
      </c>
      <c r="T168" s="552">
        <v>13428366.009999998</v>
      </c>
      <c r="U168" s="536"/>
      <c r="V168" s="536"/>
      <c r="W168" s="536"/>
      <c r="X168" s="536"/>
      <c r="Y168" s="536"/>
      <c r="Z168" s="536"/>
      <c r="AA168" s="536"/>
      <c r="AB168" s="533">
        <f t="shared" si="43"/>
        <v>26856732.019999996</v>
      </c>
      <c r="AC168" s="534">
        <f t="shared" si="48"/>
        <v>24742096.200000003</v>
      </c>
      <c r="AD168" s="534">
        <f t="shared" si="44"/>
        <v>2114635.8199999928</v>
      </c>
      <c r="AE168" s="535">
        <f t="shared" si="45"/>
        <v>8.546712464888051</v>
      </c>
    </row>
    <row r="169" spans="1:31" customFormat="1" ht="17.25" x14ac:dyDescent="0.3">
      <c r="A169" s="460"/>
      <c r="B169" s="461"/>
      <c r="C169" s="374">
        <v>0</v>
      </c>
      <c r="D169" s="375">
        <v>0</v>
      </c>
      <c r="E169" s="376">
        <v>0</v>
      </c>
      <c r="F169" s="377">
        <v>0</v>
      </c>
      <c r="G169" s="378">
        <v>0</v>
      </c>
      <c r="H169" s="378">
        <v>0</v>
      </c>
      <c r="I169" s="378">
        <v>0</v>
      </c>
      <c r="J169" s="378">
        <v>0</v>
      </c>
      <c r="K169" s="378">
        <v>0</v>
      </c>
      <c r="L169" s="375">
        <v>0</v>
      </c>
      <c r="M169" s="378"/>
      <c r="N169" s="379">
        <f>SUM(C169:L169)</f>
        <v>0</v>
      </c>
      <c r="O169" s="443">
        <f t="shared" si="47"/>
        <v>0</v>
      </c>
      <c r="P169" s="544"/>
      <c r="Q169" s="570"/>
      <c r="R169" s="570"/>
      <c r="S169" s="570"/>
      <c r="T169" s="544"/>
      <c r="U169" s="544"/>
      <c r="V169" s="544"/>
      <c r="W169" s="544"/>
      <c r="X169" s="544"/>
      <c r="Y169" s="544"/>
      <c r="Z169" s="544"/>
      <c r="AA169" s="544"/>
      <c r="AB169" s="544"/>
      <c r="AC169" s="544"/>
      <c r="AD169" s="544"/>
      <c r="AE169" s="545"/>
    </row>
    <row r="170" spans="1:31" customFormat="1" ht="16.5" thickBot="1" x14ac:dyDescent="0.3">
      <c r="A170" s="448"/>
      <c r="B170" s="463" t="s">
        <v>516</v>
      </c>
      <c r="C170" s="464">
        <f>SUM(C111:C168)</f>
        <v>140723725.281744</v>
      </c>
      <c r="D170" s="464">
        <f t="shared" ref="D170:AC170" si="49">SUM(D111:D168)</f>
        <v>39246513.464731999</v>
      </c>
      <c r="E170" s="464">
        <f t="shared" si="49"/>
        <v>44225524.223954998</v>
      </c>
      <c r="F170" s="464">
        <f t="shared" si="49"/>
        <v>18000060.850000001</v>
      </c>
      <c r="G170" s="464">
        <f t="shared" si="49"/>
        <v>18783914.015000001</v>
      </c>
      <c r="H170" s="464">
        <f t="shared" si="49"/>
        <v>83201925.242530793</v>
      </c>
      <c r="I170" s="464">
        <f t="shared" si="49"/>
        <v>21203616.846988</v>
      </c>
      <c r="J170" s="464">
        <f t="shared" si="49"/>
        <v>32461814.632663999</v>
      </c>
      <c r="K170" s="464">
        <f t="shared" si="49"/>
        <v>16571881.65832</v>
      </c>
      <c r="L170" s="464">
        <f t="shared" si="49"/>
        <v>349571443.81817007</v>
      </c>
      <c r="M170" s="464">
        <f t="shared" si="49"/>
        <v>30106631.054574002</v>
      </c>
      <c r="N170" s="464">
        <f t="shared" si="49"/>
        <v>794097051.08867788</v>
      </c>
      <c r="O170" s="464">
        <f t="shared" si="49"/>
        <v>66174754.257389821</v>
      </c>
      <c r="P170" s="464">
        <f t="shared" si="49"/>
        <v>51469814.539999999</v>
      </c>
      <c r="Q170" s="464">
        <f t="shared" si="49"/>
        <v>32634176.59</v>
      </c>
      <c r="R170" s="464">
        <f t="shared" si="49"/>
        <v>58261769.420000002</v>
      </c>
      <c r="S170" s="464">
        <f t="shared" si="49"/>
        <v>48181283.509999998</v>
      </c>
      <c r="T170" s="464">
        <f t="shared" si="49"/>
        <v>46466980.5</v>
      </c>
      <c r="U170" s="464">
        <f t="shared" si="49"/>
        <v>39048861.960000001</v>
      </c>
      <c r="V170" s="464">
        <f t="shared" si="49"/>
        <v>0</v>
      </c>
      <c r="W170" s="464">
        <f t="shared" si="49"/>
        <v>0</v>
      </c>
      <c r="X170" s="464">
        <f t="shared" si="49"/>
        <v>0</v>
      </c>
      <c r="Y170" s="464">
        <f t="shared" si="49"/>
        <v>0</v>
      </c>
      <c r="Z170" s="464">
        <f t="shared" si="49"/>
        <v>0</v>
      </c>
      <c r="AA170" s="464">
        <f t="shared" si="49"/>
        <v>0</v>
      </c>
      <c r="AB170" s="464">
        <f t="shared" si="49"/>
        <v>276062886.51999998</v>
      </c>
      <c r="AC170" s="464">
        <f t="shared" si="49"/>
        <v>397048525.54433894</v>
      </c>
      <c r="AD170" s="390">
        <f>AB170-AC170</f>
        <v>-120985639.02433896</v>
      </c>
      <c r="AE170" s="554">
        <f>IFERROR(AD170/AC170%,0)</f>
        <v>-30.471247527861259</v>
      </c>
    </row>
    <row r="171" spans="1:31" customFormat="1" ht="18" thickTop="1" x14ac:dyDescent="0.3">
      <c r="A171" s="441"/>
      <c r="B171" s="449"/>
      <c r="C171" s="465"/>
      <c r="D171" s="465"/>
      <c r="E171" s="465"/>
      <c r="F171" s="466"/>
      <c r="G171" s="466"/>
      <c r="H171" s="466"/>
      <c r="I171" s="466"/>
      <c r="J171" s="466"/>
      <c r="K171" s="466"/>
      <c r="L171" s="465"/>
      <c r="M171" s="466"/>
      <c r="N171" s="467"/>
      <c r="O171" s="571"/>
      <c r="P171" s="544"/>
      <c r="Q171" s="570"/>
      <c r="R171" s="570"/>
      <c r="S171" s="570"/>
      <c r="T171" s="544"/>
      <c r="U171" s="544"/>
      <c r="V171" s="544"/>
      <c r="W171" s="544"/>
      <c r="X171" s="544"/>
      <c r="Y171" s="544"/>
      <c r="Z171" s="544"/>
      <c r="AA171" s="544"/>
      <c r="AB171" s="544"/>
      <c r="AC171" s="544"/>
      <c r="AD171" s="544"/>
      <c r="AE171" s="545"/>
    </row>
    <row r="172" spans="1:31" customFormat="1" ht="16.5" thickBot="1" x14ac:dyDescent="0.3">
      <c r="A172" s="450"/>
      <c r="B172" s="388" t="s">
        <v>517</v>
      </c>
      <c r="C172" s="468">
        <f>C64+C102+C170</f>
        <v>505283766.60861164</v>
      </c>
      <c r="D172" s="468">
        <f t="shared" ref="D172:AC172" si="50">D64+D102+D170</f>
        <v>131096609.0368804</v>
      </c>
      <c r="E172" s="468">
        <f t="shared" si="50"/>
        <v>205838143.82947382</v>
      </c>
      <c r="F172" s="468">
        <f t="shared" si="50"/>
        <v>59255009.924575247</v>
      </c>
      <c r="G172" s="468">
        <f t="shared" si="50"/>
        <v>100939079.69988093</v>
      </c>
      <c r="H172" s="468">
        <f t="shared" si="50"/>
        <v>391975200.58603537</v>
      </c>
      <c r="I172" s="468">
        <f t="shared" si="50"/>
        <v>107140852.43675494</v>
      </c>
      <c r="J172" s="468">
        <f t="shared" si="50"/>
        <v>168078674.97695574</v>
      </c>
      <c r="K172" s="468">
        <f t="shared" si="50"/>
        <v>39315555.263454266</v>
      </c>
      <c r="L172" s="468">
        <f t="shared" si="50"/>
        <v>2464387073.0430641</v>
      </c>
      <c r="M172" s="468">
        <f t="shared" si="50"/>
        <v>163214154.37334585</v>
      </c>
      <c r="N172" s="468">
        <f t="shared" si="50"/>
        <v>4336524119.7790318</v>
      </c>
      <c r="O172" s="468">
        <f t="shared" si="50"/>
        <v>361377009.9815861</v>
      </c>
      <c r="P172" s="468">
        <f t="shared" si="50"/>
        <v>396879460.75352246</v>
      </c>
      <c r="Q172" s="468">
        <f t="shared" si="50"/>
        <v>180889593.15738642</v>
      </c>
      <c r="R172" s="468">
        <f t="shared" si="50"/>
        <v>337250709.02498102</v>
      </c>
      <c r="S172" s="468">
        <f t="shared" si="50"/>
        <v>255542945.766</v>
      </c>
      <c r="T172" s="468">
        <f t="shared" si="50"/>
        <v>244824464.42199999</v>
      </c>
      <c r="U172" s="468">
        <f t="shared" si="50"/>
        <v>208474582.90800002</v>
      </c>
      <c r="V172" s="468">
        <f t="shared" si="50"/>
        <v>0</v>
      </c>
      <c r="W172" s="468">
        <f t="shared" si="50"/>
        <v>0</v>
      </c>
      <c r="X172" s="468">
        <f t="shared" si="50"/>
        <v>0</v>
      </c>
      <c r="Y172" s="468">
        <f t="shared" si="50"/>
        <v>0</v>
      </c>
      <c r="Z172" s="468">
        <f t="shared" si="50"/>
        <v>0</v>
      </c>
      <c r="AA172" s="468">
        <f t="shared" si="50"/>
        <v>0</v>
      </c>
      <c r="AB172" s="468">
        <f t="shared" si="50"/>
        <v>1623861756.0318899</v>
      </c>
      <c r="AC172" s="468">
        <f t="shared" si="50"/>
        <v>2168262059.8895159</v>
      </c>
      <c r="AD172" s="390">
        <f>AB172-AC172</f>
        <v>-544400303.85762596</v>
      </c>
      <c r="AE172" s="554">
        <f>IFERROR(AD172/AC172%,0)</f>
        <v>-25.107680198276679</v>
      </c>
    </row>
    <row r="173" spans="1:31" customFormat="1" ht="18" thickTop="1" x14ac:dyDescent="0.3">
      <c r="A173" s="391"/>
      <c r="B173" s="392"/>
      <c r="C173" s="469"/>
      <c r="D173" s="469"/>
      <c r="E173" s="469"/>
      <c r="F173" s="469"/>
      <c r="G173" s="469"/>
      <c r="H173" s="469"/>
      <c r="I173" s="469"/>
      <c r="J173" s="469"/>
      <c r="K173" s="469"/>
      <c r="L173" s="469"/>
      <c r="M173" s="469"/>
      <c r="N173" s="467"/>
      <c r="O173" s="571"/>
      <c r="P173" s="544"/>
      <c r="Q173" s="570"/>
      <c r="R173" s="570"/>
      <c r="S173" s="570"/>
      <c r="T173" s="544"/>
      <c r="U173" s="544"/>
      <c r="V173" s="544"/>
      <c r="W173" s="544"/>
      <c r="X173" s="544"/>
      <c r="Y173" s="544"/>
      <c r="Z173" s="544"/>
      <c r="AA173" s="544"/>
      <c r="AB173" s="544"/>
      <c r="AC173" s="544"/>
      <c r="AD173" s="544"/>
      <c r="AE173" s="545"/>
    </row>
    <row r="174" spans="1:31" s="371" customFormat="1" ht="15.75" thickBot="1" x14ac:dyDescent="0.25">
      <c r="A174" s="470"/>
      <c r="B174" s="471" t="s">
        <v>518</v>
      </c>
      <c r="C174" s="472">
        <f>C33-C172</f>
        <v>-505283766.60861164</v>
      </c>
      <c r="D174" s="472">
        <f t="shared" ref="D174:AC174" si="51">D33-D172</f>
        <v>-65106481.825294264</v>
      </c>
      <c r="E174" s="472">
        <f t="shared" si="51"/>
        <v>225672322.62248436</v>
      </c>
      <c r="F174" s="472">
        <f t="shared" si="51"/>
        <v>-21555731.697399512</v>
      </c>
      <c r="G174" s="472">
        <f t="shared" si="51"/>
        <v>10922347.37011908</v>
      </c>
      <c r="H174" s="472">
        <f t="shared" si="51"/>
        <v>29102045.323126912</v>
      </c>
      <c r="I174" s="472">
        <f t="shared" si="51"/>
        <v>9099708.8868801594</v>
      </c>
      <c r="J174" s="472">
        <f t="shared" si="51"/>
        <v>-58189244.944092497</v>
      </c>
      <c r="K174" s="472">
        <f t="shared" si="51"/>
        <v>-4253731.3859484866</v>
      </c>
      <c r="L174" s="472">
        <f t="shared" si="51"/>
        <v>4971062489.3823042</v>
      </c>
      <c r="M174" s="472">
        <f t="shared" si="51"/>
        <v>-95914817.830253854</v>
      </c>
      <c r="N174" s="472">
        <f t="shared" si="51"/>
        <v>4495555139.2933159</v>
      </c>
      <c r="O174" s="472">
        <f t="shared" si="51"/>
        <v>374629594.9411093</v>
      </c>
      <c r="P174" s="472">
        <f t="shared" si="51"/>
        <v>92257940.326477468</v>
      </c>
      <c r="Q174" s="472">
        <f t="shared" si="51"/>
        <v>535446798.26261353</v>
      </c>
      <c r="R174" s="472">
        <f t="shared" si="51"/>
        <v>301821891.21501887</v>
      </c>
      <c r="S174" s="472">
        <f t="shared" si="51"/>
        <v>314187979.76400006</v>
      </c>
      <c r="T174" s="472">
        <f t="shared" si="51"/>
        <v>383854357.76800007</v>
      </c>
      <c r="U174" s="472">
        <f t="shared" si="51"/>
        <v>410081256.15200007</v>
      </c>
      <c r="V174" s="472">
        <f t="shared" si="51"/>
        <v>705593790.60000026</v>
      </c>
      <c r="W174" s="472">
        <f t="shared" si="51"/>
        <v>585481714.96999991</v>
      </c>
      <c r="X174" s="472">
        <f t="shared" si="51"/>
        <v>626314017.17000008</v>
      </c>
      <c r="Y174" s="472">
        <f t="shared" si="51"/>
        <v>761953119.44000006</v>
      </c>
      <c r="Z174" s="472">
        <f t="shared" si="51"/>
        <v>518943073.79000008</v>
      </c>
      <c r="AA174" s="472">
        <f t="shared" si="51"/>
        <v>610550548.38000453</v>
      </c>
      <c r="AB174" s="472">
        <f t="shared" si="51"/>
        <v>5846486487.8381157</v>
      </c>
      <c r="AC174" s="472">
        <f t="shared" si="51"/>
        <v>2247777569.646657</v>
      </c>
      <c r="AD174" s="472">
        <f>AB174-AC174</f>
        <v>3598708918.1914587</v>
      </c>
      <c r="AE174" s="572">
        <f>IFERROR(AD174/AC174%,0)</f>
        <v>160.10075760108077</v>
      </c>
    </row>
    <row r="175" spans="1:31" customFormat="1" ht="18" thickTop="1" x14ac:dyDescent="0.3">
      <c r="A175" s="391"/>
      <c r="B175" s="392"/>
      <c r="C175" s="467"/>
      <c r="D175" s="467"/>
      <c r="E175" s="467"/>
      <c r="F175" s="467"/>
      <c r="G175" s="467"/>
      <c r="H175" s="467"/>
      <c r="I175" s="467"/>
      <c r="J175" s="467"/>
      <c r="K175" s="467"/>
      <c r="L175" s="467"/>
      <c r="M175" s="467"/>
      <c r="N175" s="467"/>
      <c r="O175" s="571"/>
      <c r="P175" s="544"/>
      <c r="Q175" s="570"/>
      <c r="R175" s="570"/>
      <c r="S175" s="570"/>
      <c r="T175" s="544"/>
      <c r="U175" s="544"/>
      <c r="V175" s="544"/>
      <c r="W175" s="544"/>
      <c r="X175" s="544"/>
      <c r="Y175" s="544"/>
      <c r="Z175" s="544"/>
      <c r="AA175" s="544"/>
      <c r="AB175" s="544"/>
      <c r="AC175" s="544"/>
      <c r="AD175" s="544"/>
      <c r="AE175" s="545"/>
    </row>
    <row r="176" spans="1:31" customFormat="1" ht="17.25" x14ac:dyDescent="0.3">
      <c r="A176" s="391"/>
      <c r="B176" s="392"/>
      <c r="C176" s="469"/>
      <c r="D176" s="469"/>
      <c r="E176" s="469"/>
      <c r="F176" s="469"/>
      <c r="G176" s="469"/>
      <c r="H176" s="469"/>
      <c r="I176" s="469"/>
      <c r="J176" s="469"/>
      <c r="K176" s="469"/>
      <c r="L176" s="469"/>
      <c r="M176" s="469"/>
      <c r="N176" s="467"/>
      <c r="O176" s="571"/>
      <c r="P176" s="544"/>
      <c r="Q176" s="570"/>
      <c r="R176" s="570"/>
      <c r="S176" s="570"/>
      <c r="T176" s="544"/>
      <c r="U176" s="544"/>
      <c r="V176" s="544"/>
      <c r="W176" s="544"/>
      <c r="X176" s="544"/>
      <c r="Y176" s="544"/>
      <c r="Z176" s="544"/>
      <c r="AA176" s="544"/>
      <c r="AB176" s="544"/>
      <c r="AC176" s="544"/>
      <c r="AD176" s="544"/>
      <c r="AE176" s="545"/>
    </row>
    <row r="177" spans="1:31" customFormat="1" ht="17.25" x14ac:dyDescent="0.3">
      <c r="A177" s="391"/>
      <c r="B177" s="392"/>
      <c r="C177" s="469"/>
      <c r="D177" s="469"/>
      <c r="E177" s="469"/>
      <c r="F177" s="469"/>
      <c r="G177" s="469"/>
      <c r="H177" s="469"/>
      <c r="I177" s="469"/>
      <c r="J177" s="469"/>
      <c r="K177" s="469"/>
      <c r="L177" s="469"/>
      <c r="M177" s="469"/>
      <c r="N177" s="467"/>
      <c r="O177" s="571"/>
      <c r="P177" s="544"/>
      <c r="Q177" s="570"/>
      <c r="R177" s="570"/>
      <c r="S177" s="570"/>
      <c r="T177" s="544"/>
      <c r="U177" s="544"/>
      <c r="V177" s="544"/>
      <c r="W177" s="544"/>
      <c r="X177" s="544"/>
      <c r="Y177" s="544"/>
      <c r="Z177" s="544"/>
      <c r="AA177" s="544"/>
      <c r="AB177" s="544"/>
      <c r="AC177" s="544"/>
      <c r="AD177" s="544"/>
      <c r="AE177" s="545"/>
    </row>
    <row r="178" spans="1:31" customFormat="1" ht="18" thickBot="1" x14ac:dyDescent="0.35">
      <c r="A178" s="457"/>
      <c r="B178" s="459"/>
      <c r="C178" s="469"/>
      <c r="D178" s="469"/>
      <c r="E178" s="469"/>
      <c r="F178" s="469"/>
      <c r="G178" s="469"/>
      <c r="H178" s="469"/>
      <c r="I178" s="469"/>
      <c r="J178" s="469"/>
      <c r="K178" s="469"/>
      <c r="L178" s="469"/>
      <c r="M178" s="469"/>
      <c r="N178" s="467"/>
      <c r="O178" s="571"/>
      <c r="P178" s="544"/>
      <c r="Q178" s="570"/>
      <c r="R178" s="570"/>
      <c r="S178" s="570"/>
      <c r="T178" s="544"/>
      <c r="U178" s="544"/>
      <c r="V178" s="544"/>
      <c r="W178" s="544"/>
      <c r="X178" s="544"/>
      <c r="Y178" s="544"/>
      <c r="Z178" s="544"/>
      <c r="AA178" s="544"/>
      <c r="AB178" s="544"/>
      <c r="AC178" s="544"/>
      <c r="AD178" s="544"/>
      <c r="AE178" s="545"/>
    </row>
    <row r="179" spans="1:31" customFormat="1" ht="17.25" x14ac:dyDescent="0.3">
      <c r="A179" s="473" t="s">
        <v>398</v>
      </c>
      <c r="B179" s="451"/>
      <c r="C179" s="452"/>
      <c r="D179" s="452"/>
      <c r="E179" s="452"/>
      <c r="F179" s="452"/>
      <c r="G179" s="452"/>
      <c r="H179" s="452"/>
      <c r="I179" s="452"/>
      <c r="J179" s="452"/>
      <c r="K179" s="452"/>
      <c r="L179" s="452"/>
      <c r="M179" s="452"/>
      <c r="N179" s="453"/>
      <c r="O179" s="569"/>
      <c r="P179" s="544"/>
      <c r="Q179" s="570"/>
      <c r="R179" s="570"/>
      <c r="S179" s="570"/>
      <c r="T179" s="544"/>
      <c r="U179" s="544"/>
      <c r="V179" s="544"/>
      <c r="W179" s="544"/>
      <c r="X179" s="544"/>
      <c r="Y179" s="544"/>
      <c r="Z179" s="544"/>
      <c r="AA179" s="544"/>
      <c r="AB179" s="544"/>
      <c r="AC179" s="544"/>
      <c r="AD179" s="544"/>
      <c r="AE179" s="545"/>
    </row>
    <row r="180" spans="1:31" customFormat="1" ht="15.75" x14ac:dyDescent="0.25">
      <c r="A180" s="474" t="s">
        <v>277</v>
      </c>
      <c r="B180" s="432" t="s">
        <v>318</v>
      </c>
      <c r="C180" s="406" t="str">
        <f>C107</f>
        <v>ADMINISTRATION</v>
      </c>
      <c r="D180" s="406" t="str">
        <f t="shared" ref="D180:M181" si="52">D107</f>
        <v>CHIRADZULO</v>
      </c>
      <c r="E180" s="406" t="str">
        <f t="shared" si="52"/>
        <v>DOMASI</v>
      </c>
      <c r="F180" s="406" t="str">
        <f>F107</f>
        <v>JALI</v>
      </c>
      <c r="G180" s="406" t="str">
        <f t="shared" si="52"/>
        <v>KUCHAWE</v>
      </c>
      <c r="H180" s="406" t="str">
        <f t="shared" si="52"/>
        <v>MWANZA</v>
      </c>
      <c r="I180" s="406" t="str">
        <f t="shared" si="52"/>
        <v>NAMADZI</v>
      </c>
      <c r="J180" s="406" t="str">
        <f t="shared" si="52"/>
        <v>NENO</v>
      </c>
      <c r="K180" s="406" t="str">
        <f t="shared" si="52"/>
        <v>THONDWE</v>
      </c>
      <c r="L180" s="406" t="str">
        <f t="shared" si="52"/>
        <v>ZOMBA</v>
      </c>
      <c r="M180" s="406" t="str">
        <f t="shared" si="52"/>
        <v>LIRANGWE</v>
      </c>
      <c r="N180" s="407" t="s">
        <v>555</v>
      </c>
      <c r="O180" s="440"/>
      <c r="P180" s="440"/>
      <c r="Q180" s="440"/>
      <c r="R180" s="440"/>
      <c r="S180" s="440"/>
      <c r="T180" s="440"/>
      <c r="U180" s="440"/>
      <c r="V180" s="440"/>
      <c r="W180" s="440"/>
      <c r="X180" s="440"/>
      <c r="Y180" s="440"/>
      <c r="Z180" s="440"/>
      <c r="AA180" s="440"/>
      <c r="AB180" s="440"/>
      <c r="AC180" s="440"/>
      <c r="AD180" s="440"/>
      <c r="AE180" s="573"/>
    </row>
    <row r="181" spans="1:31" customFormat="1" ht="15.75" x14ac:dyDescent="0.25">
      <c r="A181" s="475"/>
      <c r="B181" s="436"/>
      <c r="C181" s="406">
        <f>C108</f>
        <v>0</v>
      </c>
      <c r="D181" s="406">
        <f t="shared" si="52"/>
        <v>0</v>
      </c>
      <c r="E181" s="406">
        <f t="shared" si="52"/>
        <v>0</v>
      </c>
      <c r="F181" s="406">
        <f>F108</f>
        <v>0</v>
      </c>
      <c r="G181" s="406">
        <f t="shared" si="52"/>
        <v>0</v>
      </c>
      <c r="H181" s="406">
        <f t="shared" si="52"/>
        <v>0</v>
      </c>
      <c r="I181" s="406">
        <f t="shared" si="52"/>
        <v>0</v>
      </c>
      <c r="J181" s="406">
        <f t="shared" si="52"/>
        <v>0</v>
      </c>
      <c r="K181" s="406">
        <f t="shared" si="52"/>
        <v>0</v>
      </c>
      <c r="L181" s="406">
        <f t="shared" si="52"/>
        <v>0</v>
      </c>
      <c r="M181" s="410"/>
      <c r="N181" s="411" t="str">
        <f>N108</f>
        <v>01/04/2024  to</v>
      </c>
      <c r="O181" s="546"/>
      <c r="P181" s="546"/>
      <c r="Q181" s="546"/>
      <c r="R181" s="546"/>
      <c r="S181" s="546"/>
      <c r="T181" s="546"/>
      <c r="U181" s="546"/>
      <c r="V181" s="546"/>
      <c r="W181" s="546"/>
      <c r="X181" s="546"/>
      <c r="Y181" s="546"/>
      <c r="Z181" s="546"/>
      <c r="AA181" s="546"/>
      <c r="AB181" s="546"/>
      <c r="AC181" s="546"/>
      <c r="AD181" s="546"/>
      <c r="AE181" s="574"/>
    </row>
    <row r="182" spans="1:31" customFormat="1" ht="17.25" x14ac:dyDescent="0.3">
      <c r="A182" s="475"/>
      <c r="B182" s="437"/>
      <c r="C182" s="410"/>
      <c r="D182" s="413"/>
      <c r="E182" s="413"/>
      <c r="F182" s="413"/>
      <c r="G182" s="413"/>
      <c r="H182" s="413"/>
      <c r="I182" s="413"/>
      <c r="J182" s="413"/>
      <c r="K182" s="413"/>
      <c r="L182" s="413"/>
      <c r="M182" s="413"/>
      <c r="N182" s="440" t="str">
        <f>N109</f>
        <v>31/03/2025</v>
      </c>
      <c r="O182" s="440"/>
      <c r="P182" s="440"/>
      <c r="Q182" s="440"/>
      <c r="R182" s="440"/>
      <c r="S182" s="440"/>
      <c r="T182" s="440"/>
      <c r="U182" s="440"/>
      <c r="V182" s="440"/>
      <c r="W182" s="440"/>
      <c r="X182" s="440"/>
      <c r="Y182" s="440"/>
      <c r="Z182" s="440"/>
      <c r="AA182" s="440"/>
      <c r="AB182" s="440"/>
      <c r="AC182" s="440"/>
      <c r="AD182" s="440"/>
      <c r="AE182" s="573"/>
    </row>
    <row r="183" spans="1:31" customFormat="1" ht="16.5" thickBot="1" x14ac:dyDescent="0.3">
      <c r="A183" s="476"/>
      <c r="B183" s="439" t="s">
        <v>519</v>
      </c>
      <c r="C183" s="477"/>
      <c r="D183" s="478"/>
      <c r="E183" s="478"/>
      <c r="F183" s="478"/>
      <c r="G183" s="478"/>
      <c r="H183" s="478"/>
      <c r="I183" s="478"/>
      <c r="J183" s="478"/>
      <c r="K183" s="478"/>
      <c r="L183" s="478"/>
      <c r="M183" s="478"/>
      <c r="N183" s="479" t="s">
        <v>556</v>
      </c>
      <c r="O183" s="575"/>
      <c r="P183" s="575"/>
      <c r="Q183" s="575"/>
      <c r="R183" s="575"/>
      <c r="S183" s="575"/>
      <c r="T183" s="575"/>
      <c r="U183" s="575"/>
      <c r="V183" s="575"/>
      <c r="W183" s="575"/>
      <c r="X183" s="575"/>
      <c r="Y183" s="575"/>
      <c r="Z183" s="575"/>
      <c r="AA183" s="575"/>
      <c r="AB183" s="575"/>
      <c r="AC183" s="575"/>
      <c r="AD183" s="575"/>
      <c r="AE183" s="576"/>
    </row>
    <row r="184" spans="1:31" customFormat="1" ht="18" thickTop="1" x14ac:dyDescent="0.3">
      <c r="A184" s="480"/>
      <c r="B184" s="481"/>
      <c r="C184" s="374"/>
      <c r="D184" s="375"/>
      <c r="E184" s="376"/>
      <c r="F184" s="386"/>
      <c r="G184" s="385"/>
      <c r="H184" s="385"/>
      <c r="I184" s="385"/>
      <c r="J184" s="385"/>
      <c r="K184" s="385"/>
      <c r="L184" s="375"/>
      <c r="M184" s="385"/>
      <c r="N184" s="482"/>
      <c r="O184" s="443"/>
      <c r="P184" s="570"/>
      <c r="Q184" s="570"/>
      <c r="R184" s="570"/>
      <c r="S184" s="570"/>
      <c r="T184" s="544"/>
      <c r="U184" s="544"/>
      <c r="V184" s="544"/>
      <c r="W184" s="544"/>
      <c r="X184" s="544"/>
      <c r="Y184" s="544"/>
      <c r="Z184" s="544"/>
      <c r="AA184" s="544"/>
      <c r="AB184" s="544"/>
      <c r="AC184" s="544"/>
      <c r="AD184" s="544"/>
      <c r="AE184" s="545"/>
    </row>
    <row r="185" spans="1:31" customFormat="1" ht="17.25" x14ac:dyDescent="0.3">
      <c r="A185" s="483" t="s">
        <v>520</v>
      </c>
      <c r="B185" s="459" t="s">
        <v>521</v>
      </c>
      <c r="C185" s="384">
        <v>0</v>
      </c>
      <c r="D185" s="384">
        <v>0</v>
      </c>
      <c r="E185" s="384">
        <v>0</v>
      </c>
      <c r="F185" s="384">
        <v>0</v>
      </c>
      <c r="G185" s="384">
        <v>0</v>
      </c>
      <c r="H185" s="384">
        <v>0</v>
      </c>
      <c r="I185" s="384">
        <v>0</v>
      </c>
      <c r="J185" s="384">
        <v>6000000</v>
      </c>
      <c r="K185" s="384">
        <v>0</v>
      </c>
      <c r="L185" s="384">
        <v>0</v>
      </c>
      <c r="M185" s="384">
        <v>0</v>
      </c>
      <c r="N185" s="482">
        <f>SUM(C185:M185)</f>
        <v>6000000</v>
      </c>
      <c r="O185" s="550">
        <f>N185/12</f>
        <v>500000</v>
      </c>
      <c r="P185" s="577"/>
      <c r="Q185" s="577"/>
      <c r="R185" s="577"/>
      <c r="S185" s="577"/>
      <c r="T185" s="552"/>
      <c r="U185" s="552"/>
      <c r="V185" s="536"/>
      <c r="W185" s="536"/>
      <c r="X185" s="536"/>
      <c r="Y185" s="536"/>
      <c r="Z185" s="536"/>
      <c r="AA185" s="536"/>
      <c r="AB185" s="536"/>
      <c r="AC185" s="536"/>
      <c r="AD185" s="536"/>
      <c r="AE185" s="553"/>
    </row>
    <row r="186" spans="1:31" customFormat="1" ht="17.25" x14ac:dyDescent="0.3">
      <c r="A186" s="483" t="s">
        <v>522</v>
      </c>
      <c r="B186" s="459" t="s">
        <v>523</v>
      </c>
      <c r="C186" s="384">
        <v>0</v>
      </c>
      <c r="D186" s="384">
        <v>0</v>
      </c>
      <c r="E186" s="384">
        <v>0</v>
      </c>
      <c r="F186" s="384">
        <v>0</v>
      </c>
      <c r="G186" s="384">
        <v>0</v>
      </c>
      <c r="H186" s="384">
        <v>0</v>
      </c>
      <c r="I186" s="384">
        <v>0</v>
      </c>
      <c r="J186" s="384">
        <v>0</v>
      </c>
      <c r="K186" s="384">
        <v>0</v>
      </c>
      <c r="L186" s="384">
        <v>15000000</v>
      </c>
      <c r="M186" s="384">
        <v>0</v>
      </c>
      <c r="N186" s="482">
        <f t="shared" ref="N186:N198" si="53">SUM(C186:M186)</f>
        <v>15000000</v>
      </c>
      <c r="O186" s="550">
        <f t="shared" ref="O186:O198" si="54">N186/12</f>
        <v>1250000</v>
      </c>
      <c r="P186" s="577"/>
      <c r="Q186" s="577"/>
      <c r="R186" s="577"/>
      <c r="S186" s="577"/>
      <c r="T186" s="552"/>
      <c r="U186" s="552"/>
      <c r="V186" s="536"/>
      <c r="W186" s="536"/>
      <c r="X186" s="536"/>
      <c r="Y186" s="536"/>
      <c r="Z186" s="536"/>
      <c r="AA186" s="536"/>
      <c r="AB186" s="536"/>
      <c r="AC186" s="536"/>
      <c r="AD186" s="536"/>
      <c r="AE186" s="553"/>
    </row>
    <row r="187" spans="1:31" customFormat="1" ht="17.25" x14ac:dyDescent="0.3">
      <c r="A187" s="483" t="s">
        <v>524</v>
      </c>
      <c r="B187" s="459" t="s">
        <v>525</v>
      </c>
      <c r="C187" s="384">
        <v>0</v>
      </c>
      <c r="D187" s="384">
        <v>10000000</v>
      </c>
      <c r="E187" s="384">
        <v>2400000</v>
      </c>
      <c r="F187" s="384">
        <v>0</v>
      </c>
      <c r="G187" s="384">
        <v>0</v>
      </c>
      <c r="H187" s="384">
        <v>0</v>
      </c>
      <c r="I187" s="384">
        <v>0</v>
      </c>
      <c r="J187" s="384">
        <v>18000000</v>
      </c>
      <c r="K187" s="384">
        <v>0</v>
      </c>
      <c r="L187" s="384">
        <v>0</v>
      </c>
      <c r="M187" s="384">
        <v>0</v>
      </c>
      <c r="N187" s="482">
        <f t="shared" si="53"/>
        <v>30400000</v>
      </c>
      <c r="O187" s="550">
        <f t="shared" si="54"/>
        <v>2533333.3333333335</v>
      </c>
      <c r="P187" s="577"/>
      <c r="Q187" s="577"/>
      <c r="R187" s="577"/>
      <c r="S187" s="577"/>
      <c r="T187" s="552"/>
      <c r="U187" s="552"/>
      <c r="V187" s="536"/>
      <c r="W187" s="536"/>
      <c r="X187" s="536"/>
      <c r="Y187" s="536"/>
      <c r="Z187" s="536"/>
      <c r="AA187" s="536"/>
      <c r="AB187" s="536"/>
      <c r="AC187" s="536"/>
      <c r="AD187" s="536"/>
      <c r="AE187" s="553"/>
    </row>
    <row r="188" spans="1:31" customFormat="1" ht="17.25" x14ac:dyDescent="0.3">
      <c r="A188" s="484" t="s">
        <v>526</v>
      </c>
      <c r="B188" s="485" t="s">
        <v>527</v>
      </c>
      <c r="C188" s="384">
        <v>0</v>
      </c>
      <c r="D188" s="384">
        <v>5420465.3999999994</v>
      </c>
      <c r="E188" s="384">
        <v>0</v>
      </c>
      <c r="F188" s="384">
        <v>0</v>
      </c>
      <c r="G188" s="384">
        <v>2250000</v>
      </c>
      <c r="H188" s="384">
        <v>3722175</v>
      </c>
      <c r="I188" s="384">
        <v>0</v>
      </c>
      <c r="J188" s="384">
        <v>0</v>
      </c>
      <c r="K188" s="384">
        <v>0</v>
      </c>
      <c r="L188" s="384">
        <v>0</v>
      </c>
      <c r="M188" s="384">
        <v>0</v>
      </c>
      <c r="N188" s="482">
        <f t="shared" si="53"/>
        <v>11392640.399999999</v>
      </c>
      <c r="O188" s="550">
        <f t="shared" si="54"/>
        <v>949386.69999999984</v>
      </c>
      <c r="P188" s="577"/>
      <c r="Q188" s="577"/>
      <c r="R188" s="577"/>
      <c r="S188" s="577"/>
      <c r="T188" s="552"/>
      <c r="U188" s="552"/>
      <c r="V188" s="536"/>
      <c r="W188" s="536"/>
      <c r="X188" s="536"/>
      <c r="Y188" s="536"/>
      <c r="Z188" s="536"/>
      <c r="AA188" s="536"/>
      <c r="AB188" s="536"/>
      <c r="AC188" s="536"/>
      <c r="AD188" s="536"/>
      <c r="AE188" s="553"/>
    </row>
    <row r="189" spans="1:31" customFormat="1" ht="17.25" x14ac:dyDescent="0.3">
      <c r="A189" s="484" t="s">
        <v>528</v>
      </c>
      <c r="B189" s="485" t="s">
        <v>529</v>
      </c>
      <c r="C189" s="384">
        <v>0</v>
      </c>
      <c r="D189" s="384">
        <v>0</v>
      </c>
      <c r="E189" s="384">
        <v>0</v>
      </c>
      <c r="F189" s="384">
        <v>0</v>
      </c>
      <c r="G189" s="384">
        <v>0</v>
      </c>
      <c r="H189" s="384">
        <v>1000000</v>
      </c>
      <c r="I189" s="384">
        <v>0</v>
      </c>
      <c r="J189" s="384">
        <v>0</v>
      </c>
      <c r="K189" s="384">
        <v>0</v>
      </c>
      <c r="L189" s="384">
        <v>0</v>
      </c>
      <c r="M189" s="384">
        <v>0</v>
      </c>
      <c r="N189" s="482">
        <f t="shared" si="53"/>
        <v>1000000</v>
      </c>
      <c r="O189" s="550">
        <f t="shared" si="54"/>
        <v>83333.333333333328</v>
      </c>
      <c r="P189" s="577">
        <v>9136525</v>
      </c>
      <c r="Q189" s="577">
        <v>4923050</v>
      </c>
      <c r="R189" s="577">
        <v>3900000</v>
      </c>
      <c r="S189" s="577"/>
      <c r="T189" s="552">
        <v>597000</v>
      </c>
      <c r="U189" s="552"/>
      <c r="V189" s="536"/>
      <c r="W189" s="536"/>
      <c r="X189" s="536"/>
      <c r="Y189" s="536"/>
      <c r="Z189" s="536"/>
      <c r="AA189" s="536"/>
      <c r="AB189" s="536"/>
      <c r="AC189" s="536"/>
      <c r="AD189" s="536"/>
      <c r="AE189" s="553"/>
    </row>
    <row r="190" spans="1:31" customFormat="1" ht="17.25" x14ac:dyDescent="0.3">
      <c r="A190" s="484" t="s">
        <v>530</v>
      </c>
      <c r="B190" s="485" t="s">
        <v>531</v>
      </c>
      <c r="C190" s="384">
        <v>0</v>
      </c>
      <c r="D190" s="384">
        <v>0</v>
      </c>
      <c r="E190" s="384">
        <v>0</v>
      </c>
      <c r="F190" s="384">
        <v>4000000</v>
      </c>
      <c r="G190" s="384">
        <v>0</v>
      </c>
      <c r="H190" s="384">
        <v>0</v>
      </c>
      <c r="I190" s="384">
        <v>0</v>
      </c>
      <c r="J190" s="384">
        <v>4500000</v>
      </c>
      <c r="K190" s="384">
        <v>7000000</v>
      </c>
      <c r="L190" s="384">
        <v>6000000</v>
      </c>
      <c r="M190" s="384">
        <v>15000000</v>
      </c>
      <c r="N190" s="482">
        <f t="shared" si="53"/>
        <v>36500000</v>
      </c>
      <c r="O190" s="550">
        <f t="shared" si="54"/>
        <v>3041666.6666666665</v>
      </c>
      <c r="P190" s="577"/>
      <c r="Q190" s="577"/>
      <c r="R190" s="577"/>
      <c r="S190" s="577"/>
      <c r="T190" s="577"/>
      <c r="U190" s="577"/>
      <c r="V190" s="578"/>
      <c r="W190" s="536"/>
      <c r="X190" s="536"/>
      <c r="Y190" s="536"/>
      <c r="Z190" s="536"/>
      <c r="AA190" s="536"/>
      <c r="AB190" s="536"/>
      <c r="AC190" s="536"/>
      <c r="AD190" s="536"/>
      <c r="AE190" s="553"/>
    </row>
    <row r="191" spans="1:31" customFormat="1" ht="17.25" x14ac:dyDescent="0.3">
      <c r="A191" s="484" t="s">
        <v>532</v>
      </c>
      <c r="B191" s="485" t="s">
        <v>533</v>
      </c>
      <c r="C191" s="384">
        <v>0</v>
      </c>
      <c r="D191" s="384">
        <v>25267240.754999999</v>
      </c>
      <c r="E191" s="384">
        <v>79136342.439999998</v>
      </c>
      <c r="F191" s="384">
        <v>146153300</v>
      </c>
      <c r="G191" s="384">
        <v>28361760</v>
      </c>
      <c r="H191" s="384">
        <v>36632750</v>
      </c>
      <c r="I191" s="384">
        <v>17358503.099999998</v>
      </c>
      <c r="J191" s="384">
        <v>31621778.329999998</v>
      </c>
      <c r="K191" s="384">
        <v>0</v>
      </c>
      <c r="L191" s="384">
        <v>691068020.85000002</v>
      </c>
      <c r="M191" s="384">
        <v>202159587</v>
      </c>
      <c r="N191" s="482">
        <f t="shared" si="53"/>
        <v>1257759282.4749999</v>
      </c>
      <c r="O191" s="550">
        <f t="shared" si="54"/>
        <v>104813273.53958333</v>
      </c>
      <c r="P191" s="577"/>
      <c r="Q191" s="577">
        <v>3134000</v>
      </c>
      <c r="R191" s="577"/>
      <c r="S191" s="577"/>
      <c r="T191" s="577"/>
      <c r="U191" s="577">
        <v>1010259</v>
      </c>
      <c r="V191" s="578"/>
      <c r="W191" s="536"/>
      <c r="X191" s="536"/>
      <c r="Y191" s="536"/>
      <c r="Z191" s="536"/>
      <c r="AA191" s="536"/>
      <c r="AB191" s="536"/>
      <c r="AC191" s="536"/>
      <c r="AD191" s="536"/>
      <c r="AE191" s="553"/>
    </row>
    <row r="192" spans="1:31" customFormat="1" ht="17.25" x14ac:dyDescent="0.3">
      <c r="A192" s="484" t="s">
        <v>534</v>
      </c>
      <c r="B192" s="485" t="s">
        <v>535</v>
      </c>
      <c r="C192" s="384">
        <v>0</v>
      </c>
      <c r="D192" s="384">
        <v>31374000</v>
      </c>
      <c r="E192" s="384">
        <v>142926000</v>
      </c>
      <c r="F192" s="384">
        <v>45279000</v>
      </c>
      <c r="G192" s="384">
        <v>13932000</v>
      </c>
      <c r="H192" s="384">
        <v>261450000</v>
      </c>
      <c r="I192" s="384">
        <v>20916000</v>
      </c>
      <c r="J192" s="384">
        <v>156870000</v>
      </c>
      <c r="K192" s="384">
        <v>20335000</v>
      </c>
      <c r="L192" s="384">
        <v>1026036936</v>
      </c>
      <c r="M192" s="384">
        <v>76626000</v>
      </c>
      <c r="N192" s="482">
        <f t="shared" si="53"/>
        <v>1795744936</v>
      </c>
      <c r="O192" s="550">
        <f t="shared" si="54"/>
        <v>149645411.33333334</v>
      </c>
      <c r="P192" s="577"/>
      <c r="Q192" s="577"/>
      <c r="R192" s="577">
        <v>41506620</v>
      </c>
      <c r="S192" s="577">
        <v>409497500</v>
      </c>
      <c r="T192" s="577"/>
      <c r="U192" s="577"/>
      <c r="V192" s="578"/>
      <c r="W192" s="536"/>
      <c r="X192" s="536"/>
      <c r="Y192" s="536"/>
      <c r="Z192" s="536"/>
      <c r="AA192" s="536"/>
      <c r="AB192" s="536"/>
      <c r="AC192" s="536"/>
      <c r="AD192" s="536"/>
      <c r="AE192" s="553"/>
    </row>
    <row r="193" spans="1:31" customFormat="1" ht="17.25" x14ac:dyDescent="0.3">
      <c r="A193" s="484" t="s">
        <v>536</v>
      </c>
      <c r="B193" s="485" t="s">
        <v>537</v>
      </c>
      <c r="C193" s="384">
        <v>0</v>
      </c>
      <c r="D193" s="384">
        <v>0</v>
      </c>
      <c r="E193" s="384">
        <v>2820612.5</v>
      </c>
      <c r="F193" s="384">
        <v>0</v>
      </c>
      <c r="G193" s="384">
        <v>0</v>
      </c>
      <c r="H193" s="384">
        <v>0</v>
      </c>
      <c r="I193" s="384">
        <v>0</v>
      </c>
      <c r="J193" s="384">
        <v>0</v>
      </c>
      <c r="K193" s="384">
        <v>0</v>
      </c>
      <c r="L193" s="384">
        <v>27384337.5</v>
      </c>
      <c r="M193" s="384">
        <v>0</v>
      </c>
      <c r="N193" s="482">
        <f t="shared" si="53"/>
        <v>30204950</v>
      </c>
      <c r="O193" s="550">
        <f t="shared" si="54"/>
        <v>2517079.1666666665</v>
      </c>
      <c r="P193" s="577"/>
      <c r="Q193" s="577"/>
      <c r="R193" s="577"/>
      <c r="S193" s="577"/>
      <c r="T193" s="577"/>
      <c r="U193" s="577"/>
      <c r="V193" s="578"/>
      <c r="W193" s="536"/>
      <c r="X193" s="536"/>
      <c r="Y193" s="536"/>
      <c r="Z193" s="536"/>
      <c r="AA193" s="536"/>
      <c r="AB193" s="536"/>
      <c r="AC193" s="536"/>
      <c r="AD193" s="536"/>
      <c r="AE193" s="553"/>
    </row>
    <row r="194" spans="1:31" customFormat="1" ht="17.25" x14ac:dyDescent="0.3">
      <c r="A194" s="484" t="s">
        <v>538</v>
      </c>
      <c r="B194" s="485" t="s">
        <v>539</v>
      </c>
      <c r="C194" s="384">
        <v>0</v>
      </c>
      <c r="D194" s="384">
        <v>1050000</v>
      </c>
      <c r="E194" s="384">
        <v>440000</v>
      </c>
      <c r="F194" s="384">
        <v>0</v>
      </c>
      <c r="G194" s="384">
        <v>0</v>
      </c>
      <c r="H194" s="384">
        <v>2648069.0700000003</v>
      </c>
      <c r="I194" s="384">
        <v>0</v>
      </c>
      <c r="J194" s="384">
        <v>2406124.5279999999</v>
      </c>
      <c r="K194" s="384">
        <v>0</v>
      </c>
      <c r="L194" s="384">
        <v>0</v>
      </c>
      <c r="M194" s="384">
        <v>375000</v>
      </c>
      <c r="N194" s="482">
        <f t="shared" si="53"/>
        <v>6919193.5980000002</v>
      </c>
      <c r="O194" s="550">
        <f t="shared" si="54"/>
        <v>576599.46649999998</v>
      </c>
      <c r="P194" s="577"/>
      <c r="Q194" s="577"/>
      <c r="R194" s="577"/>
      <c r="S194" s="577"/>
      <c r="T194" s="577"/>
      <c r="U194" s="577"/>
      <c r="V194" s="578"/>
      <c r="W194" s="536"/>
      <c r="X194" s="536"/>
      <c r="Y194" s="536"/>
      <c r="Z194" s="536"/>
      <c r="AA194" s="536"/>
      <c r="AB194" s="536"/>
      <c r="AC194" s="536"/>
      <c r="AD194" s="536"/>
      <c r="AE194" s="553"/>
    </row>
    <row r="195" spans="1:31" customFormat="1" ht="17.25" x14ac:dyDescent="0.3">
      <c r="A195" s="484" t="s">
        <v>540</v>
      </c>
      <c r="B195" s="485" t="s">
        <v>541</v>
      </c>
      <c r="C195" s="384">
        <v>3165000</v>
      </c>
      <c r="D195" s="384">
        <v>0</v>
      </c>
      <c r="E195" s="384">
        <v>0</v>
      </c>
      <c r="F195" s="384">
        <v>0</v>
      </c>
      <c r="G195" s="384">
        <v>0</v>
      </c>
      <c r="H195" s="384">
        <v>0</v>
      </c>
      <c r="I195" s="384">
        <v>0</v>
      </c>
      <c r="J195" s="384">
        <v>5952748.2000000002</v>
      </c>
      <c r="K195" s="384">
        <v>0</v>
      </c>
      <c r="L195" s="384">
        <v>4066742.6812500004</v>
      </c>
      <c r="M195" s="384">
        <v>865798.86</v>
      </c>
      <c r="N195" s="482">
        <f t="shared" si="53"/>
        <v>14050289.741249999</v>
      </c>
      <c r="O195" s="550">
        <f t="shared" si="54"/>
        <v>1170857.4784374998</v>
      </c>
      <c r="P195" s="577"/>
      <c r="Q195" s="577"/>
      <c r="R195" s="577"/>
      <c r="S195" s="577"/>
      <c r="T195" s="577"/>
      <c r="U195" s="577"/>
      <c r="V195" s="578"/>
      <c r="W195" s="536"/>
      <c r="X195" s="536"/>
      <c r="Y195" s="536"/>
      <c r="Z195" s="536"/>
      <c r="AA195" s="536"/>
      <c r="AB195" s="536"/>
      <c r="AC195" s="536"/>
      <c r="AD195" s="536"/>
      <c r="AE195" s="553"/>
    </row>
    <row r="196" spans="1:31" customFormat="1" ht="17.25" x14ac:dyDescent="0.3">
      <c r="A196" s="484" t="s">
        <v>542</v>
      </c>
      <c r="B196" s="485" t="s">
        <v>543</v>
      </c>
      <c r="C196" s="384">
        <v>0</v>
      </c>
      <c r="D196" s="384">
        <v>0</v>
      </c>
      <c r="E196" s="384">
        <v>0</v>
      </c>
      <c r="F196" s="384">
        <v>0</v>
      </c>
      <c r="G196" s="384">
        <v>0</v>
      </c>
      <c r="H196" s="384">
        <v>0</v>
      </c>
      <c r="I196" s="384">
        <v>0</v>
      </c>
      <c r="J196" s="384">
        <v>0</v>
      </c>
      <c r="K196" s="384">
        <v>0</v>
      </c>
      <c r="L196" s="384">
        <v>0</v>
      </c>
      <c r="M196" s="384">
        <v>0</v>
      </c>
      <c r="N196" s="482">
        <f t="shared" si="53"/>
        <v>0</v>
      </c>
      <c r="O196" s="550">
        <f t="shared" si="54"/>
        <v>0</v>
      </c>
      <c r="P196" s="577"/>
      <c r="Q196" s="577"/>
      <c r="R196" s="577"/>
      <c r="S196" s="577"/>
      <c r="T196" s="577"/>
      <c r="U196" s="577"/>
      <c r="V196" s="578"/>
      <c r="W196" s="536"/>
      <c r="X196" s="536"/>
      <c r="Y196" s="536"/>
      <c r="Z196" s="536"/>
      <c r="AA196" s="536"/>
      <c r="AB196" s="536"/>
      <c r="AC196" s="536"/>
      <c r="AD196" s="536"/>
      <c r="AE196" s="553"/>
    </row>
    <row r="197" spans="1:31" customFormat="1" ht="17.25" x14ac:dyDescent="0.3">
      <c r="A197" s="484" t="s">
        <v>544</v>
      </c>
      <c r="B197" s="485" t="s">
        <v>545</v>
      </c>
      <c r="C197" s="384">
        <v>0</v>
      </c>
      <c r="D197" s="384">
        <v>0</v>
      </c>
      <c r="E197" s="384">
        <v>0</v>
      </c>
      <c r="F197" s="384">
        <v>0</v>
      </c>
      <c r="G197" s="384">
        <v>0</v>
      </c>
      <c r="H197" s="384">
        <v>0</v>
      </c>
      <c r="I197" s="384">
        <v>0</v>
      </c>
      <c r="J197" s="384">
        <v>200000000</v>
      </c>
      <c r="K197" s="384">
        <v>0</v>
      </c>
      <c r="L197" s="384">
        <v>0</v>
      </c>
      <c r="M197" s="384">
        <v>0</v>
      </c>
      <c r="N197" s="482">
        <f t="shared" si="53"/>
        <v>200000000</v>
      </c>
      <c r="O197" s="550">
        <f t="shared" si="54"/>
        <v>16666666.666666666</v>
      </c>
      <c r="P197" s="577"/>
      <c r="Q197" s="577"/>
      <c r="R197" s="577"/>
      <c r="S197" s="577"/>
      <c r="T197" s="577"/>
      <c r="U197" s="577"/>
      <c r="V197" s="578"/>
      <c r="W197" s="536"/>
      <c r="X197" s="536"/>
      <c r="Y197" s="536"/>
      <c r="Z197" s="536"/>
      <c r="AA197" s="536"/>
      <c r="AB197" s="536"/>
      <c r="AC197" s="536"/>
      <c r="AD197" s="536"/>
      <c r="AE197" s="553"/>
    </row>
    <row r="198" spans="1:31" customFormat="1" ht="17.25" x14ac:dyDescent="0.3">
      <c r="A198" s="484" t="s">
        <v>546</v>
      </c>
      <c r="B198" s="485" t="s">
        <v>547</v>
      </c>
      <c r="C198" s="384">
        <v>0</v>
      </c>
      <c r="D198" s="384">
        <v>0</v>
      </c>
      <c r="E198" s="384">
        <v>12092700</v>
      </c>
      <c r="F198" s="384">
        <v>0</v>
      </c>
      <c r="G198" s="384">
        <v>16160928</v>
      </c>
      <c r="H198" s="384">
        <v>48741769.439999998</v>
      </c>
      <c r="I198" s="384">
        <v>22035975</v>
      </c>
      <c r="J198" s="384">
        <v>60164327.999999993</v>
      </c>
      <c r="K198" s="384">
        <v>0</v>
      </c>
      <c r="L198" s="384">
        <v>40681800</v>
      </c>
      <c r="M198" s="384">
        <v>61302300</v>
      </c>
      <c r="N198" s="482">
        <f t="shared" si="53"/>
        <v>261179800.44</v>
      </c>
      <c r="O198" s="550">
        <f t="shared" si="54"/>
        <v>21764983.370000001</v>
      </c>
      <c r="P198" s="577"/>
      <c r="Q198" s="577"/>
      <c r="R198" s="577"/>
      <c r="S198" s="577"/>
      <c r="T198" s="577"/>
      <c r="U198" s="577">
        <v>11000000</v>
      </c>
      <c r="V198" s="578"/>
      <c r="W198" s="536"/>
      <c r="X198" s="536"/>
      <c r="Y198" s="536"/>
      <c r="Z198" s="536"/>
      <c r="AA198" s="536"/>
      <c r="AB198" s="536"/>
      <c r="AC198" s="536"/>
      <c r="AD198" s="536"/>
      <c r="AE198" s="553"/>
    </row>
    <row r="199" spans="1:31" customFormat="1" ht="17.25" x14ac:dyDescent="0.3">
      <c r="A199" s="391"/>
      <c r="B199" s="469"/>
      <c r="C199" s="377"/>
      <c r="D199" s="378"/>
      <c r="E199" s="377"/>
      <c r="F199" s="377"/>
      <c r="G199" s="378"/>
      <c r="H199" s="378"/>
      <c r="I199" s="378"/>
      <c r="J199" s="378"/>
      <c r="K199" s="378"/>
      <c r="L199" s="378"/>
      <c r="M199" s="378"/>
      <c r="N199" s="482"/>
      <c r="O199" s="550"/>
      <c r="P199" s="578"/>
      <c r="Q199" s="578"/>
      <c r="R199" s="578"/>
      <c r="S199" s="578"/>
      <c r="T199" s="578"/>
      <c r="U199" s="578"/>
      <c r="V199" s="578"/>
      <c r="W199" s="536"/>
      <c r="X199" s="536"/>
      <c r="Y199" s="536"/>
      <c r="Z199" s="536"/>
      <c r="AA199" s="536"/>
      <c r="AB199" s="536"/>
      <c r="AC199" s="536"/>
      <c r="AD199" s="536"/>
      <c r="AE199" s="553"/>
    </row>
    <row r="200" spans="1:31" customFormat="1" ht="17.25" thickBot="1" x14ac:dyDescent="0.35">
      <c r="A200" s="486"/>
      <c r="B200" s="388" t="s">
        <v>548</v>
      </c>
      <c r="C200" s="487">
        <f>SUM(C184:C199)</f>
        <v>3165000</v>
      </c>
      <c r="D200" s="487">
        <f t="shared" ref="D200:N200" si="55">SUM(D184:D199)</f>
        <v>73111706.155000001</v>
      </c>
      <c r="E200" s="487">
        <f t="shared" si="55"/>
        <v>239815654.94</v>
      </c>
      <c r="F200" s="487">
        <f t="shared" si="55"/>
        <v>195432300</v>
      </c>
      <c r="G200" s="487">
        <f t="shared" si="55"/>
        <v>60704688</v>
      </c>
      <c r="H200" s="487">
        <f t="shared" si="55"/>
        <v>354194763.50999999</v>
      </c>
      <c r="I200" s="487">
        <f t="shared" si="55"/>
        <v>60310478.099999994</v>
      </c>
      <c r="J200" s="487">
        <f t="shared" si="55"/>
        <v>485514979.05799997</v>
      </c>
      <c r="K200" s="487">
        <f t="shared" si="55"/>
        <v>27335000</v>
      </c>
      <c r="L200" s="487">
        <f t="shared" si="55"/>
        <v>1810237837.03125</v>
      </c>
      <c r="M200" s="487">
        <f t="shared" si="55"/>
        <v>356328685.86000001</v>
      </c>
      <c r="N200" s="487">
        <f t="shared" si="55"/>
        <v>3666151092.6542501</v>
      </c>
      <c r="O200" s="579">
        <f t="shared" ref="O200" si="56">SUM(O184:O199)</f>
        <v>305512591.05452085</v>
      </c>
      <c r="P200" s="580"/>
      <c r="Q200" s="580"/>
      <c r="R200" s="580"/>
      <c r="S200" s="580"/>
      <c r="T200" s="580"/>
      <c r="U200" s="580"/>
      <c r="V200" s="580"/>
      <c r="W200" s="581"/>
      <c r="X200" s="581"/>
      <c r="Y200" s="581"/>
      <c r="Z200" s="581"/>
      <c r="AA200" s="581"/>
      <c r="AB200" s="581"/>
      <c r="AC200" s="581"/>
      <c r="AD200" s="581"/>
      <c r="AE200" s="582"/>
    </row>
    <row r="201" spans="1:31" customFormat="1" ht="18" thickTop="1" x14ac:dyDescent="0.3">
      <c r="A201" s="391"/>
      <c r="B201" s="469"/>
      <c r="C201" s="279"/>
      <c r="D201" s="279"/>
      <c r="E201" s="279"/>
      <c r="F201" s="279"/>
      <c r="G201" s="279"/>
      <c r="I201" s="279"/>
      <c r="J201" s="462"/>
      <c r="K201" s="462"/>
      <c r="L201" s="462"/>
      <c r="M201" s="462"/>
      <c r="N201" s="462"/>
      <c r="O201" s="583"/>
      <c r="P201" s="584"/>
      <c r="Q201" s="584"/>
      <c r="R201" s="584"/>
      <c r="S201" s="584"/>
      <c r="T201" s="584"/>
      <c r="U201" s="584"/>
      <c r="V201" s="584"/>
      <c r="W201" s="585"/>
      <c r="X201" s="585"/>
      <c r="Y201" s="585"/>
      <c r="Z201" s="585"/>
      <c r="AA201" s="585"/>
      <c r="AB201" s="585"/>
      <c r="AC201" s="585"/>
      <c r="AD201" s="585"/>
      <c r="AE201" s="585"/>
    </row>
    <row r="202" spans="1:31" customFormat="1" ht="17.25" x14ac:dyDescent="0.3">
      <c r="A202" s="391"/>
      <c r="B202" s="469"/>
      <c r="C202" s="512"/>
      <c r="D202" s="512"/>
      <c r="E202" s="512"/>
      <c r="F202" s="512"/>
      <c r="G202" s="512"/>
      <c r="H202" s="512"/>
      <c r="I202" s="512"/>
      <c r="J202" s="512"/>
      <c r="K202" s="512"/>
      <c r="L202" s="512"/>
      <c r="M202" s="512"/>
      <c r="N202" s="512"/>
      <c r="O202" s="583"/>
      <c r="P202" s="584"/>
      <c r="Q202" s="584"/>
      <c r="R202" s="584"/>
      <c r="S202" s="584"/>
      <c r="T202" s="584"/>
      <c r="U202" s="584"/>
      <c r="V202" s="584"/>
      <c r="W202" s="585"/>
      <c r="X202" s="585"/>
      <c r="Y202" s="585"/>
      <c r="Z202" s="585"/>
      <c r="AA202" s="585"/>
      <c r="AB202" s="585"/>
      <c r="AC202" s="585"/>
      <c r="AD202" s="585"/>
      <c r="AE202" s="585"/>
    </row>
    <row r="203" spans="1:31" customFormat="1" ht="17.25" x14ac:dyDescent="0.3">
      <c r="A203" s="391"/>
      <c r="B203" s="469"/>
      <c r="C203" s="488"/>
      <c r="D203" s="489"/>
      <c r="E203" s="489"/>
      <c r="F203" s="489"/>
      <c r="G203" s="489"/>
      <c r="H203" s="489"/>
      <c r="I203" s="489"/>
      <c r="J203" s="489"/>
      <c r="K203" s="489"/>
      <c r="L203" s="489"/>
      <c r="M203" s="489"/>
      <c r="N203" s="490"/>
      <c r="O203" s="490"/>
      <c r="P203" s="584"/>
      <c r="Q203" s="584"/>
      <c r="R203" s="584"/>
      <c r="S203" s="584"/>
      <c r="T203" s="584"/>
      <c r="U203" s="584"/>
      <c r="V203" s="584"/>
      <c r="W203" s="585"/>
      <c r="X203" s="585"/>
      <c r="Y203" s="585"/>
      <c r="Z203" s="585"/>
      <c r="AA203" s="585"/>
      <c r="AB203" s="585"/>
      <c r="AC203" s="585"/>
      <c r="AD203" s="585"/>
      <c r="AE203" s="585"/>
    </row>
    <row r="204" spans="1:31" customFormat="1" ht="17.25" x14ac:dyDescent="0.3">
      <c r="A204" s="391"/>
      <c r="B204" s="469"/>
      <c r="C204" s="491"/>
      <c r="D204" s="491"/>
      <c r="E204" s="491"/>
      <c r="F204" s="491"/>
      <c r="G204" s="491"/>
      <c r="H204" s="491"/>
      <c r="I204" s="491"/>
      <c r="J204" s="491"/>
      <c r="K204" s="491"/>
      <c r="L204" s="491"/>
      <c r="M204" s="491"/>
      <c r="N204" s="492"/>
      <c r="O204" s="492"/>
      <c r="P204" s="584"/>
      <c r="Q204" s="584"/>
      <c r="R204" s="584"/>
      <c r="S204" s="584"/>
      <c r="T204" s="584"/>
      <c r="U204" s="584"/>
      <c r="V204" s="584"/>
      <c r="W204" s="585"/>
      <c r="X204" s="585"/>
      <c r="Y204" s="585"/>
      <c r="Z204" s="585"/>
      <c r="AA204" s="585"/>
      <c r="AB204" s="585"/>
      <c r="AC204" s="585"/>
      <c r="AD204" s="585"/>
      <c r="AE204" s="585"/>
    </row>
    <row r="205" spans="1:31" customFormat="1" ht="17.25" x14ac:dyDescent="0.3">
      <c r="A205" s="391"/>
      <c r="B205" s="469"/>
      <c r="C205" s="491"/>
      <c r="D205" s="491"/>
      <c r="E205" s="491"/>
      <c r="F205" s="491"/>
      <c r="G205" s="491"/>
      <c r="H205" s="491"/>
      <c r="I205" s="491"/>
      <c r="J205" s="491"/>
      <c r="K205" s="491"/>
      <c r="L205" s="491"/>
      <c r="M205" s="491"/>
      <c r="N205" s="492"/>
      <c r="O205" s="492"/>
      <c r="P205" s="584"/>
      <c r="Q205" s="584"/>
      <c r="R205" s="584"/>
      <c r="S205" s="584"/>
      <c r="T205" s="584"/>
      <c r="U205" s="584"/>
      <c r="V205" s="584"/>
      <c r="W205" s="585"/>
      <c r="X205" s="585"/>
      <c r="Y205" s="585"/>
      <c r="Z205" s="585"/>
      <c r="AA205" s="585"/>
      <c r="AB205" s="585"/>
      <c r="AC205" s="585"/>
      <c r="AD205" s="585"/>
      <c r="AE205" s="585"/>
    </row>
    <row r="206" spans="1:31" customFormat="1" ht="17.25" x14ac:dyDescent="0.3">
      <c r="A206" s="391"/>
      <c r="B206" s="469"/>
      <c r="C206" s="493"/>
      <c r="D206" s="491"/>
      <c r="E206" s="491"/>
      <c r="F206" s="491"/>
      <c r="G206" s="491"/>
      <c r="H206" s="491"/>
      <c r="I206" s="491"/>
      <c r="J206" s="491"/>
      <c r="K206" s="491"/>
      <c r="L206" s="491"/>
      <c r="M206" s="491"/>
      <c r="N206" s="492"/>
      <c r="O206" s="492"/>
      <c r="P206" s="584"/>
      <c r="Q206" s="584"/>
      <c r="R206" s="584"/>
      <c r="S206" s="584"/>
      <c r="T206" s="584"/>
      <c r="U206" s="584"/>
      <c r="V206" s="584"/>
      <c r="W206" s="585"/>
      <c r="X206" s="585"/>
      <c r="Y206" s="585"/>
      <c r="Z206" s="585"/>
      <c r="AA206" s="585"/>
      <c r="AB206" s="585"/>
      <c r="AC206" s="585"/>
      <c r="AD206" s="585"/>
      <c r="AE206" s="585"/>
    </row>
    <row r="207" spans="1:31" customFormat="1" ht="17.25" x14ac:dyDescent="0.3">
      <c r="A207" s="391"/>
      <c r="B207" s="469"/>
      <c r="C207" s="493"/>
      <c r="D207" s="491"/>
      <c r="E207" s="491"/>
      <c r="F207" s="491"/>
      <c r="G207" s="491"/>
      <c r="H207" s="491"/>
      <c r="I207" s="491"/>
      <c r="J207" s="491"/>
      <c r="K207" s="491"/>
      <c r="L207" s="491"/>
      <c r="M207" s="491"/>
      <c r="N207" s="492"/>
      <c r="O207" s="492"/>
      <c r="P207" s="584"/>
      <c r="Q207" s="584"/>
      <c r="R207" s="584"/>
      <c r="S207" s="584"/>
      <c r="T207" s="584"/>
      <c r="U207" s="584"/>
      <c r="V207" s="584"/>
      <c r="W207" s="585"/>
      <c r="X207" s="585"/>
      <c r="Y207" s="585"/>
      <c r="Z207" s="585"/>
      <c r="AA207" s="585"/>
      <c r="AB207" s="585"/>
      <c r="AC207" s="585"/>
      <c r="AD207" s="585"/>
      <c r="AE207" s="585"/>
    </row>
    <row r="208" spans="1:31" customFormat="1" ht="17.25" x14ac:dyDescent="0.3">
      <c r="A208" s="391"/>
      <c r="B208" s="469"/>
      <c r="C208" s="493"/>
      <c r="D208" s="491"/>
      <c r="E208" s="491"/>
      <c r="F208" s="491"/>
      <c r="G208" s="491"/>
      <c r="H208" s="491"/>
      <c r="I208" s="491"/>
      <c r="J208" s="491"/>
      <c r="K208" s="491"/>
      <c r="L208" s="491"/>
      <c r="M208" s="491"/>
      <c r="N208" s="492"/>
      <c r="O208" s="492"/>
      <c r="P208" s="584"/>
      <c r="Q208" s="584"/>
      <c r="R208" s="584"/>
      <c r="S208" s="584"/>
      <c r="T208" s="584"/>
      <c r="U208" s="584"/>
      <c r="V208" s="584"/>
      <c r="W208" s="585"/>
      <c r="X208" s="585"/>
      <c r="Y208" s="585"/>
      <c r="Z208" s="585"/>
      <c r="AA208" s="585"/>
      <c r="AB208" s="585"/>
      <c r="AC208" s="585"/>
      <c r="AD208" s="585"/>
      <c r="AE208" s="585"/>
    </row>
    <row r="209" spans="1:31" customFormat="1" ht="17.25" x14ac:dyDescent="0.3">
      <c r="A209" s="391"/>
      <c r="B209" s="469"/>
      <c r="C209" s="493"/>
      <c r="D209" s="491"/>
      <c r="E209" s="491"/>
      <c r="F209" s="491"/>
      <c r="G209" s="491"/>
      <c r="H209" s="491"/>
      <c r="I209" s="491"/>
      <c r="J209" s="491"/>
      <c r="K209" s="491"/>
      <c r="L209" s="491"/>
      <c r="M209" s="491"/>
      <c r="N209" s="492"/>
      <c r="O209" s="492"/>
      <c r="P209" s="584"/>
      <c r="Q209" s="584"/>
      <c r="R209" s="584"/>
      <c r="S209" s="584"/>
      <c r="T209" s="584"/>
      <c r="U209" s="584"/>
      <c r="V209" s="584"/>
      <c r="W209" s="585"/>
      <c r="X209" s="585"/>
      <c r="Y209" s="585"/>
      <c r="Z209" s="585"/>
      <c r="AA209" s="585"/>
      <c r="AB209" s="585"/>
      <c r="AC209" s="585"/>
      <c r="AD209" s="585"/>
      <c r="AE209" s="585"/>
    </row>
    <row r="210" spans="1:31" customFormat="1" ht="17.25" x14ac:dyDescent="0.3">
      <c r="A210" s="391"/>
      <c r="B210" s="469"/>
      <c r="C210" s="493"/>
      <c r="D210" s="491"/>
      <c r="E210" s="491"/>
      <c r="F210" s="491"/>
      <c r="G210" s="491"/>
      <c r="H210" s="491"/>
      <c r="I210" s="491"/>
      <c r="J210" s="491"/>
      <c r="K210" s="491"/>
      <c r="L210" s="491"/>
      <c r="M210" s="491"/>
      <c r="N210" s="492"/>
      <c r="O210" s="492"/>
      <c r="P210" s="584"/>
      <c r="Q210" s="584"/>
      <c r="R210" s="584"/>
      <c r="S210" s="584"/>
      <c r="T210" s="584"/>
      <c r="U210" s="584"/>
      <c r="V210" s="584"/>
      <c r="W210" s="585"/>
      <c r="X210" s="585"/>
      <c r="Y210" s="585"/>
      <c r="Z210" s="585"/>
      <c r="AA210" s="585"/>
      <c r="AB210" s="585"/>
      <c r="AC210" s="585"/>
      <c r="AD210" s="585"/>
      <c r="AE210" s="585"/>
    </row>
    <row r="211" spans="1:31" customFormat="1" ht="17.25" x14ac:dyDescent="0.3">
      <c r="A211" s="391"/>
      <c r="B211" s="469"/>
      <c r="C211" s="493"/>
      <c r="D211" s="491"/>
      <c r="E211" s="491"/>
      <c r="F211" s="491"/>
      <c r="G211" s="491"/>
      <c r="H211" s="491"/>
      <c r="I211" s="491"/>
      <c r="J211" s="491"/>
      <c r="K211" s="491"/>
      <c r="L211" s="491"/>
      <c r="M211" s="491"/>
      <c r="N211" s="492"/>
      <c r="O211" s="492"/>
      <c r="P211" s="584"/>
      <c r="Q211" s="584"/>
      <c r="R211" s="584"/>
      <c r="S211" s="584"/>
      <c r="T211" s="584"/>
      <c r="U211" s="584"/>
      <c r="V211" s="584"/>
      <c r="W211" s="585"/>
      <c r="X211" s="585"/>
      <c r="Y211" s="585"/>
      <c r="Z211" s="585"/>
      <c r="AA211" s="585"/>
      <c r="AB211" s="585"/>
      <c r="AC211" s="585"/>
      <c r="AD211" s="585"/>
      <c r="AE211" s="585"/>
    </row>
    <row r="212" spans="1:31" customFormat="1" ht="17.25" x14ac:dyDescent="0.3">
      <c r="A212" s="391"/>
      <c r="B212" s="469"/>
      <c r="C212" s="493"/>
      <c r="D212" s="491"/>
      <c r="E212" s="491"/>
      <c r="F212" s="491"/>
      <c r="G212" s="491"/>
      <c r="H212" s="491"/>
      <c r="I212" s="491"/>
      <c r="J212" s="491"/>
      <c r="K212" s="491"/>
      <c r="L212" s="491"/>
      <c r="M212" s="491"/>
      <c r="N212" s="492"/>
      <c r="O212" s="492"/>
      <c r="P212" s="584"/>
      <c r="Q212" s="584"/>
      <c r="R212" s="584"/>
      <c r="S212" s="584"/>
      <c r="T212" s="584"/>
      <c r="U212" s="584"/>
      <c r="V212" s="584"/>
      <c r="W212" s="585"/>
      <c r="X212" s="585"/>
      <c r="Y212" s="585"/>
      <c r="Z212" s="585"/>
      <c r="AA212" s="585"/>
      <c r="AB212" s="585"/>
      <c r="AC212" s="585"/>
      <c r="AD212" s="585"/>
      <c r="AE212" s="585"/>
    </row>
    <row r="213" spans="1:31" customFormat="1" ht="17.25" x14ac:dyDescent="0.3">
      <c r="A213" s="391"/>
      <c r="B213" s="469"/>
      <c r="C213" s="493"/>
      <c r="D213" s="491"/>
      <c r="E213" s="491"/>
      <c r="F213" s="491"/>
      <c r="G213" s="491"/>
      <c r="H213" s="491"/>
      <c r="I213" s="491"/>
      <c r="J213" s="491"/>
      <c r="K213" s="491"/>
      <c r="L213" s="491"/>
      <c r="M213" s="491"/>
      <c r="N213" s="492"/>
      <c r="O213" s="492"/>
      <c r="P213" s="584"/>
      <c r="Q213" s="584"/>
      <c r="R213" s="584"/>
      <c r="S213" s="584"/>
      <c r="T213" s="584"/>
      <c r="U213" s="584"/>
      <c r="V213" s="584"/>
      <c r="W213" s="585"/>
      <c r="X213" s="585"/>
      <c r="Y213" s="585"/>
      <c r="Z213" s="585"/>
      <c r="AA213" s="585"/>
      <c r="AB213" s="585"/>
      <c r="AC213" s="585"/>
      <c r="AD213" s="585"/>
      <c r="AE213" s="585"/>
    </row>
    <row r="214" spans="1:31" customFormat="1" ht="17.25" x14ac:dyDescent="0.3">
      <c r="A214" s="391"/>
      <c r="B214" s="469"/>
      <c r="C214" s="493"/>
      <c r="D214" s="491"/>
      <c r="E214" s="491"/>
      <c r="F214" s="491"/>
      <c r="G214" s="491"/>
      <c r="H214" s="491"/>
      <c r="I214" s="491"/>
      <c r="J214" s="491"/>
      <c r="K214" s="491"/>
      <c r="L214" s="491"/>
      <c r="M214" s="491"/>
      <c r="N214" s="492"/>
      <c r="O214" s="492"/>
      <c r="P214" s="584"/>
      <c r="Q214" s="584"/>
      <c r="R214" s="584"/>
      <c r="S214" s="584"/>
      <c r="T214" s="584"/>
      <c r="U214" s="584"/>
      <c r="V214" s="584"/>
      <c r="W214" s="585"/>
      <c r="X214" s="585"/>
      <c r="Y214" s="585"/>
      <c r="Z214" s="585"/>
      <c r="AA214" s="585"/>
      <c r="AB214" s="585"/>
      <c r="AC214" s="585"/>
      <c r="AD214" s="585"/>
      <c r="AE214" s="585"/>
    </row>
    <row r="215" spans="1:31" customFormat="1" ht="17.25" x14ac:dyDescent="0.3">
      <c r="A215" s="391"/>
      <c r="B215" s="469"/>
      <c r="C215" s="493"/>
      <c r="D215" s="494"/>
      <c r="E215" s="494"/>
      <c r="F215" s="494"/>
      <c r="G215" s="494"/>
      <c r="H215" s="494"/>
      <c r="I215" s="494"/>
      <c r="J215" s="494"/>
      <c r="K215" s="494"/>
      <c r="L215" s="494"/>
      <c r="M215" s="494"/>
      <c r="N215" s="495"/>
      <c r="O215" s="495"/>
      <c r="P215" s="584"/>
      <c r="Q215" s="584"/>
      <c r="R215" s="584"/>
      <c r="S215" s="584"/>
      <c r="T215" s="584"/>
      <c r="U215" s="584"/>
      <c r="V215" s="584"/>
      <c r="W215" s="585"/>
      <c r="X215" s="585"/>
      <c r="Y215" s="585"/>
      <c r="Z215" s="585"/>
      <c r="AA215" s="585"/>
      <c r="AB215" s="585"/>
      <c r="AC215" s="585"/>
      <c r="AD215" s="585"/>
      <c r="AE215" s="585"/>
    </row>
    <row r="216" spans="1:31" customFormat="1" ht="17.25" x14ac:dyDescent="0.3">
      <c r="A216" s="391"/>
      <c r="B216" s="469"/>
      <c r="C216" s="496"/>
      <c r="D216" s="494"/>
      <c r="E216" s="494"/>
      <c r="F216" s="494"/>
      <c r="G216" s="494"/>
      <c r="H216" s="494"/>
      <c r="I216" s="494"/>
      <c r="J216" s="494"/>
      <c r="K216" s="494"/>
      <c r="L216" s="494"/>
      <c r="M216" s="494"/>
      <c r="N216" s="495"/>
      <c r="O216" s="495"/>
      <c r="P216" s="584"/>
      <c r="Q216" s="584"/>
      <c r="R216" s="584"/>
      <c r="S216" s="584"/>
      <c r="T216" s="584"/>
      <c r="U216" s="584"/>
      <c r="V216" s="584"/>
      <c r="W216" s="585"/>
      <c r="X216" s="585"/>
      <c r="Y216" s="585"/>
      <c r="Z216" s="585"/>
      <c r="AA216" s="585"/>
      <c r="AB216" s="585"/>
      <c r="AC216" s="585"/>
      <c r="AD216" s="585"/>
      <c r="AE216" s="585"/>
    </row>
    <row r="217" spans="1:31" customFormat="1" ht="17.25" x14ac:dyDescent="0.3">
      <c r="A217" s="391"/>
      <c r="B217" s="469"/>
      <c r="C217" s="497"/>
      <c r="D217" s="494"/>
      <c r="E217" s="494"/>
      <c r="F217" s="494"/>
      <c r="G217" s="494"/>
      <c r="H217" s="494"/>
      <c r="I217" s="494"/>
      <c r="J217" s="494"/>
      <c r="K217" s="494"/>
      <c r="L217" s="494"/>
      <c r="M217" s="494"/>
      <c r="N217" s="495"/>
      <c r="O217" s="495"/>
      <c r="P217" s="584"/>
      <c r="Q217" s="584"/>
      <c r="R217" s="584"/>
      <c r="S217" s="584"/>
      <c r="T217" s="584"/>
      <c r="U217" s="584"/>
      <c r="V217" s="584"/>
      <c r="W217" s="585"/>
      <c r="X217" s="585"/>
      <c r="Y217" s="585"/>
      <c r="Z217" s="585"/>
      <c r="AA217" s="585"/>
      <c r="AB217" s="585"/>
      <c r="AC217" s="585"/>
      <c r="AD217" s="585"/>
      <c r="AE217" s="585"/>
    </row>
    <row r="218" spans="1:31" customFormat="1" ht="17.25" x14ac:dyDescent="0.3">
      <c r="A218" s="391"/>
      <c r="B218" s="469"/>
      <c r="C218" s="497"/>
      <c r="D218" s="494"/>
      <c r="E218" s="494"/>
      <c r="F218" s="494"/>
      <c r="G218" s="494"/>
      <c r="H218" s="494"/>
      <c r="I218" s="494"/>
      <c r="J218" s="494"/>
      <c r="K218" s="494"/>
      <c r="L218" s="494"/>
      <c r="M218" s="494"/>
      <c r="N218" s="495"/>
      <c r="O218" s="495"/>
      <c r="P218" s="584"/>
      <c r="Q218" s="584"/>
      <c r="R218" s="584"/>
      <c r="S218" s="584"/>
      <c r="T218" s="584"/>
      <c r="U218" s="584"/>
      <c r="V218" s="584"/>
      <c r="W218" s="585"/>
      <c r="X218" s="585"/>
      <c r="Y218" s="585"/>
      <c r="Z218" s="585"/>
      <c r="AA218" s="585"/>
      <c r="AB218" s="585"/>
      <c r="AC218" s="585"/>
      <c r="AD218" s="585"/>
      <c r="AE218" s="585"/>
    </row>
    <row r="219" spans="1:31" customFormat="1" ht="17.25" x14ac:dyDescent="0.3">
      <c r="A219" s="391"/>
      <c r="B219" s="469"/>
      <c r="C219" s="497"/>
      <c r="D219" s="494"/>
      <c r="E219" s="494"/>
      <c r="F219" s="494"/>
      <c r="G219" s="494"/>
      <c r="H219" s="494"/>
      <c r="I219" s="494"/>
      <c r="J219" s="494"/>
      <c r="K219" s="494"/>
      <c r="L219" s="494"/>
      <c r="M219" s="494"/>
      <c r="N219" s="495"/>
      <c r="O219" s="495"/>
      <c r="P219" s="584"/>
      <c r="Q219" s="584"/>
      <c r="R219" s="584"/>
      <c r="S219" s="584"/>
      <c r="T219" s="584"/>
      <c r="U219" s="584"/>
      <c r="V219" s="584"/>
      <c r="W219" s="585"/>
      <c r="X219" s="585"/>
      <c r="Y219" s="585"/>
      <c r="Z219" s="585"/>
      <c r="AA219" s="585"/>
      <c r="AB219" s="585"/>
      <c r="AC219" s="585"/>
      <c r="AD219" s="585"/>
      <c r="AE219" s="585"/>
    </row>
    <row r="220" spans="1:31" customFormat="1" ht="17.25" x14ac:dyDescent="0.3">
      <c r="A220" s="391"/>
      <c r="B220" s="469"/>
      <c r="C220" s="497"/>
      <c r="D220" s="494"/>
      <c r="E220" s="494"/>
      <c r="F220" s="494"/>
      <c r="G220" s="494"/>
      <c r="H220" s="494"/>
      <c r="I220" s="494"/>
      <c r="J220" s="494"/>
      <c r="K220" s="494"/>
      <c r="L220" s="494"/>
      <c r="M220" s="494"/>
      <c r="N220" s="495"/>
      <c r="O220" s="495"/>
      <c r="P220" s="584"/>
      <c r="Q220" s="584"/>
      <c r="R220" s="584"/>
      <c r="S220" s="584"/>
      <c r="T220" s="584"/>
      <c r="U220" s="584"/>
      <c r="V220" s="584"/>
      <c r="W220" s="585"/>
      <c r="X220" s="585"/>
      <c r="Y220" s="585"/>
      <c r="Z220" s="585"/>
      <c r="AA220" s="585"/>
      <c r="AB220" s="585"/>
      <c r="AC220" s="585"/>
      <c r="AD220" s="585"/>
      <c r="AE220" s="585"/>
    </row>
    <row r="221" spans="1:31" customFormat="1" ht="17.25" x14ac:dyDescent="0.3">
      <c r="A221" s="391"/>
      <c r="B221" s="469"/>
      <c r="C221" s="497"/>
      <c r="D221" s="494"/>
      <c r="E221" s="494"/>
      <c r="F221" s="494"/>
      <c r="G221" s="494"/>
      <c r="H221" s="494"/>
      <c r="I221" s="494"/>
      <c r="J221" s="494"/>
      <c r="K221" s="494"/>
      <c r="L221" s="494"/>
      <c r="M221" s="494"/>
      <c r="N221" s="495"/>
      <c r="O221" s="495"/>
      <c r="P221" s="584"/>
      <c r="Q221" s="584"/>
      <c r="R221" s="584"/>
      <c r="S221" s="584"/>
      <c r="T221" s="584"/>
      <c r="U221" s="584"/>
      <c r="V221" s="584"/>
      <c r="W221" s="585"/>
      <c r="X221" s="585"/>
      <c r="Y221" s="585"/>
      <c r="Z221" s="585"/>
      <c r="AA221" s="585"/>
      <c r="AB221" s="585"/>
      <c r="AC221" s="585"/>
      <c r="AD221" s="585"/>
      <c r="AE221" s="585"/>
    </row>
    <row r="222" spans="1:31" customFormat="1" ht="17.25" x14ac:dyDescent="0.3">
      <c r="A222" s="391"/>
      <c r="B222" s="469"/>
      <c r="C222" s="498"/>
      <c r="D222" s="498"/>
      <c r="E222" s="498"/>
      <c r="F222" s="498"/>
      <c r="G222" s="498"/>
      <c r="H222" s="498"/>
      <c r="I222" s="498"/>
      <c r="J222" s="498"/>
      <c r="K222" s="498"/>
      <c r="L222" s="498"/>
      <c r="M222" s="498"/>
      <c r="N222" s="499"/>
      <c r="O222" s="499"/>
      <c r="P222" s="584"/>
      <c r="Q222" s="584"/>
      <c r="R222" s="584"/>
      <c r="S222" s="584"/>
      <c r="T222" s="584"/>
      <c r="U222" s="584"/>
      <c r="V222" s="584"/>
      <c r="W222" s="585"/>
      <c r="X222" s="585"/>
      <c r="Y222" s="585"/>
      <c r="Z222" s="585"/>
      <c r="AA222" s="585"/>
      <c r="AB222" s="585"/>
      <c r="AC222" s="585"/>
      <c r="AD222" s="585"/>
      <c r="AE222" s="585"/>
    </row>
    <row r="223" spans="1:31" customFormat="1" ht="17.25" x14ac:dyDescent="0.3">
      <c r="A223" s="391"/>
      <c r="B223" s="469"/>
      <c r="C223" s="488"/>
      <c r="D223" s="489"/>
      <c r="E223" s="489"/>
      <c r="F223" s="489"/>
      <c r="G223" s="489"/>
      <c r="H223" s="489"/>
      <c r="I223" s="489"/>
      <c r="J223" s="489"/>
      <c r="K223" s="489"/>
      <c r="L223" s="489"/>
      <c r="M223" s="489"/>
      <c r="N223" s="490"/>
      <c r="O223" s="490"/>
      <c r="P223" s="584"/>
      <c r="Q223" s="584"/>
      <c r="R223" s="584"/>
      <c r="S223" s="584"/>
      <c r="T223" s="584"/>
      <c r="U223" s="584"/>
      <c r="V223" s="584"/>
      <c r="W223" s="585"/>
      <c r="X223" s="585"/>
      <c r="Y223" s="585"/>
      <c r="Z223" s="585"/>
      <c r="AA223" s="585"/>
      <c r="AB223" s="585"/>
      <c r="AC223" s="585"/>
      <c r="AD223" s="585"/>
      <c r="AE223" s="585"/>
    </row>
    <row r="224" spans="1:31" customFormat="1" ht="17.25" x14ac:dyDescent="0.3">
      <c r="A224" s="391"/>
      <c r="B224" s="469"/>
      <c r="C224" s="488"/>
      <c r="D224" s="500"/>
      <c r="E224" s="500"/>
      <c r="F224" s="500"/>
      <c r="G224" s="501"/>
      <c r="H224" s="501"/>
      <c r="I224" s="501"/>
      <c r="J224" s="501"/>
      <c r="K224" s="501"/>
      <c r="L224" s="501"/>
      <c r="M224" s="501"/>
      <c r="N224" s="490"/>
      <c r="O224" s="490"/>
      <c r="P224" s="584"/>
      <c r="Q224" s="584"/>
      <c r="R224" s="584"/>
      <c r="S224" s="584"/>
      <c r="T224" s="584"/>
      <c r="U224" s="584"/>
      <c r="V224" s="584"/>
      <c r="W224" s="585"/>
      <c r="X224" s="585"/>
      <c r="Y224" s="585"/>
      <c r="Z224" s="585"/>
      <c r="AA224" s="585"/>
      <c r="AB224" s="585"/>
      <c r="AC224" s="585"/>
      <c r="AD224" s="585"/>
      <c r="AE224" s="585"/>
    </row>
    <row r="225" spans="1:31" customFormat="1" ht="17.25" x14ac:dyDescent="0.3">
      <c r="A225" s="391"/>
      <c r="B225" s="469"/>
      <c r="C225" s="497"/>
      <c r="D225" s="498"/>
      <c r="E225" s="498"/>
      <c r="F225" s="498"/>
      <c r="G225" s="498"/>
      <c r="H225" s="498"/>
      <c r="I225" s="498"/>
      <c r="J225" s="498"/>
      <c r="K225" s="498"/>
      <c r="L225" s="498"/>
      <c r="M225" s="498"/>
      <c r="N225" s="499"/>
      <c r="O225" s="499"/>
      <c r="P225" s="584"/>
      <c r="Q225" s="584"/>
      <c r="R225" s="584"/>
      <c r="S225" s="584"/>
      <c r="T225" s="584"/>
      <c r="U225" s="584"/>
      <c r="V225" s="584"/>
      <c r="W225" s="585"/>
      <c r="X225" s="585"/>
      <c r="Y225" s="585"/>
      <c r="Z225" s="585"/>
      <c r="AA225" s="585"/>
      <c r="AB225" s="585"/>
      <c r="AC225" s="585"/>
      <c r="AD225" s="585"/>
      <c r="AE225" s="585"/>
    </row>
    <row r="226" spans="1:31" customFormat="1" ht="17.25" x14ac:dyDescent="0.3">
      <c r="A226" s="391"/>
      <c r="B226" s="469"/>
      <c r="C226" s="494"/>
      <c r="D226" s="494"/>
      <c r="E226" s="502"/>
      <c r="F226" s="502"/>
      <c r="G226" s="494"/>
      <c r="H226" s="494"/>
      <c r="I226" s="494"/>
      <c r="J226" s="494"/>
      <c r="K226" s="494"/>
      <c r="L226" s="494"/>
      <c r="M226" s="494"/>
      <c r="N226" s="499"/>
      <c r="O226" s="499"/>
      <c r="P226" s="584"/>
      <c r="Q226" s="584"/>
      <c r="R226" s="584"/>
      <c r="S226" s="584"/>
      <c r="T226" s="584"/>
      <c r="U226" s="584"/>
      <c r="V226" s="584"/>
      <c r="W226" s="585"/>
      <c r="X226" s="585"/>
      <c r="Y226" s="585"/>
      <c r="Z226" s="585"/>
      <c r="AA226" s="585"/>
      <c r="AB226" s="585"/>
      <c r="AC226" s="585"/>
      <c r="AD226" s="585"/>
      <c r="AE226" s="585"/>
    </row>
    <row r="227" spans="1:31" customFormat="1" ht="17.25" x14ac:dyDescent="0.3">
      <c r="A227" s="391"/>
      <c r="B227" s="469"/>
      <c r="C227" s="498"/>
      <c r="D227" s="502"/>
      <c r="E227" s="502"/>
      <c r="F227" s="502"/>
      <c r="G227" s="502"/>
      <c r="H227" s="502"/>
      <c r="I227" s="502"/>
      <c r="J227" s="502"/>
      <c r="K227" s="502"/>
      <c r="L227" s="502"/>
      <c r="M227" s="502"/>
      <c r="N227" s="499"/>
      <c r="O227" s="499"/>
      <c r="P227" s="584"/>
      <c r="Q227" s="584"/>
      <c r="R227" s="584"/>
      <c r="S227" s="584"/>
      <c r="T227" s="584"/>
      <c r="U227" s="584"/>
      <c r="V227" s="584"/>
      <c r="W227" s="585"/>
      <c r="X227" s="585"/>
      <c r="Y227" s="585"/>
      <c r="Z227" s="585"/>
      <c r="AA227" s="585"/>
      <c r="AB227" s="585"/>
      <c r="AC227" s="585"/>
      <c r="AD227" s="585"/>
      <c r="AE227" s="585"/>
    </row>
    <row r="228" spans="1:31" customFormat="1" ht="17.25" x14ac:dyDescent="0.3">
      <c r="A228" s="391"/>
      <c r="B228" s="469"/>
      <c r="C228" s="503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5"/>
      <c r="O228" s="505"/>
      <c r="P228" s="584"/>
      <c r="Q228" s="584"/>
      <c r="R228" s="584"/>
      <c r="S228" s="584"/>
      <c r="T228" s="584"/>
      <c r="U228" s="584"/>
      <c r="V228" s="584"/>
      <c r="W228" s="585"/>
      <c r="X228" s="585"/>
      <c r="Y228" s="585"/>
      <c r="Z228" s="585"/>
      <c r="AA228" s="585"/>
      <c r="AB228" s="585"/>
      <c r="AC228" s="585"/>
      <c r="AD228" s="585"/>
      <c r="AE228" s="585"/>
    </row>
    <row r="229" spans="1:31" customFormat="1" ht="17.25" x14ac:dyDescent="0.3">
      <c r="A229" s="391"/>
      <c r="B229" s="469"/>
      <c r="C229" s="506"/>
      <c r="D229" s="506"/>
      <c r="E229" s="506"/>
      <c r="F229" s="506"/>
      <c r="G229" s="506"/>
      <c r="H229" s="506"/>
      <c r="I229" s="506"/>
      <c r="J229" s="506"/>
      <c r="K229" s="506"/>
      <c r="L229" s="506"/>
      <c r="M229" s="506"/>
      <c r="N229" s="507"/>
      <c r="O229" s="586"/>
      <c r="P229" s="584"/>
      <c r="Q229" s="584"/>
      <c r="R229" s="584"/>
      <c r="S229" s="584"/>
      <c r="T229" s="584"/>
      <c r="U229" s="584"/>
      <c r="V229" s="584"/>
      <c r="W229" s="585"/>
      <c r="X229" s="585"/>
      <c r="Y229" s="585"/>
      <c r="Z229" s="585"/>
      <c r="AA229" s="585"/>
      <c r="AB229" s="585"/>
      <c r="AC229" s="585"/>
      <c r="AD229" s="585"/>
      <c r="AE229" s="585"/>
    </row>
    <row r="230" spans="1:31" customFormat="1" x14ac:dyDescent="0.3">
      <c r="A230" s="391"/>
      <c r="B230" s="469"/>
      <c r="C230" s="508"/>
      <c r="D230" s="508"/>
      <c r="E230" s="508"/>
      <c r="F230" s="508"/>
      <c r="G230" s="508"/>
      <c r="H230" s="508"/>
      <c r="I230" s="508"/>
      <c r="J230" s="508"/>
      <c r="K230" s="508"/>
      <c r="L230" s="508"/>
      <c r="M230" s="508"/>
      <c r="N230" s="509"/>
      <c r="O230" s="587"/>
      <c r="P230" s="584"/>
      <c r="Q230" s="584"/>
      <c r="R230" s="584"/>
      <c r="S230" s="584"/>
      <c r="T230" s="584"/>
      <c r="U230" s="584"/>
      <c r="V230" s="584"/>
      <c r="W230" s="585"/>
      <c r="X230" s="585"/>
      <c r="Y230" s="585"/>
      <c r="Z230" s="585"/>
      <c r="AA230" s="585"/>
      <c r="AB230" s="585"/>
      <c r="AC230" s="585"/>
      <c r="AD230" s="585"/>
      <c r="AE230" s="585"/>
    </row>
    <row r="231" spans="1:31" customFormat="1" x14ac:dyDescent="0.3">
      <c r="A231" s="391"/>
      <c r="B231" s="469"/>
      <c r="C231" s="510"/>
      <c r="D231" s="510"/>
      <c r="E231" s="510"/>
      <c r="F231" s="510"/>
      <c r="G231" s="510"/>
      <c r="H231" s="510"/>
      <c r="I231" s="510"/>
      <c r="J231" s="510"/>
      <c r="K231" s="510"/>
      <c r="L231" s="510"/>
      <c r="M231" s="510"/>
      <c r="N231" s="511"/>
      <c r="O231" s="588"/>
      <c r="P231" s="584"/>
      <c r="Q231" s="584"/>
      <c r="R231" s="584"/>
      <c r="S231" s="584"/>
      <c r="T231" s="584"/>
      <c r="U231" s="584"/>
      <c r="V231" s="584"/>
      <c r="W231" s="585"/>
      <c r="X231" s="585"/>
      <c r="Y231" s="585"/>
      <c r="Z231" s="585"/>
      <c r="AA231" s="585"/>
      <c r="AB231" s="585"/>
      <c r="AC231" s="585"/>
      <c r="AD231" s="585"/>
      <c r="AE231" s="585"/>
    </row>
    <row r="232" spans="1:31" customFormat="1" x14ac:dyDescent="0.3">
      <c r="A232" s="391"/>
      <c r="B232" s="469"/>
      <c r="C232" s="508"/>
      <c r="D232" s="508"/>
      <c r="E232" s="508"/>
      <c r="F232" s="508"/>
      <c r="G232" s="508"/>
      <c r="H232" s="508"/>
      <c r="I232" s="508"/>
      <c r="J232" s="508"/>
      <c r="K232" s="508"/>
      <c r="L232" s="508"/>
      <c r="M232" s="508"/>
      <c r="N232" s="509"/>
      <c r="O232" s="587"/>
      <c r="P232" s="584"/>
      <c r="Q232" s="584"/>
      <c r="R232" s="584"/>
      <c r="S232" s="584"/>
      <c r="T232" s="584"/>
      <c r="U232" s="584"/>
      <c r="V232" s="584"/>
      <c r="W232" s="585"/>
      <c r="X232" s="585"/>
      <c r="Y232" s="585"/>
      <c r="Z232" s="585"/>
      <c r="AA232" s="585"/>
      <c r="AB232" s="585"/>
      <c r="AC232" s="585"/>
      <c r="AD232" s="585"/>
      <c r="AE232" s="585"/>
    </row>
    <row r="233" spans="1:31" customFormat="1" ht="17.25" x14ac:dyDescent="0.3">
      <c r="A233" s="391"/>
      <c r="B233" s="469"/>
      <c r="C233" s="506"/>
      <c r="D233" s="506"/>
      <c r="E233" s="506"/>
      <c r="F233" s="506"/>
      <c r="G233" s="506"/>
      <c r="H233" s="506"/>
      <c r="I233" s="506"/>
      <c r="J233" s="506"/>
      <c r="K233" s="506"/>
      <c r="L233" s="506"/>
      <c r="M233" s="506"/>
      <c r="N233" s="507"/>
      <c r="O233" s="586"/>
      <c r="P233" s="584"/>
      <c r="Q233" s="584"/>
      <c r="R233" s="584"/>
      <c r="S233" s="584"/>
      <c r="T233" s="584"/>
      <c r="U233" s="584"/>
      <c r="V233" s="584"/>
      <c r="W233" s="585"/>
      <c r="X233" s="585"/>
      <c r="Y233" s="585"/>
      <c r="Z233" s="585"/>
      <c r="AA233" s="585"/>
      <c r="AB233" s="585"/>
      <c r="AC233" s="585"/>
      <c r="AD233" s="585"/>
      <c r="AE233" s="585"/>
    </row>
    <row r="234" spans="1:31" customFormat="1" ht="17.25" x14ac:dyDescent="0.3">
      <c r="A234" s="391"/>
      <c r="B234" s="469"/>
      <c r="C234" s="491"/>
      <c r="D234" s="491"/>
      <c r="E234" s="491"/>
      <c r="F234" s="491"/>
      <c r="G234" s="491"/>
      <c r="H234" s="491"/>
      <c r="I234" s="491"/>
      <c r="J234" s="491"/>
      <c r="K234" s="491"/>
      <c r="L234" s="491"/>
      <c r="M234" s="491"/>
      <c r="N234" s="505"/>
      <c r="O234" s="505"/>
      <c r="P234" s="584"/>
      <c r="Q234" s="584"/>
      <c r="R234" s="584"/>
      <c r="S234" s="584"/>
      <c r="T234" s="584"/>
      <c r="U234" s="584"/>
      <c r="V234" s="584"/>
      <c r="W234" s="585"/>
      <c r="X234" s="585"/>
      <c r="Y234" s="585"/>
      <c r="Z234" s="585"/>
      <c r="AA234" s="585"/>
      <c r="AB234" s="585"/>
      <c r="AC234" s="585"/>
      <c r="AD234" s="585"/>
      <c r="AE234" s="585"/>
    </row>
    <row r="235" spans="1:31" customFormat="1" ht="17.25" x14ac:dyDescent="0.3">
      <c r="A235" s="391"/>
      <c r="B235" s="469"/>
      <c r="C235" s="494"/>
      <c r="D235" s="491"/>
      <c r="E235" s="491"/>
      <c r="F235" s="491"/>
      <c r="G235" s="491"/>
      <c r="H235" s="491"/>
      <c r="I235" s="491"/>
      <c r="J235" s="491"/>
      <c r="K235" s="491"/>
      <c r="L235" s="491"/>
      <c r="M235" s="491"/>
      <c r="N235" s="505"/>
      <c r="O235" s="505"/>
      <c r="P235" s="584"/>
      <c r="Q235" s="584"/>
      <c r="R235" s="584"/>
      <c r="S235" s="584"/>
      <c r="T235" s="584"/>
      <c r="U235" s="584"/>
      <c r="V235" s="584"/>
      <c r="W235" s="585"/>
      <c r="X235" s="585"/>
      <c r="Y235" s="585"/>
      <c r="Z235" s="585"/>
      <c r="AA235" s="585"/>
      <c r="AB235" s="585"/>
      <c r="AC235" s="585"/>
      <c r="AD235" s="585"/>
      <c r="AE235" s="585"/>
    </row>
    <row r="236" spans="1:31" customFormat="1" ht="17.25" x14ac:dyDescent="0.3">
      <c r="A236" s="391"/>
      <c r="B236" s="469"/>
      <c r="C236" s="497"/>
      <c r="D236" s="502"/>
      <c r="E236" s="502"/>
      <c r="F236" s="502"/>
      <c r="G236" s="502"/>
      <c r="H236" s="502"/>
      <c r="I236" s="502"/>
      <c r="J236" s="502"/>
      <c r="K236" s="502"/>
      <c r="L236" s="502"/>
      <c r="M236" s="502"/>
      <c r="N236" s="492"/>
      <c r="O236" s="492"/>
      <c r="P236" s="584"/>
      <c r="Q236" s="584"/>
      <c r="R236" s="584"/>
      <c r="S236" s="584"/>
      <c r="T236" s="584"/>
      <c r="U236" s="584"/>
      <c r="V236" s="584"/>
      <c r="W236" s="585"/>
      <c r="X236" s="585"/>
      <c r="Y236" s="585"/>
      <c r="Z236" s="585"/>
      <c r="AA236" s="585"/>
      <c r="AB236" s="585"/>
      <c r="AC236" s="585"/>
      <c r="AD236" s="585"/>
      <c r="AE236" s="585"/>
    </row>
    <row r="237" spans="1:31" customFormat="1" ht="17.25" x14ac:dyDescent="0.3">
      <c r="A237" s="391"/>
      <c r="B237" s="469"/>
      <c r="C237" s="496"/>
      <c r="D237" s="502"/>
      <c r="E237" s="502"/>
      <c r="F237" s="502"/>
      <c r="G237" s="502"/>
      <c r="H237" s="502"/>
      <c r="I237" s="502"/>
      <c r="J237" s="502"/>
      <c r="K237" s="502"/>
      <c r="L237" s="502"/>
      <c r="M237" s="502"/>
      <c r="N237" s="492"/>
      <c r="O237" s="492"/>
      <c r="P237" s="584"/>
      <c r="Q237" s="584"/>
      <c r="R237" s="584"/>
      <c r="S237" s="584"/>
      <c r="T237" s="584"/>
      <c r="U237" s="584"/>
      <c r="V237" s="584"/>
      <c r="W237" s="585"/>
      <c r="X237" s="585"/>
      <c r="Y237" s="585"/>
      <c r="Z237" s="585"/>
      <c r="AA237" s="585"/>
      <c r="AB237" s="585"/>
      <c r="AC237" s="585"/>
      <c r="AD237" s="585"/>
      <c r="AE237" s="585"/>
    </row>
    <row r="238" spans="1:31" customFormat="1" ht="17.25" x14ac:dyDescent="0.3">
      <c r="A238" s="391"/>
      <c r="B238" s="469"/>
      <c r="C238" s="491"/>
      <c r="D238" s="491"/>
      <c r="E238" s="491"/>
      <c r="F238" s="491"/>
      <c r="G238" s="491"/>
      <c r="H238" s="491"/>
      <c r="I238" s="491"/>
      <c r="J238" s="491"/>
      <c r="K238" s="491"/>
      <c r="L238" s="491"/>
      <c r="M238" s="491"/>
      <c r="N238" s="492"/>
      <c r="O238" s="492"/>
      <c r="P238" s="584"/>
      <c r="Q238" s="584"/>
      <c r="R238" s="584"/>
      <c r="S238" s="584"/>
      <c r="T238" s="584"/>
      <c r="U238" s="584"/>
      <c r="V238" s="584"/>
      <c r="W238" s="585"/>
      <c r="X238" s="585"/>
      <c r="Y238" s="585"/>
      <c r="Z238" s="585"/>
      <c r="AA238" s="585"/>
      <c r="AB238" s="585"/>
      <c r="AC238" s="585"/>
      <c r="AD238" s="585"/>
      <c r="AE238" s="585"/>
    </row>
    <row r="239" spans="1:31" customFormat="1" ht="17.25" x14ac:dyDescent="0.3">
      <c r="A239" s="391"/>
      <c r="B239" s="469"/>
      <c r="C239" s="491"/>
      <c r="D239" s="491"/>
      <c r="E239" s="491"/>
      <c r="F239" s="491"/>
      <c r="G239" s="491"/>
      <c r="H239" s="491"/>
      <c r="I239" s="491"/>
      <c r="J239" s="491"/>
      <c r="K239" s="491"/>
      <c r="L239" s="491"/>
      <c r="M239" s="491"/>
      <c r="N239" s="492"/>
      <c r="O239" s="492"/>
      <c r="P239" s="584"/>
      <c r="Q239" s="584"/>
      <c r="R239" s="584"/>
      <c r="S239" s="584"/>
      <c r="T239" s="584"/>
      <c r="U239" s="584"/>
      <c r="V239" s="584"/>
      <c r="W239" s="585"/>
      <c r="X239" s="585"/>
      <c r="Y239" s="585"/>
      <c r="Z239" s="585"/>
      <c r="AA239" s="585"/>
      <c r="AB239" s="585"/>
      <c r="AC239" s="585"/>
      <c r="AD239" s="585"/>
      <c r="AE239" s="585"/>
    </row>
    <row r="240" spans="1:31" customFormat="1" ht="17.25" x14ac:dyDescent="0.3">
      <c r="A240" s="391"/>
      <c r="B240" s="469"/>
      <c r="C240" s="491"/>
      <c r="D240" s="491"/>
      <c r="E240" s="491"/>
      <c r="F240" s="491"/>
      <c r="G240" s="491"/>
      <c r="H240" s="491"/>
      <c r="I240" s="491"/>
      <c r="J240" s="491"/>
      <c r="K240" s="491"/>
      <c r="L240" s="491"/>
      <c r="M240" s="491"/>
      <c r="N240" s="492"/>
      <c r="O240" s="492"/>
      <c r="P240" s="584"/>
      <c r="Q240" s="584"/>
      <c r="R240" s="584"/>
      <c r="S240" s="584"/>
      <c r="T240" s="584"/>
      <c r="U240" s="584"/>
      <c r="V240" s="584"/>
      <c r="W240" s="585"/>
      <c r="X240" s="585"/>
      <c r="Y240" s="585"/>
      <c r="Z240" s="585"/>
      <c r="AA240" s="585"/>
      <c r="AB240" s="585"/>
      <c r="AC240" s="585"/>
      <c r="AD240" s="585"/>
      <c r="AE240" s="585"/>
    </row>
    <row r="241" spans="1:31" customFormat="1" ht="17.25" x14ac:dyDescent="0.3">
      <c r="A241" s="391"/>
      <c r="B241" s="469"/>
      <c r="C241" s="491"/>
      <c r="D241" s="491"/>
      <c r="E241" s="491"/>
      <c r="F241" s="491"/>
      <c r="G241" s="491"/>
      <c r="H241" s="491"/>
      <c r="I241" s="491"/>
      <c r="J241" s="491"/>
      <c r="K241" s="491"/>
      <c r="L241" s="491"/>
      <c r="M241" s="491"/>
      <c r="N241" s="492"/>
      <c r="O241" s="492"/>
      <c r="P241" s="584"/>
      <c r="Q241" s="584"/>
      <c r="R241" s="584"/>
      <c r="S241" s="584"/>
      <c r="T241" s="584"/>
      <c r="U241" s="584"/>
      <c r="V241" s="584"/>
      <c r="W241" s="585"/>
      <c r="X241" s="585"/>
      <c r="Y241" s="585"/>
      <c r="Z241" s="585"/>
      <c r="AA241" s="585"/>
      <c r="AB241" s="585"/>
      <c r="AC241" s="585"/>
      <c r="AD241" s="585"/>
      <c r="AE241" s="585"/>
    </row>
    <row r="242" spans="1:31" customFormat="1" ht="17.25" x14ac:dyDescent="0.3">
      <c r="A242" s="391"/>
      <c r="B242" s="469"/>
      <c r="C242" s="491"/>
      <c r="D242" s="491"/>
      <c r="E242" s="491"/>
      <c r="F242" s="491"/>
      <c r="G242" s="491"/>
      <c r="H242" s="491"/>
      <c r="I242" s="491"/>
      <c r="J242" s="491"/>
      <c r="K242" s="491"/>
      <c r="L242" s="491"/>
      <c r="M242" s="491"/>
      <c r="N242" s="492"/>
      <c r="O242" s="492"/>
      <c r="P242" s="584"/>
      <c r="Q242" s="584"/>
      <c r="R242" s="584"/>
      <c r="S242" s="584"/>
      <c r="T242" s="584"/>
      <c r="U242" s="584"/>
      <c r="V242" s="584"/>
      <c r="W242" s="585"/>
      <c r="X242" s="585"/>
      <c r="Y242" s="585"/>
      <c r="Z242" s="585"/>
      <c r="AA242" s="585"/>
      <c r="AB242" s="585"/>
      <c r="AC242" s="585"/>
      <c r="AD242" s="585"/>
      <c r="AE242" s="585"/>
    </row>
    <row r="243" spans="1:31" customFormat="1" ht="17.25" x14ac:dyDescent="0.3">
      <c r="A243" s="391"/>
      <c r="B243" s="469"/>
      <c r="C243" s="491"/>
      <c r="D243" s="491"/>
      <c r="E243" s="491"/>
      <c r="F243" s="491"/>
      <c r="G243" s="491"/>
      <c r="H243" s="491"/>
      <c r="I243" s="491"/>
      <c r="J243" s="491"/>
      <c r="K243" s="491"/>
      <c r="L243" s="491"/>
      <c r="M243" s="491"/>
      <c r="N243" s="492"/>
      <c r="O243" s="492"/>
      <c r="P243" s="584"/>
      <c r="Q243" s="584"/>
      <c r="R243" s="584"/>
      <c r="S243" s="584"/>
      <c r="T243" s="584"/>
      <c r="U243" s="584"/>
      <c r="V243" s="584"/>
      <c r="W243" s="585"/>
      <c r="X243" s="585"/>
      <c r="Y243" s="585"/>
      <c r="Z243" s="585"/>
      <c r="AA243" s="585"/>
      <c r="AB243" s="585"/>
      <c r="AC243" s="585"/>
      <c r="AD243" s="585"/>
      <c r="AE243" s="585"/>
    </row>
    <row r="244" spans="1:31" customFormat="1" ht="17.25" x14ac:dyDescent="0.3">
      <c r="A244" s="391"/>
      <c r="B244" s="469"/>
      <c r="C244" s="491"/>
      <c r="D244" s="491"/>
      <c r="E244" s="491"/>
      <c r="F244" s="491"/>
      <c r="G244" s="491"/>
      <c r="H244" s="491"/>
      <c r="I244" s="491"/>
      <c r="J244" s="491"/>
      <c r="K244" s="491"/>
      <c r="L244" s="491"/>
      <c r="M244" s="491"/>
      <c r="N244" s="492"/>
      <c r="O244" s="492"/>
      <c r="P244" s="584"/>
      <c r="Q244" s="584"/>
      <c r="R244" s="584"/>
      <c r="S244" s="584"/>
      <c r="T244" s="584"/>
      <c r="U244" s="584"/>
      <c r="V244" s="584"/>
      <c r="W244" s="585"/>
      <c r="X244" s="585"/>
      <c r="Y244" s="585"/>
      <c r="Z244" s="585"/>
      <c r="AA244" s="585"/>
      <c r="AB244" s="585"/>
      <c r="AC244" s="585"/>
      <c r="AD244" s="585"/>
      <c r="AE244" s="585"/>
    </row>
    <row r="245" spans="1:31" customFormat="1" ht="17.25" x14ac:dyDescent="0.3">
      <c r="A245" s="391"/>
      <c r="B245" s="469"/>
      <c r="C245" s="491"/>
      <c r="D245" s="491"/>
      <c r="E245" s="491"/>
      <c r="F245" s="491"/>
      <c r="G245" s="491"/>
      <c r="H245" s="491"/>
      <c r="I245" s="491"/>
      <c r="J245" s="491"/>
      <c r="K245" s="491"/>
      <c r="L245" s="491"/>
      <c r="M245" s="491"/>
      <c r="N245" s="492"/>
      <c r="O245" s="492"/>
      <c r="P245" s="584"/>
      <c r="Q245" s="584"/>
      <c r="R245" s="584"/>
      <c r="S245" s="584"/>
      <c r="T245" s="584"/>
      <c r="U245" s="584"/>
      <c r="V245" s="584"/>
      <c r="W245" s="585"/>
      <c r="X245" s="585"/>
      <c r="Y245" s="585"/>
      <c r="Z245" s="585"/>
      <c r="AA245" s="585"/>
      <c r="AB245" s="585"/>
      <c r="AC245" s="585"/>
      <c r="AD245" s="585"/>
      <c r="AE245" s="585"/>
    </row>
    <row r="246" spans="1:31" customFormat="1" ht="17.25" x14ac:dyDescent="0.3">
      <c r="A246" s="391"/>
      <c r="B246" s="469"/>
      <c r="C246" s="491"/>
      <c r="D246" s="491"/>
      <c r="E246" s="491"/>
      <c r="F246" s="491"/>
      <c r="G246" s="491"/>
      <c r="H246" s="491"/>
      <c r="I246" s="491"/>
      <c r="J246" s="491"/>
      <c r="K246" s="491"/>
      <c r="L246" s="491"/>
      <c r="M246" s="491"/>
      <c r="N246" s="492"/>
      <c r="O246" s="492"/>
      <c r="P246" s="584"/>
      <c r="Q246" s="584"/>
      <c r="R246" s="584"/>
      <c r="S246" s="584"/>
      <c r="T246" s="584"/>
      <c r="U246" s="584"/>
      <c r="V246" s="584"/>
      <c r="W246" s="585"/>
      <c r="X246" s="585"/>
      <c r="Y246" s="585"/>
      <c r="Z246" s="585"/>
      <c r="AA246" s="585"/>
      <c r="AB246" s="585"/>
      <c r="AC246" s="585"/>
      <c r="AD246" s="585"/>
      <c r="AE246" s="585"/>
    </row>
    <row r="247" spans="1:31" customFormat="1" ht="17.25" x14ac:dyDescent="0.3">
      <c r="A247" s="391"/>
      <c r="B247" s="469"/>
      <c r="C247" s="491"/>
      <c r="D247" s="491"/>
      <c r="E247" s="491"/>
      <c r="F247" s="491"/>
      <c r="G247" s="491"/>
      <c r="H247" s="491"/>
      <c r="I247" s="491"/>
      <c r="J247" s="491"/>
      <c r="K247" s="491"/>
      <c r="L247" s="491"/>
      <c r="M247" s="491"/>
      <c r="N247" s="492"/>
      <c r="O247" s="492"/>
      <c r="P247" s="584"/>
      <c r="Q247" s="584"/>
      <c r="R247" s="584"/>
      <c r="S247" s="584"/>
      <c r="T247" s="584"/>
      <c r="U247" s="584"/>
      <c r="V247" s="584"/>
      <c r="W247" s="585"/>
      <c r="X247" s="585"/>
      <c r="Y247" s="585"/>
      <c r="Z247" s="585"/>
      <c r="AA247" s="585"/>
      <c r="AB247" s="585"/>
      <c r="AC247" s="585"/>
      <c r="AD247" s="585"/>
      <c r="AE247" s="585"/>
    </row>
    <row r="248" spans="1:31" customFormat="1" ht="17.25" x14ac:dyDescent="0.3">
      <c r="A248" s="391"/>
      <c r="B248" s="469"/>
      <c r="C248" s="491"/>
      <c r="D248" s="491"/>
      <c r="E248" s="491"/>
      <c r="F248" s="491"/>
      <c r="G248" s="491"/>
      <c r="H248" s="491"/>
      <c r="I248" s="491"/>
      <c r="J248" s="491"/>
      <c r="K248" s="491"/>
      <c r="L248" s="491"/>
      <c r="M248" s="491"/>
      <c r="N248" s="492"/>
      <c r="O248" s="492"/>
      <c r="P248" s="584"/>
      <c r="Q248" s="584"/>
      <c r="R248" s="584"/>
      <c r="S248" s="584"/>
      <c r="T248" s="584"/>
      <c r="U248" s="584"/>
      <c r="V248" s="584"/>
      <c r="W248" s="585"/>
      <c r="X248" s="585"/>
      <c r="Y248" s="585"/>
      <c r="Z248" s="585"/>
      <c r="AA248" s="585"/>
      <c r="AB248" s="585"/>
      <c r="AC248" s="585"/>
      <c r="AD248" s="585"/>
      <c r="AE248" s="585"/>
    </row>
    <row r="249" spans="1:31" customFormat="1" ht="17.25" x14ac:dyDescent="0.3">
      <c r="A249" s="391"/>
      <c r="B249" s="469"/>
      <c r="C249" s="491"/>
      <c r="D249" s="491"/>
      <c r="E249" s="491"/>
      <c r="F249" s="491"/>
      <c r="G249" s="491"/>
      <c r="H249" s="491"/>
      <c r="I249" s="491"/>
      <c r="J249" s="491"/>
      <c r="K249" s="491"/>
      <c r="L249" s="491"/>
      <c r="M249" s="491"/>
      <c r="N249" s="492"/>
      <c r="O249" s="492"/>
      <c r="P249" s="584"/>
      <c r="Q249" s="584"/>
      <c r="R249" s="584"/>
      <c r="S249" s="584"/>
      <c r="T249" s="584"/>
      <c r="U249" s="584"/>
      <c r="V249" s="584"/>
      <c r="W249" s="585"/>
      <c r="X249" s="585"/>
      <c r="Y249" s="585"/>
      <c r="Z249" s="585"/>
      <c r="AA249" s="585"/>
      <c r="AB249" s="585"/>
      <c r="AC249" s="585"/>
      <c r="AD249" s="585"/>
      <c r="AE249" s="585"/>
    </row>
    <row r="250" spans="1:31" customFormat="1" ht="17.25" x14ac:dyDescent="0.3">
      <c r="A250" s="391"/>
      <c r="B250" s="469"/>
      <c r="C250" s="491"/>
      <c r="D250" s="491"/>
      <c r="E250" s="491"/>
      <c r="F250" s="491"/>
      <c r="G250" s="491"/>
      <c r="H250" s="491"/>
      <c r="I250" s="491"/>
      <c r="J250" s="491"/>
      <c r="K250" s="491"/>
      <c r="L250" s="491"/>
      <c r="M250" s="491"/>
      <c r="N250" s="492"/>
      <c r="O250" s="492"/>
      <c r="P250" s="584"/>
      <c r="Q250" s="584"/>
      <c r="R250" s="584"/>
      <c r="S250" s="584"/>
      <c r="T250" s="584"/>
      <c r="U250" s="584"/>
      <c r="V250" s="584"/>
      <c r="W250" s="585"/>
      <c r="X250" s="585"/>
      <c r="Y250" s="585"/>
      <c r="Z250" s="585"/>
      <c r="AA250" s="585"/>
      <c r="AB250" s="585"/>
      <c r="AC250" s="585"/>
      <c r="AD250" s="585"/>
      <c r="AE250" s="585"/>
    </row>
    <row r="251" spans="1:31" customFormat="1" ht="17.25" x14ac:dyDescent="0.3">
      <c r="A251" s="391"/>
      <c r="B251" s="469"/>
      <c r="C251" s="491"/>
      <c r="D251" s="491"/>
      <c r="E251" s="491"/>
      <c r="F251" s="491"/>
      <c r="G251" s="491"/>
      <c r="H251" s="491"/>
      <c r="I251" s="491"/>
      <c r="J251" s="491"/>
      <c r="K251" s="491"/>
      <c r="L251" s="491"/>
      <c r="M251" s="491"/>
      <c r="N251" s="492"/>
      <c r="O251" s="492"/>
      <c r="P251" s="584"/>
      <c r="Q251" s="584"/>
      <c r="R251" s="584"/>
      <c r="S251" s="584"/>
      <c r="T251" s="584"/>
      <c r="U251" s="584"/>
      <c r="V251" s="584"/>
      <c r="W251" s="585"/>
      <c r="X251" s="585"/>
      <c r="Y251" s="585"/>
      <c r="Z251" s="585"/>
      <c r="AA251" s="585"/>
      <c r="AB251" s="585"/>
      <c r="AC251" s="585"/>
      <c r="AD251" s="585"/>
      <c r="AE251" s="585"/>
    </row>
    <row r="252" spans="1:31" customFormat="1" ht="17.25" x14ac:dyDescent="0.3">
      <c r="A252" s="391"/>
      <c r="B252" s="469"/>
      <c r="C252" s="491"/>
      <c r="D252" s="491"/>
      <c r="E252" s="491"/>
      <c r="F252" s="491"/>
      <c r="G252" s="491"/>
      <c r="H252" s="491"/>
      <c r="I252" s="491"/>
      <c r="J252" s="491"/>
      <c r="K252" s="491"/>
      <c r="L252" s="491"/>
      <c r="M252" s="491"/>
      <c r="N252" s="492"/>
      <c r="O252" s="492"/>
      <c r="P252" s="584"/>
      <c r="Q252" s="584"/>
      <c r="R252" s="584"/>
      <c r="S252" s="584"/>
      <c r="T252" s="584"/>
      <c r="U252" s="584"/>
      <c r="V252" s="584"/>
      <c r="W252" s="585"/>
      <c r="X252" s="585"/>
      <c r="Y252" s="585"/>
      <c r="Z252" s="585"/>
      <c r="AA252" s="585"/>
      <c r="AB252" s="585"/>
      <c r="AC252" s="585"/>
      <c r="AD252" s="585"/>
      <c r="AE252" s="585"/>
    </row>
    <row r="253" spans="1:31" customFormat="1" ht="17.25" x14ac:dyDescent="0.3">
      <c r="A253" s="391"/>
      <c r="B253" s="469"/>
      <c r="C253" s="491"/>
      <c r="D253" s="491"/>
      <c r="E253" s="491"/>
      <c r="F253" s="491"/>
      <c r="G253" s="491"/>
      <c r="H253" s="491"/>
      <c r="I253" s="491"/>
      <c r="J253" s="491"/>
      <c r="K253" s="491"/>
      <c r="L253" s="491"/>
      <c r="M253" s="491"/>
      <c r="N253" s="492"/>
      <c r="O253" s="492"/>
      <c r="P253" s="584"/>
      <c r="Q253" s="584"/>
      <c r="R253" s="584"/>
      <c r="S253" s="584"/>
      <c r="T253" s="584"/>
      <c r="U253" s="584"/>
      <c r="V253" s="584"/>
      <c r="W253" s="585"/>
      <c r="X253" s="585"/>
      <c r="Y253" s="585"/>
      <c r="Z253" s="585"/>
      <c r="AA253" s="585"/>
      <c r="AB253" s="585"/>
      <c r="AC253" s="585"/>
      <c r="AD253" s="585"/>
      <c r="AE253" s="585"/>
    </row>
    <row r="254" spans="1:31" customFormat="1" ht="17.25" x14ac:dyDescent="0.3">
      <c r="A254" s="391"/>
      <c r="B254" s="469"/>
      <c r="C254" s="491"/>
      <c r="D254" s="491"/>
      <c r="E254" s="491"/>
      <c r="F254" s="491"/>
      <c r="G254" s="491"/>
      <c r="H254" s="491"/>
      <c r="I254" s="491"/>
      <c r="J254" s="491"/>
      <c r="K254" s="491"/>
      <c r="L254" s="491"/>
      <c r="M254" s="491"/>
      <c r="N254" s="492"/>
      <c r="O254" s="492"/>
      <c r="P254" s="584"/>
      <c r="Q254" s="584"/>
      <c r="R254" s="584"/>
      <c r="S254" s="584"/>
      <c r="T254" s="584"/>
      <c r="U254" s="584"/>
      <c r="V254" s="584"/>
      <c r="W254" s="585"/>
      <c r="X254" s="585"/>
      <c r="Y254" s="585"/>
      <c r="Z254" s="585"/>
      <c r="AA254" s="585"/>
      <c r="AB254" s="585"/>
      <c r="AC254" s="585"/>
      <c r="AD254" s="585"/>
      <c r="AE254" s="585"/>
    </row>
    <row r="255" spans="1:31" customFormat="1" ht="17.25" x14ac:dyDescent="0.3">
      <c r="A255" s="391"/>
      <c r="B255" s="469"/>
      <c r="C255" s="491"/>
      <c r="D255" s="491"/>
      <c r="E255" s="491"/>
      <c r="F255" s="491"/>
      <c r="G255" s="491"/>
      <c r="H255" s="491"/>
      <c r="I255" s="491"/>
      <c r="J255" s="491"/>
      <c r="K255" s="491"/>
      <c r="L255" s="491"/>
      <c r="M255" s="491"/>
      <c r="N255" s="492"/>
      <c r="O255" s="492"/>
      <c r="P255" s="584"/>
      <c r="Q255" s="584"/>
      <c r="R255" s="584"/>
      <c r="S255" s="584"/>
      <c r="T255" s="584"/>
      <c r="U255" s="584"/>
      <c r="V255" s="584"/>
      <c r="W255" s="585"/>
      <c r="X255" s="585"/>
      <c r="Y255" s="585"/>
      <c r="Z255" s="585"/>
      <c r="AA255" s="585"/>
      <c r="AB255" s="585"/>
      <c r="AC255" s="585"/>
      <c r="AD255" s="585"/>
      <c r="AE255" s="585"/>
    </row>
    <row r="256" spans="1:31" customFormat="1" ht="17.25" x14ac:dyDescent="0.3">
      <c r="A256" s="391"/>
      <c r="B256" s="469"/>
      <c r="C256" s="491"/>
      <c r="D256" s="491"/>
      <c r="E256" s="491"/>
      <c r="F256" s="491"/>
      <c r="G256" s="491"/>
      <c r="H256" s="491"/>
      <c r="I256" s="491"/>
      <c r="J256" s="491"/>
      <c r="K256" s="491"/>
      <c r="L256" s="491"/>
      <c r="M256" s="491"/>
      <c r="N256" s="492"/>
      <c r="O256" s="492"/>
      <c r="P256" s="584"/>
      <c r="Q256" s="584"/>
      <c r="R256" s="584"/>
      <c r="S256" s="584"/>
      <c r="T256" s="584"/>
      <c r="U256" s="584"/>
      <c r="V256" s="584"/>
      <c r="W256" s="585"/>
      <c r="X256" s="585"/>
      <c r="Y256" s="585"/>
      <c r="Z256" s="585"/>
      <c r="AA256" s="585"/>
      <c r="AB256" s="585"/>
      <c r="AC256" s="585"/>
      <c r="AD256" s="585"/>
      <c r="AE256" s="585"/>
    </row>
    <row r="257" spans="1:31" customFormat="1" ht="17.25" x14ac:dyDescent="0.3">
      <c r="A257" s="391"/>
      <c r="B257" s="469"/>
      <c r="C257" s="491"/>
      <c r="D257" s="491"/>
      <c r="E257" s="491"/>
      <c r="F257" s="491"/>
      <c r="G257" s="491"/>
      <c r="H257" s="491"/>
      <c r="I257" s="491"/>
      <c r="J257" s="491"/>
      <c r="K257" s="491"/>
      <c r="L257" s="491"/>
      <c r="M257" s="491"/>
      <c r="N257" s="492"/>
      <c r="O257" s="492"/>
      <c r="P257" s="584"/>
      <c r="Q257" s="584"/>
      <c r="R257" s="584"/>
      <c r="S257" s="584"/>
      <c r="T257" s="584"/>
      <c r="U257" s="584"/>
      <c r="V257" s="584"/>
      <c r="W257" s="585"/>
      <c r="X257" s="585"/>
      <c r="Y257" s="585"/>
      <c r="Z257" s="585"/>
      <c r="AA257" s="585"/>
      <c r="AB257" s="585"/>
      <c r="AC257" s="585"/>
      <c r="AD257" s="585"/>
      <c r="AE257" s="585"/>
    </row>
    <row r="258" spans="1:31" customFormat="1" ht="17.25" x14ac:dyDescent="0.3">
      <c r="A258" s="391"/>
      <c r="B258" s="469"/>
      <c r="C258" s="491"/>
      <c r="D258" s="491"/>
      <c r="E258" s="491"/>
      <c r="F258" s="491"/>
      <c r="G258" s="491"/>
      <c r="H258" s="491"/>
      <c r="I258" s="491"/>
      <c r="J258" s="491"/>
      <c r="K258" s="491"/>
      <c r="L258" s="491"/>
      <c r="M258" s="491"/>
      <c r="N258" s="492"/>
      <c r="O258" s="492"/>
      <c r="P258" s="584"/>
      <c r="Q258" s="584"/>
      <c r="R258" s="584"/>
      <c r="S258" s="584"/>
      <c r="T258" s="584"/>
      <c r="U258" s="584"/>
      <c r="V258" s="584"/>
      <c r="W258" s="585"/>
      <c r="X258" s="585"/>
      <c r="Y258" s="585"/>
      <c r="Z258" s="585"/>
      <c r="AA258" s="585"/>
      <c r="AB258" s="585"/>
      <c r="AC258" s="585"/>
      <c r="AD258" s="585"/>
      <c r="AE258" s="585"/>
    </row>
    <row r="259" spans="1:31" customFormat="1" ht="17.25" x14ac:dyDescent="0.3">
      <c r="A259" s="391"/>
      <c r="B259" s="469"/>
      <c r="C259" s="491"/>
      <c r="D259" s="491"/>
      <c r="E259" s="491"/>
      <c r="F259" s="491"/>
      <c r="G259" s="491"/>
      <c r="H259" s="491"/>
      <c r="I259" s="491"/>
      <c r="J259" s="491"/>
      <c r="K259" s="491"/>
      <c r="L259" s="491"/>
      <c r="M259" s="491"/>
      <c r="N259" s="492"/>
      <c r="O259" s="492"/>
      <c r="P259" s="584"/>
      <c r="Q259" s="584"/>
      <c r="R259" s="584"/>
      <c r="S259" s="584"/>
      <c r="T259" s="584"/>
      <c r="U259" s="584"/>
      <c r="V259" s="584"/>
      <c r="W259" s="585"/>
      <c r="X259" s="585"/>
      <c r="Y259" s="585"/>
      <c r="Z259" s="585"/>
      <c r="AA259" s="585"/>
      <c r="AB259" s="585"/>
      <c r="AC259" s="585"/>
      <c r="AD259" s="585"/>
      <c r="AE259" s="585"/>
    </row>
    <row r="260" spans="1:31" x14ac:dyDescent="0.3">
      <c r="B260" s="346"/>
      <c r="C260" s="346"/>
      <c r="D260" s="346"/>
      <c r="E260" s="346"/>
      <c r="F260" s="346"/>
      <c r="G260" s="346"/>
      <c r="H260" s="346"/>
      <c r="I260" s="346"/>
      <c r="J260" s="346"/>
      <c r="K260" s="346"/>
    </row>
    <row r="261" spans="1:31" x14ac:dyDescent="0.3">
      <c r="B261" s="346"/>
      <c r="C261" s="346"/>
      <c r="D261" s="346"/>
      <c r="E261" s="346"/>
      <c r="F261" s="346"/>
      <c r="G261" s="346"/>
      <c r="H261" s="346"/>
      <c r="I261" s="346"/>
      <c r="J261" s="346"/>
      <c r="K261" s="346"/>
    </row>
    <row r="262" spans="1:31" x14ac:dyDescent="0.3">
      <c r="B262" s="346"/>
      <c r="C262" s="346"/>
      <c r="D262" s="346"/>
      <c r="E262" s="346"/>
      <c r="F262" s="346"/>
      <c r="G262" s="346"/>
      <c r="H262" s="346"/>
      <c r="I262" s="346"/>
      <c r="J262" s="346"/>
      <c r="K262" s="346"/>
    </row>
    <row r="263" spans="1:31" x14ac:dyDescent="0.3">
      <c r="B263" s="346"/>
      <c r="C263" s="346"/>
      <c r="D263" s="346"/>
      <c r="E263" s="346"/>
      <c r="F263" s="346"/>
      <c r="G263" s="346"/>
      <c r="H263" s="346"/>
      <c r="I263" s="346"/>
      <c r="J263" s="346"/>
      <c r="K263" s="346"/>
    </row>
    <row r="264" spans="1:31" x14ac:dyDescent="0.3">
      <c r="B264" s="346"/>
      <c r="C264" s="346"/>
      <c r="D264" s="346"/>
      <c r="E264" s="346"/>
      <c r="F264" s="346"/>
      <c r="G264" s="346"/>
      <c r="H264" s="346"/>
      <c r="I264" s="346"/>
      <c r="J264" s="346"/>
      <c r="K264" s="346"/>
    </row>
    <row r="265" spans="1:31" x14ac:dyDescent="0.3">
      <c r="B265" s="346"/>
      <c r="C265" s="346"/>
      <c r="D265" s="346"/>
      <c r="E265" s="346"/>
      <c r="F265" s="346"/>
      <c r="G265" s="346"/>
      <c r="H265" s="346"/>
      <c r="I265" s="346"/>
      <c r="J265" s="346"/>
      <c r="K265" s="346"/>
    </row>
    <row r="266" spans="1:31" x14ac:dyDescent="0.3">
      <c r="B266" s="346"/>
      <c r="C266" s="346"/>
      <c r="D266" s="346"/>
      <c r="E266" s="346"/>
      <c r="F266" s="346"/>
      <c r="G266" s="346"/>
      <c r="H266" s="346"/>
      <c r="I266" s="346"/>
      <c r="J266" s="346"/>
      <c r="K266" s="346"/>
    </row>
    <row r="267" spans="1:31" x14ac:dyDescent="0.3">
      <c r="B267" s="346"/>
      <c r="C267" s="346"/>
      <c r="D267" s="346"/>
      <c r="E267" s="346"/>
      <c r="F267" s="346"/>
      <c r="G267" s="346"/>
      <c r="H267" s="346"/>
      <c r="I267" s="346"/>
      <c r="J267" s="346"/>
      <c r="K267" s="346"/>
    </row>
    <row r="268" spans="1:31" x14ac:dyDescent="0.3">
      <c r="B268" s="346"/>
      <c r="C268" s="346"/>
      <c r="D268" s="346"/>
      <c r="E268" s="346"/>
      <c r="F268" s="346"/>
      <c r="G268" s="346"/>
      <c r="H268" s="346"/>
      <c r="I268" s="346"/>
      <c r="J268" s="346"/>
      <c r="K268" s="346"/>
    </row>
    <row r="269" spans="1:31" x14ac:dyDescent="0.3">
      <c r="B269" s="346"/>
      <c r="C269" s="346"/>
      <c r="D269" s="346"/>
      <c r="E269" s="346"/>
      <c r="F269" s="346"/>
      <c r="G269" s="346"/>
      <c r="H269" s="346"/>
      <c r="I269" s="346"/>
      <c r="J269" s="346"/>
      <c r="K269" s="346"/>
    </row>
    <row r="270" spans="1:31" x14ac:dyDescent="0.3">
      <c r="B270" s="346"/>
      <c r="C270" s="346"/>
      <c r="D270" s="346"/>
      <c r="E270" s="346"/>
      <c r="F270" s="346"/>
      <c r="G270" s="346"/>
      <c r="H270" s="346"/>
      <c r="I270" s="346"/>
      <c r="J270" s="346"/>
      <c r="K270" s="346"/>
    </row>
    <row r="271" spans="1:31" x14ac:dyDescent="0.3">
      <c r="B271" s="346"/>
      <c r="C271" s="346"/>
      <c r="D271" s="346"/>
      <c r="E271" s="346"/>
      <c r="F271" s="346"/>
      <c r="G271" s="346"/>
      <c r="H271" s="346"/>
      <c r="I271" s="346"/>
      <c r="J271" s="346"/>
      <c r="K271" s="346"/>
    </row>
    <row r="272" spans="1:31" x14ac:dyDescent="0.3">
      <c r="B272" s="346"/>
      <c r="C272" s="346"/>
      <c r="D272" s="346"/>
      <c r="E272" s="346"/>
      <c r="F272" s="346"/>
      <c r="G272" s="346"/>
      <c r="H272" s="346"/>
      <c r="I272" s="346"/>
      <c r="J272" s="346"/>
      <c r="K272" s="346"/>
    </row>
    <row r="273" spans="2:11" x14ac:dyDescent="0.3">
      <c r="B273" s="346"/>
      <c r="C273" s="346"/>
      <c r="D273" s="346"/>
      <c r="E273" s="346"/>
      <c r="F273" s="346"/>
      <c r="G273" s="346"/>
      <c r="H273" s="346"/>
      <c r="I273" s="346"/>
      <c r="J273" s="346"/>
      <c r="K273" s="346"/>
    </row>
    <row r="274" spans="2:11" x14ac:dyDescent="0.3">
      <c r="B274" s="346"/>
      <c r="C274" s="346"/>
      <c r="D274" s="346"/>
      <c r="E274" s="346"/>
      <c r="F274" s="346"/>
      <c r="G274" s="346"/>
      <c r="H274" s="346"/>
      <c r="I274" s="346"/>
      <c r="J274" s="346"/>
      <c r="K274" s="346"/>
    </row>
    <row r="275" spans="2:11" x14ac:dyDescent="0.3">
      <c r="B275" s="346"/>
      <c r="C275" s="346"/>
      <c r="D275" s="346"/>
      <c r="E275" s="346"/>
      <c r="F275" s="346"/>
      <c r="G275" s="346"/>
      <c r="H275" s="346"/>
      <c r="I275" s="346"/>
      <c r="J275" s="346"/>
      <c r="K275" s="346"/>
    </row>
    <row r="276" spans="2:11" x14ac:dyDescent="0.3">
      <c r="B276" s="346"/>
      <c r="C276" s="346"/>
      <c r="D276" s="346"/>
      <c r="E276" s="346"/>
      <c r="F276" s="346"/>
      <c r="G276" s="346"/>
      <c r="H276" s="346"/>
      <c r="I276" s="346"/>
      <c r="J276" s="346"/>
      <c r="K276" s="346"/>
    </row>
    <row r="277" spans="2:11" x14ac:dyDescent="0.3">
      <c r="B277" s="346"/>
      <c r="C277" s="346"/>
      <c r="D277" s="346"/>
      <c r="E277" s="346"/>
      <c r="F277" s="346"/>
      <c r="G277" s="346"/>
      <c r="H277" s="346"/>
      <c r="I277" s="346"/>
      <c r="J277" s="346"/>
      <c r="K277" s="346"/>
    </row>
    <row r="278" spans="2:11" x14ac:dyDescent="0.3">
      <c r="B278" s="346"/>
      <c r="C278" s="346"/>
      <c r="D278" s="346"/>
      <c r="E278" s="346"/>
      <c r="F278" s="346"/>
      <c r="G278" s="346"/>
      <c r="H278" s="346"/>
      <c r="I278" s="346"/>
      <c r="J278" s="346"/>
      <c r="K278" s="346"/>
    </row>
    <row r="279" spans="2:11" x14ac:dyDescent="0.3">
      <c r="B279" s="346"/>
      <c r="C279" s="346"/>
      <c r="D279" s="346"/>
      <c r="E279" s="346"/>
      <c r="F279" s="346"/>
      <c r="G279" s="346"/>
      <c r="H279" s="346"/>
      <c r="I279" s="346"/>
      <c r="J279" s="346"/>
      <c r="K279" s="346"/>
    </row>
    <row r="280" spans="2:11" x14ac:dyDescent="0.3">
      <c r="B280" s="346"/>
      <c r="C280" s="346"/>
      <c r="D280" s="346"/>
      <c r="E280" s="346"/>
      <c r="F280" s="346"/>
      <c r="G280" s="346"/>
      <c r="H280" s="346"/>
      <c r="I280" s="346"/>
      <c r="J280" s="346"/>
      <c r="K280" s="346"/>
    </row>
    <row r="281" spans="2:11" x14ac:dyDescent="0.3">
      <c r="B281" s="346"/>
      <c r="C281" s="346"/>
      <c r="D281" s="346"/>
      <c r="E281" s="346"/>
      <c r="F281" s="346"/>
      <c r="G281" s="346"/>
      <c r="H281" s="346"/>
      <c r="I281" s="346"/>
      <c r="J281" s="346"/>
      <c r="K281" s="346"/>
    </row>
    <row r="282" spans="2:11" x14ac:dyDescent="0.3">
      <c r="B282" s="346"/>
      <c r="C282" s="346"/>
      <c r="D282" s="346"/>
      <c r="E282" s="346"/>
      <c r="F282" s="346"/>
      <c r="G282" s="346"/>
      <c r="H282" s="346"/>
      <c r="I282" s="346"/>
      <c r="J282" s="346"/>
      <c r="K282" s="346"/>
    </row>
    <row r="283" spans="2:11" x14ac:dyDescent="0.3">
      <c r="B283" s="346"/>
      <c r="C283" s="346"/>
      <c r="D283" s="346"/>
      <c r="E283" s="346"/>
      <c r="F283" s="346"/>
      <c r="G283" s="346"/>
      <c r="H283" s="346"/>
      <c r="I283" s="346"/>
      <c r="J283" s="346"/>
      <c r="K283" s="346"/>
    </row>
    <row r="284" spans="2:11" x14ac:dyDescent="0.3">
      <c r="B284" s="346"/>
      <c r="C284" s="346"/>
      <c r="D284" s="346"/>
      <c r="E284" s="346"/>
      <c r="F284" s="346"/>
      <c r="G284" s="346"/>
      <c r="H284" s="346"/>
      <c r="I284" s="346"/>
      <c r="J284" s="346"/>
      <c r="K284" s="346"/>
    </row>
    <row r="285" spans="2:11" x14ac:dyDescent="0.3">
      <c r="B285" s="346"/>
      <c r="C285" s="346"/>
      <c r="D285" s="346"/>
      <c r="E285" s="346"/>
      <c r="F285" s="346"/>
      <c r="G285" s="346"/>
      <c r="H285" s="346"/>
      <c r="I285" s="346"/>
      <c r="J285" s="346"/>
      <c r="K285" s="346"/>
    </row>
    <row r="286" spans="2:11" x14ac:dyDescent="0.3">
      <c r="B286" s="346"/>
      <c r="C286" s="346"/>
      <c r="D286" s="346"/>
      <c r="E286" s="346"/>
      <c r="F286" s="346"/>
      <c r="G286" s="346"/>
      <c r="H286" s="346"/>
      <c r="I286" s="346"/>
      <c r="J286" s="346"/>
      <c r="K286" s="346"/>
    </row>
    <row r="287" spans="2:11" x14ac:dyDescent="0.3">
      <c r="B287" s="346"/>
      <c r="C287" s="346"/>
      <c r="D287" s="346"/>
      <c r="E287" s="346"/>
      <c r="F287" s="346"/>
      <c r="G287" s="346"/>
      <c r="H287" s="346"/>
      <c r="I287" s="346"/>
      <c r="J287" s="346"/>
      <c r="K287" s="346"/>
    </row>
    <row r="288" spans="2:11" x14ac:dyDescent="0.3">
      <c r="B288" s="346"/>
      <c r="C288" s="346"/>
      <c r="D288" s="346"/>
      <c r="E288" s="346"/>
      <c r="F288" s="346"/>
      <c r="G288" s="346"/>
      <c r="H288" s="346"/>
      <c r="I288" s="346"/>
      <c r="J288" s="346"/>
      <c r="K288" s="346"/>
    </row>
    <row r="289" spans="2:11" x14ac:dyDescent="0.3">
      <c r="B289" s="346"/>
      <c r="C289" s="346"/>
      <c r="D289" s="346"/>
      <c r="E289" s="346"/>
      <c r="F289" s="346"/>
      <c r="G289" s="346"/>
      <c r="H289" s="346"/>
      <c r="I289" s="346"/>
      <c r="J289" s="346"/>
      <c r="K289" s="346"/>
    </row>
    <row r="290" spans="2:11" x14ac:dyDescent="0.3">
      <c r="B290" s="346"/>
      <c r="C290" s="346"/>
      <c r="D290" s="346"/>
      <c r="E290" s="346"/>
      <c r="F290" s="346"/>
      <c r="G290" s="346"/>
      <c r="H290" s="346"/>
      <c r="I290" s="346"/>
      <c r="J290" s="346"/>
      <c r="K290" s="346"/>
    </row>
    <row r="291" spans="2:11" x14ac:dyDescent="0.3">
      <c r="B291" s="346"/>
      <c r="C291" s="346"/>
      <c r="D291" s="346"/>
      <c r="E291" s="346"/>
      <c r="F291" s="346"/>
      <c r="G291" s="346"/>
      <c r="H291" s="346"/>
      <c r="I291" s="346"/>
      <c r="J291" s="346"/>
      <c r="K291" s="346"/>
    </row>
    <row r="292" spans="2:11" x14ac:dyDescent="0.3">
      <c r="B292" s="346"/>
      <c r="C292" s="346"/>
      <c r="D292" s="346"/>
      <c r="E292" s="346"/>
      <c r="F292" s="346"/>
      <c r="G292" s="346"/>
      <c r="H292" s="346"/>
      <c r="I292" s="346"/>
      <c r="J292" s="346"/>
      <c r="K292" s="346"/>
    </row>
    <row r="293" spans="2:11" x14ac:dyDescent="0.3">
      <c r="B293" s="346"/>
      <c r="C293" s="346"/>
      <c r="D293" s="346"/>
      <c r="E293" s="346"/>
      <c r="F293" s="346"/>
      <c r="G293" s="346"/>
      <c r="H293" s="346"/>
      <c r="I293" s="346"/>
      <c r="J293" s="346"/>
      <c r="K293" s="346"/>
    </row>
    <row r="294" spans="2:11" x14ac:dyDescent="0.3">
      <c r="B294" s="346"/>
      <c r="C294" s="346"/>
      <c r="D294" s="346"/>
      <c r="E294" s="346"/>
      <c r="F294" s="346"/>
      <c r="G294" s="346"/>
      <c r="H294" s="346"/>
      <c r="I294" s="346"/>
      <c r="J294" s="346"/>
      <c r="K294" s="346"/>
    </row>
    <row r="295" spans="2:11" x14ac:dyDescent="0.3">
      <c r="B295" s="346"/>
      <c r="C295" s="346"/>
      <c r="D295" s="346"/>
      <c r="E295" s="346"/>
      <c r="F295" s="346"/>
      <c r="G295" s="346"/>
      <c r="H295" s="346"/>
      <c r="I295" s="346"/>
      <c r="J295" s="346"/>
      <c r="K295" s="346"/>
    </row>
    <row r="296" spans="2:11" x14ac:dyDescent="0.3">
      <c r="B296" s="346"/>
      <c r="C296" s="346"/>
      <c r="D296" s="346"/>
      <c r="E296" s="346"/>
      <c r="F296" s="346"/>
      <c r="G296" s="346"/>
      <c r="H296" s="346"/>
      <c r="I296" s="346"/>
      <c r="J296" s="346"/>
      <c r="K296" s="346"/>
    </row>
    <row r="297" spans="2:11" x14ac:dyDescent="0.3">
      <c r="B297" s="346"/>
      <c r="C297" s="346"/>
      <c r="D297" s="346"/>
      <c r="E297" s="346"/>
      <c r="F297" s="346"/>
      <c r="G297" s="346"/>
      <c r="H297" s="346"/>
      <c r="I297" s="346"/>
      <c r="J297" s="346"/>
      <c r="K297" s="346"/>
    </row>
    <row r="298" spans="2:11" x14ac:dyDescent="0.3">
      <c r="B298" s="346"/>
      <c r="C298" s="346"/>
      <c r="D298" s="346"/>
      <c r="E298" s="346"/>
      <c r="F298" s="346"/>
      <c r="G298" s="346"/>
      <c r="H298" s="346"/>
      <c r="I298" s="346"/>
      <c r="J298" s="346"/>
      <c r="K298" s="346"/>
    </row>
    <row r="299" spans="2:11" x14ac:dyDescent="0.3">
      <c r="B299" s="346"/>
      <c r="C299" s="346"/>
      <c r="D299" s="346"/>
      <c r="E299" s="346"/>
      <c r="F299" s="346"/>
      <c r="G299" s="346"/>
      <c r="H299" s="346"/>
      <c r="I299" s="346"/>
      <c r="J299" s="346"/>
      <c r="K299" s="346"/>
    </row>
    <row r="300" spans="2:11" x14ac:dyDescent="0.3">
      <c r="B300" s="346"/>
      <c r="C300" s="346"/>
      <c r="D300" s="346"/>
      <c r="E300" s="346"/>
      <c r="F300" s="346"/>
      <c r="G300" s="346"/>
      <c r="H300" s="346"/>
      <c r="I300" s="346"/>
      <c r="J300" s="346"/>
      <c r="K300" s="346"/>
    </row>
    <row r="301" spans="2:11" x14ac:dyDescent="0.3">
      <c r="B301" s="346"/>
      <c r="C301" s="346"/>
      <c r="D301" s="346"/>
      <c r="E301" s="346"/>
      <c r="F301" s="346"/>
      <c r="G301" s="346"/>
      <c r="H301" s="346"/>
      <c r="I301" s="346"/>
      <c r="J301" s="346"/>
      <c r="K301" s="346"/>
    </row>
    <row r="302" spans="2:11" x14ac:dyDescent="0.3">
      <c r="B302" s="346"/>
      <c r="C302" s="346"/>
      <c r="D302" s="346"/>
      <c r="E302" s="346"/>
      <c r="F302" s="346"/>
      <c r="G302" s="346"/>
      <c r="H302" s="346"/>
      <c r="I302" s="346"/>
      <c r="J302" s="346"/>
      <c r="K302" s="346"/>
    </row>
    <row r="303" spans="2:11" x14ac:dyDescent="0.3">
      <c r="B303" s="346"/>
      <c r="C303" s="346"/>
      <c r="D303" s="346"/>
      <c r="E303" s="346"/>
      <c r="F303" s="346"/>
      <c r="G303" s="346"/>
      <c r="H303" s="346"/>
      <c r="I303" s="346"/>
      <c r="J303" s="346"/>
      <c r="K303" s="346"/>
    </row>
    <row r="304" spans="2:11" x14ac:dyDescent="0.3">
      <c r="B304" s="346"/>
      <c r="C304" s="346"/>
      <c r="D304" s="346"/>
      <c r="E304" s="346"/>
      <c r="F304" s="346"/>
      <c r="G304" s="346"/>
      <c r="H304" s="346"/>
      <c r="I304" s="346"/>
      <c r="J304" s="346"/>
      <c r="K304" s="346"/>
    </row>
    <row r="305" spans="2:11" x14ac:dyDescent="0.3">
      <c r="B305" s="346"/>
      <c r="C305" s="346"/>
      <c r="D305" s="346"/>
      <c r="E305" s="346"/>
      <c r="F305" s="346"/>
      <c r="G305" s="346"/>
      <c r="H305" s="346"/>
      <c r="I305" s="346"/>
      <c r="J305" s="346"/>
      <c r="K305" s="346"/>
    </row>
    <row r="306" spans="2:11" x14ac:dyDescent="0.3">
      <c r="B306" s="346"/>
      <c r="C306" s="346"/>
      <c r="D306" s="346"/>
      <c r="E306" s="346"/>
      <c r="F306" s="346"/>
      <c r="G306" s="346"/>
      <c r="H306" s="346"/>
      <c r="I306" s="346"/>
      <c r="J306" s="346"/>
      <c r="K306" s="346"/>
    </row>
    <row r="307" spans="2:11" x14ac:dyDescent="0.3">
      <c r="B307" s="346"/>
      <c r="C307" s="346"/>
      <c r="D307" s="346"/>
      <c r="E307" s="346"/>
      <c r="F307" s="346"/>
      <c r="G307" s="346"/>
      <c r="H307" s="346"/>
      <c r="I307" s="346"/>
      <c r="J307" s="346"/>
      <c r="K307" s="346"/>
    </row>
    <row r="308" spans="2:11" x14ac:dyDescent="0.3">
      <c r="B308" s="346"/>
      <c r="C308" s="346"/>
      <c r="D308" s="346"/>
      <c r="E308" s="346"/>
      <c r="F308" s="346"/>
      <c r="G308" s="346"/>
      <c r="H308" s="346"/>
      <c r="I308" s="346"/>
      <c r="J308" s="346"/>
      <c r="K308" s="346"/>
    </row>
    <row r="309" spans="2:11" x14ac:dyDescent="0.3">
      <c r="B309" s="346"/>
      <c r="C309" s="346"/>
      <c r="D309" s="346"/>
      <c r="E309" s="346"/>
      <c r="F309" s="346"/>
      <c r="G309" s="346"/>
      <c r="H309" s="346"/>
      <c r="I309" s="346"/>
      <c r="J309" s="346"/>
      <c r="K309" s="346"/>
    </row>
    <row r="310" spans="2:11" x14ac:dyDescent="0.3">
      <c r="B310" s="346"/>
      <c r="C310" s="346"/>
      <c r="D310" s="346"/>
      <c r="E310" s="346"/>
      <c r="F310" s="346"/>
      <c r="G310" s="346"/>
      <c r="H310" s="346"/>
      <c r="I310" s="346"/>
      <c r="J310" s="346"/>
      <c r="K310" s="346"/>
    </row>
    <row r="311" spans="2:11" x14ac:dyDescent="0.3">
      <c r="B311" s="346"/>
      <c r="C311" s="346"/>
      <c r="D311" s="346"/>
      <c r="E311" s="346"/>
      <c r="F311" s="346"/>
      <c r="G311" s="346"/>
      <c r="H311" s="346"/>
      <c r="I311" s="346"/>
      <c r="J311" s="346"/>
      <c r="K311" s="346"/>
    </row>
    <row r="312" spans="2:11" x14ac:dyDescent="0.3">
      <c r="B312" s="346"/>
      <c r="C312" s="346"/>
      <c r="D312" s="346"/>
      <c r="E312" s="346"/>
      <c r="F312" s="346"/>
      <c r="G312" s="346"/>
      <c r="H312" s="346"/>
      <c r="I312" s="346"/>
      <c r="J312" s="346"/>
      <c r="K312" s="346"/>
    </row>
    <row r="313" spans="2:11" x14ac:dyDescent="0.3">
      <c r="B313" s="346"/>
      <c r="C313" s="346"/>
      <c r="D313" s="346"/>
      <c r="E313" s="346"/>
      <c r="F313" s="346"/>
      <c r="G313" s="346"/>
      <c r="H313" s="346"/>
      <c r="I313" s="346"/>
      <c r="J313" s="346"/>
      <c r="K313" s="346"/>
    </row>
    <row r="314" spans="2:11" x14ac:dyDescent="0.3">
      <c r="B314" s="346"/>
      <c r="C314" s="346"/>
      <c r="D314" s="346"/>
      <c r="E314" s="346"/>
      <c r="F314" s="346"/>
      <c r="G314" s="346"/>
      <c r="H314" s="346"/>
      <c r="I314" s="346"/>
      <c r="J314" s="346"/>
      <c r="K314" s="346"/>
    </row>
    <row r="315" spans="2:11" x14ac:dyDescent="0.3">
      <c r="B315" s="346"/>
      <c r="C315" s="346"/>
      <c r="D315" s="346"/>
      <c r="E315" s="346"/>
      <c r="F315" s="346"/>
      <c r="G315" s="346"/>
      <c r="H315" s="346"/>
      <c r="I315" s="346"/>
      <c r="J315" s="346"/>
      <c r="K315" s="346"/>
    </row>
    <row r="316" spans="2:11" x14ac:dyDescent="0.3">
      <c r="B316" s="346"/>
      <c r="C316" s="346"/>
      <c r="D316" s="346"/>
      <c r="E316" s="346"/>
      <c r="F316" s="346"/>
      <c r="G316" s="346"/>
      <c r="H316" s="346"/>
      <c r="I316" s="346"/>
      <c r="J316" s="346"/>
      <c r="K316" s="346"/>
    </row>
    <row r="317" spans="2:11" x14ac:dyDescent="0.3">
      <c r="B317" s="346"/>
      <c r="C317" s="346"/>
      <c r="D317" s="346"/>
      <c r="E317" s="346"/>
      <c r="F317" s="346"/>
      <c r="G317" s="346"/>
      <c r="H317" s="346"/>
      <c r="I317" s="346"/>
      <c r="J317" s="346"/>
      <c r="K317" s="346"/>
    </row>
    <row r="318" spans="2:11" x14ac:dyDescent="0.3">
      <c r="B318" s="346"/>
      <c r="C318" s="346"/>
      <c r="D318" s="346"/>
      <c r="E318" s="346"/>
      <c r="F318" s="346"/>
      <c r="G318" s="346"/>
      <c r="H318" s="346"/>
      <c r="I318" s="346"/>
      <c r="J318" s="346"/>
      <c r="K318" s="346"/>
    </row>
    <row r="319" spans="2:11" x14ac:dyDescent="0.3">
      <c r="B319" s="346"/>
      <c r="C319" s="346"/>
      <c r="D319" s="346"/>
      <c r="E319" s="346"/>
      <c r="F319" s="346"/>
      <c r="G319" s="346"/>
      <c r="H319" s="346"/>
      <c r="I319" s="346"/>
      <c r="J319" s="346"/>
      <c r="K319" s="346"/>
    </row>
    <row r="320" spans="2:11" x14ac:dyDescent="0.3">
      <c r="B320" s="346"/>
      <c r="C320" s="346"/>
      <c r="D320" s="346"/>
      <c r="E320" s="346"/>
      <c r="F320" s="346"/>
      <c r="G320" s="346"/>
      <c r="H320" s="346"/>
      <c r="I320" s="346"/>
      <c r="J320" s="346"/>
      <c r="K320" s="346"/>
    </row>
    <row r="321" spans="2:11" x14ac:dyDescent="0.3">
      <c r="B321" s="346"/>
      <c r="C321" s="346"/>
      <c r="D321" s="346"/>
      <c r="E321" s="346"/>
      <c r="F321" s="346"/>
      <c r="G321" s="346"/>
      <c r="H321" s="346"/>
      <c r="I321" s="346"/>
      <c r="J321" s="346"/>
      <c r="K321" s="346"/>
    </row>
    <row r="322" spans="2:11" x14ac:dyDescent="0.3">
      <c r="B322" s="346"/>
      <c r="C322" s="346"/>
      <c r="D322" s="346"/>
      <c r="E322" s="346"/>
      <c r="F322" s="346"/>
      <c r="G322" s="346"/>
      <c r="H322" s="346"/>
      <c r="I322" s="346"/>
      <c r="J322" s="346"/>
      <c r="K322" s="346"/>
    </row>
    <row r="323" spans="2:11" x14ac:dyDescent="0.3">
      <c r="B323" s="346"/>
      <c r="C323" s="346"/>
      <c r="D323" s="346"/>
      <c r="E323" s="346"/>
      <c r="F323" s="346"/>
      <c r="G323" s="346"/>
      <c r="H323" s="346"/>
      <c r="I323" s="346"/>
      <c r="J323" s="346"/>
      <c r="K323" s="346"/>
    </row>
    <row r="324" spans="2:11" x14ac:dyDescent="0.3">
      <c r="B324" s="346"/>
      <c r="C324" s="346"/>
      <c r="D324" s="346"/>
      <c r="E324" s="346"/>
      <c r="F324" s="346"/>
      <c r="G324" s="346"/>
      <c r="H324" s="346"/>
      <c r="I324" s="346"/>
      <c r="J324" s="346"/>
      <c r="K324" s="346"/>
    </row>
    <row r="325" spans="2:11" x14ac:dyDescent="0.3">
      <c r="B325" s="346"/>
      <c r="C325" s="346"/>
      <c r="D325" s="346"/>
      <c r="E325" s="346"/>
      <c r="F325" s="346"/>
      <c r="G325" s="346"/>
      <c r="H325" s="346"/>
      <c r="I325" s="346"/>
      <c r="J325" s="346"/>
      <c r="K325" s="346"/>
    </row>
    <row r="326" spans="2:11" x14ac:dyDescent="0.3">
      <c r="B326" s="346"/>
      <c r="C326" s="346"/>
      <c r="D326" s="346"/>
      <c r="E326" s="346"/>
      <c r="F326" s="346"/>
      <c r="G326" s="346"/>
      <c r="H326" s="346"/>
      <c r="I326" s="346"/>
      <c r="J326" s="346"/>
      <c r="K326" s="346"/>
    </row>
    <row r="327" spans="2:11" x14ac:dyDescent="0.3">
      <c r="B327" s="346"/>
      <c r="C327" s="346"/>
      <c r="D327" s="346"/>
      <c r="E327" s="346"/>
      <c r="F327" s="346"/>
      <c r="G327" s="346"/>
      <c r="H327" s="346"/>
      <c r="I327" s="346"/>
      <c r="J327" s="346"/>
      <c r="K327" s="346"/>
    </row>
    <row r="328" spans="2:11" x14ac:dyDescent="0.3">
      <c r="B328" s="346"/>
      <c r="C328" s="346"/>
      <c r="D328" s="346"/>
      <c r="E328" s="346"/>
      <c r="F328" s="346"/>
      <c r="G328" s="346"/>
      <c r="H328" s="346"/>
      <c r="I328" s="346"/>
      <c r="J328" s="346"/>
      <c r="K328" s="346"/>
    </row>
    <row r="329" spans="2:11" x14ac:dyDescent="0.3">
      <c r="B329" s="346"/>
      <c r="C329" s="346"/>
      <c r="D329" s="346"/>
      <c r="E329" s="346"/>
      <c r="F329" s="346"/>
      <c r="G329" s="346"/>
      <c r="H329" s="346"/>
      <c r="I329" s="346"/>
      <c r="J329" s="346"/>
      <c r="K329" s="346"/>
    </row>
    <row r="330" spans="2:11" x14ac:dyDescent="0.3">
      <c r="B330" s="346"/>
      <c r="C330" s="346"/>
      <c r="D330" s="346"/>
      <c r="E330" s="346"/>
      <c r="F330" s="346"/>
      <c r="G330" s="346"/>
      <c r="H330" s="346"/>
      <c r="I330" s="346"/>
      <c r="J330" s="346"/>
      <c r="K330" s="346"/>
    </row>
    <row r="331" spans="2:11" x14ac:dyDescent="0.3">
      <c r="B331" s="346"/>
      <c r="C331" s="346"/>
      <c r="D331" s="346"/>
      <c r="E331" s="346"/>
      <c r="F331" s="346"/>
      <c r="G331" s="346"/>
      <c r="H331" s="346"/>
      <c r="I331" s="346"/>
      <c r="J331" s="346"/>
      <c r="K331" s="346"/>
    </row>
    <row r="332" spans="2:11" x14ac:dyDescent="0.3">
      <c r="B332" s="346"/>
      <c r="C332" s="346"/>
      <c r="D332" s="346"/>
      <c r="E332" s="346"/>
      <c r="F332" s="346"/>
      <c r="G332" s="346"/>
      <c r="H332" s="346"/>
      <c r="I332" s="346"/>
      <c r="J332" s="346"/>
      <c r="K332" s="346"/>
    </row>
    <row r="333" spans="2:11" x14ac:dyDescent="0.3">
      <c r="B333" s="346"/>
      <c r="C333" s="346"/>
      <c r="D333" s="346"/>
      <c r="E333" s="346"/>
      <c r="F333" s="346"/>
      <c r="G333" s="346"/>
      <c r="H333" s="346"/>
      <c r="I333" s="346"/>
      <c r="J333" s="346"/>
      <c r="K333" s="346"/>
    </row>
    <row r="334" spans="2:11" x14ac:dyDescent="0.3">
      <c r="B334" s="346"/>
      <c r="C334" s="346"/>
      <c r="D334" s="346"/>
      <c r="E334" s="346"/>
      <c r="F334" s="346"/>
      <c r="G334" s="346"/>
      <c r="H334" s="346"/>
      <c r="I334" s="346"/>
      <c r="J334" s="346"/>
      <c r="K334" s="346"/>
    </row>
    <row r="335" spans="2:11" x14ac:dyDescent="0.3">
      <c r="B335" s="346"/>
      <c r="C335" s="346"/>
      <c r="D335" s="346"/>
      <c r="E335" s="346"/>
      <c r="F335" s="346"/>
      <c r="G335" s="346"/>
      <c r="H335" s="346"/>
      <c r="I335" s="346"/>
      <c r="J335" s="346"/>
      <c r="K335" s="346"/>
    </row>
    <row r="336" spans="2:11" x14ac:dyDescent="0.3">
      <c r="B336" s="346"/>
      <c r="C336" s="346"/>
      <c r="D336" s="346"/>
      <c r="E336" s="346"/>
      <c r="F336" s="346"/>
      <c r="G336" s="346"/>
      <c r="H336" s="346"/>
      <c r="I336" s="346"/>
      <c r="J336" s="346"/>
      <c r="K336" s="346"/>
    </row>
    <row r="337" spans="2:11" x14ac:dyDescent="0.3">
      <c r="B337" s="346"/>
      <c r="C337" s="346"/>
      <c r="D337" s="346"/>
      <c r="E337" s="346"/>
      <c r="F337" s="346"/>
      <c r="G337" s="346"/>
      <c r="H337" s="346"/>
      <c r="I337" s="346"/>
      <c r="J337" s="346"/>
      <c r="K337" s="346"/>
    </row>
    <row r="338" spans="2:11" x14ac:dyDescent="0.3">
      <c r="B338" s="346"/>
      <c r="C338" s="346"/>
      <c r="D338" s="346"/>
      <c r="E338" s="346"/>
      <c r="F338" s="346"/>
      <c r="G338" s="346"/>
      <c r="H338" s="346"/>
      <c r="I338" s="346"/>
      <c r="J338" s="346"/>
      <c r="K338" s="346"/>
    </row>
    <row r="339" spans="2:11" x14ac:dyDescent="0.3">
      <c r="B339" s="346"/>
      <c r="C339" s="346"/>
      <c r="D339" s="346"/>
      <c r="E339" s="346"/>
      <c r="F339" s="346"/>
      <c r="G339" s="346"/>
      <c r="H339" s="346"/>
      <c r="I339" s="346"/>
      <c r="J339" s="346"/>
      <c r="K339" s="346"/>
    </row>
    <row r="340" spans="2:11" x14ac:dyDescent="0.3">
      <c r="B340" s="346"/>
      <c r="C340" s="346"/>
      <c r="D340" s="346"/>
      <c r="E340" s="346"/>
      <c r="F340" s="346"/>
      <c r="G340" s="346"/>
      <c r="H340" s="346"/>
      <c r="I340" s="346"/>
      <c r="J340" s="346"/>
      <c r="K340" s="346"/>
    </row>
    <row r="341" spans="2:11" x14ac:dyDescent="0.3">
      <c r="B341" s="346"/>
      <c r="C341" s="346"/>
      <c r="D341" s="346"/>
      <c r="E341" s="346"/>
      <c r="F341" s="346"/>
      <c r="G341" s="346"/>
      <c r="H341" s="346"/>
      <c r="I341" s="346"/>
      <c r="J341" s="346"/>
      <c r="K341" s="346"/>
    </row>
    <row r="342" spans="2:11" x14ac:dyDescent="0.3">
      <c r="B342" s="346"/>
      <c r="C342" s="346"/>
      <c r="D342" s="346"/>
      <c r="E342" s="346"/>
      <c r="F342" s="346"/>
      <c r="G342" s="346"/>
      <c r="H342" s="346"/>
      <c r="I342" s="346"/>
      <c r="J342" s="346"/>
      <c r="K342" s="346"/>
    </row>
    <row r="343" spans="2:11" x14ac:dyDescent="0.3">
      <c r="B343" s="346"/>
      <c r="C343" s="346"/>
      <c r="D343" s="346"/>
      <c r="E343" s="346"/>
      <c r="F343" s="346"/>
      <c r="G343" s="346"/>
      <c r="H343" s="346"/>
      <c r="I343" s="346"/>
      <c r="J343" s="346"/>
      <c r="K343" s="346"/>
    </row>
    <row r="344" spans="2:11" x14ac:dyDescent="0.3">
      <c r="B344" s="346"/>
      <c r="C344" s="346"/>
      <c r="D344" s="346"/>
      <c r="E344" s="346"/>
      <c r="F344" s="346"/>
      <c r="G344" s="346"/>
      <c r="H344" s="346"/>
      <c r="I344" s="346"/>
      <c r="J344" s="346"/>
      <c r="K344" s="346"/>
    </row>
    <row r="345" spans="2:11" x14ac:dyDescent="0.3">
      <c r="B345" s="346"/>
      <c r="C345" s="346"/>
      <c r="D345" s="346"/>
      <c r="E345" s="346"/>
      <c r="F345" s="346"/>
      <c r="G345" s="346"/>
      <c r="H345" s="346"/>
      <c r="I345" s="346"/>
      <c r="J345" s="346"/>
      <c r="K345" s="346"/>
    </row>
    <row r="346" spans="2:11" x14ac:dyDescent="0.3">
      <c r="B346" s="346"/>
      <c r="C346" s="346"/>
      <c r="D346" s="346"/>
      <c r="E346" s="346"/>
      <c r="F346" s="346"/>
      <c r="G346" s="346"/>
      <c r="H346" s="346"/>
      <c r="I346" s="346"/>
      <c r="J346" s="346"/>
      <c r="K346" s="346"/>
    </row>
    <row r="347" spans="2:11" x14ac:dyDescent="0.3">
      <c r="B347" s="346"/>
      <c r="C347" s="346"/>
      <c r="D347" s="346"/>
      <c r="E347" s="346"/>
      <c r="F347" s="346"/>
      <c r="G347" s="346"/>
      <c r="H347" s="346"/>
      <c r="I347" s="346"/>
      <c r="J347" s="346"/>
      <c r="K347" s="346"/>
    </row>
    <row r="348" spans="2:11" x14ac:dyDescent="0.3">
      <c r="B348" s="346"/>
      <c r="C348" s="346"/>
      <c r="D348" s="346"/>
      <c r="E348" s="346"/>
      <c r="F348" s="346"/>
      <c r="G348" s="346"/>
      <c r="H348" s="346"/>
      <c r="I348" s="346"/>
      <c r="J348" s="346"/>
      <c r="K348" s="346"/>
    </row>
    <row r="349" spans="2:11" x14ac:dyDescent="0.3">
      <c r="B349" s="346"/>
      <c r="C349" s="346"/>
      <c r="D349" s="346"/>
      <c r="E349" s="346"/>
      <c r="F349" s="346"/>
      <c r="G349" s="346"/>
      <c r="H349" s="346"/>
      <c r="I349" s="346"/>
      <c r="J349" s="346"/>
      <c r="K349" s="346"/>
    </row>
    <row r="350" spans="2:11" x14ac:dyDescent="0.3">
      <c r="B350" s="346"/>
      <c r="C350" s="346"/>
      <c r="D350" s="346"/>
      <c r="E350" s="346"/>
      <c r="F350" s="346"/>
      <c r="G350" s="346"/>
      <c r="H350" s="346"/>
      <c r="I350" s="346"/>
      <c r="J350" s="346"/>
      <c r="K350" s="346"/>
    </row>
    <row r="351" spans="2:11" x14ac:dyDescent="0.3">
      <c r="B351" s="346"/>
      <c r="C351" s="346"/>
      <c r="D351" s="346"/>
      <c r="E351" s="346"/>
      <c r="F351" s="346"/>
      <c r="G351" s="346"/>
      <c r="H351" s="346"/>
      <c r="I351" s="346"/>
      <c r="J351" s="346"/>
      <c r="K351" s="346"/>
    </row>
    <row r="352" spans="2:11" x14ac:dyDescent="0.3">
      <c r="B352" s="346"/>
      <c r="C352" s="346"/>
      <c r="D352" s="346"/>
      <c r="E352" s="346"/>
      <c r="F352" s="346"/>
      <c r="G352" s="346"/>
      <c r="H352" s="346"/>
      <c r="I352" s="346"/>
      <c r="J352" s="346"/>
      <c r="K352" s="346"/>
    </row>
    <row r="353" spans="2:11" x14ac:dyDescent="0.3">
      <c r="B353" s="346"/>
      <c r="C353" s="346"/>
      <c r="D353" s="346"/>
      <c r="E353" s="346"/>
      <c r="F353" s="346"/>
      <c r="G353" s="346"/>
      <c r="H353" s="346"/>
      <c r="I353" s="346"/>
      <c r="J353" s="346"/>
      <c r="K353" s="346"/>
    </row>
    <row r="354" spans="2:11" x14ac:dyDescent="0.3">
      <c r="B354" s="346"/>
      <c r="C354" s="346"/>
      <c r="D354" s="346"/>
      <c r="E354" s="346"/>
      <c r="F354" s="346"/>
      <c r="G354" s="346"/>
      <c r="H354" s="346"/>
      <c r="I354" s="346"/>
      <c r="J354" s="346"/>
      <c r="K354" s="346"/>
    </row>
    <row r="355" spans="2:11" x14ac:dyDescent="0.3">
      <c r="B355" s="346"/>
      <c r="C355" s="346"/>
      <c r="D355" s="346"/>
      <c r="E355" s="346"/>
      <c r="F355" s="346"/>
      <c r="G355" s="346"/>
      <c r="H355" s="346"/>
      <c r="I355" s="346"/>
      <c r="J355" s="346"/>
      <c r="K355" s="346"/>
    </row>
    <row r="356" spans="2:11" x14ac:dyDescent="0.3">
      <c r="B356" s="346"/>
      <c r="C356" s="346"/>
      <c r="D356" s="346"/>
      <c r="E356" s="346"/>
      <c r="F356" s="346"/>
      <c r="G356" s="346"/>
      <c r="H356" s="346"/>
      <c r="I356" s="346"/>
      <c r="J356" s="346"/>
      <c r="K356" s="346"/>
    </row>
    <row r="357" spans="2:11" x14ac:dyDescent="0.3">
      <c r="B357" s="346"/>
      <c r="C357" s="346"/>
      <c r="D357" s="346"/>
      <c r="E357" s="346"/>
      <c r="F357" s="346"/>
      <c r="G357" s="346"/>
      <c r="H357" s="346"/>
      <c r="I357" s="346"/>
      <c r="J357" s="346"/>
      <c r="K357" s="346"/>
    </row>
    <row r="358" spans="2:11" x14ac:dyDescent="0.3">
      <c r="B358" s="346"/>
      <c r="C358" s="346"/>
      <c r="D358" s="346"/>
      <c r="E358" s="346"/>
      <c r="F358" s="346"/>
      <c r="G358" s="346"/>
      <c r="H358" s="346"/>
      <c r="I358" s="346"/>
      <c r="J358" s="346"/>
      <c r="K358" s="346"/>
    </row>
    <row r="359" spans="2:11" x14ac:dyDescent="0.3">
      <c r="B359" s="346"/>
      <c r="C359" s="346"/>
      <c r="D359" s="346"/>
      <c r="E359" s="346"/>
      <c r="F359" s="346"/>
      <c r="G359" s="346"/>
      <c r="H359" s="346"/>
      <c r="I359" s="346"/>
      <c r="J359" s="346"/>
      <c r="K359" s="346"/>
    </row>
    <row r="360" spans="2:11" x14ac:dyDescent="0.3">
      <c r="B360" s="346"/>
      <c r="C360" s="346"/>
      <c r="D360" s="346"/>
      <c r="E360" s="346"/>
      <c r="F360" s="346"/>
      <c r="G360" s="346"/>
      <c r="H360" s="346"/>
      <c r="I360" s="346"/>
      <c r="J360" s="346"/>
      <c r="K360" s="346"/>
    </row>
    <row r="361" spans="2:11" x14ac:dyDescent="0.3">
      <c r="B361" s="346"/>
      <c r="C361" s="346"/>
      <c r="D361" s="346"/>
      <c r="E361" s="346"/>
      <c r="F361" s="346"/>
      <c r="G361" s="346"/>
      <c r="H361" s="346"/>
      <c r="I361" s="346"/>
      <c r="J361" s="346"/>
      <c r="K361" s="346"/>
    </row>
    <row r="362" spans="2:11" x14ac:dyDescent="0.3">
      <c r="B362" s="346"/>
      <c r="C362" s="346"/>
      <c r="D362" s="346"/>
      <c r="E362" s="346"/>
      <c r="F362" s="346"/>
      <c r="G362" s="346"/>
      <c r="H362" s="346"/>
      <c r="I362" s="346"/>
      <c r="J362" s="346"/>
      <c r="K362" s="346"/>
    </row>
    <row r="363" spans="2:11" x14ac:dyDescent="0.3">
      <c r="B363" s="346"/>
      <c r="C363" s="346"/>
      <c r="D363" s="346"/>
      <c r="E363" s="346"/>
      <c r="F363" s="346"/>
      <c r="G363" s="346"/>
      <c r="H363" s="346"/>
      <c r="I363" s="346"/>
      <c r="J363" s="346"/>
      <c r="K363" s="346"/>
    </row>
    <row r="364" spans="2:11" x14ac:dyDescent="0.3">
      <c r="B364" s="346"/>
      <c r="C364" s="346"/>
      <c r="D364" s="346"/>
      <c r="E364" s="346"/>
      <c r="F364" s="346"/>
      <c r="G364" s="346"/>
      <c r="H364" s="346"/>
      <c r="I364" s="346"/>
      <c r="J364" s="346"/>
      <c r="K364" s="346"/>
    </row>
    <row r="365" spans="2:11" x14ac:dyDescent="0.3">
      <c r="B365" s="346"/>
      <c r="C365" s="346"/>
      <c r="D365" s="346"/>
      <c r="E365" s="346"/>
      <c r="F365" s="346"/>
      <c r="G365" s="346"/>
      <c r="H365" s="346"/>
      <c r="I365" s="346"/>
      <c r="J365" s="346"/>
      <c r="K365" s="346"/>
    </row>
    <row r="366" spans="2:11" x14ac:dyDescent="0.3">
      <c r="B366" s="346"/>
      <c r="C366" s="346"/>
      <c r="D366" s="346"/>
      <c r="E366" s="346"/>
      <c r="F366" s="346"/>
      <c r="G366" s="346"/>
      <c r="H366" s="346"/>
      <c r="I366" s="346"/>
      <c r="J366" s="346"/>
      <c r="K366" s="346"/>
    </row>
    <row r="367" spans="2:11" x14ac:dyDescent="0.3">
      <c r="B367" s="346"/>
      <c r="C367" s="346"/>
      <c r="D367" s="346"/>
      <c r="E367" s="346"/>
      <c r="F367" s="346"/>
      <c r="G367" s="346"/>
      <c r="H367" s="346"/>
      <c r="I367" s="346"/>
      <c r="J367" s="346"/>
      <c r="K367" s="346"/>
    </row>
    <row r="368" spans="2:11" x14ac:dyDescent="0.3">
      <c r="B368" s="346"/>
      <c r="C368" s="346"/>
      <c r="D368" s="346"/>
      <c r="E368" s="346"/>
      <c r="F368" s="346"/>
      <c r="G368" s="346"/>
      <c r="H368" s="346"/>
      <c r="I368" s="346"/>
      <c r="J368" s="346"/>
      <c r="K368" s="346"/>
    </row>
    <row r="369" spans="2:11" x14ac:dyDescent="0.3">
      <c r="B369" s="346"/>
      <c r="C369" s="346"/>
      <c r="D369" s="346"/>
      <c r="E369" s="346"/>
      <c r="F369" s="346"/>
      <c r="G369" s="346"/>
      <c r="H369" s="346"/>
      <c r="I369" s="346"/>
      <c r="J369" s="346"/>
      <c r="K369" s="346"/>
    </row>
    <row r="370" spans="2:11" x14ac:dyDescent="0.3">
      <c r="B370" s="346"/>
      <c r="C370" s="346"/>
      <c r="D370" s="346"/>
      <c r="E370" s="346"/>
      <c r="F370" s="346"/>
      <c r="G370" s="346"/>
      <c r="H370" s="346"/>
      <c r="I370" s="346"/>
      <c r="J370" s="346"/>
      <c r="K370" s="346"/>
    </row>
    <row r="371" spans="2:11" x14ac:dyDescent="0.3">
      <c r="B371" s="346"/>
      <c r="C371" s="346"/>
      <c r="D371" s="346"/>
      <c r="E371" s="346"/>
      <c r="F371" s="346"/>
      <c r="G371" s="346"/>
      <c r="H371" s="346"/>
      <c r="I371" s="346"/>
      <c r="J371" s="346"/>
      <c r="K371" s="346"/>
    </row>
    <row r="372" spans="2:11" x14ac:dyDescent="0.3">
      <c r="B372" s="346"/>
      <c r="C372" s="346"/>
      <c r="D372" s="346"/>
      <c r="E372" s="346"/>
      <c r="F372" s="346"/>
      <c r="G372" s="346"/>
      <c r="H372" s="346"/>
      <c r="I372" s="346"/>
      <c r="J372" s="346"/>
      <c r="K372" s="346"/>
    </row>
    <row r="373" spans="2:11" x14ac:dyDescent="0.3">
      <c r="B373" s="346"/>
      <c r="C373" s="346"/>
      <c r="D373" s="346"/>
      <c r="E373" s="346"/>
      <c r="F373" s="346"/>
      <c r="G373" s="346"/>
      <c r="H373" s="346"/>
      <c r="I373" s="346"/>
      <c r="J373" s="346"/>
      <c r="K373" s="346"/>
    </row>
    <row r="374" spans="2:11" x14ac:dyDescent="0.3">
      <c r="B374" s="346"/>
      <c r="C374" s="346"/>
      <c r="D374" s="346"/>
      <c r="E374" s="346"/>
      <c r="F374" s="346"/>
      <c r="G374" s="346"/>
      <c r="H374" s="346"/>
      <c r="I374" s="346"/>
      <c r="J374" s="346"/>
      <c r="K374" s="346"/>
    </row>
    <row r="375" spans="2:11" x14ac:dyDescent="0.3">
      <c r="B375" s="346"/>
      <c r="C375" s="346"/>
      <c r="D375" s="346"/>
      <c r="E375" s="346"/>
      <c r="F375" s="346"/>
      <c r="G375" s="346"/>
      <c r="H375" s="346"/>
      <c r="I375" s="346"/>
      <c r="J375" s="346"/>
      <c r="K375" s="346"/>
    </row>
    <row r="376" spans="2:11" x14ac:dyDescent="0.3">
      <c r="B376" s="346"/>
      <c r="C376" s="346"/>
      <c r="D376" s="346"/>
      <c r="E376" s="346"/>
      <c r="F376" s="346"/>
      <c r="G376" s="346"/>
      <c r="H376" s="346"/>
      <c r="I376" s="346"/>
      <c r="J376" s="346"/>
      <c r="K376" s="346"/>
    </row>
    <row r="377" spans="2:11" x14ac:dyDescent="0.3">
      <c r="B377" s="346"/>
      <c r="C377" s="346"/>
      <c r="D377" s="346"/>
      <c r="E377" s="346"/>
      <c r="F377" s="346"/>
      <c r="G377" s="346"/>
      <c r="H377" s="346"/>
      <c r="I377" s="346"/>
      <c r="J377" s="346"/>
      <c r="K377" s="346"/>
    </row>
    <row r="378" spans="2:11" x14ac:dyDescent="0.3">
      <c r="B378" s="346"/>
      <c r="C378" s="346"/>
      <c r="D378" s="346"/>
      <c r="E378" s="346"/>
      <c r="F378" s="346"/>
      <c r="G378" s="346"/>
      <c r="H378" s="346"/>
      <c r="I378" s="346"/>
      <c r="J378" s="346"/>
      <c r="K378" s="346"/>
    </row>
    <row r="379" spans="2:11" x14ac:dyDescent="0.3">
      <c r="B379" s="346"/>
      <c r="C379" s="346"/>
      <c r="D379" s="346"/>
      <c r="E379" s="346"/>
      <c r="F379" s="346"/>
      <c r="G379" s="346"/>
      <c r="H379" s="346"/>
      <c r="I379" s="346"/>
      <c r="J379" s="346"/>
      <c r="K379" s="346"/>
    </row>
    <row r="380" spans="2:11" x14ac:dyDescent="0.3">
      <c r="B380" s="346"/>
      <c r="C380" s="346"/>
      <c r="D380" s="346"/>
      <c r="E380" s="346"/>
      <c r="F380" s="346"/>
      <c r="G380" s="346"/>
      <c r="H380" s="346"/>
      <c r="I380" s="346"/>
      <c r="J380" s="346"/>
      <c r="K380" s="346"/>
    </row>
    <row r="381" spans="2:11" x14ac:dyDescent="0.3">
      <c r="B381" s="346"/>
      <c r="C381" s="346"/>
      <c r="D381" s="346"/>
      <c r="E381" s="346"/>
      <c r="F381" s="346"/>
      <c r="G381" s="346"/>
      <c r="H381" s="346"/>
      <c r="I381" s="346"/>
      <c r="J381" s="346"/>
      <c r="K381" s="346"/>
    </row>
    <row r="382" spans="2:11" x14ac:dyDescent="0.3">
      <c r="B382" s="346"/>
      <c r="C382" s="346"/>
      <c r="D382" s="346"/>
      <c r="E382" s="346"/>
      <c r="F382" s="346"/>
      <c r="G382" s="346"/>
      <c r="H382" s="346"/>
      <c r="I382" s="346"/>
      <c r="J382" s="346"/>
      <c r="K382" s="346"/>
    </row>
    <row r="383" spans="2:11" x14ac:dyDescent="0.3">
      <c r="B383" s="346"/>
      <c r="C383" s="346"/>
      <c r="D383" s="346"/>
      <c r="E383" s="346"/>
      <c r="F383" s="346"/>
      <c r="G383" s="346"/>
      <c r="H383" s="346"/>
      <c r="I383" s="346"/>
      <c r="J383" s="346"/>
      <c r="K383" s="346"/>
    </row>
    <row r="384" spans="2:11" x14ac:dyDescent="0.3">
      <c r="B384" s="346"/>
      <c r="C384" s="346"/>
      <c r="D384" s="346"/>
      <c r="E384" s="346"/>
      <c r="F384" s="346"/>
      <c r="G384" s="346"/>
      <c r="H384" s="346"/>
      <c r="I384" s="346"/>
      <c r="J384" s="346"/>
      <c r="K384" s="346"/>
    </row>
    <row r="385" spans="2:11" x14ac:dyDescent="0.3">
      <c r="B385" s="346"/>
      <c r="C385" s="346"/>
      <c r="D385" s="346"/>
      <c r="E385" s="346"/>
      <c r="F385" s="346"/>
      <c r="G385" s="346"/>
      <c r="H385" s="346"/>
      <c r="I385" s="346"/>
      <c r="J385" s="346"/>
      <c r="K385" s="346"/>
    </row>
    <row r="386" spans="2:11" x14ac:dyDescent="0.3">
      <c r="B386" s="346"/>
      <c r="C386" s="346"/>
      <c r="D386" s="346"/>
      <c r="E386" s="346"/>
      <c r="F386" s="346"/>
      <c r="G386" s="346"/>
      <c r="H386" s="346"/>
      <c r="I386" s="346"/>
      <c r="J386" s="346"/>
      <c r="K386" s="346"/>
    </row>
    <row r="387" spans="2:11" x14ac:dyDescent="0.3">
      <c r="B387" s="346"/>
      <c r="C387" s="346"/>
      <c r="D387" s="346"/>
      <c r="E387" s="346"/>
      <c r="F387" s="346"/>
      <c r="G387" s="346"/>
      <c r="H387" s="346"/>
      <c r="I387" s="346"/>
      <c r="J387" s="346"/>
      <c r="K387" s="346"/>
    </row>
    <row r="388" spans="2:11" x14ac:dyDescent="0.3">
      <c r="B388" s="346"/>
      <c r="C388" s="346"/>
      <c r="D388" s="346"/>
      <c r="E388" s="346"/>
      <c r="F388" s="346"/>
      <c r="G388" s="346"/>
      <c r="H388" s="346"/>
      <c r="I388" s="346"/>
      <c r="J388" s="346"/>
      <c r="K388" s="346"/>
    </row>
    <row r="389" spans="2:11" x14ac:dyDescent="0.3">
      <c r="B389" s="346"/>
      <c r="C389" s="346"/>
      <c r="D389" s="346"/>
      <c r="E389" s="346"/>
      <c r="F389" s="346"/>
      <c r="G389" s="346"/>
      <c r="H389" s="346"/>
      <c r="I389" s="346"/>
      <c r="J389" s="346"/>
      <c r="K389" s="346"/>
    </row>
    <row r="390" spans="2:11" x14ac:dyDescent="0.3">
      <c r="B390" s="346"/>
      <c r="C390" s="346"/>
      <c r="D390" s="346"/>
      <c r="E390" s="346"/>
      <c r="F390" s="346"/>
      <c r="G390" s="346"/>
      <c r="H390" s="346"/>
      <c r="I390" s="346"/>
      <c r="J390" s="346"/>
      <c r="K390" s="346"/>
    </row>
    <row r="391" spans="2:11" x14ac:dyDescent="0.3">
      <c r="B391" s="346"/>
      <c r="C391" s="346"/>
      <c r="D391" s="346"/>
      <c r="E391" s="346"/>
      <c r="F391" s="346"/>
      <c r="G391" s="346"/>
      <c r="H391" s="346"/>
      <c r="I391" s="346"/>
      <c r="J391" s="346"/>
      <c r="K391" s="346"/>
    </row>
    <row r="392" spans="2:11" x14ac:dyDescent="0.3">
      <c r="B392" s="346"/>
      <c r="C392" s="346"/>
      <c r="D392" s="346"/>
      <c r="E392" s="346"/>
      <c r="F392" s="346"/>
      <c r="G392" s="346"/>
      <c r="H392" s="346"/>
      <c r="I392" s="346"/>
      <c r="J392" s="346"/>
      <c r="K392" s="346"/>
    </row>
    <row r="393" spans="2:11" x14ac:dyDescent="0.3">
      <c r="B393" s="346"/>
      <c r="C393" s="346"/>
      <c r="D393" s="346"/>
      <c r="E393" s="346"/>
      <c r="F393" s="346"/>
      <c r="G393" s="346"/>
      <c r="H393" s="346"/>
      <c r="I393" s="346"/>
      <c r="J393" s="346"/>
      <c r="K393" s="346"/>
    </row>
    <row r="394" spans="2:11" x14ac:dyDescent="0.3">
      <c r="B394" s="346"/>
      <c r="C394" s="346"/>
      <c r="D394" s="346"/>
      <c r="E394" s="346"/>
      <c r="F394" s="346"/>
      <c r="G394" s="346"/>
      <c r="H394" s="346"/>
      <c r="I394" s="346"/>
      <c r="J394" s="346"/>
      <c r="K394" s="346"/>
    </row>
    <row r="395" spans="2:11" x14ac:dyDescent="0.3">
      <c r="B395" s="346"/>
      <c r="C395" s="346"/>
      <c r="D395" s="346"/>
      <c r="E395" s="346"/>
      <c r="F395" s="346"/>
      <c r="G395" s="346"/>
      <c r="H395" s="346"/>
      <c r="I395" s="346"/>
      <c r="J395" s="346"/>
      <c r="K395" s="346"/>
    </row>
    <row r="396" spans="2:11" x14ac:dyDescent="0.3">
      <c r="B396" s="346"/>
      <c r="C396" s="346"/>
      <c r="D396" s="346"/>
      <c r="E396" s="346"/>
      <c r="F396" s="346"/>
      <c r="G396" s="346"/>
      <c r="H396" s="346"/>
      <c r="I396" s="346"/>
      <c r="J396" s="346"/>
      <c r="K396" s="346"/>
    </row>
    <row r="397" spans="2:11" x14ac:dyDescent="0.3">
      <c r="B397" s="346"/>
      <c r="C397" s="346"/>
      <c r="D397" s="346"/>
      <c r="E397" s="346"/>
      <c r="F397" s="346"/>
      <c r="G397" s="346"/>
      <c r="H397" s="346"/>
      <c r="I397" s="346"/>
      <c r="J397" s="346"/>
      <c r="K397" s="346"/>
    </row>
    <row r="398" spans="2:11" x14ac:dyDescent="0.3">
      <c r="B398" s="346"/>
      <c r="C398" s="346"/>
      <c r="D398" s="346"/>
      <c r="E398" s="346"/>
      <c r="F398" s="346"/>
      <c r="G398" s="346"/>
      <c r="H398" s="346"/>
      <c r="I398" s="346"/>
      <c r="J398" s="346"/>
      <c r="K398" s="346"/>
    </row>
    <row r="399" spans="2:11" x14ac:dyDescent="0.3">
      <c r="B399" s="346"/>
      <c r="C399" s="346"/>
      <c r="D399" s="346"/>
      <c r="E399" s="346"/>
      <c r="F399" s="346"/>
      <c r="G399" s="346"/>
      <c r="H399" s="346"/>
      <c r="I399" s="346"/>
      <c r="J399" s="346"/>
      <c r="K399" s="346"/>
    </row>
    <row r="400" spans="2:11" x14ac:dyDescent="0.3">
      <c r="B400" s="346"/>
      <c r="C400" s="346"/>
      <c r="D400" s="346"/>
      <c r="E400" s="346"/>
      <c r="F400" s="346"/>
      <c r="G400" s="346"/>
      <c r="H400" s="346"/>
      <c r="I400" s="346"/>
      <c r="J400" s="346"/>
      <c r="K400" s="346"/>
    </row>
    <row r="401" spans="2:11" x14ac:dyDescent="0.3">
      <c r="B401" s="346"/>
      <c r="C401" s="346"/>
      <c r="D401" s="346"/>
      <c r="E401" s="346"/>
      <c r="F401" s="346"/>
      <c r="G401" s="346"/>
      <c r="H401" s="346"/>
      <c r="I401" s="346"/>
      <c r="J401" s="346"/>
      <c r="K401" s="346"/>
    </row>
    <row r="402" spans="2:11" x14ac:dyDescent="0.3">
      <c r="B402" s="346"/>
      <c r="C402" s="346"/>
      <c r="D402" s="346"/>
      <c r="E402" s="346"/>
      <c r="F402" s="346"/>
      <c r="G402" s="346"/>
      <c r="H402" s="346"/>
      <c r="I402" s="346"/>
      <c r="J402" s="346"/>
      <c r="K402" s="346"/>
    </row>
    <row r="403" spans="2:11" x14ac:dyDescent="0.3">
      <c r="B403" s="346"/>
      <c r="C403" s="346"/>
      <c r="D403" s="346"/>
      <c r="E403" s="346"/>
      <c r="F403" s="346"/>
      <c r="G403" s="346"/>
      <c r="H403" s="346"/>
      <c r="I403" s="346"/>
      <c r="J403" s="346"/>
      <c r="K403" s="346"/>
    </row>
    <row r="404" spans="2:11" x14ac:dyDescent="0.3">
      <c r="B404" s="346"/>
      <c r="C404" s="346"/>
      <c r="D404" s="346"/>
      <c r="E404" s="346"/>
      <c r="F404" s="346"/>
      <c r="G404" s="346"/>
      <c r="H404" s="346"/>
      <c r="I404" s="346"/>
      <c r="J404" s="346"/>
      <c r="K404" s="346"/>
    </row>
    <row r="405" spans="2:11" x14ac:dyDescent="0.3">
      <c r="B405" s="346"/>
      <c r="C405" s="346"/>
      <c r="D405" s="346"/>
      <c r="E405" s="346"/>
      <c r="F405" s="346"/>
      <c r="G405" s="346"/>
      <c r="H405" s="346"/>
      <c r="I405" s="346"/>
      <c r="J405" s="346"/>
      <c r="K405" s="346"/>
    </row>
    <row r="406" spans="2:11" x14ac:dyDescent="0.3">
      <c r="B406" s="346"/>
      <c r="C406" s="346"/>
      <c r="D406" s="346"/>
      <c r="E406" s="346"/>
      <c r="F406" s="346"/>
      <c r="G406" s="346"/>
      <c r="H406" s="346"/>
      <c r="I406" s="346"/>
      <c r="J406" s="346"/>
      <c r="K406" s="346"/>
    </row>
    <row r="407" spans="2:11" x14ac:dyDescent="0.3">
      <c r="B407" s="346"/>
      <c r="C407" s="346"/>
      <c r="D407" s="346"/>
      <c r="E407" s="346"/>
      <c r="F407" s="346"/>
      <c r="G407" s="346"/>
      <c r="H407" s="346"/>
      <c r="I407" s="346"/>
      <c r="J407" s="346"/>
      <c r="K407" s="346"/>
    </row>
    <row r="408" spans="2:11" x14ac:dyDescent="0.3">
      <c r="B408" s="346"/>
      <c r="C408" s="346"/>
      <c r="D408" s="346"/>
      <c r="E408" s="346"/>
      <c r="F408" s="346"/>
      <c r="G408" s="346"/>
      <c r="H408" s="346"/>
      <c r="I408" s="346"/>
      <c r="J408" s="346"/>
      <c r="K408" s="346"/>
    </row>
    <row r="409" spans="2:11" x14ac:dyDescent="0.3">
      <c r="B409" s="346"/>
      <c r="C409" s="346"/>
      <c r="D409" s="346"/>
      <c r="E409" s="346"/>
      <c r="F409" s="346"/>
      <c r="G409" s="346"/>
      <c r="H409" s="346"/>
      <c r="I409" s="346"/>
      <c r="J409" s="346"/>
      <c r="K409" s="346"/>
    </row>
    <row r="410" spans="2:11" x14ac:dyDescent="0.3">
      <c r="B410" s="346"/>
      <c r="C410" s="346"/>
      <c r="D410" s="346"/>
      <c r="E410" s="346"/>
      <c r="F410" s="346"/>
      <c r="G410" s="346"/>
      <c r="H410" s="346"/>
      <c r="I410" s="346"/>
      <c r="J410" s="346"/>
      <c r="K410" s="346"/>
    </row>
    <row r="411" spans="2:11" x14ac:dyDescent="0.3">
      <c r="B411" s="346"/>
      <c r="C411" s="346"/>
      <c r="D411" s="346"/>
      <c r="E411" s="346"/>
      <c r="F411" s="346"/>
      <c r="G411" s="346"/>
      <c r="H411" s="346"/>
      <c r="I411" s="346"/>
      <c r="J411" s="346"/>
      <c r="K411" s="346"/>
    </row>
    <row r="412" spans="2:11" x14ac:dyDescent="0.3">
      <c r="B412" s="346"/>
      <c r="C412" s="346"/>
      <c r="D412" s="346"/>
      <c r="E412" s="346"/>
      <c r="F412" s="346"/>
      <c r="G412" s="346"/>
      <c r="H412" s="346"/>
      <c r="I412" s="346"/>
      <c r="J412" s="346"/>
      <c r="K412" s="346"/>
    </row>
    <row r="413" spans="2:11" x14ac:dyDescent="0.3">
      <c r="B413" s="346"/>
      <c r="C413" s="346"/>
      <c r="D413" s="346"/>
      <c r="E413" s="346"/>
      <c r="F413" s="346"/>
      <c r="G413" s="346"/>
      <c r="H413" s="346"/>
      <c r="I413" s="346"/>
      <c r="J413" s="346"/>
      <c r="K413" s="346"/>
    </row>
    <row r="414" spans="2:11" x14ac:dyDescent="0.3">
      <c r="B414" s="346"/>
      <c r="C414" s="346"/>
      <c r="D414" s="346"/>
      <c r="E414" s="346"/>
      <c r="F414" s="346"/>
      <c r="G414" s="346"/>
      <c r="H414" s="346"/>
      <c r="I414" s="346"/>
      <c r="J414" s="346"/>
      <c r="K414" s="346"/>
    </row>
    <row r="415" spans="2:11" x14ac:dyDescent="0.3">
      <c r="B415" s="346"/>
      <c r="C415" s="346"/>
      <c r="D415" s="346"/>
      <c r="E415" s="346"/>
      <c r="F415" s="346"/>
      <c r="G415" s="346"/>
      <c r="H415" s="346"/>
      <c r="I415" s="346"/>
      <c r="J415" s="346"/>
      <c r="K415" s="346"/>
    </row>
    <row r="416" spans="2:11" x14ac:dyDescent="0.3">
      <c r="B416" s="346"/>
      <c r="C416" s="346"/>
      <c r="D416" s="346"/>
      <c r="E416" s="346"/>
      <c r="F416" s="346"/>
      <c r="G416" s="346"/>
      <c r="H416" s="346"/>
      <c r="I416" s="346"/>
      <c r="J416" s="346"/>
      <c r="K416" s="346"/>
    </row>
    <row r="417" spans="2:11" x14ac:dyDescent="0.3">
      <c r="B417" s="346"/>
      <c r="C417" s="346"/>
      <c r="D417" s="346"/>
      <c r="E417" s="346"/>
      <c r="F417" s="346"/>
      <c r="G417" s="346"/>
      <c r="H417" s="346"/>
      <c r="I417" s="346"/>
      <c r="J417" s="346"/>
      <c r="K417" s="346"/>
    </row>
    <row r="418" spans="2:11" x14ac:dyDescent="0.3">
      <c r="B418" s="346"/>
      <c r="C418" s="346"/>
      <c r="D418" s="346"/>
      <c r="E418" s="346"/>
      <c r="F418" s="346"/>
      <c r="G418" s="346"/>
      <c r="H418" s="346"/>
      <c r="I418" s="346"/>
      <c r="J418" s="346"/>
      <c r="K418" s="346"/>
    </row>
    <row r="419" spans="2:11" x14ac:dyDescent="0.3">
      <c r="B419" s="346"/>
      <c r="C419" s="346"/>
      <c r="D419" s="346"/>
      <c r="E419" s="346"/>
      <c r="F419" s="346"/>
      <c r="G419" s="346"/>
      <c r="H419" s="346"/>
      <c r="I419" s="346"/>
      <c r="J419" s="346"/>
      <c r="K419" s="346"/>
    </row>
    <row r="420" spans="2:11" x14ac:dyDescent="0.3">
      <c r="B420" s="346"/>
      <c r="C420" s="346"/>
      <c r="D420" s="346"/>
      <c r="E420" s="346"/>
      <c r="F420" s="346"/>
      <c r="G420" s="346"/>
      <c r="H420" s="346"/>
      <c r="I420" s="346"/>
      <c r="J420" s="346"/>
      <c r="K420" s="346"/>
    </row>
    <row r="421" spans="2:11" x14ac:dyDescent="0.3">
      <c r="B421" s="346"/>
      <c r="C421" s="346"/>
      <c r="D421" s="346"/>
      <c r="E421" s="346"/>
      <c r="F421" s="346"/>
      <c r="G421" s="346"/>
      <c r="H421" s="346"/>
      <c r="I421" s="346"/>
      <c r="J421" s="346"/>
      <c r="K421" s="346"/>
    </row>
    <row r="422" spans="2:11" x14ac:dyDescent="0.3">
      <c r="B422" s="346"/>
      <c r="C422" s="346"/>
      <c r="D422" s="346"/>
      <c r="E422" s="346"/>
      <c r="F422" s="346"/>
      <c r="G422" s="346"/>
      <c r="H422" s="346"/>
      <c r="I422" s="346"/>
      <c r="J422" s="346"/>
      <c r="K422" s="346"/>
    </row>
    <row r="423" spans="2:11" x14ac:dyDescent="0.3">
      <c r="B423" s="346"/>
      <c r="C423" s="346"/>
      <c r="D423" s="346"/>
      <c r="E423" s="346"/>
      <c r="F423" s="346"/>
      <c r="G423" s="346"/>
      <c r="H423" s="346"/>
      <c r="I423" s="346"/>
      <c r="J423" s="346"/>
      <c r="K423" s="346"/>
    </row>
    <row r="424" spans="2:11" x14ac:dyDescent="0.3">
      <c r="B424" s="346"/>
      <c r="C424" s="346"/>
      <c r="D424" s="346"/>
      <c r="E424" s="346"/>
      <c r="F424" s="346"/>
      <c r="G424" s="346"/>
      <c r="H424" s="346"/>
      <c r="I424" s="346"/>
      <c r="J424" s="346"/>
      <c r="K424" s="346"/>
    </row>
    <row r="425" spans="2:11" x14ac:dyDescent="0.3">
      <c r="B425" s="346"/>
      <c r="C425" s="346"/>
      <c r="D425" s="346"/>
      <c r="E425" s="346"/>
      <c r="F425" s="346"/>
      <c r="G425" s="346"/>
      <c r="H425" s="346"/>
      <c r="I425" s="346"/>
      <c r="J425" s="346"/>
      <c r="K425" s="346"/>
    </row>
    <row r="426" spans="2:11" x14ac:dyDescent="0.3">
      <c r="B426" s="346"/>
      <c r="C426" s="346"/>
      <c r="D426" s="346"/>
      <c r="E426" s="346"/>
      <c r="F426" s="346"/>
      <c r="G426" s="346"/>
      <c r="H426" s="346"/>
      <c r="I426" s="346"/>
      <c r="J426" s="346"/>
      <c r="K426" s="346"/>
    </row>
    <row r="427" spans="2:11" x14ac:dyDescent="0.3">
      <c r="B427" s="346"/>
      <c r="C427" s="346"/>
      <c r="D427" s="346"/>
      <c r="E427" s="346"/>
      <c r="F427" s="346"/>
      <c r="G427" s="346"/>
      <c r="H427" s="346"/>
      <c r="I427" s="346"/>
      <c r="J427" s="346"/>
      <c r="K427" s="346"/>
    </row>
    <row r="428" spans="2:11" x14ac:dyDescent="0.3">
      <c r="B428" s="346"/>
      <c r="C428" s="346"/>
      <c r="D428" s="346"/>
      <c r="E428" s="346"/>
      <c r="F428" s="346"/>
      <c r="G428" s="346"/>
      <c r="H428" s="346"/>
      <c r="I428" s="346"/>
      <c r="J428" s="346"/>
      <c r="K428" s="346"/>
    </row>
    <row r="429" spans="2:11" x14ac:dyDescent="0.3">
      <c r="B429" s="346"/>
      <c r="C429" s="346"/>
      <c r="D429" s="346"/>
      <c r="E429" s="346"/>
      <c r="F429" s="346"/>
      <c r="G429" s="346"/>
      <c r="H429" s="346"/>
      <c r="I429" s="346"/>
      <c r="J429" s="346"/>
      <c r="K429" s="346"/>
    </row>
    <row r="430" spans="2:11" x14ac:dyDescent="0.3">
      <c r="B430" s="346"/>
      <c r="C430" s="346"/>
      <c r="D430" s="346"/>
      <c r="E430" s="346"/>
      <c r="F430" s="346"/>
      <c r="G430" s="346"/>
      <c r="H430" s="346"/>
      <c r="I430" s="346"/>
      <c r="J430" s="346"/>
      <c r="K430" s="346"/>
    </row>
    <row r="431" spans="2:11" x14ac:dyDescent="0.3">
      <c r="B431" s="346"/>
      <c r="C431" s="346"/>
      <c r="D431" s="346"/>
      <c r="E431" s="346"/>
      <c r="F431" s="346"/>
      <c r="G431" s="346"/>
      <c r="H431" s="346"/>
      <c r="I431" s="346"/>
      <c r="J431" s="346"/>
      <c r="K431" s="346"/>
    </row>
    <row r="432" spans="2:11" x14ac:dyDescent="0.3">
      <c r="B432" s="346"/>
      <c r="C432" s="346"/>
      <c r="D432" s="346"/>
      <c r="E432" s="346"/>
      <c r="F432" s="346"/>
      <c r="G432" s="346"/>
      <c r="H432" s="346"/>
      <c r="I432" s="346"/>
      <c r="J432" s="346"/>
      <c r="K432" s="346"/>
    </row>
    <row r="433" spans="2:11" x14ac:dyDescent="0.3">
      <c r="B433" s="346"/>
      <c r="C433" s="346"/>
      <c r="D433" s="346"/>
      <c r="E433" s="346"/>
      <c r="F433" s="346"/>
      <c r="G433" s="346"/>
      <c r="H433" s="346"/>
      <c r="I433" s="346"/>
      <c r="J433" s="346"/>
      <c r="K433" s="346"/>
    </row>
    <row r="434" spans="2:11" x14ac:dyDescent="0.3">
      <c r="B434" s="346"/>
      <c r="C434" s="346"/>
      <c r="D434" s="346"/>
      <c r="E434" s="346"/>
      <c r="F434" s="346"/>
      <c r="G434" s="346"/>
      <c r="H434" s="346"/>
      <c r="I434" s="346"/>
      <c r="J434" s="346"/>
      <c r="K434" s="346"/>
    </row>
    <row r="435" spans="2:11" x14ac:dyDescent="0.3">
      <c r="B435" s="346"/>
      <c r="C435" s="346"/>
      <c r="D435" s="346"/>
      <c r="E435" s="346"/>
      <c r="F435" s="346"/>
      <c r="G435" s="346"/>
      <c r="H435" s="346"/>
      <c r="I435" s="346"/>
      <c r="J435" s="346"/>
      <c r="K435" s="346"/>
    </row>
    <row r="436" spans="2:11" x14ac:dyDescent="0.3">
      <c r="B436" s="346"/>
      <c r="C436" s="346"/>
      <c r="D436" s="346"/>
      <c r="E436" s="346"/>
      <c r="F436" s="346"/>
      <c r="G436" s="346"/>
      <c r="H436" s="346"/>
      <c r="I436" s="346"/>
      <c r="J436" s="346"/>
      <c r="K436" s="346"/>
    </row>
    <row r="437" spans="2:11" x14ac:dyDescent="0.3">
      <c r="B437" s="346"/>
      <c r="C437" s="346"/>
      <c r="D437" s="346"/>
      <c r="E437" s="346"/>
      <c r="F437" s="346"/>
      <c r="G437" s="346"/>
      <c r="H437" s="346"/>
      <c r="I437" s="346"/>
      <c r="J437" s="346"/>
      <c r="K437" s="346"/>
    </row>
    <row r="438" spans="2:11" x14ac:dyDescent="0.3">
      <c r="B438" s="346"/>
      <c r="C438" s="346"/>
      <c r="D438" s="346"/>
      <c r="E438" s="346"/>
      <c r="F438" s="346"/>
      <c r="G438" s="346"/>
      <c r="H438" s="346"/>
      <c r="I438" s="346"/>
      <c r="J438" s="346"/>
      <c r="K438" s="346"/>
    </row>
    <row r="439" spans="2:11" x14ac:dyDescent="0.3">
      <c r="B439" s="346"/>
      <c r="C439" s="346"/>
      <c r="D439" s="346"/>
      <c r="E439" s="346"/>
      <c r="F439" s="346"/>
      <c r="G439" s="346"/>
      <c r="H439" s="346"/>
      <c r="I439" s="346"/>
      <c r="J439" s="346"/>
      <c r="K439" s="346"/>
    </row>
    <row r="440" spans="2:11" x14ac:dyDescent="0.3">
      <c r="B440" s="346"/>
      <c r="C440" s="346"/>
      <c r="D440" s="346"/>
      <c r="E440" s="346"/>
      <c r="F440" s="346"/>
      <c r="G440" s="346"/>
      <c r="H440" s="346"/>
      <c r="I440" s="346"/>
      <c r="J440" s="346"/>
      <c r="K440" s="346"/>
    </row>
    <row r="441" spans="2:11" x14ac:dyDescent="0.3">
      <c r="B441" s="346"/>
      <c r="C441" s="346"/>
      <c r="D441" s="346"/>
      <c r="E441" s="346"/>
      <c r="F441" s="346"/>
      <c r="G441" s="346"/>
      <c r="H441" s="346"/>
      <c r="I441" s="346"/>
      <c r="J441" s="346"/>
      <c r="K441" s="346"/>
    </row>
    <row r="442" spans="2:11" x14ac:dyDescent="0.3">
      <c r="B442" s="346"/>
      <c r="C442" s="346"/>
      <c r="D442" s="346"/>
      <c r="E442" s="346"/>
      <c r="F442" s="346"/>
      <c r="G442" s="346"/>
      <c r="H442" s="346"/>
      <c r="I442" s="346"/>
      <c r="J442" s="346"/>
      <c r="K442" s="346"/>
    </row>
    <row r="443" spans="2:11" x14ac:dyDescent="0.3">
      <c r="B443" s="346"/>
      <c r="C443" s="346"/>
      <c r="D443" s="346"/>
      <c r="E443" s="346"/>
      <c r="F443" s="346"/>
      <c r="G443" s="346"/>
      <c r="H443" s="346"/>
      <c r="I443" s="346"/>
      <c r="J443" s="346"/>
      <c r="K443" s="346"/>
    </row>
    <row r="444" spans="2:11" x14ac:dyDescent="0.3">
      <c r="B444" s="346"/>
      <c r="C444" s="346"/>
      <c r="D444" s="346"/>
      <c r="E444" s="346"/>
      <c r="F444" s="346"/>
      <c r="G444" s="346"/>
      <c r="H444" s="346"/>
      <c r="I444" s="346"/>
      <c r="J444" s="346"/>
      <c r="K444" s="346"/>
    </row>
    <row r="445" spans="2:11" x14ac:dyDescent="0.3">
      <c r="B445" s="346"/>
      <c r="C445" s="346"/>
      <c r="D445" s="346"/>
      <c r="E445" s="346"/>
      <c r="F445" s="346"/>
      <c r="G445" s="346"/>
      <c r="H445" s="346"/>
      <c r="I445" s="346"/>
      <c r="J445" s="346"/>
      <c r="K445" s="346"/>
    </row>
    <row r="446" spans="2:11" x14ac:dyDescent="0.3">
      <c r="B446" s="346"/>
      <c r="C446" s="346"/>
      <c r="D446" s="346"/>
      <c r="E446" s="346"/>
      <c r="F446" s="346"/>
      <c r="G446" s="346"/>
      <c r="H446" s="346"/>
      <c r="I446" s="346"/>
      <c r="J446" s="346"/>
      <c r="K446" s="346"/>
    </row>
    <row r="447" spans="2:11" x14ac:dyDescent="0.3">
      <c r="B447" s="346"/>
      <c r="C447" s="346"/>
      <c r="D447" s="346"/>
      <c r="E447" s="346"/>
      <c r="F447" s="346"/>
      <c r="G447" s="346"/>
      <c r="H447" s="346"/>
      <c r="I447" s="346"/>
      <c r="J447" s="346"/>
      <c r="K447" s="346"/>
    </row>
    <row r="448" spans="2:11" x14ac:dyDescent="0.3">
      <c r="B448" s="346"/>
      <c r="C448" s="346"/>
      <c r="D448" s="346"/>
      <c r="E448" s="346"/>
      <c r="F448" s="346"/>
      <c r="G448" s="346"/>
      <c r="H448" s="346"/>
      <c r="I448" s="346"/>
      <c r="J448" s="346"/>
      <c r="K448" s="346"/>
    </row>
    <row r="449" spans="2:11" x14ac:dyDescent="0.3">
      <c r="B449" s="346"/>
      <c r="C449" s="346"/>
      <c r="D449" s="346"/>
      <c r="E449" s="346"/>
      <c r="F449" s="346"/>
      <c r="G449" s="346"/>
      <c r="H449" s="346"/>
      <c r="I449" s="346"/>
      <c r="J449" s="346"/>
      <c r="K449" s="346"/>
    </row>
    <row r="450" spans="2:11" x14ac:dyDescent="0.3">
      <c r="B450" s="346"/>
      <c r="C450" s="346"/>
      <c r="D450" s="346"/>
      <c r="E450" s="346"/>
      <c r="F450" s="346"/>
      <c r="G450" s="346"/>
      <c r="H450" s="346"/>
      <c r="I450" s="346"/>
      <c r="J450" s="346"/>
      <c r="K450" s="346"/>
    </row>
    <row r="451" spans="2:11" x14ac:dyDescent="0.3">
      <c r="B451" s="346"/>
      <c r="C451" s="346"/>
      <c r="D451" s="346"/>
      <c r="E451" s="346"/>
      <c r="F451" s="346"/>
      <c r="G451" s="346"/>
      <c r="H451" s="346"/>
      <c r="I451" s="346"/>
      <c r="J451" s="346"/>
      <c r="K451" s="346"/>
    </row>
    <row r="452" spans="2:11" x14ac:dyDescent="0.3">
      <c r="B452" s="346"/>
      <c r="C452" s="346"/>
      <c r="D452" s="346"/>
      <c r="E452" s="346"/>
      <c r="F452" s="346"/>
      <c r="G452" s="346"/>
      <c r="H452" s="346"/>
      <c r="I452" s="346"/>
      <c r="J452" s="346"/>
      <c r="K452" s="346"/>
    </row>
    <row r="453" spans="2:11" x14ac:dyDescent="0.3">
      <c r="B453" s="346"/>
      <c r="C453" s="346"/>
      <c r="D453" s="346"/>
      <c r="E453" s="346"/>
      <c r="F453" s="346"/>
      <c r="G453" s="346"/>
      <c r="H453" s="346"/>
      <c r="I453" s="346"/>
      <c r="J453" s="346"/>
      <c r="K453" s="346"/>
    </row>
    <row r="454" spans="2:11" x14ac:dyDescent="0.3">
      <c r="B454" s="346"/>
      <c r="C454" s="346"/>
      <c r="D454" s="346"/>
      <c r="E454" s="346"/>
      <c r="F454" s="346"/>
      <c r="G454" s="346"/>
      <c r="H454" s="346"/>
      <c r="I454" s="346"/>
      <c r="J454" s="346"/>
      <c r="K454" s="346"/>
    </row>
    <row r="455" spans="2:11" x14ac:dyDescent="0.3">
      <c r="B455" s="346"/>
      <c r="C455" s="346"/>
      <c r="D455" s="346"/>
      <c r="E455" s="346"/>
      <c r="F455" s="346"/>
      <c r="G455" s="346"/>
      <c r="H455" s="346"/>
      <c r="I455" s="346"/>
      <c r="J455" s="346"/>
      <c r="K455" s="346"/>
    </row>
    <row r="456" spans="2:11" x14ac:dyDescent="0.3">
      <c r="B456" s="346"/>
      <c r="C456" s="346"/>
      <c r="D456" s="346"/>
      <c r="E456" s="346"/>
      <c r="F456" s="346"/>
      <c r="G456" s="346"/>
      <c r="H456" s="346"/>
      <c r="I456" s="346"/>
      <c r="J456" s="346"/>
      <c r="K456" s="346"/>
    </row>
    <row r="457" spans="2:11" x14ac:dyDescent="0.3">
      <c r="B457" s="346"/>
      <c r="C457" s="346"/>
      <c r="D457" s="346"/>
      <c r="E457" s="346"/>
      <c r="F457" s="346"/>
      <c r="G457" s="346"/>
      <c r="H457" s="346"/>
      <c r="I457" s="346"/>
      <c r="J457" s="346"/>
      <c r="K457" s="346"/>
    </row>
    <row r="458" spans="2:11" x14ac:dyDescent="0.3">
      <c r="B458" s="346"/>
      <c r="C458" s="346"/>
      <c r="D458" s="346"/>
      <c r="E458" s="346"/>
      <c r="F458" s="346"/>
      <c r="G458" s="346"/>
      <c r="H458" s="346"/>
      <c r="I458" s="346"/>
      <c r="J458" s="346"/>
      <c r="K458" s="346"/>
    </row>
  </sheetData>
  <mergeCells count="1">
    <mergeCell ref="AB5:AE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workbookViewId="0">
      <selection activeCell="Q85" sqref="Q85"/>
    </sheetView>
  </sheetViews>
  <sheetFormatPr defaultColWidth="8.85546875" defaultRowHeight="18.75" x14ac:dyDescent="0.3"/>
  <cols>
    <col min="1" max="1" width="18" style="259" customWidth="1"/>
    <col min="2" max="2" width="22.140625" style="259" bestFit="1" customWidth="1"/>
    <col min="3" max="3" width="39.28515625" style="259" bestFit="1" customWidth="1"/>
    <col min="4" max="4" width="14.5703125" style="259" bestFit="1" customWidth="1"/>
    <col min="5" max="5" width="12.7109375" style="259" bestFit="1" customWidth="1"/>
    <col min="6" max="6" width="15.28515625" style="259" bestFit="1" customWidth="1"/>
    <col min="7" max="7" width="14.28515625" style="259" customWidth="1"/>
    <col min="8" max="16384" width="8.85546875" style="259"/>
  </cols>
  <sheetData>
    <row r="1" spans="1:7" x14ac:dyDescent="0.3">
      <c r="A1" s="260" t="s">
        <v>263</v>
      </c>
      <c r="B1" s="260" t="s">
        <v>239</v>
      </c>
      <c r="C1" s="260" t="s">
        <v>260</v>
      </c>
      <c r="D1" s="260" t="s">
        <v>240</v>
      </c>
      <c r="E1" s="260" t="s">
        <v>247</v>
      </c>
      <c r="F1" s="260" t="s">
        <v>257</v>
      </c>
      <c r="G1" s="260" t="s">
        <v>248</v>
      </c>
    </row>
    <row r="2" spans="1:7" x14ac:dyDescent="0.3">
      <c r="A2" s="721">
        <v>45383</v>
      </c>
      <c r="B2" s="261" t="s">
        <v>259</v>
      </c>
      <c r="C2" s="263">
        <v>501972</v>
      </c>
      <c r="D2" s="262">
        <v>495725</v>
      </c>
      <c r="E2" s="262">
        <v>2150</v>
      </c>
      <c r="F2" s="262">
        <v>4097</v>
      </c>
      <c r="G2" s="264">
        <f>SUM(D2:F2)</f>
        <v>501972</v>
      </c>
    </row>
    <row r="3" spans="1:7" x14ac:dyDescent="0.3">
      <c r="A3" s="721"/>
      <c r="B3" s="261" t="s">
        <v>264</v>
      </c>
      <c r="C3" s="263">
        <v>1250</v>
      </c>
      <c r="D3" s="262">
        <v>1234.4000000000001</v>
      </c>
      <c r="E3" s="262">
        <v>5.4</v>
      </c>
      <c r="F3" s="262">
        <v>10.199999999999999</v>
      </c>
      <c r="G3" s="264">
        <f t="shared" ref="G3:G6" si="0">SUM(D3:F3)</f>
        <v>1250.0000000000002</v>
      </c>
    </row>
    <row r="4" spans="1:7" x14ac:dyDescent="0.3">
      <c r="A4" s="722"/>
      <c r="B4" s="261" t="s">
        <v>261</v>
      </c>
      <c r="C4" s="263">
        <v>4600</v>
      </c>
      <c r="D4" s="262">
        <v>4542.8</v>
      </c>
      <c r="E4" s="262">
        <v>19.7</v>
      </c>
      <c r="F4" s="262">
        <v>37.5</v>
      </c>
      <c r="G4" s="264">
        <f t="shared" si="0"/>
        <v>4600</v>
      </c>
    </row>
    <row r="5" spans="1:7" x14ac:dyDescent="0.3">
      <c r="A5" s="722"/>
      <c r="B5" s="261" t="s">
        <v>146</v>
      </c>
      <c r="C5" s="263">
        <v>1600</v>
      </c>
      <c r="D5" s="262">
        <v>1580.1</v>
      </c>
      <c r="E5" s="262">
        <v>6.9</v>
      </c>
      <c r="F5" s="262">
        <v>13.1</v>
      </c>
      <c r="G5" s="264">
        <f t="shared" si="0"/>
        <v>1600.1</v>
      </c>
    </row>
    <row r="6" spans="1:7" x14ac:dyDescent="0.3">
      <c r="A6" s="722"/>
      <c r="B6" s="261" t="s">
        <v>262</v>
      </c>
      <c r="C6" s="263">
        <v>25397.75</v>
      </c>
      <c r="D6" s="262">
        <v>25081.9</v>
      </c>
      <c r="E6" s="262">
        <v>108.8</v>
      </c>
      <c r="F6" s="262">
        <v>207.3</v>
      </c>
      <c r="G6" s="264">
        <f t="shared" si="0"/>
        <v>25398</v>
      </c>
    </row>
    <row r="8" spans="1:7" x14ac:dyDescent="0.3">
      <c r="A8" s="260" t="s">
        <v>263</v>
      </c>
      <c r="B8" s="260" t="s">
        <v>239</v>
      </c>
      <c r="C8" s="260" t="s">
        <v>260</v>
      </c>
      <c r="D8" s="260" t="s">
        <v>240</v>
      </c>
      <c r="E8" s="260" t="s">
        <v>247</v>
      </c>
      <c r="F8" s="260" t="s">
        <v>257</v>
      </c>
      <c r="G8" s="260" t="s">
        <v>248</v>
      </c>
    </row>
    <row r="9" spans="1:7" x14ac:dyDescent="0.3">
      <c r="A9" s="721">
        <v>45413</v>
      </c>
      <c r="B9" s="261" t="s">
        <v>259</v>
      </c>
      <c r="C9" s="263">
        <v>510871</v>
      </c>
      <c r="D9" s="262">
        <v>503720</v>
      </c>
      <c r="E9" s="262">
        <v>1840</v>
      </c>
      <c r="F9" s="262">
        <v>5311</v>
      </c>
      <c r="G9" s="329">
        <f>SUM(D9:F9)</f>
        <v>510871</v>
      </c>
    </row>
    <row r="10" spans="1:7" x14ac:dyDescent="0.3">
      <c r="A10" s="721"/>
      <c r="B10" s="261" t="s">
        <v>264</v>
      </c>
      <c r="C10" s="263">
        <v>1200</v>
      </c>
      <c r="D10" s="262">
        <v>1183.2</v>
      </c>
      <c r="E10" s="262">
        <v>4.3</v>
      </c>
      <c r="F10" s="262">
        <v>12.5</v>
      </c>
      <c r="G10" s="329">
        <f t="shared" ref="G10:G13" si="1">SUM(D10:F10)</f>
        <v>1200</v>
      </c>
    </row>
    <row r="11" spans="1:7" x14ac:dyDescent="0.3">
      <c r="A11" s="722"/>
      <c r="B11" s="261" t="s">
        <v>261</v>
      </c>
      <c r="C11" s="263">
        <v>2650</v>
      </c>
      <c r="D11" s="262">
        <v>2613</v>
      </c>
      <c r="E11" s="262">
        <v>9.5</v>
      </c>
      <c r="F11" s="262">
        <v>27.5</v>
      </c>
      <c r="G11" s="329">
        <f t="shared" si="1"/>
        <v>2650</v>
      </c>
    </row>
    <row r="12" spans="1:7" x14ac:dyDescent="0.3">
      <c r="A12" s="722"/>
      <c r="B12" s="261" t="s">
        <v>146</v>
      </c>
      <c r="C12" s="263">
        <v>950</v>
      </c>
      <c r="D12" s="262">
        <v>936.7</v>
      </c>
      <c r="E12" s="262">
        <v>3.4</v>
      </c>
      <c r="F12" s="262">
        <v>9.9</v>
      </c>
      <c r="G12" s="329">
        <f t="shared" si="1"/>
        <v>950</v>
      </c>
    </row>
    <row r="13" spans="1:7" x14ac:dyDescent="0.3">
      <c r="A13" s="722"/>
      <c r="B13" s="261" t="s">
        <v>262</v>
      </c>
      <c r="C13" s="263">
        <v>28724.14</v>
      </c>
      <c r="D13" s="262">
        <v>28322.07</v>
      </c>
      <c r="E13" s="262">
        <v>103.46</v>
      </c>
      <c r="F13" s="262">
        <v>298.61</v>
      </c>
      <c r="G13" s="330">
        <f t="shared" si="1"/>
        <v>28724.14</v>
      </c>
    </row>
    <row r="15" spans="1:7" x14ac:dyDescent="0.3">
      <c r="A15" s="260" t="s">
        <v>263</v>
      </c>
      <c r="B15" s="260" t="s">
        <v>239</v>
      </c>
      <c r="C15" s="260" t="s">
        <v>260</v>
      </c>
      <c r="D15" s="260" t="s">
        <v>240</v>
      </c>
      <c r="E15" s="260" t="s">
        <v>247</v>
      </c>
      <c r="F15" s="260" t="s">
        <v>257</v>
      </c>
      <c r="G15" s="260" t="s">
        <v>248</v>
      </c>
    </row>
    <row r="16" spans="1:7" x14ac:dyDescent="0.3">
      <c r="A16" s="721">
        <v>45444</v>
      </c>
      <c r="B16" s="261" t="s">
        <v>259</v>
      </c>
      <c r="C16" s="262">
        <v>493859</v>
      </c>
      <c r="D16" s="262">
        <v>487019</v>
      </c>
      <c r="E16" s="262">
        <v>1980</v>
      </c>
      <c r="F16" s="262">
        <v>4860</v>
      </c>
      <c r="G16" s="264">
        <f>SUM(D16:F16)</f>
        <v>493859</v>
      </c>
    </row>
    <row r="17" spans="1:7" x14ac:dyDescent="0.3">
      <c r="A17" s="721"/>
      <c r="B17" s="261" t="s">
        <v>264</v>
      </c>
      <c r="C17" s="263">
        <v>1255</v>
      </c>
      <c r="D17" s="262">
        <v>1237.5999999999999</v>
      </c>
      <c r="E17" s="262">
        <v>5</v>
      </c>
      <c r="F17" s="262">
        <v>12.4</v>
      </c>
      <c r="G17" s="329">
        <f t="shared" ref="G17:G20" si="2">SUM(D17:F17)</f>
        <v>1255</v>
      </c>
    </row>
    <row r="18" spans="1:7" x14ac:dyDescent="0.3">
      <c r="A18" s="722"/>
      <c r="B18" s="261" t="s">
        <v>261</v>
      </c>
      <c r="C18" s="263">
        <v>2136</v>
      </c>
      <c r="D18" s="262">
        <v>2106.4</v>
      </c>
      <c r="E18" s="262">
        <v>8.6</v>
      </c>
      <c r="F18" s="262">
        <v>21</v>
      </c>
      <c r="G18" s="329">
        <f t="shared" si="2"/>
        <v>2136</v>
      </c>
    </row>
    <row r="19" spans="1:7" x14ac:dyDescent="0.3">
      <c r="A19" s="722"/>
      <c r="B19" s="261" t="s">
        <v>146</v>
      </c>
      <c r="C19" s="263">
        <v>1000</v>
      </c>
      <c r="D19" s="262">
        <v>986.2</v>
      </c>
      <c r="E19" s="262">
        <v>4</v>
      </c>
      <c r="F19" s="262">
        <v>9.8000000000000007</v>
      </c>
      <c r="G19" s="329">
        <f t="shared" si="2"/>
        <v>1000</v>
      </c>
    </row>
    <row r="20" spans="1:7" x14ac:dyDescent="0.3">
      <c r="A20" s="722"/>
      <c r="B20" s="261" t="s">
        <v>262</v>
      </c>
      <c r="C20" s="263">
        <v>30670.989999999998</v>
      </c>
      <c r="D20" s="262">
        <v>30246.2</v>
      </c>
      <c r="E20" s="262">
        <v>123</v>
      </c>
      <c r="F20" s="262">
        <v>301.8</v>
      </c>
      <c r="G20" s="329">
        <f t="shared" si="2"/>
        <v>30671</v>
      </c>
    </row>
    <row r="22" spans="1:7" x14ac:dyDescent="0.3">
      <c r="A22" s="260" t="s">
        <v>263</v>
      </c>
      <c r="B22" s="260" t="s">
        <v>239</v>
      </c>
      <c r="C22" s="260" t="s">
        <v>260</v>
      </c>
      <c r="D22" s="260" t="s">
        <v>240</v>
      </c>
      <c r="E22" s="260" t="s">
        <v>247</v>
      </c>
      <c r="F22" s="260" t="s">
        <v>257</v>
      </c>
      <c r="G22" s="260" t="s">
        <v>248</v>
      </c>
    </row>
    <row r="23" spans="1:7" x14ac:dyDescent="0.3">
      <c r="A23" s="721">
        <v>45474</v>
      </c>
      <c r="B23" s="261" t="s">
        <v>259</v>
      </c>
      <c r="C23" s="263">
        <v>488519</v>
      </c>
      <c r="D23" s="262">
        <v>480949</v>
      </c>
      <c r="E23" s="262">
        <v>2040</v>
      </c>
      <c r="F23" s="262">
        <v>5530</v>
      </c>
      <c r="G23" s="264">
        <f>SUM(D23:F23)</f>
        <v>488519</v>
      </c>
    </row>
    <row r="24" spans="1:7" x14ac:dyDescent="0.3">
      <c r="A24" s="721"/>
      <c r="B24" s="261" t="s">
        <v>264</v>
      </c>
      <c r="C24" s="263">
        <v>1330</v>
      </c>
      <c r="D24" s="262">
        <v>1309.4000000000001</v>
      </c>
      <c r="E24" s="262">
        <v>5.6</v>
      </c>
      <c r="F24" s="262">
        <v>15</v>
      </c>
      <c r="G24" s="264">
        <f t="shared" ref="G24:G27" si="3">SUM(D24:F24)</f>
        <v>1330</v>
      </c>
    </row>
    <row r="25" spans="1:7" x14ac:dyDescent="0.3">
      <c r="A25" s="722"/>
      <c r="B25" s="261" t="s">
        <v>261</v>
      </c>
      <c r="C25" s="263">
        <v>1972</v>
      </c>
      <c r="D25" s="262">
        <v>1941.4</v>
      </c>
      <c r="E25" s="262">
        <v>8.3000000000000007</v>
      </c>
      <c r="F25" s="262">
        <v>22.3</v>
      </c>
      <c r="G25" s="264">
        <f t="shared" si="3"/>
        <v>1972</v>
      </c>
    </row>
    <row r="26" spans="1:7" x14ac:dyDescent="0.3">
      <c r="A26" s="722"/>
      <c r="B26" s="261" t="s">
        <v>146</v>
      </c>
      <c r="C26" s="263">
        <v>1000</v>
      </c>
      <c r="D26" s="262">
        <v>984.5</v>
      </c>
      <c r="E26" s="262">
        <v>4.2</v>
      </c>
      <c r="F26" s="262">
        <v>11.3</v>
      </c>
      <c r="G26" s="264">
        <f t="shared" si="3"/>
        <v>1000</v>
      </c>
    </row>
    <row r="27" spans="1:7" x14ac:dyDescent="0.3">
      <c r="A27" s="722"/>
      <c r="B27" s="261" t="s">
        <v>262</v>
      </c>
      <c r="C27" s="263">
        <v>31297.8</v>
      </c>
      <c r="D27" s="262">
        <v>30813</v>
      </c>
      <c r="E27" s="262">
        <v>130.69999999999999</v>
      </c>
      <c r="F27" s="262">
        <v>354.3</v>
      </c>
      <c r="G27" s="264">
        <f t="shared" si="3"/>
        <v>31298</v>
      </c>
    </row>
    <row r="29" spans="1:7" x14ac:dyDescent="0.3">
      <c r="A29" s="260" t="s">
        <v>263</v>
      </c>
      <c r="B29" s="260" t="s">
        <v>239</v>
      </c>
      <c r="C29" s="260" t="s">
        <v>260</v>
      </c>
      <c r="D29" s="260" t="s">
        <v>240</v>
      </c>
      <c r="E29" s="260" t="s">
        <v>247</v>
      </c>
      <c r="F29" s="260" t="s">
        <v>257</v>
      </c>
      <c r="G29" s="260" t="s">
        <v>248</v>
      </c>
    </row>
    <row r="30" spans="1:7" x14ac:dyDescent="0.3">
      <c r="A30" s="721">
        <v>45505</v>
      </c>
      <c r="B30" s="261" t="s">
        <v>259</v>
      </c>
      <c r="C30" s="263">
        <v>528048</v>
      </c>
      <c r="D30" s="262">
        <v>517415</v>
      </c>
      <c r="E30" s="262">
        <v>4800</v>
      </c>
      <c r="F30" s="262">
        <v>5833</v>
      </c>
      <c r="G30" s="264">
        <f>SUM(D30:F30)</f>
        <v>528048</v>
      </c>
    </row>
    <row r="31" spans="1:7" x14ac:dyDescent="0.3">
      <c r="A31" s="721"/>
      <c r="B31" s="261" t="s">
        <v>264</v>
      </c>
      <c r="C31" s="263">
        <v>1250</v>
      </c>
      <c r="D31" s="262">
        <v>1225</v>
      </c>
      <c r="E31" s="262">
        <v>11</v>
      </c>
      <c r="F31" s="262">
        <v>14</v>
      </c>
      <c r="G31" s="264">
        <f t="shared" ref="G31:G34" si="4">SUM(D31:F31)</f>
        <v>1250</v>
      </c>
    </row>
    <row r="32" spans="1:7" x14ac:dyDescent="0.3">
      <c r="A32" s="722"/>
      <c r="B32" s="261" t="s">
        <v>261</v>
      </c>
      <c r="C32" s="263">
        <v>2100</v>
      </c>
      <c r="D32" s="262">
        <v>2058</v>
      </c>
      <c r="E32" s="262">
        <v>19</v>
      </c>
      <c r="F32" s="262">
        <v>23</v>
      </c>
      <c r="G32" s="264">
        <f t="shared" si="4"/>
        <v>2100</v>
      </c>
    </row>
    <row r="33" spans="1:7" x14ac:dyDescent="0.3">
      <c r="A33" s="722"/>
      <c r="B33" s="261" t="s">
        <v>146</v>
      </c>
      <c r="C33" s="263">
        <v>1300</v>
      </c>
      <c r="D33" s="262">
        <v>1274</v>
      </c>
      <c r="E33" s="262">
        <v>12</v>
      </c>
      <c r="F33" s="262">
        <v>14</v>
      </c>
      <c r="G33" s="264">
        <f t="shared" si="4"/>
        <v>1300</v>
      </c>
    </row>
    <row r="34" spans="1:7" x14ac:dyDescent="0.3">
      <c r="A34" s="722"/>
      <c r="B34" s="261" t="s">
        <v>262</v>
      </c>
      <c r="C34" s="263">
        <v>29840.94</v>
      </c>
      <c r="D34" s="262">
        <v>29240.05</v>
      </c>
      <c r="E34" s="262">
        <v>271.26</v>
      </c>
      <c r="F34" s="262">
        <v>329.63</v>
      </c>
      <c r="G34" s="264">
        <f t="shared" si="4"/>
        <v>29840.94</v>
      </c>
    </row>
    <row r="36" spans="1:7" x14ac:dyDescent="0.3">
      <c r="A36" s="260" t="s">
        <v>263</v>
      </c>
      <c r="B36" s="260" t="s">
        <v>239</v>
      </c>
      <c r="C36" s="260" t="s">
        <v>260</v>
      </c>
      <c r="D36" s="260" t="s">
        <v>240</v>
      </c>
      <c r="E36" s="260" t="s">
        <v>247</v>
      </c>
      <c r="F36" s="260" t="s">
        <v>257</v>
      </c>
      <c r="G36" s="260" t="s">
        <v>248</v>
      </c>
    </row>
    <row r="37" spans="1:7" x14ac:dyDescent="0.3">
      <c r="A37" s="721">
        <v>45536</v>
      </c>
      <c r="B37" s="261" t="s">
        <v>259</v>
      </c>
      <c r="C37" s="263">
        <v>555088</v>
      </c>
      <c r="D37" s="262">
        <v>545483</v>
      </c>
      <c r="E37" s="262">
        <v>2900</v>
      </c>
      <c r="F37" s="262">
        <v>6705</v>
      </c>
      <c r="G37" s="264">
        <f>SUM(D37:F37)</f>
        <v>555088</v>
      </c>
    </row>
    <row r="38" spans="1:7" x14ac:dyDescent="0.3">
      <c r="A38" s="721"/>
      <c r="B38" s="261" t="s">
        <v>264</v>
      </c>
      <c r="C38" s="263">
        <v>1200</v>
      </c>
      <c r="D38" s="262">
        <v>1179</v>
      </c>
      <c r="E38" s="262">
        <v>6</v>
      </c>
      <c r="F38" s="262">
        <v>15</v>
      </c>
      <c r="G38" s="264">
        <f t="shared" ref="G38:G41" si="5">SUM(D38:F38)</f>
        <v>1200</v>
      </c>
    </row>
    <row r="39" spans="1:7" x14ac:dyDescent="0.3">
      <c r="A39" s="722"/>
      <c r="B39" s="261" t="s">
        <v>261</v>
      </c>
      <c r="C39" s="263">
        <v>2000</v>
      </c>
      <c r="D39" s="262">
        <v>1966</v>
      </c>
      <c r="E39" s="262">
        <v>10</v>
      </c>
      <c r="F39" s="262">
        <v>24</v>
      </c>
      <c r="G39" s="264">
        <f t="shared" si="5"/>
        <v>2000</v>
      </c>
    </row>
    <row r="40" spans="1:7" x14ac:dyDescent="0.3">
      <c r="A40" s="722"/>
      <c r="B40" s="261" t="s">
        <v>146</v>
      </c>
      <c r="C40" s="263">
        <v>700</v>
      </c>
      <c r="D40" s="262">
        <v>688</v>
      </c>
      <c r="E40" s="262">
        <v>4</v>
      </c>
      <c r="F40" s="262">
        <v>8</v>
      </c>
      <c r="G40" s="264">
        <f t="shared" si="5"/>
        <v>700</v>
      </c>
    </row>
    <row r="41" spans="1:7" x14ac:dyDescent="0.3">
      <c r="A41" s="722"/>
      <c r="B41" s="261" t="s">
        <v>262</v>
      </c>
      <c r="C41" s="263">
        <v>32825.339999999997</v>
      </c>
      <c r="D41" s="262">
        <v>32257.34</v>
      </c>
      <c r="E41" s="262">
        <v>171.5</v>
      </c>
      <c r="F41" s="262">
        <v>396.5</v>
      </c>
      <c r="G41" s="264">
        <f t="shared" si="5"/>
        <v>32825.339999999997</v>
      </c>
    </row>
    <row r="43" spans="1:7" x14ac:dyDescent="0.3">
      <c r="A43" s="260" t="s">
        <v>263</v>
      </c>
      <c r="B43" s="260" t="s">
        <v>239</v>
      </c>
      <c r="C43" s="260" t="s">
        <v>260</v>
      </c>
      <c r="D43" s="260" t="s">
        <v>240</v>
      </c>
      <c r="E43" s="260" t="s">
        <v>247</v>
      </c>
      <c r="F43" s="260" t="s">
        <v>257</v>
      </c>
      <c r="G43" s="260" t="s">
        <v>248</v>
      </c>
    </row>
    <row r="44" spans="1:7" x14ac:dyDescent="0.3">
      <c r="A44" s="721">
        <v>45566</v>
      </c>
      <c r="B44" s="261" t="s">
        <v>259</v>
      </c>
      <c r="C44" s="263">
        <v>585405</v>
      </c>
      <c r="D44" s="262">
        <v>576721</v>
      </c>
      <c r="E44" s="262">
        <v>1970</v>
      </c>
      <c r="F44" s="262">
        <v>6714</v>
      </c>
      <c r="G44" s="264">
        <f>SUM(D44:F44)</f>
        <v>585405</v>
      </c>
    </row>
    <row r="45" spans="1:7" x14ac:dyDescent="0.3">
      <c r="A45" s="721"/>
      <c r="B45" s="261" t="s">
        <v>264</v>
      </c>
      <c r="C45" s="263">
        <v>1300</v>
      </c>
      <c r="D45" s="262">
        <v>1281</v>
      </c>
      <c r="E45" s="262">
        <v>4</v>
      </c>
      <c r="F45" s="262">
        <v>15</v>
      </c>
      <c r="G45" s="264">
        <f t="shared" ref="G45:G48" si="6">SUM(D45:F45)</f>
        <v>1300</v>
      </c>
    </row>
    <row r="46" spans="1:7" x14ac:dyDescent="0.3">
      <c r="A46" s="722"/>
      <c r="B46" s="261" t="s">
        <v>261</v>
      </c>
      <c r="C46" s="263">
        <v>3350</v>
      </c>
      <c r="D46" s="262">
        <v>3300</v>
      </c>
      <c r="E46" s="262">
        <v>11</v>
      </c>
      <c r="F46" s="262">
        <v>39</v>
      </c>
      <c r="G46" s="264">
        <f t="shared" si="6"/>
        <v>3350</v>
      </c>
    </row>
    <row r="47" spans="1:7" x14ac:dyDescent="0.3">
      <c r="A47" s="722"/>
      <c r="B47" s="261" t="s">
        <v>146</v>
      </c>
      <c r="C47" s="263">
        <v>900</v>
      </c>
      <c r="D47" s="262">
        <v>887</v>
      </c>
      <c r="E47" s="262">
        <v>3</v>
      </c>
      <c r="F47" s="262">
        <v>10</v>
      </c>
      <c r="G47" s="264">
        <f t="shared" si="6"/>
        <v>900</v>
      </c>
    </row>
    <row r="48" spans="1:7" x14ac:dyDescent="0.3">
      <c r="A48" s="722"/>
      <c r="B48" s="261" t="s">
        <v>262</v>
      </c>
      <c r="C48" s="263">
        <v>33047.089999999997</v>
      </c>
      <c r="D48" s="262">
        <v>32556.86</v>
      </c>
      <c r="E48" s="262">
        <v>111.21</v>
      </c>
      <c r="F48" s="262">
        <v>379.02</v>
      </c>
      <c r="G48" s="264">
        <f t="shared" si="6"/>
        <v>33047.089999999997</v>
      </c>
    </row>
    <row r="50" spans="1:7" x14ac:dyDescent="0.3">
      <c r="A50" s="260" t="s">
        <v>263</v>
      </c>
      <c r="B50" s="260" t="s">
        <v>239</v>
      </c>
      <c r="C50" s="260" t="s">
        <v>260</v>
      </c>
      <c r="D50" s="260" t="s">
        <v>240</v>
      </c>
      <c r="E50" s="260" t="s">
        <v>247</v>
      </c>
      <c r="F50" s="260" t="s">
        <v>257</v>
      </c>
      <c r="G50" s="260" t="s">
        <v>248</v>
      </c>
    </row>
    <row r="51" spans="1:7" x14ac:dyDescent="0.3">
      <c r="A51" s="721">
        <v>45597</v>
      </c>
      <c r="B51" s="261" t="s">
        <v>259</v>
      </c>
      <c r="C51" s="263">
        <v>430696</v>
      </c>
      <c r="D51" s="262">
        <v>422636</v>
      </c>
      <c r="E51" s="262">
        <v>2440</v>
      </c>
      <c r="F51" s="262">
        <v>5620</v>
      </c>
      <c r="G51" s="264">
        <f>SUM(D51:F51)</f>
        <v>430696</v>
      </c>
    </row>
    <row r="52" spans="1:7" x14ac:dyDescent="0.3">
      <c r="A52" s="721"/>
      <c r="B52" s="261" t="s">
        <v>264</v>
      </c>
      <c r="C52" s="263">
        <v>1204</v>
      </c>
      <c r="D52" s="262">
        <v>1181</v>
      </c>
      <c r="E52" s="262">
        <v>7</v>
      </c>
      <c r="F52" s="262">
        <v>16</v>
      </c>
      <c r="G52" s="264">
        <f>SUM(D52:F52)</f>
        <v>1204</v>
      </c>
    </row>
    <row r="53" spans="1:7" x14ac:dyDescent="0.3">
      <c r="A53" s="722"/>
      <c r="B53" s="261" t="s">
        <v>261</v>
      </c>
      <c r="C53" s="263">
        <v>3347</v>
      </c>
      <c r="D53" s="262">
        <v>3284</v>
      </c>
      <c r="E53" s="262">
        <v>19</v>
      </c>
      <c r="F53" s="262">
        <v>44</v>
      </c>
      <c r="G53" s="264">
        <f t="shared" ref="G53:G55" si="7">SUM(D53:F53)</f>
        <v>3347</v>
      </c>
    </row>
    <row r="54" spans="1:7" x14ac:dyDescent="0.3">
      <c r="A54" s="722"/>
      <c r="B54" s="261" t="s">
        <v>146</v>
      </c>
      <c r="C54" s="263">
        <v>950</v>
      </c>
      <c r="D54" s="262">
        <v>933</v>
      </c>
      <c r="E54" s="262">
        <v>5</v>
      </c>
      <c r="F54" s="262">
        <v>12</v>
      </c>
      <c r="G54" s="264">
        <f t="shared" si="7"/>
        <v>950</v>
      </c>
    </row>
    <row r="55" spans="1:7" x14ac:dyDescent="0.3">
      <c r="A55" s="722"/>
      <c r="B55" s="261" t="s">
        <v>262</v>
      </c>
      <c r="C55" s="263">
        <v>28936.17</v>
      </c>
      <c r="D55" s="262">
        <v>28394.66</v>
      </c>
      <c r="E55" s="262">
        <v>163.93</v>
      </c>
      <c r="F55" s="262">
        <v>377.58</v>
      </c>
      <c r="G55" s="264">
        <f t="shared" si="7"/>
        <v>28936.170000000002</v>
      </c>
    </row>
    <row r="57" spans="1:7" x14ac:dyDescent="0.3">
      <c r="A57" s="260" t="s">
        <v>263</v>
      </c>
      <c r="B57" s="260" t="s">
        <v>239</v>
      </c>
      <c r="C57" s="260" t="s">
        <v>260</v>
      </c>
      <c r="D57" s="260" t="s">
        <v>240</v>
      </c>
      <c r="E57" s="260" t="s">
        <v>247</v>
      </c>
      <c r="F57" s="260" t="s">
        <v>257</v>
      </c>
      <c r="G57" s="260" t="s">
        <v>248</v>
      </c>
    </row>
    <row r="58" spans="1:7" x14ac:dyDescent="0.3">
      <c r="A58" s="721">
        <v>45627</v>
      </c>
      <c r="B58" s="261" t="s">
        <v>259</v>
      </c>
      <c r="C58" s="263">
        <v>557858</v>
      </c>
      <c r="D58" s="262">
        <v>545479</v>
      </c>
      <c r="E58" s="262">
        <v>5490</v>
      </c>
      <c r="F58" s="262">
        <v>6889</v>
      </c>
      <c r="G58" s="264">
        <f>SUM(D58:F58)</f>
        <v>557858</v>
      </c>
    </row>
    <row r="59" spans="1:7" x14ac:dyDescent="0.3">
      <c r="A59" s="721"/>
      <c r="B59" s="261" t="s">
        <v>264</v>
      </c>
      <c r="C59" s="263">
        <v>1400</v>
      </c>
      <c r="D59" s="262">
        <v>1368.9</v>
      </c>
      <c r="E59" s="262">
        <v>13.8</v>
      </c>
      <c r="F59" s="262">
        <v>17.3</v>
      </c>
      <c r="G59" s="264">
        <f>SUM(D59:F59)</f>
        <v>1400</v>
      </c>
    </row>
    <row r="60" spans="1:7" x14ac:dyDescent="0.3">
      <c r="A60" s="722"/>
      <c r="B60" s="261" t="s">
        <v>261</v>
      </c>
      <c r="C60" s="263">
        <v>5900</v>
      </c>
      <c r="D60" s="262">
        <v>5769.1</v>
      </c>
      <c r="E60" s="262">
        <v>58.1</v>
      </c>
      <c r="F60" s="262">
        <v>72.8</v>
      </c>
      <c r="G60" s="264">
        <f t="shared" ref="G60:G62" si="8">SUM(D60:F60)</f>
        <v>5900.0000000000009</v>
      </c>
    </row>
    <row r="61" spans="1:7" x14ac:dyDescent="0.3">
      <c r="A61" s="722"/>
      <c r="B61" s="261" t="s">
        <v>146</v>
      </c>
      <c r="C61" s="263">
        <v>2150</v>
      </c>
      <c r="D61" s="262">
        <v>2102.3000000000002</v>
      </c>
      <c r="E61" s="262">
        <v>21.158610255656455</v>
      </c>
      <c r="F61" s="262">
        <v>26.550394544848331</v>
      </c>
      <c r="G61" s="264">
        <f t="shared" si="8"/>
        <v>2150.009004800505</v>
      </c>
    </row>
    <row r="62" spans="1:7" x14ac:dyDescent="0.3">
      <c r="A62" s="722"/>
      <c r="B62" s="261" t="s">
        <v>262</v>
      </c>
      <c r="C62" s="263">
        <v>39048.25</v>
      </c>
      <c r="D62" s="262">
        <v>38181.5</v>
      </c>
      <c r="E62" s="262">
        <v>384.3</v>
      </c>
      <c r="F62" s="262">
        <v>482.2</v>
      </c>
      <c r="G62" s="264">
        <f t="shared" si="8"/>
        <v>39048</v>
      </c>
    </row>
    <row r="64" spans="1:7" x14ac:dyDescent="0.3">
      <c r="A64" s="260" t="s">
        <v>263</v>
      </c>
      <c r="B64" s="260" t="s">
        <v>239</v>
      </c>
      <c r="C64" s="260" t="s">
        <v>260</v>
      </c>
      <c r="D64" s="260" t="s">
        <v>240</v>
      </c>
      <c r="E64" s="260" t="s">
        <v>247</v>
      </c>
      <c r="F64" s="260" t="s">
        <v>257</v>
      </c>
      <c r="G64" s="260" t="s">
        <v>248</v>
      </c>
    </row>
    <row r="65" spans="1:7" x14ac:dyDescent="0.3">
      <c r="A65" s="721">
        <v>45658</v>
      </c>
      <c r="B65" s="261" t="s">
        <v>259</v>
      </c>
      <c r="C65" s="263">
        <v>567811</v>
      </c>
      <c r="D65" s="262">
        <v>557661</v>
      </c>
      <c r="E65" s="262">
        <v>5450</v>
      </c>
      <c r="F65" s="262">
        <v>4700</v>
      </c>
      <c r="G65" s="264">
        <f>SUM(D65:F65)</f>
        <v>567811</v>
      </c>
    </row>
    <row r="66" spans="1:7" x14ac:dyDescent="0.3">
      <c r="A66" s="721"/>
      <c r="B66" s="261" t="s">
        <v>264</v>
      </c>
      <c r="C66" s="263">
        <v>1200</v>
      </c>
      <c r="D66" s="262">
        <v>1179</v>
      </c>
      <c r="E66" s="262">
        <v>11</v>
      </c>
      <c r="F66" s="262">
        <v>10</v>
      </c>
      <c r="G66" s="264">
        <f>SUM(D66:F66)</f>
        <v>1200</v>
      </c>
    </row>
    <row r="67" spans="1:7" x14ac:dyDescent="0.3">
      <c r="A67" s="722"/>
      <c r="B67" s="261" t="s">
        <v>261</v>
      </c>
      <c r="C67" s="263">
        <v>7050</v>
      </c>
      <c r="D67" s="262">
        <v>6924</v>
      </c>
      <c r="E67" s="262">
        <v>68</v>
      </c>
      <c r="F67" s="262">
        <v>58</v>
      </c>
      <c r="G67" s="264">
        <f t="shared" ref="G67:G69" si="9">SUM(D67:F67)</f>
        <v>7050</v>
      </c>
    </row>
    <row r="68" spans="1:7" x14ac:dyDescent="0.3">
      <c r="A68" s="722"/>
      <c r="B68" s="261" t="s">
        <v>146</v>
      </c>
      <c r="C68" s="263">
        <v>1950</v>
      </c>
      <c r="D68" s="262">
        <v>1915</v>
      </c>
      <c r="E68" s="262">
        <v>19</v>
      </c>
      <c r="F68" s="262">
        <v>16</v>
      </c>
      <c r="G68" s="264">
        <f t="shared" si="9"/>
        <v>1950</v>
      </c>
    </row>
    <row r="69" spans="1:7" x14ac:dyDescent="0.3">
      <c r="A69" s="722"/>
      <c r="B69" s="261" t="s">
        <v>262</v>
      </c>
      <c r="C69" s="263">
        <v>38159.360000000001</v>
      </c>
      <c r="D69" s="262">
        <v>37477.24</v>
      </c>
      <c r="E69" s="262">
        <v>366.26</v>
      </c>
      <c r="F69" s="262">
        <v>315.86</v>
      </c>
      <c r="G69" s="264">
        <f t="shared" si="9"/>
        <v>38159.360000000001</v>
      </c>
    </row>
    <row r="71" spans="1:7" x14ac:dyDescent="0.3">
      <c r="A71" s="260" t="s">
        <v>263</v>
      </c>
      <c r="B71" s="260" t="s">
        <v>239</v>
      </c>
      <c r="C71" s="260" t="s">
        <v>260</v>
      </c>
      <c r="D71" s="260" t="s">
        <v>240</v>
      </c>
      <c r="E71" s="260" t="s">
        <v>247</v>
      </c>
      <c r="F71" s="260" t="s">
        <v>257</v>
      </c>
      <c r="G71" s="260" t="s">
        <v>248</v>
      </c>
    </row>
    <row r="72" spans="1:7" x14ac:dyDescent="0.3">
      <c r="A72" s="721">
        <v>45689</v>
      </c>
      <c r="B72" s="261" t="s">
        <v>259</v>
      </c>
      <c r="C72" s="263">
        <v>497278</v>
      </c>
      <c r="D72" s="262">
        <v>486923</v>
      </c>
      <c r="E72" s="262">
        <v>5520</v>
      </c>
      <c r="F72" s="262">
        <v>4835</v>
      </c>
      <c r="G72" s="264">
        <f>SUM(D72:F72)</f>
        <v>497278</v>
      </c>
    </row>
    <row r="73" spans="1:7" x14ac:dyDescent="0.3">
      <c r="A73" s="721"/>
      <c r="B73" s="261" t="s">
        <v>264</v>
      </c>
      <c r="C73" s="263">
        <v>1350</v>
      </c>
      <c r="D73" s="262">
        <v>1322</v>
      </c>
      <c r="E73" s="262">
        <v>15</v>
      </c>
      <c r="F73" s="262">
        <v>13</v>
      </c>
      <c r="G73" s="264">
        <f>SUM(D73:F73)</f>
        <v>1350</v>
      </c>
    </row>
    <row r="74" spans="1:7" x14ac:dyDescent="0.3">
      <c r="A74" s="722"/>
      <c r="B74" s="261" t="s">
        <v>261</v>
      </c>
      <c r="C74" s="263">
        <v>6200</v>
      </c>
      <c r="D74" s="262">
        <v>6071</v>
      </c>
      <c r="E74" s="262">
        <v>69</v>
      </c>
      <c r="F74" s="262">
        <v>60</v>
      </c>
      <c r="G74" s="264">
        <f t="shared" ref="G74:G76" si="10">SUM(D74:F74)</f>
        <v>6200</v>
      </c>
    </row>
    <row r="75" spans="1:7" x14ac:dyDescent="0.3">
      <c r="A75" s="722"/>
      <c r="B75" s="261" t="s">
        <v>146</v>
      </c>
      <c r="C75" s="263">
        <v>1525</v>
      </c>
      <c r="D75" s="262">
        <v>1493</v>
      </c>
      <c r="E75" s="262">
        <v>17</v>
      </c>
      <c r="F75" s="262">
        <v>15</v>
      </c>
      <c r="G75" s="264">
        <f t="shared" si="10"/>
        <v>1525</v>
      </c>
    </row>
    <row r="76" spans="1:7" x14ac:dyDescent="0.3">
      <c r="A76" s="722"/>
      <c r="B76" s="261" t="s">
        <v>262</v>
      </c>
      <c r="C76" s="263">
        <v>35279.24</v>
      </c>
      <c r="D76" s="262">
        <v>34535.800000000003</v>
      </c>
      <c r="E76" s="262">
        <v>391.51</v>
      </c>
      <c r="F76" s="262">
        <v>342.93</v>
      </c>
      <c r="G76" s="264">
        <f t="shared" si="10"/>
        <v>35270.240000000005</v>
      </c>
    </row>
    <row r="78" spans="1:7" x14ac:dyDescent="0.3">
      <c r="A78" s="260" t="s">
        <v>263</v>
      </c>
      <c r="B78" s="260" t="s">
        <v>239</v>
      </c>
      <c r="C78" s="260" t="s">
        <v>260</v>
      </c>
      <c r="D78" s="260" t="s">
        <v>240</v>
      </c>
      <c r="E78" s="260" t="s">
        <v>247</v>
      </c>
      <c r="F78" s="260" t="s">
        <v>257</v>
      </c>
      <c r="G78" s="260" t="s">
        <v>248</v>
      </c>
    </row>
    <row r="79" spans="1:7" x14ac:dyDescent="0.3">
      <c r="A79" s="721">
        <v>45717</v>
      </c>
      <c r="B79" s="261" t="s">
        <v>259</v>
      </c>
      <c r="C79" s="263">
        <v>563184</v>
      </c>
      <c r="D79" s="262">
        <v>552032</v>
      </c>
      <c r="E79" s="262">
        <v>5600</v>
      </c>
      <c r="F79" s="262">
        <v>5552</v>
      </c>
      <c r="G79" s="264">
        <f>SUM(D79:F79)</f>
        <v>563184</v>
      </c>
    </row>
    <row r="80" spans="1:7" x14ac:dyDescent="0.3">
      <c r="A80" s="721"/>
      <c r="B80" s="261" t="s">
        <v>264</v>
      </c>
      <c r="C80" s="263">
        <v>1450</v>
      </c>
      <c r="D80" s="262">
        <v>1422</v>
      </c>
      <c r="E80" s="262">
        <v>14</v>
      </c>
      <c r="F80" s="262">
        <v>14</v>
      </c>
      <c r="G80" s="329">
        <f>SUM(D80:F80)</f>
        <v>1450</v>
      </c>
    </row>
    <row r="81" spans="1:7" x14ac:dyDescent="0.3">
      <c r="A81" s="722"/>
      <c r="B81" s="261" t="s">
        <v>261</v>
      </c>
      <c r="C81" s="263">
        <v>5600</v>
      </c>
      <c r="D81" s="262">
        <v>5489</v>
      </c>
      <c r="E81" s="262">
        <v>56</v>
      </c>
      <c r="F81" s="262">
        <v>55</v>
      </c>
      <c r="G81" s="329">
        <f t="shared" ref="G81:G83" si="11">SUM(D81:F81)</f>
        <v>5600</v>
      </c>
    </row>
    <row r="82" spans="1:7" x14ac:dyDescent="0.3">
      <c r="A82" s="722"/>
      <c r="B82" s="261" t="s">
        <v>146</v>
      </c>
      <c r="C82" s="263">
        <v>2400</v>
      </c>
      <c r="D82" s="262">
        <v>2352</v>
      </c>
      <c r="E82" s="262">
        <v>24</v>
      </c>
      <c r="F82" s="262">
        <v>24</v>
      </c>
      <c r="G82" s="329">
        <f t="shared" si="11"/>
        <v>2400</v>
      </c>
    </row>
    <row r="83" spans="1:7" x14ac:dyDescent="0.3">
      <c r="A83" s="722"/>
      <c r="B83" s="261" t="s">
        <v>262</v>
      </c>
      <c r="C83" s="263">
        <v>37392.550000000003</v>
      </c>
      <c r="D83" s="262">
        <v>36652.120000000003</v>
      </c>
      <c r="E83" s="262">
        <v>371.81</v>
      </c>
      <c r="F83" s="262">
        <v>368.62</v>
      </c>
      <c r="G83" s="329">
        <f t="shared" si="11"/>
        <v>37392.550000000003</v>
      </c>
    </row>
  </sheetData>
  <mergeCells count="12">
    <mergeCell ref="A79:A83"/>
    <mergeCell ref="A44:A48"/>
    <mergeCell ref="A51:A55"/>
    <mergeCell ref="A58:A62"/>
    <mergeCell ref="A65:A69"/>
    <mergeCell ref="A72:A76"/>
    <mergeCell ref="A37:A41"/>
    <mergeCell ref="A2:A6"/>
    <mergeCell ref="A9:A13"/>
    <mergeCell ref="A16:A20"/>
    <mergeCell ref="A23:A27"/>
    <mergeCell ref="A30:A3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079"/>
  <sheetViews>
    <sheetView topLeftCell="A6035" workbookViewId="0">
      <selection activeCell="V6077" sqref="V6077"/>
    </sheetView>
  </sheetViews>
  <sheetFormatPr defaultColWidth="8.85546875" defaultRowHeight="15" x14ac:dyDescent="0.2"/>
  <cols>
    <col min="1" max="2" width="15.7109375" style="272" bestFit="1" customWidth="1"/>
    <col min="3" max="3" width="13.7109375" style="272" bestFit="1" customWidth="1"/>
    <col min="4" max="4" width="12.85546875" style="272" bestFit="1" customWidth="1"/>
    <col min="5" max="5" width="9.7109375" style="272" bestFit="1" customWidth="1"/>
    <col min="6" max="16384" width="8.85546875" style="272"/>
  </cols>
  <sheetData>
    <row r="2" spans="1:5" ht="15.75" x14ac:dyDescent="0.25">
      <c r="A2" s="275" t="s">
        <v>269</v>
      </c>
      <c r="B2" s="275" t="s">
        <v>267</v>
      </c>
      <c r="C2" s="275" t="s">
        <v>268</v>
      </c>
    </row>
    <row r="3" spans="1:5" x14ac:dyDescent="0.2">
      <c r="A3" s="273">
        <v>1</v>
      </c>
      <c r="B3" s="16">
        <f>1.165*(16600+(A3*143.5))</f>
        <v>19506.177500000002</v>
      </c>
      <c r="C3" s="274">
        <f>A3*155.2</f>
        <v>155.19999999999999</v>
      </c>
      <c r="D3" s="276">
        <f>B3/A3</f>
        <v>19506.177500000002</v>
      </c>
      <c r="E3" s="276">
        <f>C3/A3</f>
        <v>155.19999999999999</v>
      </c>
    </row>
    <row r="4" spans="1:5" x14ac:dyDescent="0.2">
      <c r="A4" s="273">
        <f>A3+1</f>
        <v>2</v>
      </c>
      <c r="B4" s="16">
        <f t="shared" ref="B4:B67" si="0">1.165*(16600+(A4*143.5))</f>
        <v>19673.355</v>
      </c>
      <c r="C4" s="274">
        <f t="shared" ref="C4:C14" si="1">A4*155.2</f>
        <v>310.39999999999998</v>
      </c>
      <c r="D4" s="276">
        <f t="shared" ref="D4:D67" si="2">B4/A4</f>
        <v>9836.6774999999998</v>
      </c>
      <c r="E4" s="276">
        <f t="shared" ref="E4:E67" si="3">C4/A4</f>
        <v>155.19999999999999</v>
      </c>
    </row>
    <row r="5" spans="1:5" x14ac:dyDescent="0.2">
      <c r="A5" s="273">
        <f t="shared" ref="A5:A14" si="4">A4+1</f>
        <v>3</v>
      </c>
      <c r="B5" s="16">
        <f t="shared" si="0"/>
        <v>19840.532500000001</v>
      </c>
      <c r="C5" s="274">
        <f t="shared" si="1"/>
        <v>465.59999999999997</v>
      </c>
      <c r="D5" s="276">
        <f t="shared" si="2"/>
        <v>6613.5108333333337</v>
      </c>
      <c r="E5" s="276">
        <f t="shared" si="3"/>
        <v>155.19999999999999</v>
      </c>
    </row>
    <row r="6" spans="1:5" x14ac:dyDescent="0.2">
      <c r="A6" s="273">
        <f t="shared" si="4"/>
        <v>4</v>
      </c>
      <c r="B6" s="16">
        <f t="shared" si="0"/>
        <v>20007.71</v>
      </c>
      <c r="C6" s="274">
        <f t="shared" si="1"/>
        <v>620.79999999999995</v>
      </c>
      <c r="D6" s="276">
        <f t="shared" si="2"/>
        <v>5001.9274999999998</v>
      </c>
      <c r="E6" s="276">
        <f t="shared" si="3"/>
        <v>155.19999999999999</v>
      </c>
    </row>
    <row r="7" spans="1:5" x14ac:dyDescent="0.2">
      <c r="A7" s="273">
        <f t="shared" si="4"/>
        <v>5</v>
      </c>
      <c r="B7" s="16">
        <f t="shared" si="0"/>
        <v>20174.887500000001</v>
      </c>
      <c r="C7" s="274">
        <f t="shared" si="1"/>
        <v>776</v>
      </c>
      <c r="D7" s="276">
        <f t="shared" si="2"/>
        <v>4034.9775</v>
      </c>
      <c r="E7" s="276">
        <f t="shared" si="3"/>
        <v>155.19999999999999</v>
      </c>
    </row>
    <row r="8" spans="1:5" x14ac:dyDescent="0.2">
      <c r="A8" s="273">
        <f t="shared" si="4"/>
        <v>6</v>
      </c>
      <c r="B8" s="16">
        <f t="shared" si="0"/>
        <v>20342.065000000002</v>
      </c>
      <c r="C8" s="274">
        <f t="shared" si="1"/>
        <v>931.19999999999993</v>
      </c>
      <c r="D8" s="276">
        <f t="shared" si="2"/>
        <v>3390.3441666666672</v>
      </c>
      <c r="E8" s="276">
        <f t="shared" si="3"/>
        <v>155.19999999999999</v>
      </c>
    </row>
    <row r="9" spans="1:5" x14ac:dyDescent="0.2">
      <c r="A9" s="273">
        <f t="shared" si="4"/>
        <v>7</v>
      </c>
      <c r="B9" s="16">
        <f t="shared" si="0"/>
        <v>20509.2425</v>
      </c>
      <c r="C9" s="274">
        <f t="shared" si="1"/>
        <v>1086.3999999999999</v>
      </c>
      <c r="D9" s="276">
        <f t="shared" si="2"/>
        <v>2929.8917857142856</v>
      </c>
      <c r="E9" s="276">
        <f t="shared" si="3"/>
        <v>155.19999999999999</v>
      </c>
    </row>
    <row r="10" spans="1:5" x14ac:dyDescent="0.2">
      <c r="A10" s="273">
        <f t="shared" si="4"/>
        <v>8</v>
      </c>
      <c r="B10" s="16">
        <f t="shared" si="0"/>
        <v>20676.420000000002</v>
      </c>
      <c r="C10" s="274">
        <f t="shared" si="1"/>
        <v>1241.5999999999999</v>
      </c>
      <c r="D10" s="276">
        <f t="shared" si="2"/>
        <v>2584.5525000000002</v>
      </c>
      <c r="E10" s="276">
        <f t="shared" si="3"/>
        <v>155.19999999999999</v>
      </c>
    </row>
    <row r="11" spans="1:5" x14ac:dyDescent="0.2">
      <c r="A11" s="273">
        <f t="shared" si="4"/>
        <v>9</v>
      </c>
      <c r="B11" s="16">
        <f t="shared" si="0"/>
        <v>20843.5975</v>
      </c>
      <c r="C11" s="274">
        <f t="shared" si="1"/>
        <v>1396.8</v>
      </c>
      <c r="D11" s="276">
        <f t="shared" si="2"/>
        <v>2315.9552777777776</v>
      </c>
      <c r="E11" s="276">
        <f t="shared" si="3"/>
        <v>155.19999999999999</v>
      </c>
    </row>
    <row r="12" spans="1:5" x14ac:dyDescent="0.2">
      <c r="A12" s="273">
        <f t="shared" si="4"/>
        <v>10</v>
      </c>
      <c r="B12" s="16">
        <f t="shared" si="0"/>
        <v>21010.775000000001</v>
      </c>
      <c r="C12" s="274">
        <f t="shared" si="1"/>
        <v>1552</v>
      </c>
      <c r="D12" s="276">
        <f t="shared" si="2"/>
        <v>2101.0775000000003</v>
      </c>
      <c r="E12" s="276">
        <f t="shared" si="3"/>
        <v>155.19999999999999</v>
      </c>
    </row>
    <row r="13" spans="1:5" x14ac:dyDescent="0.2">
      <c r="A13" s="273">
        <f t="shared" si="4"/>
        <v>11</v>
      </c>
      <c r="B13" s="16">
        <f t="shared" si="0"/>
        <v>21177.952499999999</v>
      </c>
      <c r="C13" s="274">
        <f t="shared" si="1"/>
        <v>1707.1999999999998</v>
      </c>
      <c r="D13" s="276">
        <f t="shared" si="2"/>
        <v>1925.268409090909</v>
      </c>
      <c r="E13" s="276">
        <f t="shared" si="3"/>
        <v>155.19999999999999</v>
      </c>
    </row>
    <row r="14" spans="1:5" x14ac:dyDescent="0.2">
      <c r="A14" s="273">
        <f t="shared" si="4"/>
        <v>12</v>
      </c>
      <c r="B14" s="16">
        <f t="shared" si="0"/>
        <v>21345.13</v>
      </c>
      <c r="C14" s="274">
        <f t="shared" si="1"/>
        <v>1862.3999999999999</v>
      </c>
      <c r="D14" s="276">
        <f t="shared" si="2"/>
        <v>1778.7608333333335</v>
      </c>
      <c r="E14" s="276">
        <f t="shared" si="3"/>
        <v>155.19999999999999</v>
      </c>
    </row>
    <row r="15" spans="1:5" x14ac:dyDescent="0.2">
      <c r="A15" s="273">
        <f t="shared" ref="A15:A78" si="5">A14+1</f>
        <v>13</v>
      </c>
      <c r="B15" s="16">
        <f t="shared" si="0"/>
        <v>21512.307499999999</v>
      </c>
      <c r="C15" s="274">
        <f t="shared" ref="C15:C78" si="6">A15*155.2</f>
        <v>2017.6</v>
      </c>
      <c r="D15" s="276">
        <f t="shared" si="2"/>
        <v>1654.7928846153845</v>
      </c>
      <c r="E15" s="276">
        <f t="shared" si="3"/>
        <v>155.19999999999999</v>
      </c>
    </row>
    <row r="16" spans="1:5" x14ac:dyDescent="0.2">
      <c r="A16" s="273">
        <f t="shared" si="5"/>
        <v>14</v>
      </c>
      <c r="B16" s="16">
        <f t="shared" si="0"/>
        <v>21679.485000000001</v>
      </c>
      <c r="C16" s="274">
        <f t="shared" si="6"/>
        <v>2172.7999999999997</v>
      </c>
      <c r="D16" s="276">
        <f t="shared" si="2"/>
        <v>1548.5346428571429</v>
      </c>
      <c r="E16" s="276">
        <f t="shared" si="3"/>
        <v>155.19999999999999</v>
      </c>
    </row>
    <row r="17" spans="1:5" x14ac:dyDescent="0.2">
      <c r="A17" s="273">
        <f t="shared" si="5"/>
        <v>15</v>
      </c>
      <c r="B17" s="16">
        <f t="shared" si="0"/>
        <v>21846.662500000002</v>
      </c>
      <c r="C17" s="274">
        <f t="shared" si="6"/>
        <v>2328</v>
      </c>
      <c r="D17" s="276">
        <f t="shared" si="2"/>
        <v>1456.4441666666669</v>
      </c>
      <c r="E17" s="276">
        <f t="shared" si="3"/>
        <v>155.19999999999999</v>
      </c>
    </row>
    <row r="18" spans="1:5" x14ac:dyDescent="0.2">
      <c r="A18" s="273">
        <f t="shared" si="5"/>
        <v>16</v>
      </c>
      <c r="B18" s="16">
        <f t="shared" si="0"/>
        <v>22013.84</v>
      </c>
      <c r="C18" s="274">
        <f t="shared" si="6"/>
        <v>2483.1999999999998</v>
      </c>
      <c r="D18" s="276">
        <f t="shared" si="2"/>
        <v>1375.865</v>
      </c>
      <c r="E18" s="276">
        <f t="shared" si="3"/>
        <v>155.19999999999999</v>
      </c>
    </row>
    <row r="19" spans="1:5" x14ac:dyDescent="0.2">
      <c r="A19" s="273">
        <f t="shared" si="5"/>
        <v>17</v>
      </c>
      <c r="B19" s="16">
        <f t="shared" si="0"/>
        <v>22181.017500000002</v>
      </c>
      <c r="C19" s="274">
        <f t="shared" si="6"/>
        <v>2638.3999999999996</v>
      </c>
      <c r="D19" s="276">
        <f t="shared" si="2"/>
        <v>1304.7657352941178</v>
      </c>
      <c r="E19" s="276">
        <f t="shared" si="3"/>
        <v>155.19999999999999</v>
      </c>
    </row>
    <row r="20" spans="1:5" x14ac:dyDescent="0.2">
      <c r="A20" s="273">
        <f t="shared" si="5"/>
        <v>18</v>
      </c>
      <c r="B20" s="16">
        <f t="shared" si="0"/>
        <v>22348.195</v>
      </c>
      <c r="C20" s="274">
        <f t="shared" si="6"/>
        <v>2793.6</v>
      </c>
      <c r="D20" s="276">
        <f t="shared" si="2"/>
        <v>1241.5663888888889</v>
      </c>
      <c r="E20" s="276">
        <f t="shared" si="3"/>
        <v>155.19999999999999</v>
      </c>
    </row>
    <row r="21" spans="1:5" x14ac:dyDescent="0.2">
      <c r="A21" s="273">
        <f t="shared" si="5"/>
        <v>19</v>
      </c>
      <c r="B21" s="16">
        <f t="shared" si="0"/>
        <v>22515.372500000001</v>
      </c>
      <c r="C21" s="274">
        <f t="shared" si="6"/>
        <v>2948.7999999999997</v>
      </c>
      <c r="D21" s="276">
        <f t="shared" si="2"/>
        <v>1185.0196052631579</v>
      </c>
      <c r="E21" s="276">
        <f t="shared" si="3"/>
        <v>155.19999999999999</v>
      </c>
    </row>
    <row r="22" spans="1:5" x14ac:dyDescent="0.2">
      <c r="A22" s="273">
        <f t="shared" si="5"/>
        <v>20</v>
      </c>
      <c r="B22" s="16">
        <f t="shared" si="0"/>
        <v>22682.55</v>
      </c>
      <c r="C22" s="274">
        <f t="shared" si="6"/>
        <v>3104</v>
      </c>
      <c r="D22" s="276">
        <f t="shared" si="2"/>
        <v>1134.1275000000001</v>
      </c>
      <c r="E22" s="276">
        <f t="shared" si="3"/>
        <v>155.19999999999999</v>
      </c>
    </row>
    <row r="23" spans="1:5" x14ac:dyDescent="0.2">
      <c r="A23" s="273">
        <f t="shared" si="5"/>
        <v>21</v>
      </c>
      <c r="B23" s="16">
        <f t="shared" si="0"/>
        <v>22849.727500000001</v>
      </c>
      <c r="C23" s="274">
        <f t="shared" si="6"/>
        <v>3259.2</v>
      </c>
      <c r="D23" s="276">
        <f t="shared" si="2"/>
        <v>1088.0822619047619</v>
      </c>
      <c r="E23" s="276">
        <f t="shared" si="3"/>
        <v>155.19999999999999</v>
      </c>
    </row>
    <row r="24" spans="1:5" x14ac:dyDescent="0.2">
      <c r="A24" s="273">
        <f t="shared" si="5"/>
        <v>22</v>
      </c>
      <c r="B24" s="16">
        <f t="shared" si="0"/>
        <v>23016.905000000002</v>
      </c>
      <c r="C24" s="274">
        <f t="shared" si="6"/>
        <v>3414.3999999999996</v>
      </c>
      <c r="D24" s="276">
        <f t="shared" si="2"/>
        <v>1046.2229545454547</v>
      </c>
      <c r="E24" s="276">
        <f t="shared" si="3"/>
        <v>155.19999999999999</v>
      </c>
    </row>
    <row r="25" spans="1:5" x14ac:dyDescent="0.2">
      <c r="A25" s="273">
        <f t="shared" si="5"/>
        <v>23</v>
      </c>
      <c r="B25" s="16">
        <f t="shared" si="0"/>
        <v>23184.0825</v>
      </c>
      <c r="C25" s="274">
        <f t="shared" si="6"/>
        <v>3569.6</v>
      </c>
      <c r="D25" s="276">
        <f t="shared" si="2"/>
        <v>1008.0035869565218</v>
      </c>
      <c r="E25" s="276">
        <f t="shared" si="3"/>
        <v>155.19999999999999</v>
      </c>
    </row>
    <row r="26" spans="1:5" x14ac:dyDescent="0.2">
      <c r="A26" s="273">
        <f t="shared" si="5"/>
        <v>24</v>
      </c>
      <c r="B26" s="16">
        <f t="shared" si="0"/>
        <v>23351.260000000002</v>
      </c>
      <c r="C26" s="274">
        <f t="shared" si="6"/>
        <v>3724.7999999999997</v>
      </c>
      <c r="D26" s="276">
        <f t="shared" si="2"/>
        <v>972.96916666666675</v>
      </c>
      <c r="E26" s="276">
        <f t="shared" si="3"/>
        <v>155.19999999999999</v>
      </c>
    </row>
    <row r="27" spans="1:5" x14ac:dyDescent="0.2">
      <c r="A27" s="273">
        <f t="shared" si="5"/>
        <v>25</v>
      </c>
      <c r="B27" s="16">
        <f t="shared" si="0"/>
        <v>23518.4375</v>
      </c>
      <c r="C27" s="274">
        <f t="shared" si="6"/>
        <v>3879.9999999999995</v>
      </c>
      <c r="D27" s="276">
        <f t="shared" si="2"/>
        <v>940.73749999999995</v>
      </c>
      <c r="E27" s="276">
        <f t="shared" si="3"/>
        <v>155.19999999999999</v>
      </c>
    </row>
    <row r="28" spans="1:5" x14ac:dyDescent="0.2">
      <c r="A28" s="273">
        <f t="shared" si="5"/>
        <v>26</v>
      </c>
      <c r="B28" s="16">
        <f t="shared" si="0"/>
        <v>23685.615000000002</v>
      </c>
      <c r="C28" s="274">
        <f t="shared" si="6"/>
        <v>4035.2</v>
      </c>
      <c r="D28" s="276">
        <f t="shared" si="2"/>
        <v>910.98519230769239</v>
      </c>
      <c r="E28" s="276">
        <f t="shared" si="3"/>
        <v>155.19999999999999</v>
      </c>
    </row>
    <row r="29" spans="1:5" x14ac:dyDescent="0.2">
      <c r="A29" s="273">
        <f t="shared" si="5"/>
        <v>27</v>
      </c>
      <c r="B29" s="16">
        <f t="shared" si="0"/>
        <v>23852.7925</v>
      </c>
      <c r="C29" s="274">
        <f t="shared" si="6"/>
        <v>4190.3999999999996</v>
      </c>
      <c r="D29" s="276">
        <f t="shared" si="2"/>
        <v>883.43675925925925</v>
      </c>
      <c r="E29" s="276">
        <f t="shared" si="3"/>
        <v>155.19999999999999</v>
      </c>
    </row>
    <row r="30" spans="1:5" x14ac:dyDescent="0.2">
      <c r="A30" s="273">
        <f t="shared" si="5"/>
        <v>28</v>
      </c>
      <c r="B30" s="16">
        <f t="shared" si="0"/>
        <v>24019.97</v>
      </c>
      <c r="C30" s="274">
        <f t="shared" si="6"/>
        <v>4345.5999999999995</v>
      </c>
      <c r="D30" s="276">
        <f t="shared" si="2"/>
        <v>857.85607142857145</v>
      </c>
      <c r="E30" s="276">
        <f t="shared" si="3"/>
        <v>155.19999999999999</v>
      </c>
    </row>
    <row r="31" spans="1:5" x14ac:dyDescent="0.2">
      <c r="A31" s="273">
        <f t="shared" si="5"/>
        <v>29</v>
      </c>
      <c r="B31" s="16">
        <f t="shared" si="0"/>
        <v>24187.147499999999</v>
      </c>
      <c r="C31" s="274">
        <f t="shared" si="6"/>
        <v>4500.7999999999993</v>
      </c>
      <c r="D31" s="276">
        <f t="shared" si="2"/>
        <v>834.03956896551722</v>
      </c>
      <c r="E31" s="276">
        <f t="shared" si="3"/>
        <v>155.19999999999999</v>
      </c>
    </row>
    <row r="32" spans="1:5" x14ac:dyDescent="0.2">
      <c r="A32" s="273">
        <f t="shared" si="5"/>
        <v>30</v>
      </c>
      <c r="B32" s="16">
        <f t="shared" si="0"/>
        <v>24354.325000000001</v>
      </c>
      <c r="C32" s="274">
        <f t="shared" si="6"/>
        <v>4656</v>
      </c>
      <c r="D32" s="276">
        <f t="shared" si="2"/>
        <v>811.81083333333333</v>
      </c>
      <c r="E32" s="276">
        <f t="shared" si="3"/>
        <v>155.19999999999999</v>
      </c>
    </row>
    <row r="33" spans="1:5" x14ac:dyDescent="0.2">
      <c r="A33" s="273">
        <f t="shared" si="5"/>
        <v>31</v>
      </c>
      <c r="B33" s="16">
        <f t="shared" si="0"/>
        <v>24521.502500000002</v>
      </c>
      <c r="C33" s="274">
        <f t="shared" si="6"/>
        <v>4811.2</v>
      </c>
      <c r="D33" s="276">
        <f t="shared" si="2"/>
        <v>791.0162096774194</v>
      </c>
      <c r="E33" s="276">
        <f t="shared" si="3"/>
        <v>155.19999999999999</v>
      </c>
    </row>
    <row r="34" spans="1:5" x14ac:dyDescent="0.2">
      <c r="A34" s="273">
        <f t="shared" si="5"/>
        <v>32</v>
      </c>
      <c r="B34" s="16">
        <f t="shared" si="0"/>
        <v>24688.68</v>
      </c>
      <c r="C34" s="274">
        <f t="shared" si="6"/>
        <v>4966.3999999999996</v>
      </c>
      <c r="D34" s="276">
        <f t="shared" si="2"/>
        <v>771.52125000000001</v>
      </c>
      <c r="E34" s="276">
        <f t="shared" si="3"/>
        <v>155.19999999999999</v>
      </c>
    </row>
    <row r="35" spans="1:5" x14ac:dyDescent="0.2">
      <c r="A35" s="273">
        <f t="shared" si="5"/>
        <v>33</v>
      </c>
      <c r="B35" s="16">
        <f t="shared" si="0"/>
        <v>24855.857500000002</v>
      </c>
      <c r="C35" s="274">
        <f t="shared" si="6"/>
        <v>5121.5999999999995</v>
      </c>
      <c r="D35" s="276">
        <f t="shared" si="2"/>
        <v>753.20780303030313</v>
      </c>
      <c r="E35" s="276">
        <f t="shared" si="3"/>
        <v>155.19999999999999</v>
      </c>
    </row>
    <row r="36" spans="1:5" x14ac:dyDescent="0.2">
      <c r="A36" s="273">
        <f t="shared" si="5"/>
        <v>34</v>
      </c>
      <c r="B36" s="16">
        <f t="shared" si="0"/>
        <v>25023.035</v>
      </c>
      <c r="C36" s="274">
        <f t="shared" si="6"/>
        <v>5276.7999999999993</v>
      </c>
      <c r="D36" s="276">
        <f t="shared" si="2"/>
        <v>735.97161764705879</v>
      </c>
      <c r="E36" s="276">
        <f t="shared" si="3"/>
        <v>155.19999999999999</v>
      </c>
    </row>
    <row r="37" spans="1:5" x14ac:dyDescent="0.2">
      <c r="A37" s="273">
        <f t="shared" si="5"/>
        <v>35</v>
      </c>
      <c r="B37" s="16">
        <f t="shared" si="0"/>
        <v>25190.212500000001</v>
      </c>
      <c r="C37" s="274">
        <f t="shared" si="6"/>
        <v>5432</v>
      </c>
      <c r="D37" s="276">
        <f t="shared" si="2"/>
        <v>719.72035714285721</v>
      </c>
      <c r="E37" s="276">
        <f t="shared" si="3"/>
        <v>155.19999999999999</v>
      </c>
    </row>
    <row r="38" spans="1:5" x14ac:dyDescent="0.2">
      <c r="A38" s="273">
        <f t="shared" si="5"/>
        <v>36</v>
      </c>
      <c r="B38" s="16">
        <f t="shared" si="0"/>
        <v>25357.39</v>
      </c>
      <c r="C38" s="274">
        <f t="shared" si="6"/>
        <v>5587.2</v>
      </c>
      <c r="D38" s="276">
        <f t="shared" si="2"/>
        <v>704.37194444444447</v>
      </c>
      <c r="E38" s="276">
        <f t="shared" si="3"/>
        <v>155.19999999999999</v>
      </c>
    </row>
    <row r="39" spans="1:5" x14ac:dyDescent="0.2">
      <c r="A39" s="273">
        <f t="shared" si="5"/>
        <v>37</v>
      </c>
      <c r="B39" s="16">
        <f t="shared" si="0"/>
        <v>25524.567500000001</v>
      </c>
      <c r="C39" s="274">
        <f t="shared" si="6"/>
        <v>5742.4</v>
      </c>
      <c r="D39" s="276">
        <f t="shared" si="2"/>
        <v>689.85317567567574</v>
      </c>
      <c r="E39" s="276">
        <f t="shared" si="3"/>
        <v>155.19999999999999</v>
      </c>
    </row>
    <row r="40" spans="1:5" x14ac:dyDescent="0.2">
      <c r="A40" s="273">
        <f t="shared" si="5"/>
        <v>38</v>
      </c>
      <c r="B40" s="16">
        <f t="shared" si="0"/>
        <v>25691.744999999999</v>
      </c>
      <c r="C40" s="274">
        <f t="shared" si="6"/>
        <v>5897.5999999999995</v>
      </c>
      <c r="D40" s="276">
        <f t="shared" si="2"/>
        <v>676.09855263157897</v>
      </c>
      <c r="E40" s="276">
        <f t="shared" si="3"/>
        <v>155.19999999999999</v>
      </c>
    </row>
    <row r="41" spans="1:5" x14ac:dyDescent="0.2">
      <c r="A41" s="273">
        <f t="shared" si="5"/>
        <v>39</v>
      </c>
      <c r="B41" s="16">
        <f t="shared" si="0"/>
        <v>25858.922500000001</v>
      </c>
      <c r="C41" s="274">
        <f t="shared" si="6"/>
        <v>6052.7999999999993</v>
      </c>
      <c r="D41" s="276">
        <f t="shared" si="2"/>
        <v>663.04929487179493</v>
      </c>
      <c r="E41" s="276">
        <f t="shared" si="3"/>
        <v>155.19999999999999</v>
      </c>
    </row>
    <row r="42" spans="1:5" x14ac:dyDescent="0.2">
      <c r="A42" s="273">
        <f t="shared" si="5"/>
        <v>40</v>
      </c>
      <c r="B42" s="16">
        <f t="shared" si="0"/>
        <v>26026.100000000002</v>
      </c>
      <c r="C42" s="274">
        <f t="shared" si="6"/>
        <v>6208</v>
      </c>
      <c r="D42" s="276">
        <f t="shared" si="2"/>
        <v>650.65250000000003</v>
      </c>
      <c r="E42" s="276">
        <f t="shared" si="3"/>
        <v>155.19999999999999</v>
      </c>
    </row>
    <row r="43" spans="1:5" x14ac:dyDescent="0.2">
      <c r="A43" s="273">
        <f t="shared" si="5"/>
        <v>41</v>
      </c>
      <c r="B43" s="16">
        <f t="shared" si="0"/>
        <v>26193.2775</v>
      </c>
      <c r="C43" s="274">
        <f t="shared" si="6"/>
        <v>6363.2</v>
      </c>
      <c r="D43" s="276">
        <f t="shared" si="2"/>
        <v>638.86042682926825</v>
      </c>
      <c r="E43" s="276">
        <f t="shared" si="3"/>
        <v>155.19999999999999</v>
      </c>
    </row>
    <row r="44" spans="1:5" x14ac:dyDescent="0.2">
      <c r="A44" s="273">
        <f t="shared" si="5"/>
        <v>42</v>
      </c>
      <c r="B44" s="16">
        <f t="shared" si="0"/>
        <v>26360.455000000002</v>
      </c>
      <c r="C44" s="274">
        <f t="shared" si="6"/>
        <v>6518.4</v>
      </c>
      <c r="D44" s="276">
        <f t="shared" si="2"/>
        <v>627.62988095238097</v>
      </c>
      <c r="E44" s="276">
        <f t="shared" si="3"/>
        <v>155.19999999999999</v>
      </c>
    </row>
    <row r="45" spans="1:5" x14ac:dyDescent="0.2">
      <c r="A45" s="273">
        <f t="shared" si="5"/>
        <v>43</v>
      </c>
      <c r="B45" s="16">
        <f t="shared" si="0"/>
        <v>26527.6325</v>
      </c>
      <c r="C45" s="274">
        <f t="shared" si="6"/>
        <v>6673.5999999999995</v>
      </c>
      <c r="D45" s="276">
        <f t="shared" si="2"/>
        <v>616.92168604651158</v>
      </c>
      <c r="E45" s="276">
        <f t="shared" si="3"/>
        <v>155.19999999999999</v>
      </c>
    </row>
    <row r="46" spans="1:5" x14ac:dyDescent="0.2">
      <c r="A46" s="273">
        <f t="shared" si="5"/>
        <v>44</v>
      </c>
      <c r="B46" s="16">
        <f t="shared" si="0"/>
        <v>26694.81</v>
      </c>
      <c r="C46" s="274">
        <f t="shared" si="6"/>
        <v>6828.7999999999993</v>
      </c>
      <c r="D46" s="276">
        <f t="shared" si="2"/>
        <v>606.70022727272726</v>
      </c>
      <c r="E46" s="276">
        <f t="shared" si="3"/>
        <v>155.19999999999999</v>
      </c>
    </row>
    <row r="47" spans="1:5" x14ac:dyDescent="0.2">
      <c r="A47" s="273">
        <f t="shared" si="5"/>
        <v>45</v>
      </c>
      <c r="B47" s="16">
        <f t="shared" si="0"/>
        <v>26861.987499999999</v>
      </c>
      <c r="C47" s="274">
        <f t="shared" si="6"/>
        <v>6983.9999999999991</v>
      </c>
      <c r="D47" s="276">
        <f t="shared" si="2"/>
        <v>596.93305555555548</v>
      </c>
      <c r="E47" s="276">
        <f t="shared" si="3"/>
        <v>155.19999999999999</v>
      </c>
    </row>
    <row r="48" spans="1:5" x14ac:dyDescent="0.2">
      <c r="A48" s="273">
        <f t="shared" si="5"/>
        <v>46</v>
      </c>
      <c r="B48" s="16">
        <f t="shared" si="0"/>
        <v>27029.165000000001</v>
      </c>
      <c r="C48" s="274">
        <f t="shared" si="6"/>
        <v>7139.2</v>
      </c>
      <c r="D48" s="276">
        <f t="shared" si="2"/>
        <v>587.59054347826088</v>
      </c>
      <c r="E48" s="276">
        <f t="shared" si="3"/>
        <v>155.19999999999999</v>
      </c>
    </row>
    <row r="49" spans="1:5" x14ac:dyDescent="0.2">
      <c r="A49" s="273">
        <f t="shared" si="5"/>
        <v>47</v>
      </c>
      <c r="B49" s="16">
        <f t="shared" si="0"/>
        <v>27196.342500000002</v>
      </c>
      <c r="C49" s="274">
        <f t="shared" si="6"/>
        <v>7294.4</v>
      </c>
      <c r="D49" s="276">
        <f t="shared" si="2"/>
        <v>578.64558510638301</v>
      </c>
      <c r="E49" s="276">
        <f t="shared" si="3"/>
        <v>155.19999999999999</v>
      </c>
    </row>
    <row r="50" spans="1:5" x14ac:dyDescent="0.2">
      <c r="A50" s="273">
        <f t="shared" si="5"/>
        <v>48</v>
      </c>
      <c r="B50" s="16">
        <f t="shared" si="0"/>
        <v>27363.52</v>
      </c>
      <c r="C50" s="274">
        <f t="shared" si="6"/>
        <v>7449.5999999999995</v>
      </c>
      <c r="D50" s="276">
        <f t="shared" si="2"/>
        <v>570.07333333333338</v>
      </c>
      <c r="E50" s="276">
        <f t="shared" si="3"/>
        <v>155.19999999999999</v>
      </c>
    </row>
    <row r="51" spans="1:5" x14ac:dyDescent="0.2">
      <c r="A51" s="273">
        <f t="shared" si="5"/>
        <v>49</v>
      </c>
      <c r="B51" s="16">
        <f t="shared" si="0"/>
        <v>27530.697500000002</v>
      </c>
      <c r="C51" s="274">
        <f t="shared" si="6"/>
        <v>7604.7999999999993</v>
      </c>
      <c r="D51" s="276">
        <f t="shared" si="2"/>
        <v>561.85096938775519</v>
      </c>
      <c r="E51" s="276">
        <f t="shared" si="3"/>
        <v>155.19999999999999</v>
      </c>
    </row>
    <row r="52" spans="1:5" x14ac:dyDescent="0.2">
      <c r="A52" s="273">
        <f t="shared" si="5"/>
        <v>50</v>
      </c>
      <c r="B52" s="16">
        <f t="shared" si="0"/>
        <v>27697.875</v>
      </c>
      <c r="C52" s="274">
        <f t="shared" si="6"/>
        <v>7759.9999999999991</v>
      </c>
      <c r="D52" s="276">
        <f t="shared" si="2"/>
        <v>553.95749999999998</v>
      </c>
      <c r="E52" s="276">
        <f t="shared" si="3"/>
        <v>155.19999999999999</v>
      </c>
    </row>
    <row r="53" spans="1:5" x14ac:dyDescent="0.2">
      <c r="A53" s="273">
        <f t="shared" si="5"/>
        <v>51</v>
      </c>
      <c r="B53" s="16">
        <f t="shared" si="0"/>
        <v>27865.052500000002</v>
      </c>
      <c r="C53" s="274">
        <f t="shared" si="6"/>
        <v>7915.2</v>
      </c>
      <c r="D53" s="276">
        <f t="shared" si="2"/>
        <v>546.37357843137261</v>
      </c>
      <c r="E53" s="276">
        <f t="shared" si="3"/>
        <v>155.19999999999999</v>
      </c>
    </row>
    <row r="54" spans="1:5" x14ac:dyDescent="0.2">
      <c r="A54" s="273">
        <f t="shared" si="5"/>
        <v>52</v>
      </c>
      <c r="B54" s="16">
        <f t="shared" si="0"/>
        <v>28032.23</v>
      </c>
      <c r="C54" s="274">
        <f t="shared" si="6"/>
        <v>8070.4</v>
      </c>
      <c r="D54" s="276">
        <f t="shared" si="2"/>
        <v>539.0813461538462</v>
      </c>
      <c r="E54" s="276">
        <f t="shared" si="3"/>
        <v>155.19999999999999</v>
      </c>
    </row>
    <row r="55" spans="1:5" x14ac:dyDescent="0.2">
      <c r="A55" s="273">
        <f t="shared" si="5"/>
        <v>53</v>
      </c>
      <c r="B55" s="16">
        <f t="shared" si="0"/>
        <v>28199.407500000001</v>
      </c>
      <c r="C55" s="274">
        <f t="shared" si="6"/>
        <v>8225.5999999999985</v>
      </c>
      <c r="D55" s="276">
        <f t="shared" si="2"/>
        <v>532.06429245283016</v>
      </c>
      <c r="E55" s="276">
        <f t="shared" si="3"/>
        <v>155.19999999999996</v>
      </c>
    </row>
    <row r="56" spans="1:5" x14ac:dyDescent="0.2">
      <c r="A56" s="273">
        <f t="shared" si="5"/>
        <v>54</v>
      </c>
      <c r="B56" s="16">
        <f t="shared" si="0"/>
        <v>28366.584999999999</v>
      </c>
      <c r="C56" s="274">
        <f t="shared" si="6"/>
        <v>8380.7999999999993</v>
      </c>
      <c r="D56" s="276">
        <f t="shared" si="2"/>
        <v>525.30712962962957</v>
      </c>
      <c r="E56" s="276">
        <f t="shared" si="3"/>
        <v>155.19999999999999</v>
      </c>
    </row>
    <row r="57" spans="1:5" x14ac:dyDescent="0.2">
      <c r="A57" s="273">
        <f t="shared" si="5"/>
        <v>55</v>
      </c>
      <c r="B57" s="16">
        <f t="shared" si="0"/>
        <v>28533.762500000001</v>
      </c>
      <c r="C57" s="274">
        <f t="shared" si="6"/>
        <v>8536</v>
      </c>
      <c r="D57" s="276">
        <f t="shared" si="2"/>
        <v>518.79568181818183</v>
      </c>
      <c r="E57" s="276">
        <f t="shared" si="3"/>
        <v>155.19999999999999</v>
      </c>
    </row>
    <row r="58" spans="1:5" x14ac:dyDescent="0.2">
      <c r="A58" s="273">
        <f t="shared" si="5"/>
        <v>56</v>
      </c>
      <c r="B58" s="16">
        <f t="shared" si="0"/>
        <v>28700.940000000002</v>
      </c>
      <c r="C58" s="274">
        <f t="shared" si="6"/>
        <v>8691.1999999999989</v>
      </c>
      <c r="D58" s="276">
        <f t="shared" si="2"/>
        <v>512.51678571428579</v>
      </c>
      <c r="E58" s="276">
        <f t="shared" si="3"/>
        <v>155.19999999999999</v>
      </c>
    </row>
    <row r="59" spans="1:5" x14ac:dyDescent="0.2">
      <c r="A59" s="273">
        <f t="shared" si="5"/>
        <v>57</v>
      </c>
      <c r="B59" s="16">
        <f t="shared" si="0"/>
        <v>28868.1175</v>
      </c>
      <c r="C59" s="274">
        <f t="shared" si="6"/>
        <v>8846.4</v>
      </c>
      <c r="D59" s="276">
        <f t="shared" si="2"/>
        <v>506.45820175438598</v>
      </c>
      <c r="E59" s="276">
        <f t="shared" si="3"/>
        <v>155.19999999999999</v>
      </c>
    </row>
    <row r="60" spans="1:5" x14ac:dyDescent="0.2">
      <c r="A60" s="273">
        <f t="shared" si="5"/>
        <v>58</v>
      </c>
      <c r="B60" s="16">
        <f t="shared" si="0"/>
        <v>29035.295000000002</v>
      </c>
      <c r="C60" s="274">
        <f t="shared" si="6"/>
        <v>9001.5999999999985</v>
      </c>
      <c r="D60" s="276">
        <f t="shared" si="2"/>
        <v>500.60853448275867</v>
      </c>
      <c r="E60" s="276">
        <f t="shared" si="3"/>
        <v>155.19999999999999</v>
      </c>
    </row>
    <row r="61" spans="1:5" x14ac:dyDescent="0.2">
      <c r="A61" s="273">
        <f t="shared" si="5"/>
        <v>59</v>
      </c>
      <c r="B61" s="16">
        <f t="shared" si="0"/>
        <v>29202.4725</v>
      </c>
      <c r="C61" s="274">
        <f t="shared" si="6"/>
        <v>9156.7999999999993</v>
      </c>
      <c r="D61" s="276">
        <f t="shared" si="2"/>
        <v>494.95716101694916</v>
      </c>
      <c r="E61" s="276">
        <f t="shared" si="3"/>
        <v>155.19999999999999</v>
      </c>
    </row>
    <row r="62" spans="1:5" x14ac:dyDescent="0.2">
      <c r="A62" s="273">
        <f t="shared" si="5"/>
        <v>60</v>
      </c>
      <c r="B62" s="16">
        <f t="shared" si="0"/>
        <v>29369.65</v>
      </c>
      <c r="C62" s="274">
        <f t="shared" si="6"/>
        <v>9312</v>
      </c>
      <c r="D62" s="276">
        <f t="shared" si="2"/>
        <v>489.49416666666667</v>
      </c>
      <c r="E62" s="276">
        <f t="shared" si="3"/>
        <v>155.19999999999999</v>
      </c>
    </row>
    <row r="63" spans="1:5" x14ac:dyDescent="0.2">
      <c r="A63" s="273">
        <f t="shared" si="5"/>
        <v>61</v>
      </c>
      <c r="B63" s="16">
        <f t="shared" si="0"/>
        <v>29536.827499999999</v>
      </c>
      <c r="C63" s="274">
        <f t="shared" si="6"/>
        <v>9467.1999999999989</v>
      </c>
      <c r="D63" s="276">
        <f t="shared" si="2"/>
        <v>484.21028688524586</v>
      </c>
      <c r="E63" s="276">
        <f t="shared" si="3"/>
        <v>155.19999999999999</v>
      </c>
    </row>
    <row r="64" spans="1:5" x14ac:dyDescent="0.2">
      <c r="A64" s="273">
        <f t="shared" si="5"/>
        <v>62</v>
      </c>
      <c r="B64" s="16">
        <f t="shared" si="0"/>
        <v>29704.005000000001</v>
      </c>
      <c r="C64" s="274">
        <f t="shared" si="6"/>
        <v>9622.4</v>
      </c>
      <c r="D64" s="276">
        <f t="shared" si="2"/>
        <v>479.0968548387097</v>
      </c>
      <c r="E64" s="276">
        <f t="shared" si="3"/>
        <v>155.19999999999999</v>
      </c>
    </row>
    <row r="65" spans="1:5" x14ac:dyDescent="0.2">
      <c r="A65" s="273">
        <f t="shared" si="5"/>
        <v>63</v>
      </c>
      <c r="B65" s="16">
        <f t="shared" si="0"/>
        <v>29871.182500000003</v>
      </c>
      <c r="C65" s="274">
        <f t="shared" si="6"/>
        <v>9777.5999999999985</v>
      </c>
      <c r="D65" s="276">
        <f t="shared" si="2"/>
        <v>474.14575396825398</v>
      </c>
      <c r="E65" s="276">
        <f t="shared" si="3"/>
        <v>155.19999999999999</v>
      </c>
    </row>
    <row r="66" spans="1:5" x14ac:dyDescent="0.2">
      <c r="A66" s="273">
        <f t="shared" si="5"/>
        <v>64</v>
      </c>
      <c r="B66" s="16">
        <f t="shared" si="0"/>
        <v>30038.36</v>
      </c>
      <c r="C66" s="274">
        <f t="shared" si="6"/>
        <v>9932.7999999999993</v>
      </c>
      <c r="D66" s="276">
        <f t="shared" si="2"/>
        <v>469.34937500000001</v>
      </c>
      <c r="E66" s="276">
        <f t="shared" si="3"/>
        <v>155.19999999999999</v>
      </c>
    </row>
    <row r="67" spans="1:5" x14ac:dyDescent="0.2">
      <c r="A67" s="273">
        <f t="shared" si="5"/>
        <v>65</v>
      </c>
      <c r="B67" s="16">
        <f t="shared" si="0"/>
        <v>30205.537500000002</v>
      </c>
      <c r="C67" s="274">
        <f t="shared" si="6"/>
        <v>10088</v>
      </c>
      <c r="D67" s="276">
        <f t="shared" si="2"/>
        <v>464.70057692307694</v>
      </c>
      <c r="E67" s="276">
        <f t="shared" si="3"/>
        <v>155.19999999999999</v>
      </c>
    </row>
    <row r="68" spans="1:5" x14ac:dyDescent="0.2">
      <c r="A68" s="273">
        <f t="shared" si="5"/>
        <v>66</v>
      </c>
      <c r="B68" s="16">
        <f t="shared" ref="B68:B131" si="7">1.165*(16600+(A68*143.5))</f>
        <v>30372.715</v>
      </c>
      <c r="C68" s="274">
        <f t="shared" si="6"/>
        <v>10243.199999999999</v>
      </c>
      <c r="D68" s="276">
        <f t="shared" ref="D68:D131" si="8">B68/A68</f>
        <v>460.19265151515151</v>
      </c>
      <c r="E68" s="276">
        <f t="shared" ref="E68:E131" si="9">C68/A68</f>
        <v>155.19999999999999</v>
      </c>
    </row>
    <row r="69" spans="1:5" x14ac:dyDescent="0.2">
      <c r="A69" s="273">
        <f t="shared" si="5"/>
        <v>67</v>
      </c>
      <c r="B69" s="16">
        <f t="shared" si="7"/>
        <v>30539.892500000002</v>
      </c>
      <c r="C69" s="274">
        <f t="shared" si="6"/>
        <v>10398.4</v>
      </c>
      <c r="D69" s="276">
        <f t="shared" si="8"/>
        <v>455.81929104477615</v>
      </c>
      <c r="E69" s="276">
        <f t="shared" si="9"/>
        <v>155.19999999999999</v>
      </c>
    </row>
    <row r="70" spans="1:5" x14ac:dyDescent="0.2">
      <c r="A70" s="273">
        <f t="shared" si="5"/>
        <v>68</v>
      </c>
      <c r="B70" s="16">
        <f t="shared" si="7"/>
        <v>30707.07</v>
      </c>
      <c r="C70" s="274">
        <f t="shared" si="6"/>
        <v>10553.599999999999</v>
      </c>
      <c r="D70" s="276">
        <f t="shared" si="8"/>
        <v>451.5745588235294</v>
      </c>
      <c r="E70" s="276">
        <f t="shared" si="9"/>
        <v>155.19999999999999</v>
      </c>
    </row>
    <row r="71" spans="1:5" x14ac:dyDescent="0.2">
      <c r="A71" s="273">
        <f t="shared" si="5"/>
        <v>69</v>
      </c>
      <c r="B71" s="16">
        <f t="shared" si="7"/>
        <v>30874.247500000001</v>
      </c>
      <c r="C71" s="274">
        <f t="shared" si="6"/>
        <v>10708.8</v>
      </c>
      <c r="D71" s="276">
        <f t="shared" si="8"/>
        <v>447.45286231884057</v>
      </c>
      <c r="E71" s="276">
        <f t="shared" si="9"/>
        <v>155.19999999999999</v>
      </c>
    </row>
    <row r="72" spans="1:5" x14ac:dyDescent="0.2">
      <c r="A72" s="273">
        <f t="shared" si="5"/>
        <v>70</v>
      </c>
      <c r="B72" s="16">
        <f t="shared" si="7"/>
        <v>31041.424999999999</v>
      </c>
      <c r="C72" s="274">
        <f t="shared" si="6"/>
        <v>10864</v>
      </c>
      <c r="D72" s="276">
        <f t="shared" si="8"/>
        <v>443.44892857142855</v>
      </c>
      <c r="E72" s="276">
        <f t="shared" si="9"/>
        <v>155.19999999999999</v>
      </c>
    </row>
    <row r="73" spans="1:5" x14ac:dyDescent="0.2">
      <c r="A73" s="273">
        <f t="shared" si="5"/>
        <v>71</v>
      </c>
      <c r="B73" s="16">
        <f t="shared" si="7"/>
        <v>31208.602500000001</v>
      </c>
      <c r="C73" s="274">
        <f t="shared" si="6"/>
        <v>11019.199999999999</v>
      </c>
      <c r="D73" s="276">
        <f t="shared" si="8"/>
        <v>439.55778169014087</v>
      </c>
      <c r="E73" s="276">
        <f t="shared" si="9"/>
        <v>155.19999999999999</v>
      </c>
    </row>
    <row r="74" spans="1:5" x14ac:dyDescent="0.2">
      <c r="A74" s="273">
        <f t="shared" si="5"/>
        <v>72</v>
      </c>
      <c r="B74" s="16">
        <f t="shared" si="7"/>
        <v>31375.780000000002</v>
      </c>
      <c r="C74" s="274">
        <f t="shared" si="6"/>
        <v>11174.4</v>
      </c>
      <c r="D74" s="276">
        <f t="shared" si="8"/>
        <v>435.77472222222224</v>
      </c>
      <c r="E74" s="276">
        <f t="shared" si="9"/>
        <v>155.19999999999999</v>
      </c>
    </row>
    <row r="75" spans="1:5" x14ac:dyDescent="0.2">
      <c r="A75" s="273">
        <f t="shared" si="5"/>
        <v>73</v>
      </c>
      <c r="B75" s="16">
        <f t="shared" si="7"/>
        <v>31542.9575</v>
      </c>
      <c r="C75" s="274">
        <f t="shared" si="6"/>
        <v>11329.599999999999</v>
      </c>
      <c r="D75" s="276">
        <f t="shared" si="8"/>
        <v>432.09530821917809</v>
      </c>
      <c r="E75" s="276">
        <f t="shared" si="9"/>
        <v>155.19999999999999</v>
      </c>
    </row>
    <row r="76" spans="1:5" x14ac:dyDescent="0.2">
      <c r="A76" s="273">
        <f t="shared" si="5"/>
        <v>74</v>
      </c>
      <c r="B76" s="16">
        <f t="shared" si="7"/>
        <v>31710.135000000002</v>
      </c>
      <c r="C76" s="274">
        <f t="shared" si="6"/>
        <v>11484.8</v>
      </c>
      <c r="D76" s="276">
        <f t="shared" si="8"/>
        <v>428.51533783783788</v>
      </c>
      <c r="E76" s="276">
        <f t="shared" si="9"/>
        <v>155.19999999999999</v>
      </c>
    </row>
    <row r="77" spans="1:5" x14ac:dyDescent="0.2">
      <c r="A77" s="273">
        <f t="shared" si="5"/>
        <v>75</v>
      </c>
      <c r="B77" s="16">
        <f t="shared" si="7"/>
        <v>31877.3125</v>
      </c>
      <c r="C77" s="274">
        <f t="shared" si="6"/>
        <v>11640</v>
      </c>
      <c r="D77" s="276">
        <f t="shared" si="8"/>
        <v>425.03083333333331</v>
      </c>
      <c r="E77" s="276">
        <f t="shared" si="9"/>
        <v>155.19999999999999</v>
      </c>
    </row>
    <row r="78" spans="1:5" x14ac:dyDescent="0.2">
      <c r="A78" s="273">
        <f t="shared" si="5"/>
        <v>76</v>
      </c>
      <c r="B78" s="16">
        <f t="shared" si="7"/>
        <v>32044.49</v>
      </c>
      <c r="C78" s="274">
        <f t="shared" si="6"/>
        <v>11795.199999999999</v>
      </c>
      <c r="D78" s="276">
        <f t="shared" si="8"/>
        <v>421.63802631578949</v>
      </c>
      <c r="E78" s="276">
        <f t="shared" si="9"/>
        <v>155.19999999999999</v>
      </c>
    </row>
    <row r="79" spans="1:5" x14ac:dyDescent="0.2">
      <c r="A79" s="273">
        <f t="shared" ref="A79:A142" si="10">A78+1</f>
        <v>77</v>
      </c>
      <c r="B79" s="16">
        <f t="shared" si="7"/>
        <v>32211.6675</v>
      </c>
      <c r="C79" s="274">
        <f t="shared" ref="C79:C142" si="11">A79*155.2</f>
        <v>11950.4</v>
      </c>
      <c r="D79" s="276">
        <f t="shared" si="8"/>
        <v>418.33334415584415</v>
      </c>
      <c r="E79" s="276">
        <f t="shared" si="9"/>
        <v>155.19999999999999</v>
      </c>
    </row>
    <row r="80" spans="1:5" x14ac:dyDescent="0.2">
      <c r="A80" s="273">
        <f t="shared" si="10"/>
        <v>78</v>
      </c>
      <c r="B80" s="16">
        <f t="shared" si="7"/>
        <v>32378.845000000001</v>
      </c>
      <c r="C80" s="274">
        <f t="shared" si="11"/>
        <v>12105.599999999999</v>
      </c>
      <c r="D80" s="276">
        <f t="shared" si="8"/>
        <v>415.11339743589747</v>
      </c>
      <c r="E80" s="276">
        <f t="shared" si="9"/>
        <v>155.19999999999999</v>
      </c>
    </row>
    <row r="81" spans="1:5" x14ac:dyDescent="0.2">
      <c r="A81" s="273">
        <f t="shared" si="10"/>
        <v>79</v>
      </c>
      <c r="B81" s="16">
        <f t="shared" si="7"/>
        <v>32546.022500000003</v>
      </c>
      <c r="C81" s="274">
        <f t="shared" si="11"/>
        <v>12260.8</v>
      </c>
      <c r="D81" s="276">
        <f t="shared" si="8"/>
        <v>411.97496835443042</v>
      </c>
      <c r="E81" s="276">
        <f t="shared" si="9"/>
        <v>155.19999999999999</v>
      </c>
    </row>
    <row r="82" spans="1:5" x14ac:dyDescent="0.2">
      <c r="A82" s="273">
        <f t="shared" si="10"/>
        <v>80</v>
      </c>
      <c r="B82" s="16">
        <f t="shared" si="7"/>
        <v>32713.200000000001</v>
      </c>
      <c r="C82" s="274">
        <f t="shared" si="11"/>
        <v>12416</v>
      </c>
      <c r="D82" s="276">
        <f t="shared" si="8"/>
        <v>408.91500000000002</v>
      </c>
      <c r="E82" s="276">
        <f t="shared" si="9"/>
        <v>155.19999999999999</v>
      </c>
    </row>
    <row r="83" spans="1:5" x14ac:dyDescent="0.2">
      <c r="A83" s="273">
        <f t="shared" si="10"/>
        <v>81</v>
      </c>
      <c r="B83" s="16">
        <f t="shared" si="7"/>
        <v>32880.377500000002</v>
      </c>
      <c r="C83" s="274">
        <f t="shared" si="11"/>
        <v>12571.199999999999</v>
      </c>
      <c r="D83" s="276">
        <f t="shared" si="8"/>
        <v>405.93058641975313</v>
      </c>
      <c r="E83" s="276">
        <f t="shared" si="9"/>
        <v>155.19999999999999</v>
      </c>
    </row>
    <row r="84" spans="1:5" x14ac:dyDescent="0.2">
      <c r="A84" s="273">
        <f t="shared" si="10"/>
        <v>82</v>
      </c>
      <c r="B84" s="16">
        <f t="shared" si="7"/>
        <v>33047.555</v>
      </c>
      <c r="C84" s="274">
        <f t="shared" si="11"/>
        <v>12726.4</v>
      </c>
      <c r="D84" s="276">
        <f t="shared" si="8"/>
        <v>403.01896341463413</v>
      </c>
      <c r="E84" s="276">
        <f t="shared" si="9"/>
        <v>155.19999999999999</v>
      </c>
    </row>
    <row r="85" spans="1:5" x14ac:dyDescent="0.2">
      <c r="A85" s="273">
        <f t="shared" si="10"/>
        <v>83</v>
      </c>
      <c r="B85" s="16">
        <f t="shared" si="7"/>
        <v>33214.732499999998</v>
      </c>
      <c r="C85" s="274">
        <f t="shared" si="11"/>
        <v>12881.599999999999</v>
      </c>
      <c r="D85" s="276">
        <f t="shared" si="8"/>
        <v>400.17749999999995</v>
      </c>
      <c r="E85" s="276">
        <f t="shared" si="9"/>
        <v>155.19999999999999</v>
      </c>
    </row>
    <row r="86" spans="1:5" x14ac:dyDescent="0.2">
      <c r="A86" s="273">
        <f t="shared" si="10"/>
        <v>84</v>
      </c>
      <c r="B86" s="16">
        <f t="shared" si="7"/>
        <v>33381.910000000003</v>
      </c>
      <c r="C86" s="274">
        <f t="shared" si="11"/>
        <v>13036.8</v>
      </c>
      <c r="D86" s="276">
        <f t="shared" si="8"/>
        <v>397.40369047619049</v>
      </c>
      <c r="E86" s="276">
        <f t="shared" si="9"/>
        <v>155.19999999999999</v>
      </c>
    </row>
    <row r="87" spans="1:5" x14ac:dyDescent="0.2">
      <c r="A87" s="273">
        <f t="shared" si="10"/>
        <v>85</v>
      </c>
      <c r="B87" s="16">
        <f t="shared" si="7"/>
        <v>33549.087500000001</v>
      </c>
      <c r="C87" s="274">
        <f t="shared" si="11"/>
        <v>13191.999999999998</v>
      </c>
      <c r="D87" s="276">
        <f t="shared" si="8"/>
        <v>394.69514705882352</v>
      </c>
      <c r="E87" s="276">
        <f t="shared" si="9"/>
        <v>155.19999999999999</v>
      </c>
    </row>
    <row r="88" spans="1:5" x14ac:dyDescent="0.2">
      <c r="A88" s="273">
        <f t="shared" si="10"/>
        <v>86</v>
      </c>
      <c r="B88" s="16">
        <f t="shared" si="7"/>
        <v>33716.264999999999</v>
      </c>
      <c r="C88" s="274">
        <f t="shared" si="11"/>
        <v>13347.199999999999</v>
      </c>
      <c r="D88" s="276">
        <f t="shared" si="8"/>
        <v>392.0495930232558</v>
      </c>
      <c r="E88" s="276">
        <f t="shared" si="9"/>
        <v>155.19999999999999</v>
      </c>
    </row>
    <row r="89" spans="1:5" x14ac:dyDescent="0.2">
      <c r="A89" s="273">
        <f t="shared" si="10"/>
        <v>87</v>
      </c>
      <c r="B89" s="16">
        <f t="shared" si="7"/>
        <v>33883.442500000005</v>
      </c>
      <c r="C89" s="274">
        <f t="shared" si="11"/>
        <v>13502.4</v>
      </c>
      <c r="D89" s="276">
        <f t="shared" si="8"/>
        <v>389.46485632183914</v>
      </c>
      <c r="E89" s="276">
        <f t="shared" si="9"/>
        <v>155.19999999999999</v>
      </c>
    </row>
    <row r="90" spans="1:5" x14ac:dyDescent="0.2">
      <c r="A90" s="273">
        <f t="shared" si="10"/>
        <v>88</v>
      </c>
      <c r="B90" s="16">
        <f t="shared" si="7"/>
        <v>34050.620000000003</v>
      </c>
      <c r="C90" s="274">
        <f t="shared" si="11"/>
        <v>13657.599999999999</v>
      </c>
      <c r="D90" s="276">
        <f t="shared" si="8"/>
        <v>386.93886363636369</v>
      </c>
      <c r="E90" s="276">
        <f t="shared" si="9"/>
        <v>155.19999999999999</v>
      </c>
    </row>
    <row r="91" spans="1:5" x14ac:dyDescent="0.2">
      <c r="A91" s="273">
        <f t="shared" si="10"/>
        <v>89</v>
      </c>
      <c r="B91" s="16">
        <f t="shared" si="7"/>
        <v>34217.797500000001</v>
      </c>
      <c r="C91" s="274">
        <f t="shared" si="11"/>
        <v>13812.8</v>
      </c>
      <c r="D91" s="276">
        <f t="shared" si="8"/>
        <v>384.46963483146067</v>
      </c>
      <c r="E91" s="276">
        <f t="shared" si="9"/>
        <v>155.19999999999999</v>
      </c>
    </row>
    <row r="92" spans="1:5" x14ac:dyDescent="0.2">
      <c r="A92" s="273">
        <f t="shared" si="10"/>
        <v>90</v>
      </c>
      <c r="B92" s="16">
        <f t="shared" si="7"/>
        <v>34384.974999999999</v>
      </c>
      <c r="C92" s="274">
        <f t="shared" si="11"/>
        <v>13967.999999999998</v>
      </c>
      <c r="D92" s="276">
        <f t="shared" si="8"/>
        <v>382.05527777777775</v>
      </c>
      <c r="E92" s="276">
        <f t="shared" si="9"/>
        <v>155.19999999999999</v>
      </c>
    </row>
    <row r="93" spans="1:5" x14ac:dyDescent="0.2">
      <c r="A93" s="273">
        <f t="shared" si="10"/>
        <v>91</v>
      </c>
      <c r="B93" s="16">
        <f t="shared" si="7"/>
        <v>34552.152500000004</v>
      </c>
      <c r="C93" s="274">
        <f t="shared" si="11"/>
        <v>14123.199999999999</v>
      </c>
      <c r="D93" s="276">
        <f t="shared" si="8"/>
        <v>379.69398351648357</v>
      </c>
      <c r="E93" s="276">
        <f t="shared" si="9"/>
        <v>155.19999999999999</v>
      </c>
    </row>
    <row r="94" spans="1:5" x14ac:dyDescent="0.2">
      <c r="A94" s="273">
        <f t="shared" si="10"/>
        <v>92</v>
      </c>
      <c r="B94" s="16">
        <f t="shared" si="7"/>
        <v>34719.33</v>
      </c>
      <c r="C94" s="274">
        <f t="shared" si="11"/>
        <v>14278.4</v>
      </c>
      <c r="D94" s="276">
        <f t="shared" si="8"/>
        <v>377.38402173913045</v>
      </c>
      <c r="E94" s="276">
        <f t="shared" si="9"/>
        <v>155.19999999999999</v>
      </c>
    </row>
    <row r="95" spans="1:5" x14ac:dyDescent="0.2">
      <c r="A95" s="273">
        <f t="shared" si="10"/>
        <v>93</v>
      </c>
      <c r="B95" s="16">
        <f t="shared" si="7"/>
        <v>34886.5075</v>
      </c>
      <c r="C95" s="274">
        <f t="shared" si="11"/>
        <v>14433.599999999999</v>
      </c>
      <c r="D95" s="276">
        <f t="shared" si="8"/>
        <v>375.12373655913979</v>
      </c>
      <c r="E95" s="276">
        <f t="shared" si="9"/>
        <v>155.19999999999999</v>
      </c>
    </row>
    <row r="96" spans="1:5" x14ac:dyDescent="0.2">
      <c r="A96" s="273">
        <f t="shared" si="10"/>
        <v>94</v>
      </c>
      <c r="B96" s="16">
        <f t="shared" si="7"/>
        <v>35053.684999999998</v>
      </c>
      <c r="C96" s="274">
        <f t="shared" si="11"/>
        <v>14588.8</v>
      </c>
      <c r="D96" s="276">
        <f t="shared" si="8"/>
        <v>372.91154255319145</v>
      </c>
      <c r="E96" s="276">
        <f t="shared" si="9"/>
        <v>155.19999999999999</v>
      </c>
    </row>
    <row r="97" spans="1:5" x14ac:dyDescent="0.2">
      <c r="A97" s="273">
        <f t="shared" si="10"/>
        <v>95</v>
      </c>
      <c r="B97" s="16">
        <f t="shared" si="7"/>
        <v>35220.862500000003</v>
      </c>
      <c r="C97" s="274">
        <f t="shared" si="11"/>
        <v>14743.999999999998</v>
      </c>
      <c r="D97" s="276">
        <f t="shared" si="8"/>
        <v>370.74592105263162</v>
      </c>
      <c r="E97" s="276">
        <f t="shared" si="9"/>
        <v>155.19999999999999</v>
      </c>
    </row>
    <row r="98" spans="1:5" x14ac:dyDescent="0.2">
      <c r="A98" s="273">
        <f t="shared" si="10"/>
        <v>96</v>
      </c>
      <c r="B98" s="16">
        <f t="shared" si="7"/>
        <v>35388.04</v>
      </c>
      <c r="C98" s="274">
        <f t="shared" si="11"/>
        <v>14899.199999999999</v>
      </c>
      <c r="D98" s="276">
        <f t="shared" si="8"/>
        <v>368.62541666666669</v>
      </c>
      <c r="E98" s="276">
        <f t="shared" si="9"/>
        <v>155.19999999999999</v>
      </c>
    </row>
    <row r="99" spans="1:5" x14ac:dyDescent="0.2">
      <c r="A99" s="273">
        <f t="shared" si="10"/>
        <v>97</v>
      </c>
      <c r="B99" s="16">
        <f t="shared" si="7"/>
        <v>35555.217499999999</v>
      </c>
      <c r="C99" s="274">
        <f t="shared" si="11"/>
        <v>15054.4</v>
      </c>
      <c r="D99" s="276">
        <f t="shared" si="8"/>
        <v>366.54863402061852</v>
      </c>
      <c r="E99" s="276">
        <f t="shared" si="9"/>
        <v>155.19999999999999</v>
      </c>
    </row>
    <row r="100" spans="1:5" x14ac:dyDescent="0.2">
      <c r="A100" s="273">
        <f t="shared" si="10"/>
        <v>98</v>
      </c>
      <c r="B100" s="16">
        <f t="shared" si="7"/>
        <v>35722.395000000004</v>
      </c>
      <c r="C100" s="274">
        <f t="shared" si="11"/>
        <v>15209.599999999999</v>
      </c>
      <c r="D100" s="276">
        <f t="shared" si="8"/>
        <v>364.5142346938776</v>
      </c>
      <c r="E100" s="276">
        <f t="shared" si="9"/>
        <v>155.19999999999999</v>
      </c>
    </row>
    <row r="101" spans="1:5" x14ac:dyDescent="0.2">
      <c r="A101" s="273">
        <f t="shared" si="10"/>
        <v>99</v>
      </c>
      <c r="B101" s="16">
        <f t="shared" si="7"/>
        <v>35889.572500000002</v>
      </c>
      <c r="C101" s="274">
        <f t="shared" si="11"/>
        <v>15364.8</v>
      </c>
      <c r="D101" s="276">
        <f t="shared" si="8"/>
        <v>362.52093434343436</v>
      </c>
      <c r="E101" s="276">
        <f t="shared" si="9"/>
        <v>155.19999999999999</v>
      </c>
    </row>
    <row r="102" spans="1:5" x14ac:dyDescent="0.2">
      <c r="A102" s="273">
        <f t="shared" si="10"/>
        <v>100</v>
      </c>
      <c r="B102" s="16">
        <f t="shared" si="7"/>
        <v>36056.75</v>
      </c>
      <c r="C102" s="274">
        <f t="shared" si="11"/>
        <v>15519.999999999998</v>
      </c>
      <c r="D102" s="276">
        <f t="shared" si="8"/>
        <v>360.5675</v>
      </c>
      <c r="E102" s="276">
        <f t="shared" si="9"/>
        <v>155.19999999999999</v>
      </c>
    </row>
    <row r="103" spans="1:5" x14ac:dyDescent="0.2">
      <c r="A103" s="273">
        <f t="shared" si="10"/>
        <v>101</v>
      </c>
      <c r="B103" s="16">
        <f t="shared" si="7"/>
        <v>36223.927499999998</v>
      </c>
      <c r="C103" s="274">
        <f t="shared" si="11"/>
        <v>15675.199999999999</v>
      </c>
      <c r="D103" s="276">
        <f t="shared" si="8"/>
        <v>358.65274752475244</v>
      </c>
      <c r="E103" s="276">
        <f t="shared" si="9"/>
        <v>155.19999999999999</v>
      </c>
    </row>
    <row r="104" spans="1:5" x14ac:dyDescent="0.2">
      <c r="A104" s="273">
        <f t="shared" si="10"/>
        <v>102</v>
      </c>
      <c r="B104" s="16">
        <f t="shared" si="7"/>
        <v>36391.105000000003</v>
      </c>
      <c r="C104" s="274">
        <f t="shared" si="11"/>
        <v>15830.4</v>
      </c>
      <c r="D104" s="276">
        <f t="shared" si="8"/>
        <v>356.77553921568631</v>
      </c>
      <c r="E104" s="276">
        <f t="shared" si="9"/>
        <v>155.19999999999999</v>
      </c>
    </row>
    <row r="105" spans="1:5" x14ac:dyDescent="0.2">
      <c r="A105" s="273">
        <f t="shared" si="10"/>
        <v>103</v>
      </c>
      <c r="B105" s="16">
        <f t="shared" si="7"/>
        <v>36558.282500000001</v>
      </c>
      <c r="C105" s="274">
        <f t="shared" si="11"/>
        <v>15985.599999999999</v>
      </c>
      <c r="D105" s="276">
        <f t="shared" si="8"/>
        <v>354.93478155339807</v>
      </c>
      <c r="E105" s="276">
        <f t="shared" si="9"/>
        <v>155.19999999999999</v>
      </c>
    </row>
    <row r="106" spans="1:5" x14ac:dyDescent="0.2">
      <c r="A106" s="273">
        <f t="shared" si="10"/>
        <v>104</v>
      </c>
      <c r="B106" s="16">
        <f t="shared" si="7"/>
        <v>36725.46</v>
      </c>
      <c r="C106" s="274">
        <f t="shared" si="11"/>
        <v>16140.8</v>
      </c>
      <c r="D106" s="276">
        <f t="shared" si="8"/>
        <v>353.12942307692305</v>
      </c>
      <c r="E106" s="276">
        <f t="shared" si="9"/>
        <v>155.19999999999999</v>
      </c>
    </row>
    <row r="107" spans="1:5" x14ac:dyDescent="0.2">
      <c r="A107" s="273">
        <f t="shared" si="10"/>
        <v>105</v>
      </c>
      <c r="B107" s="16">
        <f t="shared" si="7"/>
        <v>36892.637500000004</v>
      </c>
      <c r="C107" s="274">
        <f t="shared" si="11"/>
        <v>16295.999999999998</v>
      </c>
      <c r="D107" s="276">
        <f t="shared" si="8"/>
        <v>351.35845238095243</v>
      </c>
      <c r="E107" s="276">
        <f t="shared" si="9"/>
        <v>155.19999999999999</v>
      </c>
    </row>
    <row r="108" spans="1:5" x14ac:dyDescent="0.2">
      <c r="A108" s="273">
        <f t="shared" si="10"/>
        <v>106</v>
      </c>
      <c r="B108" s="16">
        <f t="shared" si="7"/>
        <v>37059.815000000002</v>
      </c>
      <c r="C108" s="274">
        <f t="shared" si="11"/>
        <v>16451.199999999997</v>
      </c>
      <c r="D108" s="276">
        <f t="shared" si="8"/>
        <v>349.62089622641514</v>
      </c>
      <c r="E108" s="276">
        <f t="shared" si="9"/>
        <v>155.19999999999996</v>
      </c>
    </row>
    <row r="109" spans="1:5" x14ac:dyDescent="0.2">
      <c r="A109" s="273">
        <f t="shared" si="10"/>
        <v>107</v>
      </c>
      <c r="B109" s="16">
        <f t="shared" si="7"/>
        <v>37226.9925</v>
      </c>
      <c r="C109" s="274">
        <f t="shared" si="11"/>
        <v>16606.399999999998</v>
      </c>
      <c r="D109" s="276">
        <f t="shared" si="8"/>
        <v>347.91581775700934</v>
      </c>
      <c r="E109" s="276">
        <f t="shared" si="9"/>
        <v>155.19999999999999</v>
      </c>
    </row>
    <row r="110" spans="1:5" x14ac:dyDescent="0.2">
      <c r="A110" s="273">
        <f t="shared" si="10"/>
        <v>108</v>
      </c>
      <c r="B110" s="16">
        <f t="shared" si="7"/>
        <v>37394.17</v>
      </c>
      <c r="C110" s="274">
        <f t="shared" si="11"/>
        <v>16761.599999999999</v>
      </c>
      <c r="D110" s="276">
        <f t="shared" si="8"/>
        <v>346.24231481481479</v>
      </c>
      <c r="E110" s="276">
        <f t="shared" si="9"/>
        <v>155.19999999999999</v>
      </c>
    </row>
    <row r="111" spans="1:5" x14ac:dyDescent="0.2">
      <c r="A111" s="273">
        <f t="shared" si="10"/>
        <v>109</v>
      </c>
      <c r="B111" s="16">
        <f t="shared" si="7"/>
        <v>37561.347500000003</v>
      </c>
      <c r="C111" s="274">
        <f t="shared" si="11"/>
        <v>16916.8</v>
      </c>
      <c r="D111" s="276">
        <f t="shared" si="8"/>
        <v>344.59951834862386</v>
      </c>
      <c r="E111" s="276">
        <f t="shared" si="9"/>
        <v>155.19999999999999</v>
      </c>
    </row>
    <row r="112" spans="1:5" x14ac:dyDescent="0.2">
      <c r="A112" s="273">
        <f t="shared" si="10"/>
        <v>110</v>
      </c>
      <c r="B112" s="16">
        <f t="shared" si="7"/>
        <v>37728.525000000001</v>
      </c>
      <c r="C112" s="274">
        <f t="shared" si="11"/>
        <v>17072</v>
      </c>
      <c r="D112" s="276">
        <f t="shared" si="8"/>
        <v>342.98659090909092</v>
      </c>
      <c r="E112" s="276">
        <f t="shared" si="9"/>
        <v>155.19999999999999</v>
      </c>
    </row>
    <row r="113" spans="1:5" x14ac:dyDescent="0.2">
      <c r="A113" s="273">
        <f t="shared" si="10"/>
        <v>111</v>
      </c>
      <c r="B113" s="16">
        <f t="shared" si="7"/>
        <v>37895.702499999999</v>
      </c>
      <c r="C113" s="274">
        <f t="shared" si="11"/>
        <v>17227.199999999997</v>
      </c>
      <c r="D113" s="276">
        <f t="shared" si="8"/>
        <v>341.4027252252252</v>
      </c>
      <c r="E113" s="276">
        <f t="shared" si="9"/>
        <v>155.19999999999996</v>
      </c>
    </row>
    <row r="114" spans="1:5" x14ac:dyDescent="0.2">
      <c r="A114" s="273">
        <f t="shared" si="10"/>
        <v>112</v>
      </c>
      <c r="B114" s="16">
        <f t="shared" si="7"/>
        <v>38062.880000000005</v>
      </c>
      <c r="C114" s="274">
        <f t="shared" si="11"/>
        <v>17382.399999999998</v>
      </c>
      <c r="D114" s="276">
        <f t="shared" si="8"/>
        <v>339.8471428571429</v>
      </c>
      <c r="E114" s="276">
        <f t="shared" si="9"/>
        <v>155.19999999999999</v>
      </c>
    </row>
    <row r="115" spans="1:5" x14ac:dyDescent="0.2">
      <c r="A115" s="273">
        <f t="shared" si="10"/>
        <v>113</v>
      </c>
      <c r="B115" s="16">
        <f t="shared" si="7"/>
        <v>38230.057500000003</v>
      </c>
      <c r="C115" s="274">
        <f t="shared" si="11"/>
        <v>17537.599999999999</v>
      </c>
      <c r="D115" s="276">
        <f t="shared" si="8"/>
        <v>338.31909292035402</v>
      </c>
      <c r="E115" s="276">
        <f t="shared" si="9"/>
        <v>155.19999999999999</v>
      </c>
    </row>
    <row r="116" spans="1:5" x14ac:dyDescent="0.2">
      <c r="A116" s="273">
        <f t="shared" si="10"/>
        <v>114</v>
      </c>
      <c r="B116" s="16">
        <f t="shared" si="7"/>
        <v>38397.235000000001</v>
      </c>
      <c r="C116" s="274">
        <f t="shared" si="11"/>
        <v>17692.8</v>
      </c>
      <c r="D116" s="276">
        <f t="shared" si="8"/>
        <v>336.817850877193</v>
      </c>
      <c r="E116" s="276">
        <f t="shared" si="9"/>
        <v>155.19999999999999</v>
      </c>
    </row>
    <row r="117" spans="1:5" x14ac:dyDescent="0.2">
      <c r="A117" s="273">
        <f t="shared" si="10"/>
        <v>115</v>
      </c>
      <c r="B117" s="16">
        <f t="shared" si="7"/>
        <v>38564.412499999999</v>
      </c>
      <c r="C117" s="274">
        <f t="shared" si="11"/>
        <v>17848</v>
      </c>
      <c r="D117" s="276">
        <f t="shared" si="8"/>
        <v>335.34271739130435</v>
      </c>
      <c r="E117" s="276">
        <f t="shared" si="9"/>
        <v>155.19999999999999</v>
      </c>
    </row>
    <row r="118" spans="1:5" x14ac:dyDescent="0.2">
      <c r="A118" s="273">
        <f t="shared" si="10"/>
        <v>116</v>
      </c>
      <c r="B118" s="16">
        <f t="shared" si="7"/>
        <v>38731.590000000004</v>
      </c>
      <c r="C118" s="274">
        <f t="shared" si="11"/>
        <v>18003.199999999997</v>
      </c>
      <c r="D118" s="276">
        <f t="shared" si="8"/>
        <v>333.89301724137937</v>
      </c>
      <c r="E118" s="276">
        <f t="shared" si="9"/>
        <v>155.19999999999999</v>
      </c>
    </row>
    <row r="119" spans="1:5" x14ac:dyDescent="0.2">
      <c r="A119" s="273">
        <f t="shared" si="10"/>
        <v>117</v>
      </c>
      <c r="B119" s="16">
        <f t="shared" si="7"/>
        <v>38898.767500000002</v>
      </c>
      <c r="C119" s="274">
        <f t="shared" si="11"/>
        <v>18158.399999999998</v>
      </c>
      <c r="D119" s="276">
        <f t="shared" si="8"/>
        <v>332.46809829059828</v>
      </c>
      <c r="E119" s="276">
        <f t="shared" si="9"/>
        <v>155.19999999999999</v>
      </c>
    </row>
    <row r="120" spans="1:5" x14ac:dyDescent="0.2">
      <c r="A120" s="273">
        <f t="shared" si="10"/>
        <v>118</v>
      </c>
      <c r="B120" s="16">
        <f t="shared" si="7"/>
        <v>39065.945</v>
      </c>
      <c r="C120" s="274">
        <f t="shared" si="11"/>
        <v>18313.599999999999</v>
      </c>
      <c r="D120" s="276">
        <f t="shared" si="8"/>
        <v>331.06733050847458</v>
      </c>
      <c r="E120" s="276">
        <f t="shared" si="9"/>
        <v>155.19999999999999</v>
      </c>
    </row>
    <row r="121" spans="1:5" x14ac:dyDescent="0.2">
      <c r="A121" s="273">
        <f t="shared" si="10"/>
        <v>119</v>
      </c>
      <c r="B121" s="16">
        <f t="shared" si="7"/>
        <v>39233.122499999998</v>
      </c>
      <c r="C121" s="274">
        <f t="shared" si="11"/>
        <v>18468.8</v>
      </c>
      <c r="D121" s="276">
        <f t="shared" si="8"/>
        <v>329.6901050420168</v>
      </c>
      <c r="E121" s="276">
        <f t="shared" si="9"/>
        <v>155.19999999999999</v>
      </c>
    </row>
    <row r="122" spans="1:5" x14ac:dyDescent="0.2">
      <c r="A122" s="273">
        <f t="shared" si="10"/>
        <v>120</v>
      </c>
      <c r="B122" s="16">
        <f t="shared" si="7"/>
        <v>39400.300000000003</v>
      </c>
      <c r="C122" s="274">
        <f t="shared" si="11"/>
        <v>18624</v>
      </c>
      <c r="D122" s="276">
        <f t="shared" si="8"/>
        <v>328.33583333333337</v>
      </c>
      <c r="E122" s="276">
        <f t="shared" si="9"/>
        <v>155.19999999999999</v>
      </c>
    </row>
    <row r="123" spans="1:5" x14ac:dyDescent="0.2">
      <c r="A123" s="273">
        <f t="shared" si="10"/>
        <v>121</v>
      </c>
      <c r="B123" s="16">
        <f t="shared" si="7"/>
        <v>39567.477500000001</v>
      </c>
      <c r="C123" s="274">
        <f t="shared" si="11"/>
        <v>18779.199999999997</v>
      </c>
      <c r="D123" s="276">
        <f t="shared" si="8"/>
        <v>327.00394628099173</v>
      </c>
      <c r="E123" s="276">
        <f t="shared" si="9"/>
        <v>155.19999999999999</v>
      </c>
    </row>
    <row r="124" spans="1:5" x14ac:dyDescent="0.2">
      <c r="A124" s="273">
        <f t="shared" si="10"/>
        <v>122</v>
      </c>
      <c r="B124" s="16">
        <f t="shared" si="7"/>
        <v>39734.654999999999</v>
      </c>
      <c r="C124" s="274">
        <f t="shared" si="11"/>
        <v>18934.399999999998</v>
      </c>
      <c r="D124" s="276">
        <f t="shared" si="8"/>
        <v>325.69389344262294</v>
      </c>
      <c r="E124" s="276">
        <f t="shared" si="9"/>
        <v>155.19999999999999</v>
      </c>
    </row>
    <row r="125" spans="1:5" x14ac:dyDescent="0.2">
      <c r="A125" s="273">
        <f t="shared" si="10"/>
        <v>123</v>
      </c>
      <c r="B125" s="16">
        <f t="shared" si="7"/>
        <v>39901.832500000004</v>
      </c>
      <c r="C125" s="274">
        <f t="shared" si="11"/>
        <v>19089.599999999999</v>
      </c>
      <c r="D125" s="276">
        <f t="shared" si="8"/>
        <v>324.40514227642279</v>
      </c>
      <c r="E125" s="276">
        <f t="shared" si="9"/>
        <v>155.19999999999999</v>
      </c>
    </row>
    <row r="126" spans="1:5" x14ac:dyDescent="0.2">
      <c r="A126" s="273">
        <f t="shared" si="10"/>
        <v>124</v>
      </c>
      <c r="B126" s="16">
        <f t="shared" si="7"/>
        <v>40069.01</v>
      </c>
      <c r="C126" s="274">
        <f t="shared" si="11"/>
        <v>19244.8</v>
      </c>
      <c r="D126" s="276">
        <f t="shared" si="8"/>
        <v>323.13717741935483</v>
      </c>
      <c r="E126" s="276">
        <f t="shared" si="9"/>
        <v>155.19999999999999</v>
      </c>
    </row>
    <row r="127" spans="1:5" x14ac:dyDescent="0.2">
      <c r="A127" s="273">
        <f t="shared" si="10"/>
        <v>125</v>
      </c>
      <c r="B127" s="16">
        <f t="shared" si="7"/>
        <v>40236.1875</v>
      </c>
      <c r="C127" s="274">
        <f t="shared" si="11"/>
        <v>19400</v>
      </c>
      <c r="D127" s="276">
        <f t="shared" si="8"/>
        <v>321.8895</v>
      </c>
      <c r="E127" s="276">
        <f t="shared" si="9"/>
        <v>155.19999999999999</v>
      </c>
    </row>
    <row r="128" spans="1:5" x14ac:dyDescent="0.2">
      <c r="A128" s="273">
        <f t="shared" si="10"/>
        <v>126</v>
      </c>
      <c r="B128" s="16">
        <f t="shared" si="7"/>
        <v>40403.364999999998</v>
      </c>
      <c r="C128" s="274">
        <f t="shared" si="11"/>
        <v>19555.199999999997</v>
      </c>
      <c r="D128" s="276">
        <f t="shared" si="8"/>
        <v>320.66162698412694</v>
      </c>
      <c r="E128" s="276">
        <f t="shared" si="9"/>
        <v>155.19999999999999</v>
      </c>
    </row>
    <row r="129" spans="1:5" x14ac:dyDescent="0.2">
      <c r="A129" s="273">
        <f t="shared" si="10"/>
        <v>127</v>
      </c>
      <c r="B129" s="16">
        <f t="shared" si="7"/>
        <v>40570.542500000003</v>
      </c>
      <c r="C129" s="274">
        <f t="shared" si="11"/>
        <v>19710.399999999998</v>
      </c>
      <c r="D129" s="276">
        <f t="shared" si="8"/>
        <v>319.45309055118111</v>
      </c>
      <c r="E129" s="276">
        <f t="shared" si="9"/>
        <v>155.19999999999999</v>
      </c>
    </row>
    <row r="130" spans="1:5" x14ac:dyDescent="0.2">
      <c r="A130" s="273">
        <f t="shared" si="10"/>
        <v>128</v>
      </c>
      <c r="B130" s="16">
        <f t="shared" si="7"/>
        <v>40737.72</v>
      </c>
      <c r="C130" s="274">
        <f t="shared" si="11"/>
        <v>19865.599999999999</v>
      </c>
      <c r="D130" s="276">
        <f t="shared" si="8"/>
        <v>318.26343750000001</v>
      </c>
      <c r="E130" s="276">
        <f t="shared" si="9"/>
        <v>155.19999999999999</v>
      </c>
    </row>
    <row r="131" spans="1:5" x14ac:dyDescent="0.2">
      <c r="A131" s="273">
        <f t="shared" si="10"/>
        <v>129</v>
      </c>
      <c r="B131" s="16">
        <f t="shared" si="7"/>
        <v>40904.897499999999</v>
      </c>
      <c r="C131" s="274">
        <f t="shared" si="11"/>
        <v>20020.8</v>
      </c>
      <c r="D131" s="276">
        <f t="shared" si="8"/>
        <v>317.09222868217051</v>
      </c>
      <c r="E131" s="276">
        <f t="shared" si="9"/>
        <v>155.19999999999999</v>
      </c>
    </row>
    <row r="132" spans="1:5" x14ac:dyDescent="0.2">
      <c r="A132" s="273">
        <f t="shared" si="10"/>
        <v>130</v>
      </c>
      <c r="B132" s="16">
        <f t="shared" ref="B132:B195" si="12">1.165*(16600+(A132*143.5))</f>
        <v>41072.075000000004</v>
      </c>
      <c r="C132" s="274">
        <f t="shared" si="11"/>
        <v>20176</v>
      </c>
      <c r="D132" s="276">
        <f t="shared" ref="D132:D195" si="13">B132/A132</f>
        <v>315.93903846153847</v>
      </c>
      <c r="E132" s="276">
        <f t="shared" ref="E132:E195" si="14">C132/A132</f>
        <v>155.19999999999999</v>
      </c>
    </row>
    <row r="133" spans="1:5" x14ac:dyDescent="0.2">
      <c r="A133" s="273">
        <f t="shared" si="10"/>
        <v>131</v>
      </c>
      <c r="B133" s="16">
        <f t="shared" si="12"/>
        <v>41239.252500000002</v>
      </c>
      <c r="C133" s="274">
        <f t="shared" si="11"/>
        <v>20331.199999999997</v>
      </c>
      <c r="D133" s="276">
        <f t="shared" si="13"/>
        <v>314.80345419847328</v>
      </c>
      <c r="E133" s="276">
        <f t="shared" si="14"/>
        <v>155.19999999999999</v>
      </c>
    </row>
    <row r="134" spans="1:5" x14ac:dyDescent="0.2">
      <c r="A134" s="273">
        <f t="shared" si="10"/>
        <v>132</v>
      </c>
      <c r="B134" s="16">
        <f t="shared" si="12"/>
        <v>41406.43</v>
      </c>
      <c r="C134" s="274">
        <f t="shared" si="11"/>
        <v>20486.399999999998</v>
      </c>
      <c r="D134" s="276">
        <f t="shared" si="13"/>
        <v>313.68507575757576</v>
      </c>
      <c r="E134" s="276">
        <f t="shared" si="14"/>
        <v>155.19999999999999</v>
      </c>
    </row>
    <row r="135" spans="1:5" x14ac:dyDescent="0.2">
      <c r="A135" s="273">
        <f t="shared" si="10"/>
        <v>133</v>
      </c>
      <c r="B135" s="16">
        <f t="shared" si="12"/>
        <v>41573.607499999998</v>
      </c>
      <c r="C135" s="274">
        <f t="shared" si="11"/>
        <v>20641.599999999999</v>
      </c>
      <c r="D135" s="276">
        <f t="shared" si="13"/>
        <v>312.583515037594</v>
      </c>
      <c r="E135" s="276">
        <f t="shared" si="14"/>
        <v>155.19999999999999</v>
      </c>
    </row>
    <row r="136" spans="1:5" x14ac:dyDescent="0.2">
      <c r="A136" s="273">
        <f t="shared" si="10"/>
        <v>134</v>
      </c>
      <c r="B136" s="16">
        <f t="shared" si="12"/>
        <v>41740.785000000003</v>
      </c>
      <c r="C136" s="274">
        <f t="shared" si="11"/>
        <v>20796.8</v>
      </c>
      <c r="D136" s="276">
        <f t="shared" si="13"/>
        <v>311.49839552238808</v>
      </c>
      <c r="E136" s="276">
        <f t="shared" si="14"/>
        <v>155.19999999999999</v>
      </c>
    </row>
    <row r="137" spans="1:5" x14ac:dyDescent="0.2">
      <c r="A137" s="273">
        <f t="shared" si="10"/>
        <v>135</v>
      </c>
      <c r="B137" s="16">
        <f t="shared" si="12"/>
        <v>41907.962500000001</v>
      </c>
      <c r="C137" s="274">
        <f t="shared" si="11"/>
        <v>20952</v>
      </c>
      <c r="D137" s="276">
        <f t="shared" si="13"/>
        <v>310.42935185185189</v>
      </c>
      <c r="E137" s="276">
        <f t="shared" si="14"/>
        <v>155.19999999999999</v>
      </c>
    </row>
    <row r="138" spans="1:5" x14ac:dyDescent="0.2">
      <c r="A138" s="273">
        <f t="shared" si="10"/>
        <v>136</v>
      </c>
      <c r="B138" s="16">
        <f t="shared" si="12"/>
        <v>42075.14</v>
      </c>
      <c r="C138" s="274">
        <f t="shared" si="11"/>
        <v>21107.199999999997</v>
      </c>
      <c r="D138" s="276">
        <f t="shared" si="13"/>
        <v>309.3760294117647</v>
      </c>
      <c r="E138" s="276">
        <f t="shared" si="14"/>
        <v>155.19999999999999</v>
      </c>
    </row>
    <row r="139" spans="1:5" x14ac:dyDescent="0.2">
      <c r="A139" s="273">
        <f t="shared" si="10"/>
        <v>137</v>
      </c>
      <c r="B139" s="16">
        <f t="shared" si="12"/>
        <v>42242.317500000005</v>
      </c>
      <c r="C139" s="274">
        <f t="shared" si="11"/>
        <v>21262.399999999998</v>
      </c>
      <c r="D139" s="276">
        <f t="shared" si="13"/>
        <v>308.33808394160587</v>
      </c>
      <c r="E139" s="276">
        <f t="shared" si="14"/>
        <v>155.19999999999999</v>
      </c>
    </row>
    <row r="140" spans="1:5" x14ac:dyDescent="0.2">
      <c r="A140" s="273">
        <f t="shared" si="10"/>
        <v>138</v>
      </c>
      <c r="B140" s="16">
        <f t="shared" si="12"/>
        <v>42409.495000000003</v>
      </c>
      <c r="C140" s="274">
        <f t="shared" si="11"/>
        <v>21417.599999999999</v>
      </c>
      <c r="D140" s="276">
        <f t="shared" si="13"/>
        <v>307.31518115942032</v>
      </c>
      <c r="E140" s="276">
        <f t="shared" si="14"/>
        <v>155.19999999999999</v>
      </c>
    </row>
    <row r="141" spans="1:5" x14ac:dyDescent="0.2">
      <c r="A141" s="273">
        <f t="shared" si="10"/>
        <v>139</v>
      </c>
      <c r="B141" s="16">
        <f t="shared" si="12"/>
        <v>42576.672500000001</v>
      </c>
      <c r="C141" s="274">
        <f t="shared" si="11"/>
        <v>21572.799999999999</v>
      </c>
      <c r="D141" s="276">
        <f t="shared" si="13"/>
        <v>306.3069964028777</v>
      </c>
      <c r="E141" s="276">
        <f t="shared" si="14"/>
        <v>155.19999999999999</v>
      </c>
    </row>
    <row r="142" spans="1:5" x14ac:dyDescent="0.2">
      <c r="A142" s="273">
        <f t="shared" si="10"/>
        <v>140</v>
      </c>
      <c r="B142" s="16">
        <f t="shared" si="12"/>
        <v>42743.85</v>
      </c>
      <c r="C142" s="274">
        <f t="shared" si="11"/>
        <v>21728</v>
      </c>
      <c r="D142" s="276">
        <f t="shared" si="13"/>
        <v>305.31321428571425</v>
      </c>
      <c r="E142" s="276">
        <f t="shared" si="14"/>
        <v>155.19999999999999</v>
      </c>
    </row>
    <row r="143" spans="1:5" x14ac:dyDescent="0.2">
      <c r="A143" s="273">
        <f t="shared" ref="A143:A206" si="15">A142+1</f>
        <v>141</v>
      </c>
      <c r="B143" s="16">
        <f t="shared" si="12"/>
        <v>42911.027500000004</v>
      </c>
      <c r="C143" s="274">
        <f t="shared" ref="C143:C206" si="16">A143*155.2</f>
        <v>21883.199999999997</v>
      </c>
      <c r="D143" s="276">
        <f t="shared" si="13"/>
        <v>304.33352836879436</v>
      </c>
      <c r="E143" s="276">
        <f t="shared" si="14"/>
        <v>155.19999999999999</v>
      </c>
    </row>
    <row r="144" spans="1:5" x14ac:dyDescent="0.2">
      <c r="A144" s="273">
        <f t="shared" si="15"/>
        <v>142</v>
      </c>
      <c r="B144" s="16">
        <f t="shared" si="12"/>
        <v>43078.205000000002</v>
      </c>
      <c r="C144" s="274">
        <f t="shared" si="16"/>
        <v>22038.399999999998</v>
      </c>
      <c r="D144" s="276">
        <f t="shared" si="13"/>
        <v>303.36764084507041</v>
      </c>
      <c r="E144" s="276">
        <f t="shared" si="14"/>
        <v>155.19999999999999</v>
      </c>
    </row>
    <row r="145" spans="1:5" x14ac:dyDescent="0.2">
      <c r="A145" s="273">
        <f t="shared" si="15"/>
        <v>143</v>
      </c>
      <c r="B145" s="16">
        <f t="shared" si="12"/>
        <v>43245.3825</v>
      </c>
      <c r="C145" s="274">
        <f t="shared" si="16"/>
        <v>22193.599999999999</v>
      </c>
      <c r="D145" s="276">
        <f t="shared" si="13"/>
        <v>302.41526223776225</v>
      </c>
      <c r="E145" s="276">
        <f t="shared" si="14"/>
        <v>155.19999999999999</v>
      </c>
    </row>
    <row r="146" spans="1:5" x14ac:dyDescent="0.2">
      <c r="A146" s="273">
        <f t="shared" si="15"/>
        <v>144</v>
      </c>
      <c r="B146" s="16">
        <f t="shared" si="12"/>
        <v>43412.560000000005</v>
      </c>
      <c r="C146" s="274">
        <f t="shared" si="16"/>
        <v>22348.799999999999</v>
      </c>
      <c r="D146" s="276">
        <f t="shared" si="13"/>
        <v>301.47611111111115</v>
      </c>
      <c r="E146" s="276">
        <f t="shared" si="14"/>
        <v>155.19999999999999</v>
      </c>
    </row>
    <row r="147" spans="1:5" x14ac:dyDescent="0.2">
      <c r="A147" s="273">
        <f t="shared" si="15"/>
        <v>145</v>
      </c>
      <c r="B147" s="16">
        <f t="shared" si="12"/>
        <v>43579.737500000003</v>
      </c>
      <c r="C147" s="274">
        <f t="shared" si="16"/>
        <v>22504</v>
      </c>
      <c r="D147" s="276">
        <f t="shared" si="13"/>
        <v>300.54991379310349</v>
      </c>
      <c r="E147" s="276">
        <f t="shared" si="14"/>
        <v>155.19999999999999</v>
      </c>
    </row>
    <row r="148" spans="1:5" x14ac:dyDescent="0.2">
      <c r="A148" s="273">
        <f t="shared" si="15"/>
        <v>146</v>
      </c>
      <c r="B148" s="16">
        <f t="shared" si="12"/>
        <v>43746.915000000001</v>
      </c>
      <c r="C148" s="274">
        <f t="shared" si="16"/>
        <v>22659.199999999997</v>
      </c>
      <c r="D148" s="276">
        <f t="shared" si="13"/>
        <v>299.63640410958902</v>
      </c>
      <c r="E148" s="276">
        <f t="shared" si="14"/>
        <v>155.19999999999999</v>
      </c>
    </row>
    <row r="149" spans="1:5" x14ac:dyDescent="0.2">
      <c r="A149" s="273">
        <f t="shared" si="15"/>
        <v>147</v>
      </c>
      <c r="B149" s="16">
        <f t="shared" si="12"/>
        <v>43914.092499999999</v>
      </c>
      <c r="C149" s="274">
        <f t="shared" si="16"/>
        <v>22814.399999999998</v>
      </c>
      <c r="D149" s="276">
        <f t="shared" si="13"/>
        <v>298.7353231292517</v>
      </c>
      <c r="E149" s="276">
        <f t="shared" si="14"/>
        <v>155.19999999999999</v>
      </c>
    </row>
    <row r="150" spans="1:5" x14ac:dyDescent="0.2">
      <c r="A150" s="273">
        <f t="shared" si="15"/>
        <v>148</v>
      </c>
      <c r="B150" s="16">
        <f t="shared" si="12"/>
        <v>44081.270000000004</v>
      </c>
      <c r="C150" s="274">
        <f t="shared" si="16"/>
        <v>22969.599999999999</v>
      </c>
      <c r="D150" s="276">
        <f t="shared" si="13"/>
        <v>297.84641891891897</v>
      </c>
      <c r="E150" s="276">
        <f t="shared" si="14"/>
        <v>155.19999999999999</v>
      </c>
    </row>
    <row r="151" spans="1:5" x14ac:dyDescent="0.2">
      <c r="A151" s="273">
        <f t="shared" si="15"/>
        <v>149</v>
      </c>
      <c r="B151" s="16">
        <f t="shared" si="12"/>
        <v>44248.447500000002</v>
      </c>
      <c r="C151" s="274">
        <f t="shared" si="16"/>
        <v>23124.799999999999</v>
      </c>
      <c r="D151" s="276">
        <f t="shared" si="13"/>
        <v>296.96944630872486</v>
      </c>
      <c r="E151" s="276">
        <f t="shared" si="14"/>
        <v>155.19999999999999</v>
      </c>
    </row>
    <row r="152" spans="1:5" x14ac:dyDescent="0.2">
      <c r="A152" s="273">
        <f t="shared" si="15"/>
        <v>150</v>
      </c>
      <c r="B152" s="16">
        <f t="shared" si="12"/>
        <v>44415.625</v>
      </c>
      <c r="C152" s="274">
        <f t="shared" si="16"/>
        <v>23280</v>
      </c>
      <c r="D152" s="276">
        <f t="shared" si="13"/>
        <v>296.10416666666669</v>
      </c>
      <c r="E152" s="276">
        <f t="shared" si="14"/>
        <v>155.19999999999999</v>
      </c>
    </row>
    <row r="153" spans="1:5" x14ac:dyDescent="0.2">
      <c r="A153" s="273">
        <f t="shared" si="15"/>
        <v>151</v>
      </c>
      <c r="B153" s="16">
        <f t="shared" si="12"/>
        <v>44582.802499999998</v>
      </c>
      <c r="C153" s="274">
        <f t="shared" si="16"/>
        <v>23435.199999999997</v>
      </c>
      <c r="D153" s="276">
        <f t="shared" si="13"/>
        <v>295.25034768211918</v>
      </c>
      <c r="E153" s="276">
        <f t="shared" si="14"/>
        <v>155.19999999999999</v>
      </c>
    </row>
    <row r="154" spans="1:5" x14ac:dyDescent="0.2">
      <c r="A154" s="273">
        <f t="shared" si="15"/>
        <v>152</v>
      </c>
      <c r="B154" s="16">
        <f t="shared" si="12"/>
        <v>44749.98</v>
      </c>
      <c r="C154" s="274">
        <f t="shared" si="16"/>
        <v>23590.399999999998</v>
      </c>
      <c r="D154" s="276">
        <f t="shared" si="13"/>
        <v>294.40776315789475</v>
      </c>
      <c r="E154" s="276">
        <f t="shared" si="14"/>
        <v>155.19999999999999</v>
      </c>
    </row>
    <row r="155" spans="1:5" x14ac:dyDescent="0.2">
      <c r="A155" s="273">
        <f t="shared" si="15"/>
        <v>153</v>
      </c>
      <c r="B155" s="16">
        <f t="shared" si="12"/>
        <v>44917.157500000001</v>
      </c>
      <c r="C155" s="274">
        <f t="shared" si="16"/>
        <v>23745.599999999999</v>
      </c>
      <c r="D155" s="276">
        <f t="shared" si="13"/>
        <v>293.57619281045754</v>
      </c>
      <c r="E155" s="276">
        <f t="shared" si="14"/>
        <v>155.19999999999999</v>
      </c>
    </row>
    <row r="156" spans="1:5" x14ac:dyDescent="0.2">
      <c r="A156" s="273">
        <f t="shared" si="15"/>
        <v>154</v>
      </c>
      <c r="B156" s="16">
        <f t="shared" si="12"/>
        <v>45084.334999999999</v>
      </c>
      <c r="C156" s="274">
        <f t="shared" si="16"/>
        <v>23900.799999999999</v>
      </c>
      <c r="D156" s="276">
        <f t="shared" si="13"/>
        <v>292.75542207792205</v>
      </c>
      <c r="E156" s="276">
        <f t="shared" si="14"/>
        <v>155.19999999999999</v>
      </c>
    </row>
    <row r="157" spans="1:5" x14ac:dyDescent="0.2">
      <c r="A157" s="273">
        <f t="shared" si="15"/>
        <v>155</v>
      </c>
      <c r="B157" s="16">
        <f t="shared" si="12"/>
        <v>45251.512500000004</v>
      </c>
      <c r="C157" s="274">
        <f t="shared" si="16"/>
        <v>24056</v>
      </c>
      <c r="D157" s="276">
        <f t="shared" si="13"/>
        <v>291.94524193548392</v>
      </c>
      <c r="E157" s="276">
        <f t="shared" si="14"/>
        <v>155.19999999999999</v>
      </c>
    </row>
    <row r="158" spans="1:5" x14ac:dyDescent="0.2">
      <c r="A158" s="273">
        <f t="shared" si="15"/>
        <v>156</v>
      </c>
      <c r="B158" s="16">
        <f t="shared" si="12"/>
        <v>45418.69</v>
      </c>
      <c r="C158" s="274">
        <f t="shared" si="16"/>
        <v>24211.199999999997</v>
      </c>
      <c r="D158" s="276">
        <f t="shared" si="13"/>
        <v>291.14544871794874</v>
      </c>
      <c r="E158" s="276">
        <f t="shared" si="14"/>
        <v>155.19999999999999</v>
      </c>
    </row>
    <row r="159" spans="1:5" x14ac:dyDescent="0.2">
      <c r="A159" s="273">
        <f t="shared" si="15"/>
        <v>157</v>
      </c>
      <c r="B159" s="16">
        <f t="shared" si="12"/>
        <v>45585.8675</v>
      </c>
      <c r="C159" s="274">
        <f t="shared" si="16"/>
        <v>24366.399999999998</v>
      </c>
      <c r="D159" s="276">
        <f t="shared" si="13"/>
        <v>290.35584394904458</v>
      </c>
      <c r="E159" s="276">
        <f t="shared" si="14"/>
        <v>155.19999999999999</v>
      </c>
    </row>
    <row r="160" spans="1:5" x14ac:dyDescent="0.2">
      <c r="A160" s="273">
        <f t="shared" si="15"/>
        <v>158</v>
      </c>
      <c r="B160" s="16">
        <f t="shared" si="12"/>
        <v>45753.044999999998</v>
      </c>
      <c r="C160" s="274">
        <f t="shared" si="16"/>
        <v>24521.599999999999</v>
      </c>
      <c r="D160" s="276">
        <f t="shared" si="13"/>
        <v>289.57623417721516</v>
      </c>
      <c r="E160" s="276">
        <f t="shared" si="14"/>
        <v>155.19999999999999</v>
      </c>
    </row>
    <row r="161" spans="1:5" x14ac:dyDescent="0.2">
      <c r="A161" s="273">
        <f t="shared" si="15"/>
        <v>159</v>
      </c>
      <c r="B161" s="16">
        <f t="shared" si="12"/>
        <v>45920.222500000003</v>
      </c>
      <c r="C161" s="274">
        <f t="shared" si="16"/>
        <v>24676.799999999999</v>
      </c>
      <c r="D161" s="276">
        <f t="shared" si="13"/>
        <v>288.80643081761008</v>
      </c>
      <c r="E161" s="276">
        <f t="shared" si="14"/>
        <v>155.19999999999999</v>
      </c>
    </row>
    <row r="162" spans="1:5" x14ac:dyDescent="0.2">
      <c r="A162" s="273">
        <f t="shared" si="15"/>
        <v>160</v>
      </c>
      <c r="B162" s="16">
        <f t="shared" si="12"/>
        <v>46087.4</v>
      </c>
      <c r="C162" s="274">
        <f t="shared" si="16"/>
        <v>24832</v>
      </c>
      <c r="D162" s="276">
        <f t="shared" si="13"/>
        <v>288.04624999999999</v>
      </c>
      <c r="E162" s="276">
        <f t="shared" si="14"/>
        <v>155.19999999999999</v>
      </c>
    </row>
    <row r="163" spans="1:5" x14ac:dyDescent="0.2">
      <c r="A163" s="273">
        <f t="shared" si="15"/>
        <v>161</v>
      </c>
      <c r="B163" s="16">
        <f t="shared" si="12"/>
        <v>46254.577499999999</v>
      </c>
      <c r="C163" s="274">
        <f t="shared" si="16"/>
        <v>24987.199999999997</v>
      </c>
      <c r="D163" s="276">
        <f t="shared" si="13"/>
        <v>287.29551242236022</v>
      </c>
      <c r="E163" s="276">
        <f t="shared" si="14"/>
        <v>155.19999999999999</v>
      </c>
    </row>
    <row r="164" spans="1:5" x14ac:dyDescent="0.2">
      <c r="A164" s="273">
        <f t="shared" si="15"/>
        <v>162</v>
      </c>
      <c r="B164" s="16">
        <f t="shared" si="12"/>
        <v>46421.755000000005</v>
      </c>
      <c r="C164" s="274">
        <f t="shared" si="16"/>
        <v>25142.399999999998</v>
      </c>
      <c r="D164" s="276">
        <f t="shared" si="13"/>
        <v>286.55404320987657</v>
      </c>
      <c r="E164" s="276">
        <f t="shared" si="14"/>
        <v>155.19999999999999</v>
      </c>
    </row>
    <row r="165" spans="1:5" x14ac:dyDescent="0.2">
      <c r="A165" s="273">
        <f t="shared" si="15"/>
        <v>163</v>
      </c>
      <c r="B165" s="16">
        <f t="shared" si="12"/>
        <v>46588.932500000003</v>
      </c>
      <c r="C165" s="274">
        <f t="shared" si="16"/>
        <v>25297.599999999999</v>
      </c>
      <c r="D165" s="276">
        <f t="shared" si="13"/>
        <v>285.82167177914113</v>
      </c>
      <c r="E165" s="276">
        <f t="shared" si="14"/>
        <v>155.19999999999999</v>
      </c>
    </row>
    <row r="166" spans="1:5" x14ac:dyDescent="0.2">
      <c r="A166" s="273">
        <f t="shared" si="15"/>
        <v>164</v>
      </c>
      <c r="B166" s="16">
        <f t="shared" si="12"/>
        <v>46756.11</v>
      </c>
      <c r="C166" s="274">
        <f t="shared" si="16"/>
        <v>25452.799999999999</v>
      </c>
      <c r="D166" s="276">
        <f t="shared" si="13"/>
        <v>285.0982317073171</v>
      </c>
      <c r="E166" s="276">
        <f t="shared" si="14"/>
        <v>155.19999999999999</v>
      </c>
    </row>
    <row r="167" spans="1:5" x14ac:dyDescent="0.2">
      <c r="A167" s="273">
        <f t="shared" si="15"/>
        <v>165</v>
      </c>
      <c r="B167" s="16">
        <f t="shared" si="12"/>
        <v>46923.287499999999</v>
      </c>
      <c r="C167" s="274">
        <f t="shared" si="16"/>
        <v>25607.999999999996</v>
      </c>
      <c r="D167" s="276">
        <f t="shared" si="13"/>
        <v>284.3835606060606</v>
      </c>
      <c r="E167" s="276">
        <f t="shared" si="14"/>
        <v>155.19999999999999</v>
      </c>
    </row>
    <row r="168" spans="1:5" x14ac:dyDescent="0.2">
      <c r="A168" s="273">
        <f t="shared" si="15"/>
        <v>166</v>
      </c>
      <c r="B168" s="16">
        <f t="shared" si="12"/>
        <v>47090.465000000004</v>
      </c>
      <c r="C168" s="274">
        <f t="shared" si="16"/>
        <v>25763.199999999997</v>
      </c>
      <c r="D168" s="276">
        <f t="shared" si="13"/>
        <v>283.67750000000001</v>
      </c>
      <c r="E168" s="276">
        <f t="shared" si="14"/>
        <v>155.19999999999999</v>
      </c>
    </row>
    <row r="169" spans="1:5" x14ac:dyDescent="0.2">
      <c r="A169" s="273">
        <f t="shared" si="15"/>
        <v>167</v>
      </c>
      <c r="B169" s="16">
        <f t="shared" si="12"/>
        <v>47257.642500000002</v>
      </c>
      <c r="C169" s="274">
        <f t="shared" si="16"/>
        <v>25918.399999999998</v>
      </c>
      <c r="D169" s="276">
        <f t="shared" si="13"/>
        <v>282.97989520958083</v>
      </c>
      <c r="E169" s="276">
        <f t="shared" si="14"/>
        <v>155.19999999999999</v>
      </c>
    </row>
    <row r="170" spans="1:5" x14ac:dyDescent="0.2">
      <c r="A170" s="273">
        <f t="shared" si="15"/>
        <v>168</v>
      </c>
      <c r="B170" s="16">
        <f t="shared" si="12"/>
        <v>47424.82</v>
      </c>
      <c r="C170" s="274">
        <f t="shared" si="16"/>
        <v>26073.599999999999</v>
      </c>
      <c r="D170" s="276">
        <f t="shared" si="13"/>
        <v>282.29059523809525</v>
      </c>
      <c r="E170" s="276">
        <f t="shared" si="14"/>
        <v>155.19999999999999</v>
      </c>
    </row>
    <row r="171" spans="1:5" x14ac:dyDescent="0.2">
      <c r="A171" s="273">
        <f t="shared" si="15"/>
        <v>169</v>
      </c>
      <c r="B171" s="16">
        <f t="shared" si="12"/>
        <v>47591.997500000005</v>
      </c>
      <c r="C171" s="274">
        <f t="shared" si="16"/>
        <v>26228.799999999999</v>
      </c>
      <c r="D171" s="276">
        <f t="shared" si="13"/>
        <v>281.60945266272194</v>
      </c>
      <c r="E171" s="276">
        <f t="shared" si="14"/>
        <v>155.19999999999999</v>
      </c>
    </row>
    <row r="172" spans="1:5" x14ac:dyDescent="0.2">
      <c r="A172" s="273">
        <f t="shared" si="15"/>
        <v>170</v>
      </c>
      <c r="B172" s="16">
        <f t="shared" si="12"/>
        <v>47759.175000000003</v>
      </c>
      <c r="C172" s="274">
        <f t="shared" si="16"/>
        <v>26383.999999999996</v>
      </c>
      <c r="D172" s="276">
        <f t="shared" si="13"/>
        <v>280.93632352941177</v>
      </c>
      <c r="E172" s="276">
        <f t="shared" si="14"/>
        <v>155.19999999999999</v>
      </c>
    </row>
    <row r="173" spans="1:5" x14ac:dyDescent="0.2">
      <c r="A173" s="273">
        <f t="shared" si="15"/>
        <v>171</v>
      </c>
      <c r="B173" s="16">
        <f t="shared" si="12"/>
        <v>47926.352500000001</v>
      </c>
      <c r="C173" s="274">
        <f t="shared" si="16"/>
        <v>26539.199999999997</v>
      </c>
      <c r="D173" s="276">
        <f t="shared" si="13"/>
        <v>280.271067251462</v>
      </c>
      <c r="E173" s="276">
        <f t="shared" si="14"/>
        <v>155.19999999999999</v>
      </c>
    </row>
    <row r="174" spans="1:5" x14ac:dyDescent="0.2">
      <c r="A174" s="273">
        <f t="shared" si="15"/>
        <v>172</v>
      </c>
      <c r="B174" s="16">
        <f t="shared" si="12"/>
        <v>48093.53</v>
      </c>
      <c r="C174" s="274">
        <f t="shared" si="16"/>
        <v>26694.399999999998</v>
      </c>
      <c r="D174" s="276">
        <f t="shared" si="13"/>
        <v>279.61354651162787</v>
      </c>
      <c r="E174" s="276">
        <f t="shared" si="14"/>
        <v>155.19999999999999</v>
      </c>
    </row>
    <row r="175" spans="1:5" x14ac:dyDescent="0.2">
      <c r="A175" s="273">
        <f t="shared" si="15"/>
        <v>173</v>
      </c>
      <c r="B175" s="16">
        <f t="shared" si="12"/>
        <v>48260.707500000004</v>
      </c>
      <c r="C175" s="274">
        <f t="shared" si="16"/>
        <v>26849.599999999999</v>
      </c>
      <c r="D175" s="276">
        <f t="shared" si="13"/>
        <v>278.96362716763008</v>
      </c>
      <c r="E175" s="276">
        <f t="shared" si="14"/>
        <v>155.19999999999999</v>
      </c>
    </row>
    <row r="176" spans="1:5" x14ac:dyDescent="0.2">
      <c r="A176" s="273">
        <f t="shared" si="15"/>
        <v>174</v>
      </c>
      <c r="B176" s="16">
        <f t="shared" si="12"/>
        <v>48427.885000000002</v>
      </c>
      <c r="C176" s="274">
        <f t="shared" si="16"/>
        <v>27004.799999999999</v>
      </c>
      <c r="D176" s="276">
        <f t="shared" si="13"/>
        <v>278.32117816091954</v>
      </c>
      <c r="E176" s="276">
        <f t="shared" si="14"/>
        <v>155.19999999999999</v>
      </c>
    </row>
    <row r="177" spans="1:5" x14ac:dyDescent="0.2">
      <c r="A177" s="273">
        <f t="shared" si="15"/>
        <v>175</v>
      </c>
      <c r="B177" s="16">
        <f t="shared" si="12"/>
        <v>48595.0625</v>
      </c>
      <c r="C177" s="274">
        <f t="shared" si="16"/>
        <v>27159.999999999996</v>
      </c>
      <c r="D177" s="276">
        <f t="shared" si="13"/>
        <v>277.68607142857144</v>
      </c>
      <c r="E177" s="276">
        <f t="shared" si="14"/>
        <v>155.19999999999999</v>
      </c>
    </row>
    <row r="178" spans="1:5" x14ac:dyDescent="0.2">
      <c r="A178" s="273">
        <f t="shared" si="15"/>
        <v>176</v>
      </c>
      <c r="B178" s="16">
        <f t="shared" si="12"/>
        <v>48762.239999999998</v>
      </c>
      <c r="C178" s="274">
        <f t="shared" si="16"/>
        <v>27315.199999999997</v>
      </c>
      <c r="D178" s="276">
        <f t="shared" si="13"/>
        <v>277.05818181818182</v>
      </c>
      <c r="E178" s="276">
        <f t="shared" si="14"/>
        <v>155.19999999999999</v>
      </c>
    </row>
    <row r="179" spans="1:5" x14ac:dyDescent="0.2">
      <c r="A179" s="273">
        <f t="shared" si="15"/>
        <v>177</v>
      </c>
      <c r="B179" s="16">
        <f t="shared" si="12"/>
        <v>48929.417500000003</v>
      </c>
      <c r="C179" s="274">
        <f t="shared" si="16"/>
        <v>27470.399999999998</v>
      </c>
      <c r="D179" s="276">
        <f t="shared" si="13"/>
        <v>276.43738700564973</v>
      </c>
      <c r="E179" s="276">
        <f t="shared" si="14"/>
        <v>155.19999999999999</v>
      </c>
    </row>
    <row r="180" spans="1:5" x14ac:dyDescent="0.2">
      <c r="A180" s="273">
        <f t="shared" si="15"/>
        <v>178</v>
      </c>
      <c r="B180" s="16">
        <f t="shared" si="12"/>
        <v>49096.595000000001</v>
      </c>
      <c r="C180" s="274">
        <f t="shared" si="16"/>
        <v>27625.599999999999</v>
      </c>
      <c r="D180" s="276">
        <f t="shared" si="13"/>
        <v>275.82356741573034</v>
      </c>
      <c r="E180" s="276">
        <f t="shared" si="14"/>
        <v>155.19999999999999</v>
      </c>
    </row>
    <row r="181" spans="1:5" x14ac:dyDescent="0.2">
      <c r="A181" s="273">
        <f t="shared" si="15"/>
        <v>179</v>
      </c>
      <c r="B181" s="16">
        <f t="shared" si="12"/>
        <v>49263.772499999999</v>
      </c>
      <c r="C181" s="274">
        <f t="shared" si="16"/>
        <v>27780.799999999999</v>
      </c>
      <c r="D181" s="276">
        <f t="shared" si="13"/>
        <v>275.21660614525138</v>
      </c>
      <c r="E181" s="276">
        <f t="shared" si="14"/>
        <v>155.19999999999999</v>
      </c>
    </row>
    <row r="182" spans="1:5" x14ac:dyDescent="0.2">
      <c r="A182" s="273">
        <f t="shared" si="15"/>
        <v>180</v>
      </c>
      <c r="B182" s="16">
        <f t="shared" si="12"/>
        <v>49430.950000000004</v>
      </c>
      <c r="C182" s="274">
        <f t="shared" si="16"/>
        <v>27935.999999999996</v>
      </c>
      <c r="D182" s="276">
        <f t="shared" si="13"/>
        <v>274.61638888888893</v>
      </c>
      <c r="E182" s="276">
        <f t="shared" si="14"/>
        <v>155.19999999999999</v>
      </c>
    </row>
    <row r="183" spans="1:5" x14ac:dyDescent="0.2">
      <c r="A183" s="273">
        <f t="shared" si="15"/>
        <v>181</v>
      </c>
      <c r="B183" s="16">
        <f t="shared" si="12"/>
        <v>49598.127500000002</v>
      </c>
      <c r="C183" s="274">
        <f t="shared" si="16"/>
        <v>28091.199999999997</v>
      </c>
      <c r="D183" s="276">
        <f t="shared" si="13"/>
        <v>274.02280386740335</v>
      </c>
      <c r="E183" s="276">
        <f t="shared" si="14"/>
        <v>155.19999999999999</v>
      </c>
    </row>
    <row r="184" spans="1:5" x14ac:dyDescent="0.2">
      <c r="A184" s="273">
        <f t="shared" si="15"/>
        <v>182</v>
      </c>
      <c r="B184" s="16">
        <f t="shared" si="12"/>
        <v>49765.305</v>
      </c>
      <c r="C184" s="274">
        <f t="shared" si="16"/>
        <v>28246.399999999998</v>
      </c>
      <c r="D184" s="276">
        <f t="shared" si="13"/>
        <v>273.43574175824176</v>
      </c>
      <c r="E184" s="276">
        <f t="shared" si="14"/>
        <v>155.19999999999999</v>
      </c>
    </row>
    <row r="185" spans="1:5" x14ac:dyDescent="0.2">
      <c r="A185" s="273">
        <f t="shared" si="15"/>
        <v>183</v>
      </c>
      <c r="B185" s="16">
        <f t="shared" si="12"/>
        <v>49932.482499999998</v>
      </c>
      <c r="C185" s="274">
        <f t="shared" si="16"/>
        <v>28401.599999999999</v>
      </c>
      <c r="D185" s="276">
        <f t="shared" si="13"/>
        <v>272.85509562841531</v>
      </c>
      <c r="E185" s="276">
        <f t="shared" si="14"/>
        <v>155.19999999999999</v>
      </c>
    </row>
    <row r="186" spans="1:5" x14ac:dyDescent="0.2">
      <c r="A186" s="273">
        <f t="shared" si="15"/>
        <v>184</v>
      </c>
      <c r="B186" s="16">
        <f t="shared" si="12"/>
        <v>50099.66</v>
      </c>
      <c r="C186" s="274">
        <f t="shared" si="16"/>
        <v>28556.799999999999</v>
      </c>
      <c r="D186" s="276">
        <f t="shared" si="13"/>
        <v>272.28076086956526</v>
      </c>
      <c r="E186" s="276">
        <f t="shared" si="14"/>
        <v>155.19999999999999</v>
      </c>
    </row>
    <row r="187" spans="1:5" x14ac:dyDescent="0.2">
      <c r="A187" s="273">
        <f t="shared" si="15"/>
        <v>185</v>
      </c>
      <c r="B187" s="16">
        <f t="shared" si="12"/>
        <v>50266.837500000001</v>
      </c>
      <c r="C187" s="274">
        <f t="shared" si="16"/>
        <v>28711.999999999996</v>
      </c>
      <c r="D187" s="276">
        <f t="shared" si="13"/>
        <v>271.71263513513514</v>
      </c>
      <c r="E187" s="276">
        <f t="shared" si="14"/>
        <v>155.19999999999999</v>
      </c>
    </row>
    <row r="188" spans="1:5" x14ac:dyDescent="0.2">
      <c r="A188" s="273">
        <f t="shared" si="15"/>
        <v>186</v>
      </c>
      <c r="B188" s="16">
        <f t="shared" si="12"/>
        <v>50434.014999999999</v>
      </c>
      <c r="C188" s="274">
        <f t="shared" si="16"/>
        <v>28867.199999999997</v>
      </c>
      <c r="D188" s="276">
        <f t="shared" si="13"/>
        <v>271.15061827956987</v>
      </c>
      <c r="E188" s="276">
        <f t="shared" si="14"/>
        <v>155.19999999999999</v>
      </c>
    </row>
    <row r="189" spans="1:5" x14ac:dyDescent="0.2">
      <c r="A189" s="273">
        <f t="shared" si="15"/>
        <v>187</v>
      </c>
      <c r="B189" s="16">
        <f t="shared" si="12"/>
        <v>50601.192500000005</v>
      </c>
      <c r="C189" s="274">
        <f t="shared" si="16"/>
        <v>29022.399999999998</v>
      </c>
      <c r="D189" s="276">
        <f t="shared" si="13"/>
        <v>270.59461229946527</v>
      </c>
      <c r="E189" s="276">
        <f t="shared" si="14"/>
        <v>155.19999999999999</v>
      </c>
    </row>
    <row r="190" spans="1:5" x14ac:dyDescent="0.2">
      <c r="A190" s="273">
        <f t="shared" si="15"/>
        <v>188</v>
      </c>
      <c r="B190" s="16">
        <f t="shared" si="12"/>
        <v>50768.37</v>
      </c>
      <c r="C190" s="274">
        <f t="shared" si="16"/>
        <v>29177.599999999999</v>
      </c>
      <c r="D190" s="276">
        <f t="shared" si="13"/>
        <v>270.04452127659573</v>
      </c>
      <c r="E190" s="276">
        <f t="shared" si="14"/>
        <v>155.19999999999999</v>
      </c>
    </row>
    <row r="191" spans="1:5" x14ac:dyDescent="0.2">
      <c r="A191" s="273">
        <f t="shared" si="15"/>
        <v>189</v>
      </c>
      <c r="B191" s="16">
        <f t="shared" si="12"/>
        <v>50935.547500000001</v>
      </c>
      <c r="C191" s="274">
        <f t="shared" si="16"/>
        <v>29332.799999999999</v>
      </c>
      <c r="D191" s="276">
        <f t="shared" si="13"/>
        <v>269.50025132275135</v>
      </c>
      <c r="E191" s="276">
        <f t="shared" si="14"/>
        <v>155.19999999999999</v>
      </c>
    </row>
    <row r="192" spans="1:5" x14ac:dyDescent="0.2">
      <c r="A192" s="273">
        <f t="shared" si="15"/>
        <v>190</v>
      </c>
      <c r="B192" s="16">
        <f t="shared" si="12"/>
        <v>51102.724999999999</v>
      </c>
      <c r="C192" s="274">
        <f t="shared" si="16"/>
        <v>29487.999999999996</v>
      </c>
      <c r="D192" s="276">
        <f t="shared" si="13"/>
        <v>268.96171052631576</v>
      </c>
      <c r="E192" s="276">
        <f t="shared" si="14"/>
        <v>155.19999999999999</v>
      </c>
    </row>
    <row r="193" spans="1:5" x14ac:dyDescent="0.2">
      <c r="A193" s="273">
        <f t="shared" si="15"/>
        <v>191</v>
      </c>
      <c r="B193" s="16">
        <f t="shared" si="12"/>
        <v>51269.902500000004</v>
      </c>
      <c r="C193" s="274">
        <f t="shared" si="16"/>
        <v>29643.199999999997</v>
      </c>
      <c r="D193" s="276">
        <f t="shared" si="13"/>
        <v>268.42880890052356</v>
      </c>
      <c r="E193" s="276">
        <f t="shared" si="14"/>
        <v>155.19999999999999</v>
      </c>
    </row>
    <row r="194" spans="1:5" x14ac:dyDescent="0.2">
      <c r="A194" s="273">
        <f t="shared" si="15"/>
        <v>192</v>
      </c>
      <c r="B194" s="16">
        <f t="shared" si="12"/>
        <v>51437.08</v>
      </c>
      <c r="C194" s="274">
        <f t="shared" si="16"/>
        <v>29798.399999999998</v>
      </c>
      <c r="D194" s="276">
        <f t="shared" si="13"/>
        <v>267.90145833333332</v>
      </c>
      <c r="E194" s="276">
        <f t="shared" si="14"/>
        <v>155.19999999999999</v>
      </c>
    </row>
    <row r="195" spans="1:5" x14ac:dyDescent="0.2">
      <c r="A195" s="273">
        <f t="shared" si="15"/>
        <v>193</v>
      </c>
      <c r="B195" s="16">
        <f t="shared" si="12"/>
        <v>51604.2575</v>
      </c>
      <c r="C195" s="274">
        <f t="shared" si="16"/>
        <v>29953.599999999999</v>
      </c>
      <c r="D195" s="276">
        <f t="shared" si="13"/>
        <v>267.37957253886009</v>
      </c>
      <c r="E195" s="276">
        <f t="shared" si="14"/>
        <v>155.19999999999999</v>
      </c>
    </row>
    <row r="196" spans="1:5" x14ac:dyDescent="0.2">
      <c r="A196" s="273">
        <f t="shared" si="15"/>
        <v>194</v>
      </c>
      <c r="B196" s="16">
        <f t="shared" ref="B196:B259" si="17">1.165*(16600+(A196*143.5))</f>
        <v>51771.435000000005</v>
      </c>
      <c r="C196" s="274">
        <f t="shared" si="16"/>
        <v>30108.799999999999</v>
      </c>
      <c r="D196" s="276">
        <f t="shared" ref="D196:D259" si="18">B196/A196</f>
        <v>266.86306701030929</v>
      </c>
      <c r="E196" s="276">
        <f t="shared" ref="E196:E259" si="19">C196/A196</f>
        <v>155.19999999999999</v>
      </c>
    </row>
    <row r="197" spans="1:5" x14ac:dyDescent="0.2">
      <c r="A197" s="273">
        <f t="shared" si="15"/>
        <v>195</v>
      </c>
      <c r="B197" s="16">
        <f t="shared" si="17"/>
        <v>51938.612500000003</v>
      </c>
      <c r="C197" s="274">
        <f t="shared" si="16"/>
        <v>30263.999999999996</v>
      </c>
      <c r="D197" s="276">
        <f t="shared" si="18"/>
        <v>266.351858974359</v>
      </c>
      <c r="E197" s="276">
        <f t="shared" si="19"/>
        <v>155.19999999999999</v>
      </c>
    </row>
    <row r="198" spans="1:5" x14ac:dyDescent="0.2">
      <c r="A198" s="273">
        <f t="shared" si="15"/>
        <v>196</v>
      </c>
      <c r="B198" s="16">
        <f t="shared" si="17"/>
        <v>52105.79</v>
      </c>
      <c r="C198" s="274">
        <f t="shared" si="16"/>
        <v>30419.199999999997</v>
      </c>
      <c r="D198" s="276">
        <f t="shared" si="18"/>
        <v>265.8458673469388</v>
      </c>
      <c r="E198" s="276">
        <f t="shared" si="19"/>
        <v>155.19999999999999</v>
      </c>
    </row>
    <row r="199" spans="1:5" x14ac:dyDescent="0.2">
      <c r="A199" s="273">
        <f t="shared" si="15"/>
        <v>197</v>
      </c>
      <c r="B199" s="16">
        <f t="shared" si="17"/>
        <v>52272.967499999999</v>
      </c>
      <c r="C199" s="274">
        <f t="shared" si="16"/>
        <v>30574.399999999998</v>
      </c>
      <c r="D199" s="276">
        <f t="shared" si="18"/>
        <v>265.3450126903553</v>
      </c>
      <c r="E199" s="276">
        <f t="shared" si="19"/>
        <v>155.19999999999999</v>
      </c>
    </row>
    <row r="200" spans="1:5" x14ac:dyDescent="0.2">
      <c r="A200" s="273">
        <f t="shared" si="15"/>
        <v>198</v>
      </c>
      <c r="B200" s="16">
        <f t="shared" si="17"/>
        <v>52440.145000000004</v>
      </c>
      <c r="C200" s="274">
        <f t="shared" si="16"/>
        <v>30729.599999999999</v>
      </c>
      <c r="D200" s="276">
        <f t="shared" si="18"/>
        <v>264.84921717171721</v>
      </c>
      <c r="E200" s="276">
        <f t="shared" si="19"/>
        <v>155.19999999999999</v>
      </c>
    </row>
    <row r="201" spans="1:5" x14ac:dyDescent="0.2">
      <c r="A201" s="273">
        <f t="shared" si="15"/>
        <v>199</v>
      </c>
      <c r="B201" s="16">
        <f t="shared" si="17"/>
        <v>52607.322500000002</v>
      </c>
      <c r="C201" s="274">
        <f t="shared" si="16"/>
        <v>30884.799999999999</v>
      </c>
      <c r="D201" s="276">
        <f t="shared" si="18"/>
        <v>264.35840452261306</v>
      </c>
      <c r="E201" s="276">
        <f t="shared" si="19"/>
        <v>155.19999999999999</v>
      </c>
    </row>
    <row r="202" spans="1:5" x14ac:dyDescent="0.2">
      <c r="A202" s="273">
        <f t="shared" si="15"/>
        <v>200</v>
      </c>
      <c r="B202" s="16">
        <f t="shared" si="17"/>
        <v>52774.5</v>
      </c>
      <c r="C202" s="274">
        <f t="shared" si="16"/>
        <v>31039.999999999996</v>
      </c>
      <c r="D202" s="276">
        <f t="shared" si="18"/>
        <v>263.8725</v>
      </c>
      <c r="E202" s="276">
        <f t="shared" si="19"/>
        <v>155.19999999999999</v>
      </c>
    </row>
    <row r="203" spans="1:5" x14ac:dyDescent="0.2">
      <c r="A203" s="273">
        <f t="shared" si="15"/>
        <v>201</v>
      </c>
      <c r="B203" s="16">
        <f t="shared" si="17"/>
        <v>52941.677500000005</v>
      </c>
      <c r="C203" s="274">
        <f t="shared" si="16"/>
        <v>31195.199999999997</v>
      </c>
      <c r="D203" s="276">
        <f t="shared" si="18"/>
        <v>263.39143034825872</v>
      </c>
      <c r="E203" s="276">
        <f t="shared" si="19"/>
        <v>155.19999999999999</v>
      </c>
    </row>
    <row r="204" spans="1:5" x14ac:dyDescent="0.2">
      <c r="A204" s="273">
        <f t="shared" si="15"/>
        <v>202</v>
      </c>
      <c r="B204" s="16">
        <f t="shared" si="17"/>
        <v>53108.855000000003</v>
      </c>
      <c r="C204" s="274">
        <f t="shared" si="16"/>
        <v>31350.399999999998</v>
      </c>
      <c r="D204" s="276">
        <f t="shared" si="18"/>
        <v>262.91512376237625</v>
      </c>
      <c r="E204" s="276">
        <f t="shared" si="19"/>
        <v>155.19999999999999</v>
      </c>
    </row>
    <row r="205" spans="1:5" x14ac:dyDescent="0.2">
      <c r="A205" s="273">
        <f t="shared" si="15"/>
        <v>203</v>
      </c>
      <c r="B205" s="16">
        <f t="shared" si="17"/>
        <v>53276.032500000001</v>
      </c>
      <c r="C205" s="274">
        <f t="shared" si="16"/>
        <v>31505.599999999999</v>
      </c>
      <c r="D205" s="276">
        <f t="shared" si="18"/>
        <v>262.44350985221678</v>
      </c>
      <c r="E205" s="276">
        <f t="shared" si="19"/>
        <v>155.19999999999999</v>
      </c>
    </row>
    <row r="206" spans="1:5" x14ac:dyDescent="0.2">
      <c r="A206" s="273">
        <f t="shared" si="15"/>
        <v>204</v>
      </c>
      <c r="B206" s="16">
        <f t="shared" si="17"/>
        <v>53443.21</v>
      </c>
      <c r="C206" s="274">
        <f t="shared" si="16"/>
        <v>31660.799999999999</v>
      </c>
      <c r="D206" s="276">
        <f t="shared" si="18"/>
        <v>261.97651960784316</v>
      </c>
      <c r="E206" s="276">
        <f t="shared" si="19"/>
        <v>155.19999999999999</v>
      </c>
    </row>
    <row r="207" spans="1:5" x14ac:dyDescent="0.2">
      <c r="A207" s="273">
        <f t="shared" ref="A207:A270" si="20">A206+1</f>
        <v>205</v>
      </c>
      <c r="B207" s="16">
        <f t="shared" si="17"/>
        <v>53610.387500000004</v>
      </c>
      <c r="C207" s="274">
        <f t="shared" ref="C207:C270" si="21">A207*155.2</f>
        <v>31815.999999999996</v>
      </c>
      <c r="D207" s="276">
        <f t="shared" si="18"/>
        <v>261.5140853658537</v>
      </c>
      <c r="E207" s="276">
        <f t="shared" si="19"/>
        <v>155.19999999999999</v>
      </c>
    </row>
    <row r="208" spans="1:5" x14ac:dyDescent="0.2">
      <c r="A208" s="273">
        <f t="shared" si="20"/>
        <v>206</v>
      </c>
      <c r="B208" s="16">
        <f t="shared" si="17"/>
        <v>53777.565000000002</v>
      </c>
      <c r="C208" s="274">
        <f t="shared" si="21"/>
        <v>31971.199999999997</v>
      </c>
      <c r="D208" s="276">
        <f t="shared" si="18"/>
        <v>261.05614077669907</v>
      </c>
      <c r="E208" s="276">
        <f t="shared" si="19"/>
        <v>155.19999999999999</v>
      </c>
    </row>
    <row r="209" spans="1:5" x14ac:dyDescent="0.2">
      <c r="A209" s="273">
        <f t="shared" si="20"/>
        <v>207</v>
      </c>
      <c r="B209" s="16">
        <f t="shared" si="17"/>
        <v>53944.7425</v>
      </c>
      <c r="C209" s="274">
        <f t="shared" si="21"/>
        <v>32126.399999999998</v>
      </c>
      <c r="D209" s="276">
        <f t="shared" si="18"/>
        <v>260.60262077294686</v>
      </c>
      <c r="E209" s="276">
        <f t="shared" si="19"/>
        <v>155.19999999999999</v>
      </c>
    </row>
    <row r="210" spans="1:5" x14ac:dyDescent="0.2">
      <c r="A210" s="273">
        <f t="shared" si="20"/>
        <v>208</v>
      </c>
      <c r="B210" s="16">
        <f t="shared" si="17"/>
        <v>54111.92</v>
      </c>
      <c r="C210" s="274">
        <f t="shared" si="21"/>
        <v>32281.599999999999</v>
      </c>
      <c r="D210" s="276">
        <f t="shared" si="18"/>
        <v>260.15346153846156</v>
      </c>
      <c r="E210" s="276">
        <f t="shared" si="19"/>
        <v>155.19999999999999</v>
      </c>
    </row>
    <row r="211" spans="1:5" x14ac:dyDescent="0.2">
      <c r="A211" s="273">
        <f t="shared" si="20"/>
        <v>209</v>
      </c>
      <c r="B211" s="16">
        <f t="shared" si="17"/>
        <v>54279.097500000003</v>
      </c>
      <c r="C211" s="274">
        <f t="shared" si="21"/>
        <v>32436.799999999999</v>
      </c>
      <c r="D211" s="276">
        <f t="shared" si="18"/>
        <v>259.7086004784689</v>
      </c>
      <c r="E211" s="276">
        <f t="shared" si="19"/>
        <v>155.19999999999999</v>
      </c>
    </row>
    <row r="212" spans="1:5" x14ac:dyDescent="0.2">
      <c r="A212" s="273">
        <f t="shared" si="20"/>
        <v>210</v>
      </c>
      <c r="B212" s="16">
        <f t="shared" si="17"/>
        <v>54446.275000000001</v>
      </c>
      <c r="C212" s="274">
        <f t="shared" si="21"/>
        <v>32591.999999999996</v>
      </c>
      <c r="D212" s="276">
        <f t="shared" si="18"/>
        <v>259.26797619047619</v>
      </c>
      <c r="E212" s="276">
        <f t="shared" si="19"/>
        <v>155.19999999999999</v>
      </c>
    </row>
    <row r="213" spans="1:5" x14ac:dyDescent="0.2">
      <c r="A213" s="273">
        <f t="shared" si="20"/>
        <v>211</v>
      </c>
      <c r="B213" s="16">
        <f t="shared" si="17"/>
        <v>54613.452499999999</v>
      </c>
      <c r="C213" s="274">
        <f t="shared" si="21"/>
        <v>32747.199999999997</v>
      </c>
      <c r="D213" s="276">
        <f t="shared" si="18"/>
        <v>258.83152843601897</v>
      </c>
      <c r="E213" s="276">
        <f t="shared" si="19"/>
        <v>155.19999999999999</v>
      </c>
    </row>
    <row r="214" spans="1:5" x14ac:dyDescent="0.2">
      <c r="A214" s="273">
        <f t="shared" si="20"/>
        <v>212</v>
      </c>
      <c r="B214" s="16">
        <f t="shared" si="17"/>
        <v>54780.630000000005</v>
      </c>
      <c r="C214" s="274">
        <f t="shared" si="21"/>
        <v>32902.399999999994</v>
      </c>
      <c r="D214" s="276">
        <f t="shared" si="18"/>
        <v>258.39919811320755</v>
      </c>
      <c r="E214" s="276">
        <f t="shared" si="19"/>
        <v>155.19999999999996</v>
      </c>
    </row>
    <row r="215" spans="1:5" x14ac:dyDescent="0.2">
      <c r="A215" s="273">
        <f t="shared" si="20"/>
        <v>213</v>
      </c>
      <c r="B215" s="16">
        <f t="shared" si="17"/>
        <v>54947.807500000003</v>
      </c>
      <c r="C215" s="274">
        <f t="shared" si="21"/>
        <v>33057.599999999999</v>
      </c>
      <c r="D215" s="276">
        <f t="shared" si="18"/>
        <v>257.97092723004698</v>
      </c>
      <c r="E215" s="276">
        <f t="shared" si="19"/>
        <v>155.19999999999999</v>
      </c>
    </row>
    <row r="216" spans="1:5" x14ac:dyDescent="0.2">
      <c r="A216" s="273">
        <f t="shared" si="20"/>
        <v>214</v>
      </c>
      <c r="B216" s="16">
        <f t="shared" si="17"/>
        <v>55114.985000000001</v>
      </c>
      <c r="C216" s="274">
        <f t="shared" si="21"/>
        <v>33212.799999999996</v>
      </c>
      <c r="D216" s="276">
        <f t="shared" si="18"/>
        <v>257.54665887850467</v>
      </c>
      <c r="E216" s="276">
        <f t="shared" si="19"/>
        <v>155.19999999999999</v>
      </c>
    </row>
    <row r="217" spans="1:5" x14ac:dyDescent="0.2">
      <c r="A217" s="273">
        <f t="shared" si="20"/>
        <v>215</v>
      </c>
      <c r="B217" s="16">
        <f t="shared" si="17"/>
        <v>55282.162499999999</v>
      </c>
      <c r="C217" s="274">
        <f t="shared" si="21"/>
        <v>33368</v>
      </c>
      <c r="D217" s="276">
        <f t="shared" si="18"/>
        <v>257.12633720930233</v>
      </c>
      <c r="E217" s="276">
        <f t="shared" si="19"/>
        <v>155.19999999999999</v>
      </c>
    </row>
    <row r="218" spans="1:5" x14ac:dyDescent="0.2">
      <c r="A218" s="273">
        <f t="shared" si="20"/>
        <v>216</v>
      </c>
      <c r="B218" s="16">
        <f t="shared" si="17"/>
        <v>55449.340000000004</v>
      </c>
      <c r="C218" s="274">
        <f t="shared" si="21"/>
        <v>33523.199999999997</v>
      </c>
      <c r="D218" s="276">
        <f t="shared" si="18"/>
        <v>256.7099074074074</v>
      </c>
      <c r="E218" s="276">
        <f t="shared" si="19"/>
        <v>155.19999999999999</v>
      </c>
    </row>
    <row r="219" spans="1:5" x14ac:dyDescent="0.2">
      <c r="A219" s="273">
        <f t="shared" si="20"/>
        <v>217</v>
      </c>
      <c r="B219" s="16">
        <f t="shared" si="17"/>
        <v>55616.517500000002</v>
      </c>
      <c r="C219" s="274">
        <f t="shared" si="21"/>
        <v>33678.399999999994</v>
      </c>
      <c r="D219" s="276">
        <f t="shared" si="18"/>
        <v>256.29731566820277</v>
      </c>
      <c r="E219" s="276">
        <f t="shared" si="19"/>
        <v>155.19999999999996</v>
      </c>
    </row>
    <row r="220" spans="1:5" x14ac:dyDescent="0.2">
      <c r="A220" s="273">
        <f t="shared" si="20"/>
        <v>218</v>
      </c>
      <c r="B220" s="16">
        <f t="shared" si="17"/>
        <v>55783.695</v>
      </c>
      <c r="C220" s="274">
        <f t="shared" si="21"/>
        <v>33833.599999999999</v>
      </c>
      <c r="D220" s="276">
        <f t="shared" si="18"/>
        <v>255.88850917431193</v>
      </c>
      <c r="E220" s="276">
        <f t="shared" si="19"/>
        <v>155.19999999999999</v>
      </c>
    </row>
    <row r="221" spans="1:5" x14ac:dyDescent="0.2">
      <c r="A221" s="273">
        <f t="shared" si="20"/>
        <v>219</v>
      </c>
      <c r="B221" s="16">
        <f t="shared" si="17"/>
        <v>55950.872500000005</v>
      </c>
      <c r="C221" s="274">
        <f t="shared" si="21"/>
        <v>33988.799999999996</v>
      </c>
      <c r="D221" s="276">
        <f t="shared" si="18"/>
        <v>255.48343607305938</v>
      </c>
      <c r="E221" s="276">
        <f t="shared" si="19"/>
        <v>155.19999999999999</v>
      </c>
    </row>
    <row r="222" spans="1:5" x14ac:dyDescent="0.2">
      <c r="A222" s="273">
        <f t="shared" si="20"/>
        <v>220</v>
      </c>
      <c r="B222" s="16">
        <f t="shared" si="17"/>
        <v>56118.05</v>
      </c>
      <c r="C222" s="274">
        <f t="shared" si="21"/>
        <v>34144</v>
      </c>
      <c r="D222" s="276">
        <f t="shared" si="18"/>
        <v>255.08204545454547</v>
      </c>
      <c r="E222" s="276">
        <f t="shared" si="19"/>
        <v>155.19999999999999</v>
      </c>
    </row>
    <row r="223" spans="1:5" x14ac:dyDescent="0.2">
      <c r="A223" s="273">
        <f t="shared" si="20"/>
        <v>221</v>
      </c>
      <c r="B223" s="16">
        <f t="shared" si="17"/>
        <v>56285.227500000001</v>
      </c>
      <c r="C223" s="274">
        <f t="shared" si="21"/>
        <v>34299.199999999997</v>
      </c>
      <c r="D223" s="276">
        <f t="shared" si="18"/>
        <v>254.68428733031675</v>
      </c>
      <c r="E223" s="276">
        <f t="shared" si="19"/>
        <v>155.19999999999999</v>
      </c>
    </row>
    <row r="224" spans="1:5" x14ac:dyDescent="0.2">
      <c r="A224" s="273">
        <f t="shared" si="20"/>
        <v>222</v>
      </c>
      <c r="B224" s="16">
        <f t="shared" si="17"/>
        <v>56452.404999999999</v>
      </c>
      <c r="C224" s="274">
        <f t="shared" si="21"/>
        <v>34454.399999999994</v>
      </c>
      <c r="D224" s="276">
        <f t="shared" si="18"/>
        <v>254.2901126126126</v>
      </c>
      <c r="E224" s="276">
        <f t="shared" si="19"/>
        <v>155.19999999999996</v>
      </c>
    </row>
    <row r="225" spans="1:5" x14ac:dyDescent="0.2">
      <c r="A225" s="273">
        <f t="shared" si="20"/>
        <v>223</v>
      </c>
      <c r="B225" s="16">
        <f t="shared" si="17"/>
        <v>56619.582500000004</v>
      </c>
      <c r="C225" s="274">
        <f t="shared" si="21"/>
        <v>34609.599999999999</v>
      </c>
      <c r="D225" s="276">
        <f t="shared" si="18"/>
        <v>253.89947309417042</v>
      </c>
      <c r="E225" s="276">
        <f t="shared" si="19"/>
        <v>155.19999999999999</v>
      </c>
    </row>
    <row r="226" spans="1:5" x14ac:dyDescent="0.2">
      <c r="A226" s="273">
        <f t="shared" si="20"/>
        <v>224</v>
      </c>
      <c r="B226" s="16">
        <f t="shared" si="17"/>
        <v>56786.76</v>
      </c>
      <c r="C226" s="274">
        <f t="shared" si="21"/>
        <v>34764.799999999996</v>
      </c>
      <c r="D226" s="276">
        <f t="shared" si="18"/>
        <v>253.51232142857143</v>
      </c>
      <c r="E226" s="276">
        <f t="shared" si="19"/>
        <v>155.19999999999999</v>
      </c>
    </row>
    <row r="227" spans="1:5" x14ac:dyDescent="0.2">
      <c r="A227" s="273">
        <f t="shared" si="20"/>
        <v>225</v>
      </c>
      <c r="B227" s="16">
        <f t="shared" si="17"/>
        <v>56953.9375</v>
      </c>
      <c r="C227" s="274">
        <f t="shared" si="21"/>
        <v>34920</v>
      </c>
      <c r="D227" s="276">
        <f t="shared" si="18"/>
        <v>253.1286111111111</v>
      </c>
      <c r="E227" s="276">
        <f t="shared" si="19"/>
        <v>155.19999999999999</v>
      </c>
    </row>
    <row r="228" spans="1:5" x14ac:dyDescent="0.2">
      <c r="A228" s="273">
        <f t="shared" si="20"/>
        <v>226</v>
      </c>
      <c r="B228" s="16">
        <f t="shared" si="17"/>
        <v>57121.115000000005</v>
      </c>
      <c r="C228" s="274">
        <f t="shared" si="21"/>
        <v>35075.199999999997</v>
      </c>
      <c r="D228" s="276">
        <f t="shared" si="18"/>
        <v>252.74829646017702</v>
      </c>
      <c r="E228" s="276">
        <f t="shared" si="19"/>
        <v>155.19999999999999</v>
      </c>
    </row>
    <row r="229" spans="1:5" x14ac:dyDescent="0.2">
      <c r="A229" s="273">
        <f t="shared" si="20"/>
        <v>227</v>
      </c>
      <c r="B229" s="16">
        <f t="shared" si="17"/>
        <v>57288.292500000003</v>
      </c>
      <c r="C229" s="274">
        <f t="shared" si="21"/>
        <v>35230.399999999994</v>
      </c>
      <c r="D229" s="276">
        <f t="shared" si="18"/>
        <v>252.37133259911894</v>
      </c>
      <c r="E229" s="276">
        <f t="shared" si="19"/>
        <v>155.19999999999996</v>
      </c>
    </row>
    <row r="230" spans="1:5" x14ac:dyDescent="0.2">
      <c r="A230" s="273">
        <f t="shared" si="20"/>
        <v>228</v>
      </c>
      <c r="B230" s="16">
        <f t="shared" si="17"/>
        <v>57455.47</v>
      </c>
      <c r="C230" s="274">
        <f t="shared" si="21"/>
        <v>35385.599999999999</v>
      </c>
      <c r="D230" s="276">
        <f t="shared" si="18"/>
        <v>251.9976754385965</v>
      </c>
      <c r="E230" s="276">
        <f t="shared" si="19"/>
        <v>155.19999999999999</v>
      </c>
    </row>
    <row r="231" spans="1:5" x14ac:dyDescent="0.2">
      <c r="A231" s="273">
        <f t="shared" si="20"/>
        <v>229</v>
      </c>
      <c r="B231" s="16">
        <f t="shared" si="17"/>
        <v>57622.647499999999</v>
      </c>
      <c r="C231" s="274">
        <f t="shared" si="21"/>
        <v>35540.799999999996</v>
      </c>
      <c r="D231" s="276">
        <f t="shared" si="18"/>
        <v>251.62728165938864</v>
      </c>
      <c r="E231" s="276">
        <f t="shared" si="19"/>
        <v>155.19999999999999</v>
      </c>
    </row>
    <row r="232" spans="1:5" x14ac:dyDescent="0.2">
      <c r="A232" s="273">
        <f t="shared" si="20"/>
        <v>230</v>
      </c>
      <c r="B232" s="16">
        <f t="shared" si="17"/>
        <v>57789.825000000004</v>
      </c>
      <c r="C232" s="274">
        <f t="shared" si="21"/>
        <v>35696</v>
      </c>
      <c r="D232" s="276">
        <f t="shared" si="18"/>
        <v>251.26010869565221</v>
      </c>
      <c r="E232" s="276">
        <f t="shared" si="19"/>
        <v>155.19999999999999</v>
      </c>
    </row>
    <row r="233" spans="1:5" x14ac:dyDescent="0.2">
      <c r="A233" s="273">
        <f t="shared" si="20"/>
        <v>231</v>
      </c>
      <c r="B233" s="16">
        <f t="shared" si="17"/>
        <v>57957.002500000002</v>
      </c>
      <c r="C233" s="274">
        <f t="shared" si="21"/>
        <v>35851.199999999997</v>
      </c>
      <c r="D233" s="276">
        <f t="shared" si="18"/>
        <v>250.89611471861474</v>
      </c>
      <c r="E233" s="276">
        <f t="shared" si="19"/>
        <v>155.19999999999999</v>
      </c>
    </row>
    <row r="234" spans="1:5" x14ac:dyDescent="0.2">
      <c r="A234" s="273">
        <f t="shared" si="20"/>
        <v>232</v>
      </c>
      <c r="B234" s="16">
        <f t="shared" si="17"/>
        <v>58124.18</v>
      </c>
      <c r="C234" s="274">
        <f t="shared" si="21"/>
        <v>36006.399999999994</v>
      </c>
      <c r="D234" s="276">
        <f t="shared" si="18"/>
        <v>250.53525862068966</v>
      </c>
      <c r="E234" s="276">
        <f t="shared" si="19"/>
        <v>155.19999999999999</v>
      </c>
    </row>
    <row r="235" spans="1:5" x14ac:dyDescent="0.2">
      <c r="A235" s="273">
        <f t="shared" si="20"/>
        <v>233</v>
      </c>
      <c r="B235" s="16">
        <f t="shared" si="17"/>
        <v>58291.357499999998</v>
      </c>
      <c r="C235" s="274">
        <f t="shared" si="21"/>
        <v>36161.599999999999</v>
      </c>
      <c r="D235" s="276">
        <f t="shared" si="18"/>
        <v>250.17749999999998</v>
      </c>
      <c r="E235" s="276">
        <f t="shared" si="19"/>
        <v>155.19999999999999</v>
      </c>
    </row>
    <row r="236" spans="1:5" x14ac:dyDescent="0.2">
      <c r="A236" s="273">
        <f t="shared" si="20"/>
        <v>234</v>
      </c>
      <c r="B236" s="16">
        <f t="shared" si="17"/>
        <v>58458.535000000003</v>
      </c>
      <c r="C236" s="274">
        <f t="shared" si="21"/>
        <v>36316.799999999996</v>
      </c>
      <c r="D236" s="276">
        <f t="shared" si="18"/>
        <v>249.82279914529917</v>
      </c>
      <c r="E236" s="276">
        <f t="shared" si="19"/>
        <v>155.19999999999999</v>
      </c>
    </row>
    <row r="237" spans="1:5" x14ac:dyDescent="0.2">
      <c r="A237" s="273">
        <f t="shared" si="20"/>
        <v>235</v>
      </c>
      <c r="B237" s="16">
        <f t="shared" si="17"/>
        <v>58625.712500000001</v>
      </c>
      <c r="C237" s="274">
        <f t="shared" si="21"/>
        <v>36472</v>
      </c>
      <c r="D237" s="276">
        <f t="shared" si="18"/>
        <v>249.4711170212766</v>
      </c>
      <c r="E237" s="276">
        <f t="shared" si="19"/>
        <v>155.19999999999999</v>
      </c>
    </row>
    <row r="238" spans="1:5" x14ac:dyDescent="0.2">
      <c r="A238" s="273">
        <f t="shared" si="20"/>
        <v>236</v>
      </c>
      <c r="B238" s="16">
        <f t="shared" si="17"/>
        <v>58792.89</v>
      </c>
      <c r="C238" s="274">
        <f t="shared" si="21"/>
        <v>36627.199999999997</v>
      </c>
      <c r="D238" s="276">
        <f t="shared" si="18"/>
        <v>249.1224152542373</v>
      </c>
      <c r="E238" s="276">
        <f t="shared" si="19"/>
        <v>155.19999999999999</v>
      </c>
    </row>
    <row r="239" spans="1:5" x14ac:dyDescent="0.2">
      <c r="A239" s="273">
        <f t="shared" si="20"/>
        <v>237</v>
      </c>
      <c r="B239" s="16">
        <f t="shared" si="17"/>
        <v>58960.067500000005</v>
      </c>
      <c r="C239" s="274">
        <f t="shared" si="21"/>
        <v>36782.399999999994</v>
      </c>
      <c r="D239" s="276">
        <f t="shared" si="18"/>
        <v>248.77665611814348</v>
      </c>
      <c r="E239" s="276">
        <f t="shared" si="19"/>
        <v>155.19999999999999</v>
      </c>
    </row>
    <row r="240" spans="1:5" x14ac:dyDescent="0.2">
      <c r="A240" s="273">
        <f t="shared" si="20"/>
        <v>238</v>
      </c>
      <c r="B240" s="16">
        <f t="shared" si="17"/>
        <v>59127.245000000003</v>
      </c>
      <c r="C240" s="274">
        <f t="shared" si="21"/>
        <v>36937.599999999999</v>
      </c>
      <c r="D240" s="276">
        <f t="shared" si="18"/>
        <v>248.4338025210084</v>
      </c>
      <c r="E240" s="276">
        <f t="shared" si="19"/>
        <v>155.19999999999999</v>
      </c>
    </row>
    <row r="241" spans="1:5" x14ac:dyDescent="0.2">
      <c r="A241" s="273">
        <f t="shared" si="20"/>
        <v>239</v>
      </c>
      <c r="B241" s="16">
        <f t="shared" si="17"/>
        <v>59294.422500000001</v>
      </c>
      <c r="C241" s="274">
        <f t="shared" si="21"/>
        <v>37092.799999999996</v>
      </c>
      <c r="D241" s="276">
        <f t="shared" si="18"/>
        <v>248.09381799163179</v>
      </c>
      <c r="E241" s="276">
        <f t="shared" si="19"/>
        <v>155.19999999999999</v>
      </c>
    </row>
    <row r="242" spans="1:5" x14ac:dyDescent="0.2">
      <c r="A242" s="273">
        <f t="shared" si="20"/>
        <v>240</v>
      </c>
      <c r="B242" s="16">
        <f t="shared" si="17"/>
        <v>59461.599999999999</v>
      </c>
      <c r="C242" s="274">
        <f t="shared" si="21"/>
        <v>37248</v>
      </c>
      <c r="D242" s="276">
        <f t="shared" si="18"/>
        <v>247.75666666666666</v>
      </c>
      <c r="E242" s="276">
        <f t="shared" si="19"/>
        <v>155.19999999999999</v>
      </c>
    </row>
    <row r="243" spans="1:5" x14ac:dyDescent="0.2">
      <c r="A243" s="273">
        <f t="shared" si="20"/>
        <v>241</v>
      </c>
      <c r="B243" s="16">
        <f t="shared" si="17"/>
        <v>59628.777500000004</v>
      </c>
      <c r="C243" s="274">
        <f t="shared" si="21"/>
        <v>37403.199999999997</v>
      </c>
      <c r="D243" s="276">
        <f t="shared" si="18"/>
        <v>247.42231327800832</v>
      </c>
      <c r="E243" s="276">
        <f t="shared" si="19"/>
        <v>155.19999999999999</v>
      </c>
    </row>
    <row r="244" spans="1:5" x14ac:dyDescent="0.2">
      <c r="A244" s="273">
        <f t="shared" si="20"/>
        <v>242</v>
      </c>
      <c r="B244" s="16">
        <f t="shared" si="17"/>
        <v>59795.955000000002</v>
      </c>
      <c r="C244" s="274">
        <f t="shared" si="21"/>
        <v>37558.399999999994</v>
      </c>
      <c r="D244" s="276">
        <f t="shared" si="18"/>
        <v>247.09072314049587</v>
      </c>
      <c r="E244" s="276">
        <f t="shared" si="19"/>
        <v>155.19999999999999</v>
      </c>
    </row>
    <row r="245" spans="1:5" x14ac:dyDescent="0.2">
      <c r="A245" s="273">
        <f t="shared" si="20"/>
        <v>243</v>
      </c>
      <c r="B245" s="16">
        <f t="shared" si="17"/>
        <v>59963.1325</v>
      </c>
      <c r="C245" s="274">
        <f t="shared" si="21"/>
        <v>37713.599999999999</v>
      </c>
      <c r="D245" s="276">
        <f t="shared" si="18"/>
        <v>246.7618621399177</v>
      </c>
      <c r="E245" s="276">
        <f t="shared" si="19"/>
        <v>155.19999999999999</v>
      </c>
    </row>
    <row r="246" spans="1:5" x14ac:dyDescent="0.2">
      <c r="A246" s="273">
        <f t="shared" si="20"/>
        <v>244</v>
      </c>
      <c r="B246" s="16">
        <f t="shared" si="17"/>
        <v>60130.310000000005</v>
      </c>
      <c r="C246" s="274">
        <f t="shared" si="21"/>
        <v>37868.799999999996</v>
      </c>
      <c r="D246" s="276">
        <f t="shared" si="18"/>
        <v>246.4356967213115</v>
      </c>
      <c r="E246" s="276">
        <f t="shared" si="19"/>
        <v>155.19999999999999</v>
      </c>
    </row>
    <row r="247" spans="1:5" x14ac:dyDescent="0.2">
      <c r="A247" s="273">
        <f t="shared" si="20"/>
        <v>245</v>
      </c>
      <c r="B247" s="16">
        <f t="shared" si="17"/>
        <v>60297.487500000003</v>
      </c>
      <c r="C247" s="274">
        <f t="shared" si="21"/>
        <v>38024</v>
      </c>
      <c r="D247" s="276">
        <f t="shared" si="18"/>
        <v>246.11219387755102</v>
      </c>
      <c r="E247" s="276">
        <f t="shared" si="19"/>
        <v>155.19999999999999</v>
      </c>
    </row>
    <row r="248" spans="1:5" x14ac:dyDescent="0.2">
      <c r="A248" s="273">
        <f t="shared" si="20"/>
        <v>246</v>
      </c>
      <c r="B248" s="16">
        <f t="shared" si="17"/>
        <v>60464.665000000001</v>
      </c>
      <c r="C248" s="274">
        <f t="shared" si="21"/>
        <v>38179.199999999997</v>
      </c>
      <c r="D248" s="276">
        <f t="shared" si="18"/>
        <v>245.79132113821137</v>
      </c>
      <c r="E248" s="276">
        <f t="shared" si="19"/>
        <v>155.19999999999999</v>
      </c>
    </row>
    <row r="249" spans="1:5" x14ac:dyDescent="0.2">
      <c r="A249" s="273">
        <f t="shared" si="20"/>
        <v>247</v>
      </c>
      <c r="B249" s="16">
        <f t="shared" si="17"/>
        <v>60631.842499999999</v>
      </c>
      <c r="C249" s="274">
        <f t="shared" si="21"/>
        <v>38334.399999999994</v>
      </c>
      <c r="D249" s="276">
        <f t="shared" si="18"/>
        <v>245.47304655870445</v>
      </c>
      <c r="E249" s="276">
        <f t="shared" si="19"/>
        <v>155.19999999999999</v>
      </c>
    </row>
    <row r="250" spans="1:5" x14ac:dyDescent="0.2">
      <c r="A250" s="273">
        <f t="shared" si="20"/>
        <v>248</v>
      </c>
      <c r="B250" s="16">
        <f t="shared" si="17"/>
        <v>60799.020000000004</v>
      </c>
      <c r="C250" s="274">
        <f t="shared" si="21"/>
        <v>38489.599999999999</v>
      </c>
      <c r="D250" s="276">
        <f t="shared" si="18"/>
        <v>245.15733870967745</v>
      </c>
      <c r="E250" s="276">
        <f t="shared" si="19"/>
        <v>155.19999999999999</v>
      </c>
    </row>
    <row r="251" spans="1:5" x14ac:dyDescent="0.2">
      <c r="A251" s="273">
        <f t="shared" si="20"/>
        <v>249</v>
      </c>
      <c r="B251" s="16">
        <f t="shared" si="17"/>
        <v>60966.197500000002</v>
      </c>
      <c r="C251" s="274">
        <f t="shared" si="21"/>
        <v>38644.799999999996</v>
      </c>
      <c r="D251" s="276">
        <f t="shared" si="18"/>
        <v>244.84416666666667</v>
      </c>
      <c r="E251" s="276">
        <f t="shared" si="19"/>
        <v>155.19999999999999</v>
      </c>
    </row>
    <row r="252" spans="1:5" x14ac:dyDescent="0.2">
      <c r="A252" s="273">
        <f t="shared" si="20"/>
        <v>250</v>
      </c>
      <c r="B252" s="16">
        <f t="shared" si="17"/>
        <v>61133.375</v>
      </c>
      <c r="C252" s="274">
        <f t="shared" si="21"/>
        <v>38800</v>
      </c>
      <c r="D252" s="276">
        <f t="shared" si="18"/>
        <v>244.5335</v>
      </c>
      <c r="E252" s="276">
        <f t="shared" si="19"/>
        <v>155.19999999999999</v>
      </c>
    </row>
    <row r="253" spans="1:5" x14ac:dyDescent="0.2">
      <c r="A253" s="273">
        <f t="shared" si="20"/>
        <v>251</v>
      </c>
      <c r="B253" s="16">
        <f t="shared" si="17"/>
        <v>61300.552500000005</v>
      </c>
      <c r="C253" s="274">
        <f t="shared" si="21"/>
        <v>38955.199999999997</v>
      </c>
      <c r="D253" s="276">
        <f t="shared" si="18"/>
        <v>244.22530876494025</v>
      </c>
      <c r="E253" s="276">
        <f t="shared" si="19"/>
        <v>155.19999999999999</v>
      </c>
    </row>
    <row r="254" spans="1:5" x14ac:dyDescent="0.2">
      <c r="A254" s="273">
        <f t="shared" si="20"/>
        <v>252</v>
      </c>
      <c r="B254" s="16">
        <f t="shared" si="17"/>
        <v>61467.73</v>
      </c>
      <c r="C254" s="274">
        <f t="shared" si="21"/>
        <v>39110.399999999994</v>
      </c>
      <c r="D254" s="276">
        <f t="shared" si="18"/>
        <v>243.9195634920635</v>
      </c>
      <c r="E254" s="276">
        <f t="shared" si="19"/>
        <v>155.19999999999999</v>
      </c>
    </row>
    <row r="255" spans="1:5" x14ac:dyDescent="0.2">
      <c r="A255" s="273">
        <f t="shared" si="20"/>
        <v>253</v>
      </c>
      <c r="B255" s="16">
        <f t="shared" si="17"/>
        <v>61634.907500000001</v>
      </c>
      <c r="C255" s="274">
        <f t="shared" si="21"/>
        <v>39265.599999999999</v>
      </c>
      <c r="D255" s="276">
        <f t="shared" si="18"/>
        <v>243.6162351778656</v>
      </c>
      <c r="E255" s="276">
        <f t="shared" si="19"/>
        <v>155.19999999999999</v>
      </c>
    </row>
    <row r="256" spans="1:5" x14ac:dyDescent="0.2">
      <c r="A256" s="273">
        <f t="shared" si="20"/>
        <v>254</v>
      </c>
      <c r="B256" s="16">
        <f t="shared" si="17"/>
        <v>61802.084999999999</v>
      </c>
      <c r="C256" s="274">
        <f t="shared" si="21"/>
        <v>39420.799999999996</v>
      </c>
      <c r="D256" s="276">
        <f t="shared" si="18"/>
        <v>243.31529527559056</v>
      </c>
      <c r="E256" s="276">
        <f t="shared" si="19"/>
        <v>155.19999999999999</v>
      </c>
    </row>
    <row r="257" spans="1:5" x14ac:dyDescent="0.2">
      <c r="A257" s="273">
        <f t="shared" si="20"/>
        <v>255</v>
      </c>
      <c r="B257" s="16">
        <f t="shared" si="17"/>
        <v>61969.262500000004</v>
      </c>
      <c r="C257" s="274">
        <f t="shared" si="21"/>
        <v>39576</v>
      </c>
      <c r="D257" s="276">
        <f t="shared" si="18"/>
        <v>243.01671568627452</v>
      </c>
      <c r="E257" s="276">
        <f t="shared" si="19"/>
        <v>155.19999999999999</v>
      </c>
    </row>
    <row r="258" spans="1:5" x14ac:dyDescent="0.2">
      <c r="A258" s="273">
        <f t="shared" si="20"/>
        <v>256</v>
      </c>
      <c r="B258" s="16">
        <f t="shared" si="17"/>
        <v>62136.44</v>
      </c>
      <c r="C258" s="274">
        <f t="shared" si="21"/>
        <v>39731.199999999997</v>
      </c>
      <c r="D258" s="276">
        <f t="shared" si="18"/>
        <v>242.72046875000001</v>
      </c>
      <c r="E258" s="276">
        <f t="shared" si="19"/>
        <v>155.19999999999999</v>
      </c>
    </row>
    <row r="259" spans="1:5" x14ac:dyDescent="0.2">
      <c r="A259" s="273">
        <f t="shared" si="20"/>
        <v>257</v>
      </c>
      <c r="B259" s="16">
        <f t="shared" si="17"/>
        <v>62303.6175</v>
      </c>
      <c r="C259" s="274">
        <f t="shared" si="21"/>
        <v>39886.399999999994</v>
      </c>
      <c r="D259" s="276">
        <f t="shared" si="18"/>
        <v>242.42652723735409</v>
      </c>
      <c r="E259" s="276">
        <f t="shared" si="19"/>
        <v>155.19999999999999</v>
      </c>
    </row>
    <row r="260" spans="1:5" x14ac:dyDescent="0.2">
      <c r="A260" s="273">
        <f t="shared" si="20"/>
        <v>258</v>
      </c>
      <c r="B260" s="16">
        <f t="shared" ref="B260:B323" si="22">1.165*(16600+(A260*143.5))</f>
        <v>62470.795000000006</v>
      </c>
      <c r="C260" s="274">
        <f t="shared" si="21"/>
        <v>40041.599999999999</v>
      </c>
      <c r="D260" s="276">
        <f t="shared" ref="D260:D323" si="23">B260/A260</f>
        <v>242.13486434108529</v>
      </c>
      <c r="E260" s="276">
        <f t="shared" ref="E260:E323" si="24">C260/A260</f>
        <v>155.19999999999999</v>
      </c>
    </row>
    <row r="261" spans="1:5" x14ac:dyDescent="0.2">
      <c r="A261" s="273">
        <f t="shared" si="20"/>
        <v>259</v>
      </c>
      <c r="B261" s="16">
        <f t="shared" si="22"/>
        <v>62637.972500000003</v>
      </c>
      <c r="C261" s="274">
        <f t="shared" si="21"/>
        <v>40196.799999999996</v>
      </c>
      <c r="D261" s="276">
        <f t="shared" si="23"/>
        <v>241.84545366795368</v>
      </c>
      <c r="E261" s="276">
        <f t="shared" si="24"/>
        <v>155.19999999999999</v>
      </c>
    </row>
    <row r="262" spans="1:5" x14ac:dyDescent="0.2">
      <c r="A262" s="273">
        <f t="shared" si="20"/>
        <v>260</v>
      </c>
      <c r="B262" s="16">
        <f t="shared" si="22"/>
        <v>62805.15</v>
      </c>
      <c r="C262" s="274">
        <f t="shared" si="21"/>
        <v>40352</v>
      </c>
      <c r="D262" s="276">
        <f t="shared" si="23"/>
        <v>241.55826923076924</v>
      </c>
      <c r="E262" s="276">
        <f t="shared" si="24"/>
        <v>155.19999999999999</v>
      </c>
    </row>
    <row r="263" spans="1:5" x14ac:dyDescent="0.2">
      <c r="A263" s="273">
        <f t="shared" si="20"/>
        <v>261</v>
      </c>
      <c r="B263" s="16">
        <f t="shared" si="22"/>
        <v>62972.327499999999</v>
      </c>
      <c r="C263" s="274">
        <f t="shared" si="21"/>
        <v>40507.199999999997</v>
      </c>
      <c r="D263" s="276">
        <f t="shared" si="23"/>
        <v>241.27328544061302</v>
      </c>
      <c r="E263" s="276">
        <f t="shared" si="24"/>
        <v>155.19999999999999</v>
      </c>
    </row>
    <row r="264" spans="1:5" x14ac:dyDescent="0.2">
      <c r="A264" s="273">
        <f t="shared" si="20"/>
        <v>262</v>
      </c>
      <c r="B264" s="16">
        <f t="shared" si="22"/>
        <v>63139.505000000005</v>
      </c>
      <c r="C264" s="274">
        <f t="shared" si="21"/>
        <v>40662.399999999994</v>
      </c>
      <c r="D264" s="276">
        <f t="shared" si="23"/>
        <v>240.99047709923667</v>
      </c>
      <c r="E264" s="276">
        <f t="shared" si="24"/>
        <v>155.19999999999999</v>
      </c>
    </row>
    <row r="265" spans="1:5" x14ac:dyDescent="0.2">
      <c r="A265" s="273">
        <f t="shared" si="20"/>
        <v>263</v>
      </c>
      <c r="B265" s="16">
        <f t="shared" si="22"/>
        <v>63306.682500000003</v>
      </c>
      <c r="C265" s="274">
        <f t="shared" si="21"/>
        <v>40817.599999999999</v>
      </c>
      <c r="D265" s="276">
        <f t="shared" si="23"/>
        <v>240.70981939163499</v>
      </c>
      <c r="E265" s="276">
        <f t="shared" si="24"/>
        <v>155.19999999999999</v>
      </c>
    </row>
    <row r="266" spans="1:5" x14ac:dyDescent="0.2">
      <c r="A266" s="273">
        <f t="shared" si="20"/>
        <v>264</v>
      </c>
      <c r="B266" s="16">
        <f t="shared" si="22"/>
        <v>63473.86</v>
      </c>
      <c r="C266" s="274">
        <f t="shared" si="21"/>
        <v>40972.799999999996</v>
      </c>
      <c r="D266" s="276">
        <f t="shared" si="23"/>
        <v>240.43128787878788</v>
      </c>
      <c r="E266" s="276">
        <f t="shared" si="24"/>
        <v>155.19999999999999</v>
      </c>
    </row>
    <row r="267" spans="1:5" x14ac:dyDescent="0.2">
      <c r="A267" s="273">
        <f t="shared" si="20"/>
        <v>265</v>
      </c>
      <c r="B267" s="16">
        <f t="shared" si="22"/>
        <v>63641.037499999999</v>
      </c>
      <c r="C267" s="274">
        <f t="shared" si="21"/>
        <v>41128</v>
      </c>
      <c r="D267" s="276">
        <f t="shared" si="23"/>
        <v>240.15485849056603</v>
      </c>
      <c r="E267" s="276">
        <f t="shared" si="24"/>
        <v>155.19999999999999</v>
      </c>
    </row>
    <row r="268" spans="1:5" x14ac:dyDescent="0.2">
      <c r="A268" s="273">
        <f t="shared" si="20"/>
        <v>266</v>
      </c>
      <c r="B268" s="16">
        <f t="shared" si="22"/>
        <v>63808.215000000004</v>
      </c>
      <c r="C268" s="274">
        <f t="shared" si="21"/>
        <v>41283.199999999997</v>
      </c>
      <c r="D268" s="276">
        <f t="shared" si="23"/>
        <v>239.880507518797</v>
      </c>
      <c r="E268" s="276">
        <f t="shared" si="24"/>
        <v>155.19999999999999</v>
      </c>
    </row>
    <row r="269" spans="1:5" x14ac:dyDescent="0.2">
      <c r="A269" s="273">
        <f t="shared" si="20"/>
        <v>267</v>
      </c>
      <c r="B269" s="16">
        <f t="shared" si="22"/>
        <v>63975.392500000002</v>
      </c>
      <c r="C269" s="274">
        <f t="shared" si="21"/>
        <v>41438.399999999994</v>
      </c>
      <c r="D269" s="276">
        <f t="shared" si="23"/>
        <v>239.6082116104869</v>
      </c>
      <c r="E269" s="276">
        <f t="shared" si="24"/>
        <v>155.19999999999999</v>
      </c>
    </row>
    <row r="270" spans="1:5" x14ac:dyDescent="0.2">
      <c r="A270" s="273">
        <f t="shared" si="20"/>
        <v>268</v>
      </c>
      <c r="B270" s="16">
        <f t="shared" si="22"/>
        <v>64142.57</v>
      </c>
      <c r="C270" s="274">
        <f t="shared" si="21"/>
        <v>41593.599999999999</v>
      </c>
      <c r="D270" s="276">
        <f t="shared" si="23"/>
        <v>239.33794776119402</v>
      </c>
      <c r="E270" s="276">
        <f t="shared" si="24"/>
        <v>155.19999999999999</v>
      </c>
    </row>
    <row r="271" spans="1:5" x14ac:dyDescent="0.2">
      <c r="A271" s="273">
        <f t="shared" ref="A271:A334" si="25">A270+1</f>
        <v>269</v>
      </c>
      <c r="B271" s="16">
        <f t="shared" si="22"/>
        <v>64309.747500000005</v>
      </c>
      <c r="C271" s="274">
        <f t="shared" ref="C271:C334" si="26">A271*155.2</f>
        <v>41748.799999999996</v>
      </c>
      <c r="D271" s="276">
        <f t="shared" si="23"/>
        <v>239.0696933085502</v>
      </c>
      <c r="E271" s="276">
        <f t="shared" si="24"/>
        <v>155.19999999999999</v>
      </c>
    </row>
    <row r="272" spans="1:5" x14ac:dyDescent="0.2">
      <c r="A272" s="273">
        <f t="shared" si="25"/>
        <v>270</v>
      </c>
      <c r="B272" s="16">
        <f t="shared" si="22"/>
        <v>64476.925000000003</v>
      </c>
      <c r="C272" s="274">
        <f t="shared" si="26"/>
        <v>41904</v>
      </c>
      <c r="D272" s="276">
        <f t="shared" si="23"/>
        <v>238.80342592592595</v>
      </c>
      <c r="E272" s="276">
        <f t="shared" si="24"/>
        <v>155.19999999999999</v>
      </c>
    </row>
    <row r="273" spans="1:5" x14ac:dyDescent="0.2">
      <c r="A273" s="273">
        <f t="shared" si="25"/>
        <v>271</v>
      </c>
      <c r="B273" s="16">
        <f t="shared" si="22"/>
        <v>64644.102500000001</v>
      </c>
      <c r="C273" s="274">
        <f t="shared" si="26"/>
        <v>42059.199999999997</v>
      </c>
      <c r="D273" s="276">
        <f t="shared" si="23"/>
        <v>238.53912361623617</v>
      </c>
      <c r="E273" s="276">
        <f t="shared" si="24"/>
        <v>155.19999999999999</v>
      </c>
    </row>
    <row r="274" spans="1:5" x14ac:dyDescent="0.2">
      <c r="A274" s="273">
        <f t="shared" si="25"/>
        <v>272</v>
      </c>
      <c r="B274" s="16">
        <f t="shared" si="22"/>
        <v>64811.28</v>
      </c>
      <c r="C274" s="274">
        <f t="shared" si="26"/>
        <v>42214.399999999994</v>
      </c>
      <c r="D274" s="276">
        <f t="shared" si="23"/>
        <v>238.27676470588236</v>
      </c>
      <c r="E274" s="276">
        <f t="shared" si="24"/>
        <v>155.19999999999999</v>
      </c>
    </row>
    <row r="275" spans="1:5" x14ac:dyDescent="0.2">
      <c r="A275" s="273">
        <f t="shared" si="25"/>
        <v>273</v>
      </c>
      <c r="B275" s="16">
        <f t="shared" si="22"/>
        <v>64978.457500000004</v>
      </c>
      <c r="C275" s="274">
        <f t="shared" si="26"/>
        <v>42369.599999999999</v>
      </c>
      <c r="D275" s="276">
        <f t="shared" si="23"/>
        <v>238.01632783882786</v>
      </c>
      <c r="E275" s="276">
        <f t="shared" si="24"/>
        <v>155.19999999999999</v>
      </c>
    </row>
    <row r="276" spans="1:5" x14ac:dyDescent="0.2">
      <c r="A276" s="273">
        <f t="shared" si="25"/>
        <v>274</v>
      </c>
      <c r="B276" s="16">
        <f t="shared" si="22"/>
        <v>65145.635000000002</v>
      </c>
      <c r="C276" s="274">
        <f t="shared" si="26"/>
        <v>42524.799999999996</v>
      </c>
      <c r="D276" s="276">
        <f t="shared" si="23"/>
        <v>237.75779197080294</v>
      </c>
      <c r="E276" s="276">
        <f t="shared" si="24"/>
        <v>155.19999999999999</v>
      </c>
    </row>
    <row r="277" spans="1:5" x14ac:dyDescent="0.2">
      <c r="A277" s="273">
        <f t="shared" si="25"/>
        <v>275</v>
      </c>
      <c r="B277" s="16">
        <f t="shared" si="22"/>
        <v>65312.8125</v>
      </c>
      <c r="C277" s="274">
        <f t="shared" si="26"/>
        <v>42680</v>
      </c>
      <c r="D277" s="276">
        <f t="shared" si="23"/>
        <v>237.50113636363636</v>
      </c>
      <c r="E277" s="276">
        <f t="shared" si="24"/>
        <v>155.19999999999999</v>
      </c>
    </row>
    <row r="278" spans="1:5" x14ac:dyDescent="0.2">
      <c r="A278" s="273">
        <f t="shared" si="25"/>
        <v>276</v>
      </c>
      <c r="B278" s="16">
        <f t="shared" si="22"/>
        <v>65479.990000000005</v>
      </c>
      <c r="C278" s="274">
        <f t="shared" si="26"/>
        <v>42835.199999999997</v>
      </c>
      <c r="D278" s="276">
        <f t="shared" si="23"/>
        <v>237.24634057971016</v>
      </c>
      <c r="E278" s="276">
        <f t="shared" si="24"/>
        <v>155.19999999999999</v>
      </c>
    </row>
    <row r="279" spans="1:5" x14ac:dyDescent="0.2">
      <c r="A279" s="273">
        <f t="shared" si="25"/>
        <v>277</v>
      </c>
      <c r="B279" s="16">
        <f t="shared" si="22"/>
        <v>65647.167499999996</v>
      </c>
      <c r="C279" s="274">
        <f t="shared" si="26"/>
        <v>42990.399999999994</v>
      </c>
      <c r="D279" s="276">
        <f t="shared" si="23"/>
        <v>236.99338447653429</v>
      </c>
      <c r="E279" s="276">
        <f t="shared" si="24"/>
        <v>155.19999999999999</v>
      </c>
    </row>
    <row r="280" spans="1:5" x14ac:dyDescent="0.2">
      <c r="A280" s="273">
        <f t="shared" si="25"/>
        <v>278</v>
      </c>
      <c r="B280" s="16">
        <f t="shared" si="22"/>
        <v>65814.345000000001</v>
      </c>
      <c r="C280" s="274">
        <f t="shared" si="26"/>
        <v>43145.599999999999</v>
      </c>
      <c r="D280" s="276">
        <f t="shared" si="23"/>
        <v>236.74224820143885</v>
      </c>
      <c r="E280" s="276">
        <f t="shared" si="24"/>
        <v>155.19999999999999</v>
      </c>
    </row>
    <row r="281" spans="1:5" x14ac:dyDescent="0.2">
      <c r="A281" s="273">
        <f t="shared" si="25"/>
        <v>279</v>
      </c>
      <c r="B281" s="16">
        <f t="shared" si="22"/>
        <v>65981.522500000006</v>
      </c>
      <c r="C281" s="274">
        <f t="shared" si="26"/>
        <v>43300.799999999996</v>
      </c>
      <c r="D281" s="276">
        <f t="shared" si="23"/>
        <v>236.49291218637995</v>
      </c>
      <c r="E281" s="276">
        <f t="shared" si="24"/>
        <v>155.19999999999999</v>
      </c>
    </row>
    <row r="282" spans="1:5" x14ac:dyDescent="0.2">
      <c r="A282" s="273">
        <f t="shared" si="25"/>
        <v>280</v>
      </c>
      <c r="B282" s="16">
        <f t="shared" si="22"/>
        <v>66148.7</v>
      </c>
      <c r="C282" s="274">
        <f t="shared" si="26"/>
        <v>43456</v>
      </c>
      <c r="D282" s="276">
        <f t="shared" si="23"/>
        <v>236.24535714285713</v>
      </c>
      <c r="E282" s="276">
        <f t="shared" si="24"/>
        <v>155.19999999999999</v>
      </c>
    </row>
    <row r="283" spans="1:5" x14ac:dyDescent="0.2">
      <c r="A283" s="273">
        <f t="shared" si="25"/>
        <v>281</v>
      </c>
      <c r="B283" s="16">
        <f t="shared" si="22"/>
        <v>66315.877500000002</v>
      </c>
      <c r="C283" s="274">
        <f t="shared" si="26"/>
        <v>43611.199999999997</v>
      </c>
      <c r="D283" s="276">
        <f t="shared" si="23"/>
        <v>235.99956405693951</v>
      </c>
      <c r="E283" s="276">
        <f t="shared" si="24"/>
        <v>155.19999999999999</v>
      </c>
    </row>
    <row r="284" spans="1:5" x14ac:dyDescent="0.2">
      <c r="A284" s="273">
        <f t="shared" si="25"/>
        <v>282</v>
      </c>
      <c r="B284" s="16">
        <f t="shared" si="22"/>
        <v>66483.055000000008</v>
      </c>
      <c r="C284" s="274">
        <f t="shared" si="26"/>
        <v>43766.399999999994</v>
      </c>
      <c r="D284" s="276">
        <f t="shared" si="23"/>
        <v>235.75551418439719</v>
      </c>
      <c r="E284" s="276">
        <f t="shared" si="24"/>
        <v>155.19999999999999</v>
      </c>
    </row>
    <row r="285" spans="1:5" x14ac:dyDescent="0.2">
      <c r="A285" s="273">
        <f t="shared" si="25"/>
        <v>283</v>
      </c>
      <c r="B285" s="16">
        <f t="shared" si="22"/>
        <v>66650.232499999998</v>
      </c>
      <c r="C285" s="274">
        <f t="shared" si="26"/>
        <v>43921.599999999999</v>
      </c>
      <c r="D285" s="276">
        <f t="shared" si="23"/>
        <v>235.5131890459364</v>
      </c>
      <c r="E285" s="276">
        <f t="shared" si="24"/>
        <v>155.19999999999999</v>
      </c>
    </row>
    <row r="286" spans="1:5" x14ac:dyDescent="0.2">
      <c r="A286" s="273">
        <f t="shared" si="25"/>
        <v>284</v>
      </c>
      <c r="B286" s="16">
        <f t="shared" si="22"/>
        <v>66817.41</v>
      </c>
      <c r="C286" s="274">
        <f t="shared" si="26"/>
        <v>44076.799999999996</v>
      </c>
      <c r="D286" s="276">
        <f t="shared" si="23"/>
        <v>235.27257042253521</v>
      </c>
      <c r="E286" s="276">
        <f t="shared" si="24"/>
        <v>155.19999999999999</v>
      </c>
    </row>
    <row r="287" spans="1:5" x14ac:dyDescent="0.2">
      <c r="A287" s="273">
        <f t="shared" si="25"/>
        <v>285</v>
      </c>
      <c r="B287" s="16">
        <f t="shared" si="22"/>
        <v>66984.587500000009</v>
      </c>
      <c r="C287" s="274">
        <f t="shared" si="26"/>
        <v>44232</v>
      </c>
      <c r="D287" s="276">
        <f t="shared" si="23"/>
        <v>235.03364035087722</v>
      </c>
      <c r="E287" s="276">
        <f t="shared" si="24"/>
        <v>155.19999999999999</v>
      </c>
    </row>
    <row r="288" spans="1:5" x14ac:dyDescent="0.2">
      <c r="A288" s="273">
        <f t="shared" si="25"/>
        <v>286</v>
      </c>
      <c r="B288" s="16">
        <f t="shared" si="22"/>
        <v>67151.764999999999</v>
      </c>
      <c r="C288" s="274">
        <f t="shared" si="26"/>
        <v>44387.199999999997</v>
      </c>
      <c r="D288" s="276">
        <f t="shared" si="23"/>
        <v>234.79638111888113</v>
      </c>
      <c r="E288" s="276">
        <f t="shared" si="24"/>
        <v>155.19999999999999</v>
      </c>
    </row>
    <row r="289" spans="1:5" x14ac:dyDescent="0.2">
      <c r="A289" s="273">
        <f t="shared" si="25"/>
        <v>287</v>
      </c>
      <c r="B289" s="16">
        <f t="shared" si="22"/>
        <v>67318.942500000005</v>
      </c>
      <c r="C289" s="274">
        <f t="shared" si="26"/>
        <v>44542.399999999994</v>
      </c>
      <c r="D289" s="276">
        <f t="shared" si="23"/>
        <v>234.56077526132407</v>
      </c>
      <c r="E289" s="276">
        <f t="shared" si="24"/>
        <v>155.19999999999999</v>
      </c>
    </row>
    <row r="290" spans="1:5" x14ac:dyDescent="0.2">
      <c r="A290" s="273">
        <f t="shared" si="25"/>
        <v>288</v>
      </c>
      <c r="B290" s="16">
        <f t="shared" si="22"/>
        <v>67486.12</v>
      </c>
      <c r="C290" s="274">
        <f t="shared" si="26"/>
        <v>44697.599999999999</v>
      </c>
      <c r="D290" s="276">
        <f t="shared" si="23"/>
        <v>234.32680555555555</v>
      </c>
      <c r="E290" s="276">
        <f t="shared" si="24"/>
        <v>155.19999999999999</v>
      </c>
    </row>
    <row r="291" spans="1:5" x14ac:dyDescent="0.2">
      <c r="A291" s="273">
        <f t="shared" si="25"/>
        <v>289</v>
      </c>
      <c r="B291" s="16">
        <f t="shared" si="22"/>
        <v>67653.297500000001</v>
      </c>
      <c r="C291" s="274">
        <f t="shared" si="26"/>
        <v>44852.799999999996</v>
      </c>
      <c r="D291" s="276">
        <f t="shared" si="23"/>
        <v>234.09445501730104</v>
      </c>
      <c r="E291" s="276">
        <f t="shared" si="24"/>
        <v>155.19999999999999</v>
      </c>
    </row>
    <row r="292" spans="1:5" x14ac:dyDescent="0.2">
      <c r="A292" s="273">
        <f t="shared" si="25"/>
        <v>290</v>
      </c>
      <c r="B292" s="16">
        <f t="shared" si="22"/>
        <v>67820.475000000006</v>
      </c>
      <c r="C292" s="274">
        <f t="shared" si="26"/>
        <v>45008</v>
      </c>
      <c r="D292" s="276">
        <f t="shared" si="23"/>
        <v>233.86370689655175</v>
      </c>
      <c r="E292" s="276">
        <f t="shared" si="24"/>
        <v>155.19999999999999</v>
      </c>
    </row>
    <row r="293" spans="1:5" x14ac:dyDescent="0.2">
      <c r="A293" s="273">
        <f t="shared" si="25"/>
        <v>291</v>
      </c>
      <c r="B293" s="16">
        <f t="shared" si="22"/>
        <v>67987.652499999997</v>
      </c>
      <c r="C293" s="274">
        <f t="shared" si="26"/>
        <v>45163.199999999997</v>
      </c>
      <c r="D293" s="276">
        <f t="shared" si="23"/>
        <v>233.63454467353949</v>
      </c>
      <c r="E293" s="276">
        <f t="shared" si="24"/>
        <v>155.19999999999999</v>
      </c>
    </row>
    <row r="294" spans="1:5" x14ac:dyDescent="0.2">
      <c r="A294" s="273">
        <f t="shared" si="25"/>
        <v>292</v>
      </c>
      <c r="B294" s="16">
        <f t="shared" si="22"/>
        <v>68154.83</v>
      </c>
      <c r="C294" s="274">
        <f t="shared" si="26"/>
        <v>45318.399999999994</v>
      </c>
      <c r="D294" s="276">
        <f t="shared" si="23"/>
        <v>233.40695205479452</v>
      </c>
      <c r="E294" s="276">
        <f t="shared" si="24"/>
        <v>155.19999999999999</v>
      </c>
    </row>
    <row r="295" spans="1:5" x14ac:dyDescent="0.2">
      <c r="A295" s="273">
        <f t="shared" si="25"/>
        <v>293</v>
      </c>
      <c r="B295" s="16">
        <f t="shared" si="22"/>
        <v>68322.007500000007</v>
      </c>
      <c r="C295" s="274">
        <f t="shared" si="26"/>
        <v>45473.599999999999</v>
      </c>
      <c r="D295" s="276">
        <f t="shared" si="23"/>
        <v>233.1809129692833</v>
      </c>
      <c r="E295" s="276">
        <f t="shared" si="24"/>
        <v>155.19999999999999</v>
      </c>
    </row>
    <row r="296" spans="1:5" x14ac:dyDescent="0.2">
      <c r="A296" s="273">
        <f t="shared" si="25"/>
        <v>294</v>
      </c>
      <c r="B296" s="16">
        <f t="shared" si="22"/>
        <v>68489.184999999998</v>
      </c>
      <c r="C296" s="274">
        <f t="shared" si="26"/>
        <v>45628.799999999996</v>
      </c>
      <c r="D296" s="276">
        <f t="shared" si="23"/>
        <v>232.95641156462585</v>
      </c>
      <c r="E296" s="276">
        <f t="shared" si="24"/>
        <v>155.19999999999999</v>
      </c>
    </row>
    <row r="297" spans="1:5" x14ac:dyDescent="0.2">
      <c r="A297" s="273">
        <f t="shared" si="25"/>
        <v>295</v>
      </c>
      <c r="B297" s="16">
        <f t="shared" si="22"/>
        <v>68656.362500000003</v>
      </c>
      <c r="C297" s="274">
        <f t="shared" si="26"/>
        <v>45784</v>
      </c>
      <c r="D297" s="276">
        <f t="shared" si="23"/>
        <v>232.73343220338984</v>
      </c>
      <c r="E297" s="276">
        <f t="shared" si="24"/>
        <v>155.19999999999999</v>
      </c>
    </row>
    <row r="298" spans="1:5" x14ac:dyDescent="0.2">
      <c r="A298" s="273">
        <f t="shared" si="25"/>
        <v>296</v>
      </c>
      <c r="B298" s="16">
        <f t="shared" si="22"/>
        <v>68823.540000000008</v>
      </c>
      <c r="C298" s="274">
        <f t="shared" si="26"/>
        <v>45939.199999999997</v>
      </c>
      <c r="D298" s="276">
        <f t="shared" si="23"/>
        <v>232.51195945945949</v>
      </c>
      <c r="E298" s="276">
        <f t="shared" si="24"/>
        <v>155.19999999999999</v>
      </c>
    </row>
    <row r="299" spans="1:5" x14ac:dyDescent="0.2">
      <c r="A299" s="273">
        <f t="shared" si="25"/>
        <v>297</v>
      </c>
      <c r="B299" s="16">
        <f t="shared" si="22"/>
        <v>68990.717499999999</v>
      </c>
      <c r="C299" s="274">
        <f t="shared" si="26"/>
        <v>46094.399999999994</v>
      </c>
      <c r="D299" s="276">
        <f t="shared" si="23"/>
        <v>232.2919781144781</v>
      </c>
      <c r="E299" s="276">
        <f t="shared" si="24"/>
        <v>155.19999999999999</v>
      </c>
    </row>
    <row r="300" spans="1:5" x14ac:dyDescent="0.2">
      <c r="A300" s="273">
        <f t="shared" si="25"/>
        <v>298</v>
      </c>
      <c r="B300" s="16">
        <f t="shared" si="22"/>
        <v>69157.895000000004</v>
      </c>
      <c r="C300" s="274">
        <f t="shared" si="26"/>
        <v>46249.599999999999</v>
      </c>
      <c r="D300" s="276">
        <f t="shared" si="23"/>
        <v>232.07347315436243</v>
      </c>
      <c r="E300" s="276">
        <f t="shared" si="24"/>
        <v>155.19999999999999</v>
      </c>
    </row>
    <row r="301" spans="1:5" x14ac:dyDescent="0.2">
      <c r="A301" s="273">
        <f t="shared" si="25"/>
        <v>299</v>
      </c>
      <c r="B301" s="16">
        <f t="shared" si="22"/>
        <v>69325.072500000009</v>
      </c>
      <c r="C301" s="274">
        <f t="shared" si="26"/>
        <v>46404.799999999996</v>
      </c>
      <c r="D301" s="276">
        <f t="shared" si="23"/>
        <v>231.85642976588633</v>
      </c>
      <c r="E301" s="276">
        <f t="shared" si="24"/>
        <v>155.19999999999999</v>
      </c>
    </row>
    <row r="302" spans="1:5" x14ac:dyDescent="0.2">
      <c r="A302" s="273">
        <f t="shared" si="25"/>
        <v>300</v>
      </c>
      <c r="B302" s="16">
        <f t="shared" si="22"/>
        <v>69492.25</v>
      </c>
      <c r="C302" s="274">
        <f t="shared" si="26"/>
        <v>46560</v>
      </c>
      <c r="D302" s="276">
        <f t="shared" si="23"/>
        <v>231.64083333333335</v>
      </c>
      <c r="E302" s="276">
        <f t="shared" si="24"/>
        <v>155.19999999999999</v>
      </c>
    </row>
    <row r="303" spans="1:5" x14ac:dyDescent="0.2">
      <c r="A303" s="273">
        <f t="shared" si="25"/>
        <v>301</v>
      </c>
      <c r="B303" s="16">
        <f t="shared" si="22"/>
        <v>69659.427500000005</v>
      </c>
      <c r="C303" s="274">
        <f t="shared" si="26"/>
        <v>46715.199999999997</v>
      </c>
      <c r="D303" s="276">
        <f t="shared" si="23"/>
        <v>231.42666943521596</v>
      </c>
      <c r="E303" s="276">
        <f t="shared" si="24"/>
        <v>155.19999999999999</v>
      </c>
    </row>
    <row r="304" spans="1:5" x14ac:dyDescent="0.2">
      <c r="A304" s="273">
        <f t="shared" si="25"/>
        <v>302</v>
      </c>
      <c r="B304" s="16">
        <f t="shared" si="22"/>
        <v>69826.604999999996</v>
      </c>
      <c r="C304" s="274">
        <f t="shared" si="26"/>
        <v>46870.399999999994</v>
      </c>
      <c r="D304" s="276">
        <f t="shared" si="23"/>
        <v>231.2139238410596</v>
      </c>
      <c r="E304" s="276">
        <f t="shared" si="24"/>
        <v>155.19999999999999</v>
      </c>
    </row>
    <row r="305" spans="1:5" x14ac:dyDescent="0.2">
      <c r="A305" s="273">
        <f t="shared" si="25"/>
        <v>303</v>
      </c>
      <c r="B305" s="16">
        <f t="shared" si="22"/>
        <v>69993.782500000001</v>
      </c>
      <c r="C305" s="274">
        <f t="shared" si="26"/>
        <v>47025.599999999999</v>
      </c>
      <c r="D305" s="276">
        <f t="shared" si="23"/>
        <v>231.00258250825084</v>
      </c>
      <c r="E305" s="276">
        <f t="shared" si="24"/>
        <v>155.19999999999999</v>
      </c>
    </row>
    <row r="306" spans="1:5" x14ac:dyDescent="0.2">
      <c r="A306" s="273">
        <f t="shared" si="25"/>
        <v>304</v>
      </c>
      <c r="B306" s="16">
        <f t="shared" si="22"/>
        <v>70160.960000000006</v>
      </c>
      <c r="C306" s="274">
        <f t="shared" si="26"/>
        <v>47180.799999999996</v>
      </c>
      <c r="D306" s="276">
        <f t="shared" si="23"/>
        <v>230.79263157894738</v>
      </c>
      <c r="E306" s="276">
        <f t="shared" si="24"/>
        <v>155.19999999999999</v>
      </c>
    </row>
    <row r="307" spans="1:5" x14ac:dyDescent="0.2">
      <c r="A307" s="273">
        <f t="shared" si="25"/>
        <v>305</v>
      </c>
      <c r="B307" s="16">
        <f t="shared" si="22"/>
        <v>70328.137499999997</v>
      </c>
      <c r="C307" s="274">
        <f t="shared" si="26"/>
        <v>47336</v>
      </c>
      <c r="D307" s="276">
        <f t="shared" si="23"/>
        <v>230.58405737704916</v>
      </c>
      <c r="E307" s="276">
        <f t="shared" si="24"/>
        <v>155.19999999999999</v>
      </c>
    </row>
    <row r="308" spans="1:5" x14ac:dyDescent="0.2">
      <c r="A308" s="273">
        <f t="shared" si="25"/>
        <v>306</v>
      </c>
      <c r="B308" s="16">
        <f t="shared" si="22"/>
        <v>70495.315000000002</v>
      </c>
      <c r="C308" s="274">
        <f t="shared" si="26"/>
        <v>47491.199999999997</v>
      </c>
      <c r="D308" s="276">
        <f t="shared" si="23"/>
        <v>230.37684640522878</v>
      </c>
      <c r="E308" s="276">
        <f t="shared" si="24"/>
        <v>155.19999999999999</v>
      </c>
    </row>
    <row r="309" spans="1:5" x14ac:dyDescent="0.2">
      <c r="A309" s="273">
        <f t="shared" si="25"/>
        <v>307</v>
      </c>
      <c r="B309" s="16">
        <f t="shared" si="22"/>
        <v>70662.492500000008</v>
      </c>
      <c r="C309" s="274">
        <f t="shared" si="26"/>
        <v>47646.399999999994</v>
      </c>
      <c r="D309" s="276">
        <f t="shared" si="23"/>
        <v>230.17098534201958</v>
      </c>
      <c r="E309" s="276">
        <f t="shared" si="24"/>
        <v>155.19999999999999</v>
      </c>
    </row>
    <row r="310" spans="1:5" x14ac:dyDescent="0.2">
      <c r="A310" s="273">
        <f t="shared" si="25"/>
        <v>308</v>
      </c>
      <c r="B310" s="16">
        <f t="shared" si="22"/>
        <v>70829.67</v>
      </c>
      <c r="C310" s="274">
        <f t="shared" si="26"/>
        <v>47801.599999999999</v>
      </c>
      <c r="D310" s="276">
        <f t="shared" si="23"/>
        <v>229.96646103896103</v>
      </c>
      <c r="E310" s="276">
        <f t="shared" si="24"/>
        <v>155.19999999999999</v>
      </c>
    </row>
    <row r="311" spans="1:5" x14ac:dyDescent="0.2">
      <c r="A311" s="273">
        <f t="shared" si="25"/>
        <v>309</v>
      </c>
      <c r="B311" s="16">
        <f t="shared" si="22"/>
        <v>70996.847500000003</v>
      </c>
      <c r="C311" s="274">
        <f t="shared" si="26"/>
        <v>47956.799999999996</v>
      </c>
      <c r="D311" s="276">
        <f t="shared" si="23"/>
        <v>229.76326051779935</v>
      </c>
      <c r="E311" s="276">
        <f t="shared" si="24"/>
        <v>155.19999999999999</v>
      </c>
    </row>
    <row r="312" spans="1:5" x14ac:dyDescent="0.2">
      <c r="A312" s="273">
        <f t="shared" si="25"/>
        <v>310</v>
      </c>
      <c r="B312" s="16">
        <f t="shared" si="22"/>
        <v>71164.025000000009</v>
      </c>
      <c r="C312" s="274">
        <f t="shared" si="26"/>
        <v>48112</v>
      </c>
      <c r="D312" s="276">
        <f t="shared" si="23"/>
        <v>229.56137096774196</v>
      </c>
      <c r="E312" s="276">
        <f t="shared" si="24"/>
        <v>155.19999999999999</v>
      </c>
    </row>
    <row r="313" spans="1:5" x14ac:dyDescent="0.2">
      <c r="A313" s="273">
        <f t="shared" si="25"/>
        <v>311</v>
      </c>
      <c r="B313" s="16">
        <f t="shared" si="22"/>
        <v>71331.202499999999</v>
      </c>
      <c r="C313" s="274">
        <f t="shared" si="26"/>
        <v>48267.199999999997</v>
      </c>
      <c r="D313" s="276">
        <f t="shared" si="23"/>
        <v>229.36077974276526</v>
      </c>
      <c r="E313" s="276">
        <f t="shared" si="24"/>
        <v>155.19999999999999</v>
      </c>
    </row>
    <row r="314" spans="1:5" x14ac:dyDescent="0.2">
      <c r="A314" s="273">
        <f t="shared" si="25"/>
        <v>312</v>
      </c>
      <c r="B314" s="16">
        <f t="shared" si="22"/>
        <v>71498.38</v>
      </c>
      <c r="C314" s="274">
        <f t="shared" si="26"/>
        <v>48422.399999999994</v>
      </c>
      <c r="D314" s="276">
        <f t="shared" si="23"/>
        <v>229.16147435897437</v>
      </c>
      <c r="E314" s="276">
        <f t="shared" si="24"/>
        <v>155.19999999999999</v>
      </c>
    </row>
    <row r="315" spans="1:5" x14ac:dyDescent="0.2">
      <c r="A315" s="273">
        <f t="shared" si="25"/>
        <v>313</v>
      </c>
      <c r="B315" s="16">
        <f t="shared" si="22"/>
        <v>71665.557499999995</v>
      </c>
      <c r="C315" s="274">
        <f t="shared" si="26"/>
        <v>48577.599999999999</v>
      </c>
      <c r="D315" s="276">
        <f t="shared" si="23"/>
        <v>228.96344249201277</v>
      </c>
      <c r="E315" s="276">
        <f t="shared" si="24"/>
        <v>155.19999999999999</v>
      </c>
    </row>
    <row r="316" spans="1:5" x14ac:dyDescent="0.2">
      <c r="A316" s="273">
        <f t="shared" si="25"/>
        <v>314</v>
      </c>
      <c r="B316" s="16">
        <f t="shared" si="22"/>
        <v>71832.735000000001</v>
      </c>
      <c r="C316" s="274">
        <f t="shared" si="26"/>
        <v>48732.799999999996</v>
      </c>
      <c r="D316" s="276">
        <f t="shared" si="23"/>
        <v>228.7666719745223</v>
      </c>
      <c r="E316" s="276">
        <f t="shared" si="24"/>
        <v>155.19999999999999</v>
      </c>
    </row>
    <row r="317" spans="1:5" x14ac:dyDescent="0.2">
      <c r="A317" s="273">
        <f t="shared" si="25"/>
        <v>315</v>
      </c>
      <c r="B317" s="16">
        <f t="shared" si="22"/>
        <v>71999.912500000006</v>
      </c>
      <c r="C317" s="274">
        <f t="shared" si="26"/>
        <v>48888</v>
      </c>
      <c r="D317" s="276">
        <f t="shared" si="23"/>
        <v>228.57115079365082</v>
      </c>
      <c r="E317" s="276">
        <f t="shared" si="24"/>
        <v>155.19999999999999</v>
      </c>
    </row>
    <row r="318" spans="1:5" x14ac:dyDescent="0.2">
      <c r="A318" s="273">
        <f t="shared" si="25"/>
        <v>316</v>
      </c>
      <c r="B318" s="16">
        <f t="shared" si="22"/>
        <v>72167.09</v>
      </c>
      <c r="C318" s="274">
        <f t="shared" si="26"/>
        <v>49043.199999999997</v>
      </c>
      <c r="D318" s="276">
        <f t="shared" si="23"/>
        <v>228.37686708860758</v>
      </c>
      <c r="E318" s="276">
        <f t="shared" si="24"/>
        <v>155.19999999999999</v>
      </c>
    </row>
    <row r="319" spans="1:5" x14ac:dyDescent="0.2">
      <c r="A319" s="273">
        <f t="shared" si="25"/>
        <v>317</v>
      </c>
      <c r="B319" s="16">
        <f t="shared" si="22"/>
        <v>72334.267500000002</v>
      </c>
      <c r="C319" s="274">
        <f t="shared" si="26"/>
        <v>49198.399999999994</v>
      </c>
      <c r="D319" s="276">
        <f t="shared" si="23"/>
        <v>228.183809148265</v>
      </c>
      <c r="E319" s="276">
        <f t="shared" si="24"/>
        <v>155.19999999999999</v>
      </c>
    </row>
    <row r="320" spans="1:5" x14ac:dyDescent="0.2">
      <c r="A320" s="273">
        <f t="shared" si="25"/>
        <v>318</v>
      </c>
      <c r="B320" s="16">
        <f t="shared" si="22"/>
        <v>72501.445000000007</v>
      </c>
      <c r="C320" s="274">
        <f t="shared" si="26"/>
        <v>49353.599999999999</v>
      </c>
      <c r="D320" s="276">
        <f t="shared" si="23"/>
        <v>227.99196540880504</v>
      </c>
      <c r="E320" s="276">
        <f t="shared" si="24"/>
        <v>155.19999999999999</v>
      </c>
    </row>
    <row r="321" spans="1:5" x14ac:dyDescent="0.2">
      <c r="A321" s="273">
        <f t="shared" si="25"/>
        <v>319</v>
      </c>
      <c r="B321" s="16">
        <f t="shared" si="22"/>
        <v>72668.622499999998</v>
      </c>
      <c r="C321" s="274">
        <f t="shared" si="26"/>
        <v>49508.799999999996</v>
      </c>
      <c r="D321" s="276">
        <f t="shared" si="23"/>
        <v>227.80132445141066</v>
      </c>
      <c r="E321" s="276">
        <f t="shared" si="24"/>
        <v>155.19999999999999</v>
      </c>
    </row>
    <row r="322" spans="1:5" x14ac:dyDescent="0.2">
      <c r="A322" s="273">
        <f t="shared" si="25"/>
        <v>320</v>
      </c>
      <c r="B322" s="16">
        <f t="shared" si="22"/>
        <v>72835.8</v>
      </c>
      <c r="C322" s="274">
        <f t="shared" si="26"/>
        <v>49664</v>
      </c>
      <c r="D322" s="276">
        <f t="shared" si="23"/>
        <v>227.611875</v>
      </c>
      <c r="E322" s="276">
        <f t="shared" si="24"/>
        <v>155.19999999999999</v>
      </c>
    </row>
    <row r="323" spans="1:5" x14ac:dyDescent="0.2">
      <c r="A323" s="273">
        <f t="shared" si="25"/>
        <v>321</v>
      </c>
      <c r="B323" s="16">
        <f t="shared" si="22"/>
        <v>73002.977500000008</v>
      </c>
      <c r="C323" s="274">
        <f t="shared" si="26"/>
        <v>49819.199999999997</v>
      </c>
      <c r="D323" s="276">
        <f t="shared" si="23"/>
        <v>227.42360591900314</v>
      </c>
      <c r="E323" s="276">
        <f t="shared" si="24"/>
        <v>155.19999999999999</v>
      </c>
    </row>
    <row r="324" spans="1:5" x14ac:dyDescent="0.2">
      <c r="A324" s="273">
        <f t="shared" si="25"/>
        <v>322</v>
      </c>
      <c r="B324" s="16">
        <f t="shared" ref="B324:B387" si="27">1.165*(16600+(A324*143.5))</f>
        <v>73170.154999999999</v>
      </c>
      <c r="C324" s="274">
        <f t="shared" si="26"/>
        <v>49974.399999999994</v>
      </c>
      <c r="D324" s="276">
        <f t="shared" ref="D324:D387" si="28">B324/A324</f>
        <v>227.23650621118011</v>
      </c>
      <c r="E324" s="276">
        <f t="shared" ref="E324:E387" si="29">C324/A324</f>
        <v>155.19999999999999</v>
      </c>
    </row>
    <row r="325" spans="1:5" x14ac:dyDescent="0.2">
      <c r="A325" s="273">
        <f t="shared" si="25"/>
        <v>323</v>
      </c>
      <c r="B325" s="16">
        <f t="shared" si="27"/>
        <v>73337.332500000004</v>
      </c>
      <c r="C325" s="274">
        <f t="shared" si="26"/>
        <v>50129.599999999999</v>
      </c>
      <c r="D325" s="276">
        <f t="shared" si="28"/>
        <v>227.05056501547989</v>
      </c>
      <c r="E325" s="276">
        <f t="shared" si="29"/>
        <v>155.19999999999999</v>
      </c>
    </row>
    <row r="326" spans="1:5" x14ac:dyDescent="0.2">
      <c r="A326" s="273">
        <f t="shared" si="25"/>
        <v>324</v>
      </c>
      <c r="B326" s="16">
        <f t="shared" si="27"/>
        <v>73504.510000000009</v>
      </c>
      <c r="C326" s="274">
        <f t="shared" si="26"/>
        <v>50284.799999999996</v>
      </c>
      <c r="D326" s="276">
        <f t="shared" si="28"/>
        <v>226.86577160493829</v>
      </c>
      <c r="E326" s="276">
        <f t="shared" si="29"/>
        <v>155.19999999999999</v>
      </c>
    </row>
    <row r="327" spans="1:5" x14ac:dyDescent="0.2">
      <c r="A327" s="273">
        <f t="shared" si="25"/>
        <v>325</v>
      </c>
      <c r="B327" s="16">
        <f t="shared" si="27"/>
        <v>73671.6875</v>
      </c>
      <c r="C327" s="274">
        <f t="shared" si="26"/>
        <v>50439.999999999993</v>
      </c>
      <c r="D327" s="276">
        <f t="shared" si="28"/>
        <v>226.68211538461537</v>
      </c>
      <c r="E327" s="276">
        <f t="shared" si="29"/>
        <v>155.19999999999999</v>
      </c>
    </row>
    <row r="328" spans="1:5" x14ac:dyDescent="0.2">
      <c r="A328" s="273">
        <f t="shared" si="25"/>
        <v>326</v>
      </c>
      <c r="B328" s="16">
        <f t="shared" si="27"/>
        <v>73838.865000000005</v>
      </c>
      <c r="C328" s="274">
        <f t="shared" si="26"/>
        <v>50595.199999999997</v>
      </c>
      <c r="D328" s="276">
        <f t="shared" si="28"/>
        <v>226.49958588957057</v>
      </c>
      <c r="E328" s="276">
        <f t="shared" si="29"/>
        <v>155.19999999999999</v>
      </c>
    </row>
    <row r="329" spans="1:5" x14ac:dyDescent="0.2">
      <c r="A329" s="273">
        <f t="shared" si="25"/>
        <v>327</v>
      </c>
      <c r="B329" s="16">
        <f t="shared" si="27"/>
        <v>74006.042499999996</v>
      </c>
      <c r="C329" s="274">
        <f t="shared" si="26"/>
        <v>50750.399999999994</v>
      </c>
      <c r="D329" s="276">
        <f t="shared" si="28"/>
        <v>226.3181727828746</v>
      </c>
      <c r="E329" s="276">
        <f t="shared" si="29"/>
        <v>155.19999999999999</v>
      </c>
    </row>
    <row r="330" spans="1:5" x14ac:dyDescent="0.2">
      <c r="A330" s="273">
        <f t="shared" si="25"/>
        <v>328</v>
      </c>
      <c r="B330" s="16">
        <f t="shared" si="27"/>
        <v>74173.22</v>
      </c>
      <c r="C330" s="274">
        <f t="shared" si="26"/>
        <v>50905.599999999999</v>
      </c>
      <c r="D330" s="276">
        <f t="shared" si="28"/>
        <v>226.13786585365855</v>
      </c>
      <c r="E330" s="276">
        <f t="shared" si="29"/>
        <v>155.19999999999999</v>
      </c>
    </row>
    <row r="331" spans="1:5" x14ac:dyDescent="0.2">
      <c r="A331" s="273">
        <f t="shared" si="25"/>
        <v>329</v>
      </c>
      <c r="B331" s="16">
        <f t="shared" si="27"/>
        <v>74340.397500000006</v>
      </c>
      <c r="C331" s="274">
        <f t="shared" si="26"/>
        <v>51060.799999999996</v>
      </c>
      <c r="D331" s="276">
        <f t="shared" si="28"/>
        <v>225.95865501519759</v>
      </c>
      <c r="E331" s="276">
        <f t="shared" si="29"/>
        <v>155.19999999999999</v>
      </c>
    </row>
    <row r="332" spans="1:5" x14ac:dyDescent="0.2">
      <c r="A332" s="273">
        <f t="shared" si="25"/>
        <v>330</v>
      </c>
      <c r="B332" s="16">
        <f t="shared" si="27"/>
        <v>74507.574999999997</v>
      </c>
      <c r="C332" s="274">
        <f t="shared" si="26"/>
        <v>51215.999999999993</v>
      </c>
      <c r="D332" s="276">
        <f t="shared" si="28"/>
        <v>225.7805303030303</v>
      </c>
      <c r="E332" s="276">
        <f t="shared" si="29"/>
        <v>155.19999999999999</v>
      </c>
    </row>
    <row r="333" spans="1:5" x14ac:dyDescent="0.2">
      <c r="A333" s="273">
        <f t="shared" si="25"/>
        <v>331</v>
      </c>
      <c r="B333" s="16">
        <f t="shared" si="27"/>
        <v>74674.752500000002</v>
      </c>
      <c r="C333" s="274">
        <f t="shared" si="26"/>
        <v>51371.199999999997</v>
      </c>
      <c r="D333" s="276">
        <f t="shared" si="28"/>
        <v>225.6034818731118</v>
      </c>
      <c r="E333" s="276">
        <f t="shared" si="29"/>
        <v>155.19999999999999</v>
      </c>
    </row>
    <row r="334" spans="1:5" x14ac:dyDescent="0.2">
      <c r="A334" s="273">
        <f t="shared" si="25"/>
        <v>332</v>
      </c>
      <c r="B334" s="16">
        <f t="shared" si="27"/>
        <v>74841.930000000008</v>
      </c>
      <c r="C334" s="274">
        <f t="shared" si="26"/>
        <v>51526.399999999994</v>
      </c>
      <c r="D334" s="276">
        <f t="shared" si="28"/>
        <v>225.42750000000001</v>
      </c>
      <c r="E334" s="276">
        <f t="shared" si="29"/>
        <v>155.19999999999999</v>
      </c>
    </row>
    <row r="335" spans="1:5" x14ac:dyDescent="0.2">
      <c r="A335" s="273">
        <f t="shared" ref="A335:A398" si="30">A334+1</f>
        <v>333</v>
      </c>
      <c r="B335" s="16">
        <f t="shared" si="27"/>
        <v>75009.107499999998</v>
      </c>
      <c r="C335" s="274">
        <f t="shared" ref="C335:C398" si="31">A335*155.2</f>
        <v>51681.599999999999</v>
      </c>
      <c r="D335" s="276">
        <f t="shared" si="28"/>
        <v>225.25257507507507</v>
      </c>
      <c r="E335" s="276">
        <f t="shared" si="29"/>
        <v>155.19999999999999</v>
      </c>
    </row>
    <row r="336" spans="1:5" x14ac:dyDescent="0.2">
      <c r="A336" s="273">
        <f t="shared" si="30"/>
        <v>334</v>
      </c>
      <c r="B336" s="16">
        <f t="shared" si="27"/>
        <v>75176.285000000003</v>
      </c>
      <c r="C336" s="274">
        <f t="shared" si="31"/>
        <v>51836.799999999996</v>
      </c>
      <c r="D336" s="276">
        <f t="shared" si="28"/>
        <v>225.07869760479042</v>
      </c>
      <c r="E336" s="276">
        <f t="shared" si="29"/>
        <v>155.19999999999999</v>
      </c>
    </row>
    <row r="337" spans="1:5" x14ac:dyDescent="0.2">
      <c r="A337" s="273">
        <f t="shared" si="30"/>
        <v>335</v>
      </c>
      <c r="B337" s="16">
        <f t="shared" si="27"/>
        <v>75343.462500000009</v>
      </c>
      <c r="C337" s="274">
        <f t="shared" si="31"/>
        <v>51991.999999999993</v>
      </c>
      <c r="D337" s="276">
        <f t="shared" si="28"/>
        <v>224.90585820895524</v>
      </c>
      <c r="E337" s="276">
        <f t="shared" si="29"/>
        <v>155.19999999999999</v>
      </c>
    </row>
    <row r="338" spans="1:5" x14ac:dyDescent="0.2">
      <c r="A338" s="273">
        <f t="shared" si="30"/>
        <v>336</v>
      </c>
      <c r="B338" s="16">
        <f t="shared" si="27"/>
        <v>75510.64</v>
      </c>
      <c r="C338" s="274">
        <f t="shared" si="31"/>
        <v>52147.199999999997</v>
      </c>
      <c r="D338" s="276">
        <f t="shared" si="28"/>
        <v>224.73404761904763</v>
      </c>
      <c r="E338" s="276">
        <f t="shared" si="29"/>
        <v>155.19999999999999</v>
      </c>
    </row>
    <row r="339" spans="1:5" x14ac:dyDescent="0.2">
      <c r="A339" s="273">
        <f t="shared" si="30"/>
        <v>337</v>
      </c>
      <c r="B339" s="16">
        <f t="shared" si="27"/>
        <v>75677.817500000005</v>
      </c>
      <c r="C339" s="274">
        <f t="shared" si="31"/>
        <v>52302.399999999994</v>
      </c>
      <c r="D339" s="276">
        <f t="shared" si="28"/>
        <v>224.56325667655787</v>
      </c>
      <c r="E339" s="276">
        <f t="shared" si="29"/>
        <v>155.19999999999999</v>
      </c>
    </row>
    <row r="340" spans="1:5" x14ac:dyDescent="0.2">
      <c r="A340" s="273">
        <f t="shared" si="30"/>
        <v>338</v>
      </c>
      <c r="B340" s="16">
        <f t="shared" si="27"/>
        <v>75844.994999999995</v>
      </c>
      <c r="C340" s="274">
        <f t="shared" si="31"/>
        <v>52457.599999999999</v>
      </c>
      <c r="D340" s="276">
        <f t="shared" si="28"/>
        <v>224.39347633136094</v>
      </c>
      <c r="E340" s="276">
        <f t="shared" si="29"/>
        <v>155.19999999999999</v>
      </c>
    </row>
    <row r="341" spans="1:5" x14ac:dyDescent="0.2">
      <c r="A341" s="273">
        <f t="shared" si="30"/>
        <v>339</v>
      </c>
      <c r="B341" s="16">
        <f t="shared" si="27"/>
        <v>76012.172500000001</v>
      </c>
      <c r="C341" s="274">
        <f t="shared" si="31"/>
        <v>52612.799999999996</v>
      </c>
      <c r="D341" s="276">
        <f t="shared" si="28"/>
        <v>224.22469764011799</v>
      </c>
      <c r="E341" s="276">
        <f t="shared" si="29"/>
        <v>155.19999999999999</v>
      </c>
    </row>
    <row r="342" spans="1:5" x14ac:dyDescent="0.2">
      <c r="A342" s="273">
        <f t="shared" si="30"/>
        <v>340</v>
      </c>
      <c r="B342" s="16">
        <f t="shared" si="27"/>
        <v>76179.350000000006</v>
      </c>
      <c r="C342" s="274">
        <f t="shared" si="31"/>
        <v>52767.999999999993</v>
      </c>
      <c r="D342" s="276">
        <f t="shared" si="28"/>
        <v>224.05691176470589</v>
      </c>
      <c r="E342" s="276">
        <f t="shared" si="29"/>
        <v>155.19999999999999</v>
      </c>
    </row>
    <row r="343" spans="1:5" x14ac:dyDescent="0.2">
      <c r="A343" s="273">
        <f t="shared" si="30"/>
        <v>341</v>
      </c>
      <c r="B343" s="16">
        <f t="shared" si="27"/>
        <v>76346.527499999997</v>
      </c>
      <c r="C343" s="274">
        <f t="shared" si="31"/>
        <v>52923.199999999997</v>
      </c>
      <c r="D343" s="276">
        <f t="shared" si="28"/>
        <v>223.89010997067447</v>
      </c>
      <c r="E343" s="276">
        <f t="shared" si="29"/>
        <v>155.19999999999999</v>
      </c>
    </row>
    <row r="344" spans="1:5" x14ac:dyDescent="0.2">
      <c r="A344" s="273">
        <f t="shared" si="30"/>
        <v>342</v>
      </c>
      <c r="B344" s="16">
        <f t="shared" si="27"/>
        <v>76513.705000000002</v>
      </c>
      <c r="C344" s="274">
        <f t="shared" si="31"/>
        <v>53078.399999999994</v>
      </c>
      <c r="D344" s="276">
        <f t="shared" si="28"/>
        <v>223.724283625731</v>
      </c>
      <c r="E344" s="276">
        <f t="shared" si="29"/>
        <v>155.19999999999999</v>
      </c>
    </row>
    <row r="345" spans="1:5" x14ac:dyDescent="0.2">
      <c r="A345" s="273">
        <f t="shared" si="30"/>
        <v>343</v>
      </c>
      <c r="B345" s="16">
        <f t="shared" si="27"/>
        <v>76680.882500000007</v>
      </c>
      <c r="C345" s="274">
        <f t="shared" si="31"/>
        <v>53233.599999999999</v>
      </c>
      <c r="D345" s="276">
        <f t="shared" si="28"/>
        <v>223.55942419825075</v>
      </c>
      <c r="E345" s="276">
        <f t="shared" si="29"/>
        <v>155.19999999999999</v>
      </c>
    </row>
    <row r="346" spans="1:5" x14ac:dyDescent="0.2">
      <c r="A346" s="273">
        <f t="shared" si="30"/>
        <v>344</v>
      </c>
      <c r="B346" s="16">
        <f t="shared" si="27"/>
        <v>76848.06</v>
      </c>
      <c r="C346" s="274">
        <f t="shared" si="31"/>
        <v>53388.799999999996</v>
      </c>
      <c r="D346" s="276">
        <f t="shared" si="28"/>
        <v>223.39552325581394</v>
      </c>
      <c r="E346" s="276">
        <f t="shared" si="29"/>
        <v>155.19999999999999</v>
      </c>
    </row>
    <row r="347" spans="1:5" x14ac:dyDescent="0.2">
      <c r="A347" s="273">
        <f t="shared" si="30"/>
        <v>345</v>
      </c>
      <c r="B347" s="16">
        <f t="shared" si="27"/>
        <v>77015.237500000003</v>
      </c>
      <c r="C347" s="274">
        <f t="shared" si="31"/>
        <v>53543.999999999993</v>
      </c>
      <c r="D347" s="276">
        <f t="shared" si="28"/>
        <v>223.23257246376812</v>
      </c>
      <c r="E347" s="276">
        <f t="shared" si="29"/>
        <v>155.19999999999999</v>
      </c>
    </row>
    <row r="348" spans="1:5" x14ac:dyDescent="0.2">
      <c r="A348" s="273">
        <f t="shared" si="30"/>
        <v>346</v>
      </c>
      <c r="B348" s="16">
        <f t="shared" si="27"/>
        <v>77182.415000000008</v>
      </c>
      <c r="C348" s="274">
        <f t="shared" si="31"/>
        <v>53699.199999999997</v>
      </c>
      <c r="D348" s="276">
        <f t="shared" si="28"/>
        <v>223.07056358381504</v>
      </c>
      <c r="E348" s="276">
        <f t="shared" si="29"/>
        <v>155.19999999999999</v>
      </c>
    </row>
    <row r="349" spans="1:5" x14ac:dyDescent="0.2">
      <c r="A349" s="273">
        <f t="shared" si="30"/>
        <v>347</v>
      </c>
      <c r="B349" s="16">
        <f t="shared" si="27"/>
        <v>77349.592499999999</v>
      </c>
      <c r="C349" s="274">
        <f t="shared" si="31"/>
        <v>53854.399999999994</v>
      </c>
      <c r="D349" s="276">
        <f t="shared" si="28"/>
        <v>222.90948847262248</v>
      </c>
      <c r="E349" s="276">
        <f t="shared" si="29"/>
        <v>155.19999999999999</v>
      </c>
    </row>
    <row r="350" spans="1:5" x14ac:dyDescent="0.2">
      <c r="A350" s="273">
        <f t="shared" si="30"/>
        <v>348</v>
      </c>
      <c r="B350" s="16">
        <f t="shared" si="27"/>
        <v>77516.77</v>
      </c>
      <c r="C350" s="274">
        <f t="shared" si="31"/>
        <v>54009.599999999999</v>
      </c>
      <c r="D350" s="276">
        <f t="shared" si="28"/>
        <v>222.74933908045978</v>
      </c>
      <c r="E350" s="276">
        <f t="shared" si="29"/>
        <v>155.19999999999999</v>
      </c>
    </row>
    <row r="351" spans="1:5" x14ac:dyDescent="0.2">
      <c r="A351" s="273">
        <f t="shared" si="30"/>
        <v>349</v>
      </c>
      <c r="B351" s="16">
        <f t="shared" si="27"/>
        <v>77683.947500000009</v>
      </c>
      <c r="C351" s="274">
        <f t="shared" si="31"/>
        <v>54164.799999999996</v>
      </c>
      <c r="D351" s="276">
        <f t="shared" si="28"/>
        <v>222.59010744985676</v>
      </c>
      <c r="E351" s="276">
        <f t="shared" si="29"/>
        <v>155.19999999999999</v>
      </c>
    </row>
    <row r="352" spans="1:5" x14ac:dyDescent="0.2">
      <c r="A352" s="273">
        <f t="shared" si="30"/>
        <v>350</v>
      </c>
      <c r="B352" s="16">
        <f t="shared" si="27"/>
        <v>77851.125</v>
      </c>
      <c r="C352" s="274">
        <f t="shared" si="31"/>
        <v>54319.999999999993</v>
      </c>
      <c r="D352" s="276">
        <f t="shared" si="28"/>
        <v>222.43178571428572</v>
      </c>
      <c r="E352" s="276">
        <f t="shared" si="29"/>
        <v>155.19999999999999</v>
      </c>
    </row>
    <row r="353" spans="1:5" x14ac:dyDescent="0.2">
      <c r="A353" s="273">
        <f t="shared" si="30"/>
        <v>351</v>
      </c>
      <c r="B353" s="16">
        <f t="shared" si="27"/>
        <v>78018.302500000005</v>
      </c>
      <c r="C353" s="274">
        <f t="shared" si="31"/>
        <v>54475.199999999997</v>
      </c>
      <c r="D353" s="276">
        <f t="shared" si="28"/>
        <v>222.27436609686612</v>
      </c>
      <c r="E353" s="276">
        <f t="shared" si="29"/>
        <v>155.19999999999999</v>
      </c>
    </row>
    <row r="354" spans="1:5" x14ac:dyDescent="0.2">
      <c r="A354" s="273">
        <f t="shared" si="30"/>
        <v>352</v>
      </c>
      <c r="B354" s="16">
        <f t="shared" si="27"/>
        <v>78185.48</v>
      </c>
      <c r="C354" s="274">
        <f t="shared" si="31"/>
        <v>54630.399999999994</v>
      </c>
      <c r="D354" s="276">
        <f t="shared" si="28"/>
        <v>222.11784090909089</v>
      </c>
      <c r="E354" s="276">
        <f t="shared" si="29"/>
        <v>155.19999999999999</v>
      </c>
    </row>
    <row r="355" spans="1:5" x14ac:dyDescent="0.2">
      <c r="A355" s="273">
        <f t="shared" si="30"/>
        <v>353</v>
      </c>
      <c r="B355" s="16">
        <f t="shared" si="27"/>
        <v>78352.657500000001</v>
      </c>
      <c r="C355" s="274">
        <f t="shared" si="31"/>
        <v>54785.599999999999</v>
      </c>
      <c r="D355" s="276">
        <f t="shared" si="28"/>
        <v>221.96220254957507</v>
      </c>
      <c r="E355" s="276">
        <f t="shared" si="29"/>
        <v>155.19999999999999</v>
      </c>
    </row>
    <row r="356" spans="1:5" x14ac:dyDescent="0.2">
      <c r="A356" s="273">
        <f t="shared" si="30"/>
        <v>354</v>
      </c>
      <c r="B356" s="16">
        <f t="shared" si="27"/>
        <v>78519.835000000006</v>
      </c>
      <c r="C356" s="274">
        <f t="shared" si="31"/>
        <v>54940.799999999996</v>
      </c>
      <c r="D356" s="276">
        <f t="shared" si="28"/>
        <v>221.80744350282487</v>
      </c>
      <c r="E356" s="276">
        <f t="shared" si="29"/>
        <v>155.19999999999999</v>
      </c>
    </row>
    <row r="357" spans="1:5" x14ac:dyDescent="0.2">
      <c r="A357" s="273">
        <f t="shared" si="30"/>
        <v>355</v>
      </c>
      <c r="B357" s="16">
        <f t="shared" si="27"/>
        <v>78687.012499999997</v>
      </c>
      <c r="C357" s="274">
        <f t="shared" si="31"/>
        <v>55095.999999999993</v>
      </c>
      <c r="D357" s="276">
        <f t="shared" si="28"/>
        <v>221.65355633802815</v>
      </c>
      <c r="E357" s="276">
        <f t="shared" si="29"/>
        <v>155.19999999999999</v>
      </c>
    </row>
    <row r="358" spans="1:5" x14ac:dyDescent="0.2">
      <c r="A358" s="273">
        <f t="shared" si="30"/>
        <v>356</v>
      </c>
      <c r="B358" s="16">
        <f t="shared" si="27"/>
        <v>78854.19</v>
      </c>
      <c r="C358" s="274">
        <f t="shared" si="31"/>
        <v>55251.199999999997</v>
      </c>
      <c r="D358" s="276">
        <f t="shared" si="28"/>
        <v>221.50053370786517</v>
      </c>
      <c r="E358" s="276">
        <f t="shared" si="29"/>
        <v>155.19999999999999</v>
      </c>
    </row>
    <row r="359" spans="1:5" x14ac:dyDescent="0.2">
      <c r="A359" s="273">
        <f t="shared" si="30"/>
        <v>357</v>
      </c>
      <c r="B359" s="16">
        <f t="shared" si="27"/>
        <v>79021.367500000008</v>
      </c>
      <c r="C359" s="274">
        <f t="shared" si="31"/>
        <v>55406.399999999994</v>
      </c>
      <c r="D359" s="276">
        <f t="shared" si="28"/>
        <v>221.34836834733895</v>
      </c>
      <c r="E359" s="276">
        <f t="shared" si="29"/>
        <v>155.19999999999999</v>
      </c>
    </row>
    <row r="360" spans="1:5" x14ac:dyDescent="0.2">
      <c r="A360" s="273">
        <f t="shared" si="30"/>
        <v>358</v>
      </c>
      <c r="B360" s="16">
        <f t="shared" si="27"/>
        <v>79188.544999999998</v>
      </c>
      <c r="C360" s="274">
        <f t="shared" si="31"/>
        <v>55561.599999999999</v>
      </c>
      <c r="D360" s="276">
        <f t="shared" si="28"/>
        <v>221.19705307262569</v>
      </c>
      <c r="E360" s="276">
        <f t="shared" si="29"/>
        <v>155.19999999999999</v>
      </c>
    </row>
    <row r="361" spans="1:5" x14ac:dyDescent="0.2">
      <c r="A361" s="273">
        <f t="shared" si="30"/>
        <v>359</v>
      </c>
      <c r="B361" s="16">
        <f t="shared" si="27"/>
        <v>79355.722500000003</v>
      </c>
      <c r="C361" s="274">
        <f t="shared" si="31"/>
        <v>55716.799999999996</v>
      </c>
      <c r="D361" s="276">
        <f t="shared" si="28"/>
        <v>221.04658077994429</v>
      </c>
      <c r="E361" s="276">
        <f t="shared" si="29"/>
        <v>155.19999999999999</v>
      </c>
    </row>
    <row r="362" spans="1:5" x14ac:dyDescent="0.2">
      <c r="A362" s="273">
        <f t="shared" si="30"/>
        <v>360</v>
      </c>
      <c r="B362" s="16">
        <f t="shared" si="27"/>
        <v>79522.900000000009</v>
      </c>
      <c r="C362" s="274">
        <f t="shared" si="31"/>
        <v>55871.999999999993</v>
      </c>
      <c r="D362" s="276">
        <f t="shared" si="28"/>
        <v>220.89694444444447</v>
      </c>
      <c r="E362" s="276">
        <f t="shared" si="29"/>
        <v>155.19999999999999</v>
      </c>
    </row>
    <row r="363" spans="1:5" x14ac:dyDescent="0.2">
      <c r="A363" s="273">
        <f t="shared" si="30"/>
        <v>361</v>
      </c>
      <c r="B363" s="16">
        <f t="shared" si="27"/>
        <v>79690.077499999999</v>
      </c>
      <c r="C363" s="274">
        <f t="shared" si="31"/>
        <v>56027.199999999997</v>
      </c>
      <c r="D363" s="276">
        <f t="shared" si="28"/>
        <v>220.74813711911358</v>
      </c>
      <c r="E363" s="276">
        <f t="shared" si="29"/>
        <v>155.19999999999999</v>
      </c>
    </row>
    <row r="364" spans="1:5" x14ac:dyDescent="0.2">
      <c r="A364" s="273">
        <f t="shared" si="30"/>
        <v>362</v>
      </c>
      <c r="B364" s="16">
        <f t="shared" si="27"/>
        <v>79857.255000000005</v>
      </c>
      <c r="C364" s="274">
        <f t="shared" si="31"/>
        <v>56182.399999999994</v>
      </c>
      <c r="D364" s="276">
        <f t="shared" si="28"/>
        <v>220.60015193370168</v>
      </c>
      <c r="E364" s="276">
        <f t="shared" si="29"/>
        <v>155.19999999999999</v>
      </c>
    </row>
    <row r="365" spans="1:5" x14ac:dyDescent="0.2">
      <c r="A365" s="273">
        <f t="shared" si="30"/>
        <v>363</v>
      </c>
      <c r="B365" s="16">
        <f t="shared" si="27"/>
        <v>80024.432499999995</v>
      </c>
      <c r="C365" s="274">
        <f t="shared" si="31"/>
        <v>56337.599999999999</v>
      </c>
      <c r="D365" s="276">
        <f t="shared" si="28"/>
        <v>220.45298209366391</v>
      </c>
      <c r="E365" s="276">
        <f t="shared" si="29"/>
        <v>155.19999999999999</v>
      </c>
    </row>
    <row r="366" spans="1:5" x14ac:dyDescent="0.2">
      <c r="A366" s="273">
        <f t="shared" si="30"/>
        <v>364</v>
      </c>
      <c r="B366" s="16">
        <f t="shared" si="27"/>
        <v>80191.61</v>
      </c>
      <c r="C366" s="274">
        <f t="shared" si="31"/>
        <v>56492.799999999996</v>
      </c>
      <c r="D366" s="276">
        <f t="shared" si="28"/>
        <v>220.30662087912089</v>
      </c>
      <c r="E366" s="276">
        <f t="shared" si="29"/>
        <v>155.19999999999999</v>
      </c>
    </row>
    <row r="367" spans="1:5" x14ac:dyDescent="0.2">
      <c r="A367" s="273">
        <f t="shared" si="30"/>
        <v>365</v>
      </c>
      <c r="B367" s="16">
        <f t="shared" si="27"/>
        <v>80358.787500000006</v>
      </c>
      <c r="C367" s="274">
        <f t="shared" si="31"/>
        <v>56647.999999999993</v>
      </c>
      <c r="D367" s="276">
        <f t="shared" si="28"/>
        <v>220.16106164383564</v>
      </c>
      <c r="E367" s="276">
        <f t="shared" si="29"/>
        <v>155.19999999999999</v>
      </c>
    </row>
    <row r="368" spans="1:5" x14ac:dyDescent="0.2">
      <c r="A368" s="273">
        <f t="shared" si="30"/>
        <v>366</v>
      </c>
      <c r="B368" s="16">
        <f t="shared" si="27"/>
        <v>80525.964999999997</v>
      </c>
      <c r="C368" s="274">
        <f t="shared" si="31"/>
        <v>56803.199999999997</v>
      </c>
      <c r="D368" s="276">
        <f t="shared" si="28"/>
        <v>220.01629781420763</v>
      </c>
      <c r="E368" s="276">
        <f t="shared" si="29"/>
        <v>155.19999999999999</v>
      </c>
    </row>
    <row r="369" spans="1:5" x14ac:dyDescent="0.2">
      <c r="A369" s="273">
        <f t="shared" si="30"/>
        <v>367</v>
      </c>
      <c r="B369" s="16">
        <f t="shared" si="27"/>
        <v>80693.142500000002</v>
      </c>
      <c r="C369" s="274">
        <f t="shared" si="31"/>
        <v>56958.399999999994</v>
      </c>
      <c r="D369" s="276">
        <f t="shared" si="28"/>
        <v>219.87232288828338</v>
      </c>
      <c r="E369" s="276">
        <f t="shared" si="29"/>
        <v>155.19999999999999</v>
      </c>
    </row>
    <row r="370" spans="1:5" x14ac:dyDescent="0.2">
      <c r="A370" s="273">
        <f t="shared" si="30"/>
        <v>368</v>
      </c>
      <c r="B370" s="16">
        <f t="shared" si="27"/>
        <v>80860.320000000007</v>
      </c>
      <c r="C370" s="274">
        <f t="shared" si="31"/>
        <v>57113.599999999999</v>
      </c>
      <c r="D370" s="276">
        <f t="shared" si="28"/>
        <v>219.72913043478263</v>
      </c>
      <c r="E370" s="276">
        <f t="shared" si="29"/>
        <v>155.19999999999999</v>
      </c>
    </row>
    <row r="371" spans="1:5" x14ac:dyDescent="0.2">
      <c r="A371" s="273">
        <f t="shared" si="30"/>
        <v>369</v>
      </c>
      <c r="B371" s="16">
        <f t="shared" si="27"/>
        <v>81027.497499999998</v>
      </c>
      <c r="C371" s="274">
        <f t="shared" si="31"/>
        <v>57268.799999999996</v>
      </c>
      <c r="D371" s="276">
        <f t="shared" si="28"/>
        <v>219.58671409214091</v>
      </c>
      <c r="E371" s="276">
        <f t="shared" si="29"/>
        <v>155.19999999999999</v>
      </c>
    </row>
    <row r="372" spans="1:5" x14ac:dyDescent="0.2">
      <c r="A372" s="273">
        <f t="shared" si="30"/>
        <v>370</v>
      </c>
      <c r="B372" s="16">
        <f t="shared" si="27"/>
        <v>81194.675000000003</v>
      </c>
      <c r="C372" s="274">
        <f t="shared" si="31"/>
        <v>57423.999999999993</v>
      </c>
      <c r="D372" s="276">
        <f t="shared" si="28"/>
        <v>219.44506756756758</v>
      </c>
      <c r="E372" s="276">
        <f t="shared" si="29"/>
        <v>155.19999999999999</v>
      </c>
    </row>
    <row r="373" spans="1:5" x14ac:dyDescent="0.2">
      <c r="A373" s="273">
        <f t="shared" si="30"/>
        <v>371</v>
      </c>
      <c r="B373" s="16">
        <f t="shared" si="27"/>
        <v>81361.852500000008</v>
      </c>
      <c r="C373" s="274">
        <f t="shared" si="31"/>
        <v>57579.199999999997</v>
      </c>
      <c r="D373" s="276">
        <f t="shared" si="28"/>
        <v>219.30418463611863</v>
      </c>
      <c r="E373" s="276">
        <f t="shared" si="29"/>
        <v>155.19999999999999</v>
      </c>
    </row>
    <row r="374" spans="1:5" x14ac:dyDescent="0.2">
      <c r="A374" s="273">
        <f t="shared" si="30"/>
        <v>372</v>
      </c>
      <c r="B374" s="16">
        <f t="shared" si="27"/>
        <v>81529.03</v>
      </c>
      <c r="C374" s="274">
        <f t="shared" si="31"/>
        <v>57734.399999999994</v>
      </c>
      <c r="D374" s="276">
        <f t="shared" si="28"/>
        <v>219.16405913978494</v>
      </c>
      <c r="E374" s="276">
        <f t="shared" si="29"/>
        <v>155.19999999999999</v>
      </c>
    </row>
    <row r="375" spans="1:5" x14ac:dyDescent="0.2">
      <c r="A375" s="273">
        <f t="shared" si="30"/>
        <v>373</v>
      </c>
      <c r="B375" s="16">
        <f t="shared" si="27"/>
        <v>81696.207500000004</v>
      </c>
      <c r="C375" s="274">
        <f t="shared" si="31"/>
        <v>57889.599999999999</v>
      </c>
      <c r="D375" s="276">
        <f t="shared" si="28"/>
        <v>219.02468498659519</v>
      </c>
      <c r="E375" s="276">
        <f t="shared" si="29"/>
        <v>155.19999999999999</v>
      </c>
    </row>
    <row r="376" spans="1:5" x14ac:dyDescent="0.2">
      <c r="A376" s="273">
        <f t="shared" si="30"/>
        <v>374</v>
      </c>
      <c r="B376" s="16">
        <f t="shared" si="27"/>
        <v>81863.385000000009</v>
      </c>
      <c r="C376" s="274">
        <f t="shared" si="31"/>
        <v>58044.799999999996</v>
      </c>
      <c r="D376" s="276">
        <f t="shared" si="28"/>
        <v>218.88605614973264</v>
      </c>
      <c r="E376" s="276">
        <f t="shared" si="29"/>
        <v>155.19999999999999</v>
      </c>
    </row>
    <row r="377" spans="1:5" x14ac:dyDescent="0.2">
      <c r="A377" s="273">
        <f t="shared" si="30"/>
        <v>375</v>
      </c>
      <c r="B377" s="16">
        <f t="shared" si="27"/>
        <v>82030.5625</v>
      </c>
      <c r="C377" s="274">
        <f t="shared" si="31"/>
        <v>58199.999999999993</v>
      </c>
      <c r="D377" s="276">
        <f t="shared" si="28"/>
        <v>218.74816666666666</v>
      </c>
      <c r="E377" s="276">
        <f t="shared" si="29"/>
        <v>155.19999999999999</v>
      </c>
    </row>
    <row r="378" spans="1:5" x14ac:dyDescent="0.2">
      <c r="A378" s="273">
        <f t="shared" si="30"/>
        <v>376</v>
      </c>
      <c r="B378" s="16">
        <f t="shared" si="27"/>
        <v>82197.740000000005</v>
      </c>
      <c r="C378" s="274">
        <f t="shared" si="31"/>
        <v>58355.199999999997</v>
      </c>
      <c r="D378" s="276">
        <f t="shared" si="28"/>
        <v>218.6110106382979</v>
      </c>
      <c r="E378" s="276">
        <f t="shared" si="29"/>
        <v>155.19999999999999</v>
      </c>
    </row>
    <row r="379" spans="1:5" x14ac:dyDescent="0.2">
      <c r="A379" s="273">
        <f t="shared" si="30"/>
        <v>377</v>
      </c>
      <c r="B379" s="16">
        <f t="shared" si="27"/>
        <v>82364.917499999996</v>
      </c>
      <c r="C379" s="274">
        <f t="shared" si="31"/>
        <v>58510.399999999994</v>
      </c>
      <c r="D379" s="276">
        <f t="shared" si="28"/>
        <v>218.4745822281167</v>
      </c>
      <c r="E379" s="276">
        <f t="shared" si="29"/>
        <v>155.19999999999999</v>
      </c>
    </row>
    <row r="380" spans="1:5" x14ac:dyDescent="0.2">
      <c r="A380" s="273">
        <f t="shared" si="30"/>
        <v>378</v>
      </c>
      <c r="B380" s="16">
        <f t="shared" si="27"/>
        <v>82532.095000000001</v>
      </c>
      <c r="C380" s="274">
        <f t="shared" si="31"/>
        <v>58665.599999999999</v>
      </c>
      <c r="D380" s="276">
        <f t="shared" si="28"/>
        <v>218.33887566137565</v>
      </c>
      <c r="E380" s="276">
        <f t="shared" si="29"/>
        <v>155.19999999999999</v>
      </c>
    </row>
    <row r="381" spans="1:5" x14ac:dyDescent="0.2">
      <c r="A381" s="273">
        <f t="shared" si="30"/>
        <v>379</v>
      </c>
      <c r="B381" s="16">
        <f t="shared" si="27"/>
        <v>82699.272500000006</v>
      </c>
      <c r="C381" s="274">
        <f t="shared" si="31"/>
        <v>58820.799999999996</v>
      </c>
      <c r="D381" s="276">
        <f t="shared" si="28"/>
        <v>218.20388522427442</v>
      </c>
      <c r="E381" s="276">
        <f t="shared" si="29"/>
        <v>155.19999999999999</v>
      </c>
    </row>
    <row r="382" spans="1:5" x14ac:dyDescent="0.2">
      <c r="A382" s="273">
        <f t="shared" si="30"/>
        <v>380</v>
      </c>
      <c r="B382" s="16">
        <f t="shared" si="27"/>
        <v>82866.45</v>
      </c>
      <c r="C382" s="274">
        <f t="shared" si="31"/>
        <v>58975.999999999993</v>
      </c>
      <c r="D382" s="276">
        <f t="shared" si="28"/>
        <v>218.06960526315788</v>
      </c>
      <c r="E382" s="276">
        <f t="shared" si="29"/>
        <v>155.19999999999999</v>
      </c>
    </row>
    <row r="383" spans="1:5" x14ac:dyDescent="0.2">
      <c r="A383" s="273">
        <f t="shared" si="30"/>
        <v>381</v>
      </c>
      <c r="B383" s="16">
        <f t="shared" si="27"/>
        <v>83033.627500000002</v>
      </c>
      <c r="C383" s="274">
        <f t="shared" si="31"/>
        <v>59131.199999999997</v>
      </c>
      <c r="D383" s="276">
        <f t="shared" si="28"/>
        <v>217.93603018372704</v>
      </c>
      <c r="E383" s="276">
        <f t="shared" si="29"/>
        <v>155.19999999999999</v>
      </c>
    </row>
    <row r="384" spans="1:5" x14ac:dyDescent="0.2">
      <c r="A384" s="273">
        <f t="shared" si="30"/>
        <v>382</v>
      </c>
      <c r="B384" s="16">
        <f t="shared" si="27"/>
        <v>83200.805000000008</v>
      </c>
      <c r="C384" s="274">
        <f t="shared" si="31"/>
        <v>59286.399999999994</v>
      </c>
      <c r="D384" s="276">
        <f t="shared" si="28"/>
        <v>217.80315445026179</v>
      </c>
      <c r="E384" s="276">
        <f t="shared" si="29"/>
        <v>155.19999999999999</v>
      </c>
    </row>
    <row r="385" spans="1:5" x14ac:dyDescent="0.2">
      <c r="A385" s="273">
        <f t="shared" si="30"/>
        <v>383</v>
      </c>
      <c r="B385" s="16">
        <f t="shared" si="27"/>
        <v>83367.982499999998</v>
      </c>
      <c r="C385" s="274">
        <f t="shared" si="31"/>
        <v>59441.599999999999</v>
      </c>
      <c r="D385" s="276">
        <f t="shared" si="28"/>
        <v>217.6709725848564</v>
      </c>
      <c r="E385" s="276">
        <f t="shared" si="29"/>
        <v>155.19999999999999</v>
      </c>
    </row>
    <row r="386" spans="1:5" x14ac:dyDescent="0.2">
      <c r="A386" s="273">
        <f t="shared" si="30"/>
        <v>384</v>
      </c>
      <c r="B386" s="16">
        <f t="shared" si="27"/>
        <v>83535.16</v>
      </c>
      <c r="C386" s="274">
        <f t="shared" si="31"/>
        <v>59596.799999999996</v>
      </c>
      <c r="D386" s="276">
        <f t="shared" si="28"/>
        <v>217.53947916666667</v>
      </c>
      <c r="E386" s="276">
        <f t="shared" si="29"/>
        <v>155.19999999999999</v>
      </c>
    </row>
    <row r="387" spans="1:5" x14ac:dyDescent="0.2">
      <c r="A387" s="273">
        <f t="shared" si="30"/>
        <v>385</v>
      </c>
      <c r="B387" s="16">
        <f t="shared" si="27"/>
        <v>83702.337500000009</v>
      </c>
      <c r="C387" s="274">
        <f t="shared" si="31"/>
        <v>59751.999999999993</v>
      </c>
      <c r="D387" s="276">
        <f t="shared" si="28"/>
        <v>217.40866883116885</v>
      </c>
      <c r="E387" s="276">
        <f t="shared" si="29"/>
        <v>155.19999999999999</v>
      </c>
    </row>
    <row r="388" spans="1:5" x14ac:dyDescent="0.2">
      <c r="A388" s="273">
        <f t="shared" si="30"/>
        <v>386</v>
      </c>
      <c r="B388" s="16">
        <f t="shared" ref="B388:B451" si="32">1.165*(16600+(A388*143.5))</f>
        <v>83869.514999999999</v>
      </c>
      <c r="C388" s="274">
        <f t="shared" si="31"/>
        <v>59907.199999999997</v>
      </c>
      <c r="D388" s="276">
        <f t="shared" ref="D388:D451" si="33">B388/A388</f>
        <v>217.27853626943005</v>
      </c>
      <c r="E388" s="276">
        <f t="shared" ref="E388:E451" si="34">C388/A388</f>
        <v>155.19999999999999</v>
      </c>
    </row>
    <row r="389" spans="1:5" x14ac:dyDescent="0.2">
      <c r="A389" s="273">
        <f t="shared" si="30"/>
        <v>387</v>
      </c>
      <c r="B389" s="16">
        <f t="shared" si="32"/>
        <v>84036.692500000005</v>
      </c>
      <c r="C389" s="274">
        <f t="shared" si="31"/>
        <v>60062.399999999994</v>
      </c>
      <c r="D389" s="276">
        <f t="shared" si="33"/>
        <v>217.1490762273902</v>
      </c>
      <c r="E389" s="276">
        <f t="shared" si="34"/>
        <v>155.19999999999999</v>
      </c>
    </row>
    <row r="390" spans="1:5" x14ac:dyDescent="0.2">
      <c r="A390" s="273">
        <f t="shared" si="30"/>
        <v>388</v>
      </c>
      <c r="B390" s="16">
        <f t="shared" si="32"/>
        <v>84203.87</v>
      </c>
      <c r="C390" s="274">
        <f t="shared" si="31"/>
        <v>60217.599999999999</v>
      </c>
      <c r="D390" s="276">
        <f t="shared" si="33"/>
        <v>217.02028350515462</v>
      </c>
      <c r="E390" s="276">
        <f t="shared" si="34"/>
        <v>155.19999999999999</v>
      </c>
    </row>
    <row r="391" spans="1:5" x14ac:dyDescent="0.2">
      <c r="A391" s="273">
        <f t="shared" si="30"/>
        <v>389</v>
      </c>
      <c r="B391" s="16">
        <f t="shared" si="32"/>
        <v>84371.047500000001</v>
      </c>
      <c r="C391" s="274">
        <f t="shared" si="31"/>
        <v>60372.799999999996</v>
      </c>
      <c r="D391" s="276">
        <f t="shared" si="33"/>
        <v>216.89215295629819</v>
      </c>
      <c r="E391" s="276">
        <f t="shared" si="34"/>
        <v>155.19999999999999</v>
      </c>
    </row>
    <row r="392" spans="1:5" x14ac:dyDescent="0.2">
      <c r="A392" s="273">
        <f t="shared" si="30"/>
        <v>390</v>
      </c>
      <c r="B392" s="16">
        <f t="shared" si="32"/>
        <v>84538.225000000006</v>
      </c>
      <c r="C392" s="274">
        <f t="shared" si="31"/>
        <v>60527.999999999993</v>
      </c>
      <c r="D392" s="276">
        <f t="shared" si="33"/>
        <v>216.76467948717951</v>
      </c>
      <c r="E392" s="276">
        <f t="shared" si="34"/>
        <v>155.19999999999999</v>
      </c>
    </row>
    <row r="393" spans="1:5" x14ac:dyDescent="0.2">
      <c r="A393" s="273">
        <f t="shared" si="30"/>
        <v>391</v>
      </c>
      <c r="B393" s="16">
        <f t="shared" si="32"/>
        <v>84705.402499999997</v>
      </c>
      <c r="C393" s="274">
        <f t="shared" si="31"/>
        <v>60683.199999999997</v>
      </c>
      <c r="D393" s="276">
        <f t="shared" si="33"/>
        <v>216.63785805626597</v>
      </c>
      <c r="E393" s="276">
        <f t="shared" si="34"/>
        <v>155.19999999999999</v>
      </c>
    </row>
    <row r="394" spans="1:5" x14ac:dyDescent="0.2">
      <c r="A394" s="273">
        <f t="shared" si="30"/>
        <v>392</v>
      </c>
      <c r="B394" s="16">
        <f t="shared" si="32"/>
        <v>84872.58</v>
      </c>
      <c r="C394" s="274">
        <f t="shared" si="31"/>
        <v>60838.399999999994</v>
      </c>
      <c r="D394" s="276">
        <f t="shared" si="33"/>
        <v>216.51168367346941</v>
      </c>
      <c r="E394" s="276">
        <f t="shared" si="34"/>
        <v>155.19999999999999</v>
      </c>
    </row>
    <row r="395" spans="1:5" x14ac:dyDescent="0.2">
      <c r="A395" s="273">
        <f t="shared" si="30"/>
        <v>393</v>
      </c>
      <c r="B395" s="16">
        <f t="shared" si="32"/>
        <v>85039.757500000007</v>
      </c>
      <c r="C395" s="274">
        <f t="shared" si="31"/>
        <v>60993.599999999999</v>
      </c>
      <c r="D395" s="276">
        <f t="shared" si="33"/>
        <v>216.3861513994911</v>
      </c>
      <c r="E395" s="276">
        <f t="shared" si="34"/>
        <v>155.19999999999999</v>
      </c>
    </row>
    <row r="396" spans="1:5" x14ac:dyDescent="0.2">
      <c r="A396" s="273">
        <f t="shared" si="30"/>
        <v>394</v>
      </c>
      <c r="B396" s="16">
        <f t="shared" si="32"/>
        <v>85206.934999999998</v>
      </c>
      <c r="C396" s="274">
        <f t="shared" si="31"/>
        <v>61148.799999999996</v>
      </c>
      <c r="D396" s="276">
        <f t="shared" si="33"/>
        <v>216.26125634517766</v>
      </c>
      <c r="E396" s="276">
        <f t="shared" si="34"/>
        <v>155.19999999999999</v>
      </c>
    </row>
    <row r="397" spans="1:5" x14ac:dyDescent="0.2">
      <c r="A397" s="273">
        <f t="shared" si="30"/>
        <v>395</v>
      </c>
      <c r="B397" s="16">
        <f t="shared" si="32"/>
        <v>85374.112500000003</v>
      </c>
      <c r="C397" s="274">
        <f t="shared" si="31"/>
        <v>61303.999999999993</v>
      </c>
      <c r="D397" s="276">
        <f t="shared" si="33"/>
        <v>216.13699367088608</v>
      </c>
      <c r="E397" s="276">
        <f t="shared" si="34"/>
        <v>155.19999999999999</v>
      </c>
    </row>
    <row r="398" spans="1:5" x14ac:dyDescent="0.2">
      <c r="A398" s="273">
        <f t="shared" si="30"/>
        <v>396</v>
      </c>
      <c r="B398" s="16">
        <f t="shared" si="32"/>
        <v>85541.290000000008</v>
      </c>
      <c r="C398" s="274">
        <f t="shared" si="31"/>
        <v>61459.199999999997</v>
      </c>
      <c r="D398" s="276">
        <f t="shared" si="33"/>
        <v>216.01335858585861</v>
      </c>
      <c r="E398" s="276">
        <f t="shared" si="34"/>
        <v>155.19999999999999</v>
      </c>
    </row>
    <row r="399" spans="1:5" x14ac:dyDescent="0.2">
      <c r="A399" s="273">
        <f t="shared" ref="A399:A462" si="35">A398+1</f>
        <v>397</v>
      </c>
      <c r="B399" s="16">
        <f t="shared" si="32"/>
        <v>85708.467499999999</v>
      </c>
      <c r="C399" s="274">
        <f t="shared" ref="C399:C462" si="36">A399*155.2</f>
        <v>61614.399999999994</v>
      </c>
      <c r="D399" s="276">
        <f t="shared" si="33"/>
        <v>215.89034634760705</v>
      </c>
      <c r="E399" s="276">
        <f t="shared" si="34"/>
        <v>155.19999999999999</v>
      </c>
    </row>
    <row r="400" spans="1:5" x14ac:dyDescent="0.2">
      <c r="A400" s="273">
        <f t="shared" si="35"/>
        <v>398</v>
      </c>
      <c r="B400" s="16">
        <f t="shared" si="32"/>
        <v>85875.645000000004</v>
      </c>
      <c r="C400" s="274">
        <f t="shared" si="36"/>
        <v>61769.599999999999</v>
      </c>
      <c r="D400" s="276">
        <f t="shared" si="33"/>
        <v>215.76795226130653</v>
      </c>
      <c r="E400" s="276">
        <f t="shared" si="34"/>
        <v>155.19999999999999</v>
      </c>
    </row>
    <row r="401" spans="1:5" x14ac:dyDescent="0.2">
      <c r="A401" s="273">
        <f t="shared" si="35"/>
        <v>399</v>
      </c>
      <c r="B401" s="16">
        <f t="shared" si="32"/>
        <v>86042.822500000009</v>
      </c>
      <c r="C401" s="274">
        <f t="shared" si="36"/>
        <v>61924.799999999996</v>
      </c>
      <c r="D401" s="276">
        <f t="shared" si="33"/>
        <v>215.64617167919801</v>
      </c>
      <c r="E401" s="276">
        <f t="shared" si="34"/>
        <v>155.19999999999999</v>
      </c>
    </row>
    <row r="402" spans="1:5" x14ac:dyDescent="0.2">
      <c r="A402" s="273">
        <f t="shared" si="35"/>
        <v>400</v>
      </c>
      <c r="B402" s="16">
        <f t="shared" si="32"/>
        <v>86210</v>
      </c>
      <c r="C402" s="274">
        <f t="shared" si="36"/>
        <v>62079.999999999993</v>
      </c>
      <c r="D402" s="276">
        <f t="shared" si="33"/>
        <v>215.52500000000001</v>
      </c>
      <c r="E402" s="276">
        <f t="shared" si="34"/>
        <v>155.19999999999999</v>
      </c>
    </row>
    <row r="403" spans="1:5" x14ac:dyDescent="0.2">
      <c r="A403" s="273">
        <f t="shared" si="35"/>
        <v>401</v>
      </c>
      <c r="B403" s="16">
        <f t="shared" si="32"/>
        <v>86377.177500000005</v>
      </c>
      <c r="C403" s="274">
        <f t="shared" si="36"/>
        <v>62235.199999999997</v>
      </c>
      <c r="D403" s="276">
        <f t="shared" si="33"/>
        <v>215.40443266832918</v>
      </c>
      <c r="E403" s="276">
        <f t="shared" si="34"/>
        <v>155.19999999999999</v>
      </c>
    </row>
    <row r="404" spans="1:5" x14ac:dyDescent="0.2">
      <c r="A404" s="273">
        <f t="shared" si="35"/>
        <v>402</v>
      </c>
      <c r="B404" s="16">
        <f t="shared" si="32"/>
        <v>86544.354999999996</v>
      </c>
      <c r="C404" s="274">
        <f t="shared" si="36"/>
        <v>62390.399999999994</v>
      </c>
      <c r="D404" s="276">
        <f t="shared" si="33"/>
        <v>215.28446517412934</v>
      </c>
      <c r="E404" s="276">
        <f t="shared" si="34"/>
        <v>155.19999999999999</v>
      </c>
    </row>
    <row r="405" spans="1:5" x14ac:dyDescent="0.2">
      <c r="A405" s="273">
        <f t="shared" si="35"/>
        <v>403</v>
      </c>
      <c r="B405" s="16">
        <f t="shared" si="32"/>
        <v>86711.532500000001</v>
      </c>
      <c r="C405" s="274">
        <f t="shared" si="36"/>
        <v>62545.599999999999</v>
      </c>
      <c r="D405" s="276">
        <f t="shared" si="33"/>
        <v>215.16509305210917</v>
      </c>
      <c r="E405" s="276">
        <f t="shared" si="34"/>
        <v>155.19999999999999</v>
      </c>
    </row>
    <row r="406" spans="1:5" x14ac:dyDescent="0.2">
      <c r="A406" s="273">
        <f t="shared" si="35"/>
        <v>404</v>
      </c>
      <c r="B406" s="16">
        <f t="shared" si="32"/>
        <v>86878.71</v>
      </c>
      <c r="C406" s="274">
        <f t="shared" si="36"/>
        <v>62700.799999999996</v>
      </c>
      <c r="D406" s="276">
        <f t="shared" si="33"/>
        <v>215.04631188118813</v>
      </c>
      <c r="E406" s="276">
        <f t="shared" si="34"/>
        <v>155.19999999999999</v>
      </c>
    </row>
    <row r="407" spans="1:5" x14ac:dyDescent="0.2">
      <c r="A407" s="273">
        <f t="shared" si="35"/>
        <v>405</v>
      </c>
      <c r="B407" s="16">
        <f t="shared" si="32"/>
        <v>87045.887499999997</v>
      </c>
      <c r="C407" s="274">
        <f t="shared" si="36"/>
        <v>62855.999999999993</v>
      </c>
      <c r="D407" s="276">
        <f t="shared" si="33"/>
        <v>214.9281172839506</v>
      </c>
      <c r="E407" s="276">
        <f t="shared" si="34"/>
        <v>155.19999999999999</v>
      </c>
    </row>
    <row r="408" spans="1:5" x14ac:dyDescent="0.2">
      <c r="A408" s="273">
        <f t="shared" si="35"/>
        <v>406</v>
      </c>
      <c r="B408" s="16">
        <f t="shared" si="32"/>
        <v>87213.065000000002</v>
      </c>
      <c r="C408" s="274">
        <f t="shared" si="36"/>
        <v>63011.199999999997</v>
      </c>
      <c r="D408" s="276">
        <f t="shared" si="33"/>
        <v>214.81050492610839</v>
      </c>
      <c r="E408" s="276">
        <f t="shared" si="34"/>
        <v>155.19999999999999</v>
      </c>
    </row>
    <row r="409" spans="1:5" x14ac:dyDescent="0.2">
      <c r="A409" s="273">
        <f t="shared" si="35"/>
        <v>407</v>
      </c>
      <c r="B409" s="16">
        <f t="shared" si="32"/>
        <v>87380.242500000008</v>
      </c>
      <c r="C409" s="274">
        <f t="shared" si="36"/>
        <v>63166.399999999994</v>
      </c>
      <c r="D409" s="276">
        <f t="shared" si="33"/>
        <v>214.69347051597055</v>
      </c>
      <c r="E409" s="276">
        <f t="shared" si="34"/>
        <v>155.19999999999999</v>
      </c>
    </row>
    <row r="410" spans="1:5" x14ac:dyDescent="0.2">
      <c r="A410" s="273">
        <f t="shared" si="35"/>
        <v>408</v>
      </c>
      <c r="B410" s="16">
        <f t="shared" si="32"/>
        <v>87547.42</v>
      </c>
      <c r="C410" s="274">
        <f t="shared" si="36"/>
        <v>63321.599999999999</v>
      </c>
      <c r="D410" s="276">
        <f t="shared" si="33"/>
        <v>214.57700980392156</v>
      </c>
      <c r="E410" s="276">
        <f t="shared" si="34"/>
        <v>155.19999999999999</v>
      </c>
    </row>
    <row r="411" spans="1:5" x14ac:dyDescent="0.2">
      <c r="A411" s="273">
        <f t="shared" si="35"/>
        <v>409</v>
      </c>
      <c r="B411" s="16">
        <f t="shared" si="32"/>
        <v>87714.597500000003</v>
      </c>
      <c r="C411" s="274">
        <f t="shared" si="36"/>
        <v>63476.799999999996</v>
      </c>
      <c r="D411" s="276">
        <f t="shared" si="33"/>
        <v>214.4611185819071</v>
      </c>
      <c r="E411" s="276">
        <f t="shared" si="34"/>
        <v>155.19999999999999</v>
      </c>
    </row>
    <row r="412" spans="1:5" x14ac:dyDescent="0.2">
      <c r="A412" s="273">
        <f t="shared" si="35"/>
        <v>410</v>
      </c>
      <c r="B412" s="16">
        <f t="shared" si="32"/>
        <v>87881.775000000009</v>
      </c>
      <c r="C412" s="274">
        <f t="shared" si="36"/>
        <v>63631.999999999993</v>
      </c>
      <c r="D412" s="276">
        <f t="shared" si="33"/>
        <v>214.34579268292686</v>
      </c>
      <c r="E412" s="276">
        <f t="shared" si="34"/>
        <v>155.19999999999999</v>
      </c>
    </row>
    <row r="413" spans="1:5" x14ac:dyDescent="0.2">
      <c r="A413" s="273">
        <f t="shared" si="35"/>
        <v>411</v>
      </c>
      <c r="B413" s="16">
        <f t="shared" si="32"/>
        <v>88048.952499999999</v>
      </c>
      <c r="C413" s="274">
        <f t="shared" si="36"/>
        <v>63787.199999999997</v>
      </c>
      <c r="D413" s="276">
        <f t="shared" si="33"/>
        <v>214.23102798053529</v>
      </c>
      <c r="E413" s="276">
        <f t="shared" si="34"/>
        <v>155.19999999999999</v>
      </c>
    </row>
    <row r="414" spans="1:5" x14ac:dyDescent="0.2">
      <c r="A414" s="273">
        <f t="shared" si="35"/>
        <v>412</v>
      </c>
      <c r="B414" s="16">
        <f t="shared" si="32"/>
        <v>88216.13</v>
      </c>
      <c r="C414" s="274">
        <f t="shared" si="36"/>
        <v>63942.399999999994</v>
      </c>
      <c r="D414" s="276">
        <f t="shared" si="33"/>
        <v>214.11682038834954</v>
      </c>
      <c r="E414" s="276">
        <f t="shared" si="34"/>
        <v>155.19999999999999</v>
      </c>
    </row>
    <row r="415" spans="1:5" x14ac:dyDescent="0.2">
      <c r="A415" s="273">
        <f t="shared" si="35"/>
        <v>413</v>
      </c>
      <c r="B415" s="16">
        <f t="shared" si="32"/>
        <v>88383.30750000001</v>
      </c>
      <c r="C415" s="274">
        <f t="shared" si="36"/>
        <v>64097.599999999999</v>
      </c>
      <c r="D415" s="276">
        <f t="shared" si="33"/>
        <v>214.00316585956418</v>
      </c>
      <c r="E415" s="276">
        <f t="shared" si="34"/>
        <v>155.19999999999999</v>
      </c>
    </row>
    <row r="416" spans="1:5" x14ac:dyDescent="0.2">
      <c r="A416" s="273">
        <f t="shared" si="35"/>
        <v>414</v>
      </c>
      <c r="B416" s="16">
        <f t="shared" si="32"/>
        <v>88550.485000000001</v>
      </c>
      <c r="C416" s="274">
        <f t="shared" si="36"/>
        <v>64252.799999999996</v>
      </c>
      <c r="D416" s="276">
        <f t="shared" si="33"/>
        <v>213.89006038647344</v>
      </c>
      <c r="E416" s="276">
        <f t="shared" si="34"/>
        <v>155.19999999999999</v>
      </c>
    </row>
    <row r="417" spans="1:5" x14ac:dyDescent="0.2">
      <c r="A417" s="273">
        <f t="shared" si="35"/>
        <v>415</v>
      </c>
      <c r="B417" s="16">
        <f t="shared" si="32"/>
        <v>88717.662500000006</v>
      </c>
      <c r="C417" s="274">
        <f t="shared" si="36"/>
        <v>64407.999999999993</v>
      </c>
      <c r="D417" s="276">
        <f t="shared" si="33"/>
        <v>213.7775</v>
      </c>
      <c r="E417" s="276">
        <f t="shared" si="34"/>
        <v>155.19999999999999</v>
      </c>
    </row>
    <row r="418" spans="1:5" x14ac:dyDescent="0.2">
      <c r="A418" s="273">
        <f t="shared" si="35"/>
        <v>416</v>
      </c>
      <c r="B418" s="16">
        <f t="shared" si="32"/>
        <v>88884.84</v>
      </c>
      <c r="C418" s="274">
        <f t="shared" si="36"/>
        <v>64563.199999999997</v>
      </c>
      <c r="D418" s="276">
        <f t="shared" si="33"/>
        <v>213.66548076923075</v>
      </c>
      <c r="E418" s="276">
        <f t="shared" si="34"/>
        <v>155.19999999999999</v>
      </c>
    </row>
    <row r="419" spans="1:5" x14ac:dyDescent="0.2">
      <c r="A419" s="273">
        <f t="shared" si="35"/>
        <v>417</v>
      </c>
      <c r="B419" s="16">
        <f t="shared" si="32"/>
        <v>89052.017500000002</v>
      </c>
      <c r="C419" s="274">
        <f t="shared" si="36"/>
        <v>64718.399999999994</v>
      </c>
      <c r="D419" s="276">
        <f t="shared" si="33"/>
        <v>213.55399880095925</v>
      </c>
      <c r="E419" s="276">
        <f t="shared" si="34"/>
        <v>155.19999999999999</v>
      </c>
    </row>
    <row r="420" spans="1:5" x14ac:dyDescent="0.2">
      <c r="A420" s="273">
        <f t="shared" si="35"/>
        <v>418</v>
      </c>
      <c r="B420" s="16">
        <f t="shared" si="32"/>
        <v>89219.195000000007</v>
      </c>
      <c r="C420" s="274">
        <f t="shared" si="36"/>
        <v>64873.599999999999</v>
      </c>
      <c r="D420" s="276">
        <f t="shared" si="33"/>
        <v>213.44305023923448</v>
      </c>
      <c r="E420" s="276">
        <f t="shared" si="34"/>
        <v>155.19999999999999</v>
      </c>
    </row>
    <row r="421" spans="1:5" x14ac:dyDescent="0.2">
      <c r="A421" s="273">
        <f t="shared" si="35"/>
        <v>419</v>
      </c>
      <c r="B421" s="16">
        <f t="shared" si="32"/>
        <v>89386.372499999998</v>
      </c>
      <c r="C421" s="274">
        <f t="shared" si="36"/>
        <v>65028.799999999996</v>
      </c>
      <c r="D421" s="276">
        <f t="shared" si="33"/>
        <v>213.33263126491647</v>
      </c>
      <c r="E421" s="276">
        <f t="shared" si="34"/>
        <v>155.19999999999999</v>
      </c>
    </row>
    <row r="422" spans="1:5" x14ac:dyDescent="0.2">
      <c r="A422" s="273">
        <f t="shared" si="35"/>
        <v>420</v>
      </c>
      <c r="B422" s="16">
        <f t="shared" si="32"/>
        <v>89553.55</v>
      </c>
      <c r="C422" s="274">
        <f t="shared" si="36"/>
        <v>65183.999999999993</v>
      </c>
      <c r="D422" s="276">
        <f t="shared" si="33"/>
        <v>213.2227380952381</v>
      </c>
      <c r="E422" s="276">
        <f t="shared" si="34"/>
        <v>155.19999999999999</v>
      </c>
    </row>
    <row r="423" spans="1:5" x14ac:dyDescent="0.2">
      <c r="A423" s="273">
        <f t="shared" si="35"/>
        <v>421</v>
      </c>
      <c r="B423" s="16">
        <f t="shared" si="32"/>
        <v>89720.727500000008</v>
      </c>
      <c r="C423" s="274">
        <f t="shared" si="36"/>
        <v>65339.199999999997</v>
      </c>
      <c r="D423" s="276">
        <f t="shared" si="33"/>
        <v>213.11336698337294</v>
      </c>
      <c r="E423" s="276">
        <f t="shared" si="34"/>
        <v>155.19999999999999</v>
      </c>
    </row>
    <row r="424" spans="1:5" x14ac:dyDescent="0.2">
      <c r="A424" s="273">
        <f t="shared" si="35"/>
        <v>422</v>
      </c>
      <c r="B424" s="16">
        <f t="shared" si="32"/>
        <v>89887.904999999999</v>
      </c>
      <c r="C424" s="274">
        <f t="shared" si="36"/>
        <v>65494.399999999994</v>
      </c>
      <c r="D424" s="276">
        <f t="shared" si="33"/>
        <v>213.00451421800949</v>
      </c>
      <c r="E424" s="276">
        <f t="shared" si="34"/>
        <v>155.19999999999999</v>
      </c>
    </row>
    <row r="425" spans="1:5" x14ac:dyDescent="0.2">
      <c r="A425" s="273">
        <f t="shared" si="35"/>
        <v>423</v>
      </c>
      <c r="B425" s="16">
        <f t="shared" si="32"/>
        <v>90055.082500000004</v>
      </c>
      <c r="C425" s="274">
        <f t="shared" si="36"/>
        <v>65649.599999999991</v>
      </c>
      <c r="D425" s="276">
        <f t="shared" si="33"/>
        <v>212.89617612293145</v>
      </c>
      <c r="E425" s="276">
        <f t="shared" si="34"/>
        <v>155.19999999999999</v>
      </c>
    </row>
    <row r="426" spans="1:5" x14ac:dyDescent="0.2">
      <c r="A426" s="273">
        <f t="shared" si="35"/>
        <v>424</v>
      </c>
      <c r="B426" s="16">
        <f t="shared" si="32"/>
        <v>90222.260000000009</v>
      </c>
      <c r="C426" s="274">
        <f t="shared" si="36"/>
        <v>65804.799999999988</v>
      </c>
      <c r="D426" s="276">
        <f t="shared" si="33"/>
        <v>212.78834905660381</v>
      </c>
      <c r="E426" s="276">
        <f t="shared" si="34"/>
        <v>155.19999999999996</v>
      </c>
    </row>
    <row r="427" spans="1:5" x14ac:dyDescent="0.2">
      <c r="A427" s="273">
        <f t="shared" si="35"/>
        <v>425</v>
      </c>
      <c r="B427" s="16">
        <f t="shared" si="32"/>
        <v>90389.4375</v>
      </c>
      <c r="C427" s="274">
        <f t="shared" si="36"/>
        <v>65960</v>
      </c>
      <c r="D427" s="276">
        <f t="shared" si="33"/>
        <v>212.68102941176471</v>
      </c>
      <c r="E427" s="276">
        <f t="shared" si="34"/>
        <v>155.19999999999999</v>
      </c>
    </row>
    <row r="428" spans="1:5" x14ac:dyDescent="0.2">
      <c r="A428" s="273">
        <f t="shared" si="35"/>
        <v>426</v>
      </c>
      <c r="B428" s="16">
        <f t="shared" si="32"/>
        <v>90556.615000000005</v>
      </c>
      <c r="C428" s="274">
        <f t="shared" si="36"/>
        <v>66115.199999999997</v>
      </c>
      <c r="D428" s="276">
        <f t="shared" si="33"/>
        <v>212.5742136150235</v>
      </c>
      <c r="E428" s="276">
        <f t="shared" si="34"/>
        <v>155.19999999999999</v>
      </c>
    </row>
    <row r="429" spans="1:5" x14ac:dyDescent="0.2">
      <c r="A429" s="273">
        <f t="shared" si="35"/>
        <v>427</v>
      </c>
      <c r="B429" s="16">
        <f t="shared" si="32"/>
        <v>90723.792499999996</v>
      </c>
      <c r="C429" s="274">
        <f t="shared" si="36"/>
        <v>66270.399999999994</v>
      </c>
      <c r="D429" s="276">
        <f t="shared" si="33"/>
        <v>212.46789812646369</v>
      </c>
      <c r="E429" s="276">
        <f t="shared" si="34"/>
        <v>155.19999999999999</v>
      </c>
    </row>
    <row r="430" spans="1:5" x14ac:dyDescent="0.2">
      <c r="A430" s="273">
        <f t="shared" si="35"/>
        <v>428</v>
      </c>
      <c r="B430" s="16">
        <f t="shared" si="32"/>
        <v>90890.97</v>
      </c>
      <c r="C430" s="274">
        <f t="shared" si="36"/>
        <v>66425.599999999991</v>
      </c>
      <c r="D430" s="276">
        <f t="shared" si="33"/>
        <v>212.36207943925234</v>
      </c>
      <c r="E430" s="276">
        <f t="shared" si="34"/>
        <v>155.19999999999999</v>
      </c>
    </row>
    <row r="431" spans="1:5" x14ac:dyDescent="0.2">
      <c r="A431" s="273">
        <f t="shared" si="35"/>
        <v>429</v>
      </c>
      <c r="B431" s="16">
        <f t="shared" si="32"/>
        <v>91058.147500000006</v>
      </c>
      <c r="C431" s="274">
        <f t="shared" si="36"/>
        <v>66580.799999999988</v>
      </c>
      <c r="D431" s="276">
        <f t="shared" si="33"/>
        <v>212.25675407925411</v>
      </c>
      <c r="E431" s="276">
        <f t="shared" si="34"/>
        <v>155.19999999999996</v>
      </c>
    </row>
    <row r="432" spans="1:5" x14ac:dyDescent="0.2">
      <c r="A432" s="273">
        <f t="shared" si="35"/>
        <v>430</v>
      </c>
      <c r="B432" s="16">
        <f t="shared" si="32"/>
        <v>91225.324999999997</v>
      </c>
      <c r="C432" s="274">
        <f t="shared" si="36"/>
        <v>66736</v>
      </c>
      <c r="D432" s="276">
        <f t="shared" si="33"/>
        <v>212.15191860465114</v>
      </c>
      <c r="E432" s="276">
        <f t="shared" si="34"/>
        <v>155.19999999999999</v>
      </c>
    </row>
    <row r="433" spans="1:5" x14ac:dyDescent="0.2">
      <c r="A433" s="273">
        <f t="shared" si="35"/>
        <v>431</v>
      </c>
      <c r="B433" s="16">
        <f t="shared" si="32"/>
        <v>91392.502500000002</v>
      </c>
      <c r="C433" s="274">
        <f t="shared" si="36"/>
        <v>66891.199999999997</v>
      </c>
      <c r="D433" s="276">
        <f t="shared" si="33"/>
        <v>212.04756960556844</v>
      </c>
      <c r="E433" s="276">
        <f t="shared" si="34"/>
        <v>155.19999999999999</v>
      </c>
    </row>
    <row r="434" spans="1:5" x14ac:dyDescent="0.2">
      <c r="A434" s="273">
        <f t="shared" si="35"/>
        <v>432</v>
      </c>
      <c r="B434" s="16">
        <f t="shared" si="32"/>
        <v>91559.680000000008</v>
      </c>
      <c r="C434" s="274">
        <f t="shared" si="36"/>
        <v>67046.399999999994</v>
      </c>
      <c r="D434" s="276">
        <f t="shared" si="33"/>
        <v>211.94370370370373</v>
      </c>
      <c r="E434" s="276">
        <f t="shared" si="34"/>
        <v>155.19999999999999</v>
      </c>
    </row>
    <row r="435" spans="1:5" x14ac:dyDescent="0.2">
      <c r="A435" s="273">
        <f t="shared" si="35"/>
        <v>433</v>
      </c>
      <c r="B435" s="16">
        <f t="shared" si="32"/>
        <v>91726.857499999998</v>
      </c>
      <c r="C435" s="274">
        <f t="shared" si="36"/>
        <v>67201.599999999991</v>
      </c>
      <c r="D435" s="276">
        <f t="shared" si="33"/>
        <v>211.84031755196304</v>
      </c>
      <c r="E435" s="276">
        <f t="shared" si="34"/>
        <v>155.19999999999999</v>
      </c>
    </row>
    <row r="436" spans="1:5" x14ac:dyDescent="0.2">
      <c r="A436" s="273">
        <f t="shared" si="35"/>
        <v>434</v>
      </c>
      <c r="B436" s="16">
        <f t="shared" si="32"/>
        <v>91894.035000000003</v>
      </c>
      <c r="C436" s="274">
        <f t="shared" si="36"/>
        <v>67356.799999999988</v>
      </c>
      <c r="D436" s="276">
        <f t="shared" si="33"/>
        <v>211.73740783410139</v>
      </c>
      <c r="E436" s="276">
        <f t="shared" si="34"/>
        <v>155.19999999999996</v>
      </c>
    </row>
    <row r="437" spans="1:5" x14ac:dyDescent="0.2">
      <c r="A437" s="273">
        <f t="shared" si="35"/>
        <v>435</v>
      </c>
      <c r="B437" s="16">
        <f t="shared" si="32"/>
        <v>92061.212500000009</v>
      </c>
      <c r="C437" s="274">
        <f t="shared" si="36"/>
        <v>67512</v>
      </c>
      <c r="D437" s="276">
        <f t="shared" si="33"/>
        <v>211.63497126436783</v>
      </c>
      <c r="E437" s="276">
        <f t="shared" si="34"/>
        <v>155.19999999999999</v>
      </c>
    </row>
    <row r="438" spans="1:5" x14ac:dyDescent="0.2">
      <c r="A438" s="273">
        <f t="shared" si="35"/>
        <v>436</v>
      </c>
      <c r="B438" s="16">
        <f t="shared" si="32"/>
        <v>92228.39</v>
      </c>
      <c r="C438" s="274">
        <f t="shared" si="36"/>
        <v>67667.199999999997</v>
      </c>
      <c r="D438" s="276">
        <f t="shared" si="33"/>
        <v>211.53300458715597</v>
      </c>
      <c r="E438" s="276">
        <f t="shared" si="34"/>
        <v>155.19999999999999</v>
      </c>
    </row>
    <row r="439" spans="1:5" x14ac:dyDescent="0.2">
      <c r="A439" s="273">
        <f t="shared" si="35"/>
        <v>437</v>
      </c>
      <c r="B439" s="16">
        <f t="shared" si="32"/>
        <v>92395.567500000005</v>
      </c>
      <c r="C439" s="274">
        <f t="shared" si="36"/>
        <v>67822.399999999994</v>
      </c>
      <c r="D439" s="276">
        <f t="shared" si="33"/>
        <v>211.43150457665905</v>
      </c>
      <c r="E439" s="276">
        <f t="shared" si="34"/>
        <v>155.19999999999999</v>
      </c>
    </row>
    <row r="440" spans="1:5" x14ac:dyDescent="0.2">
      <c r="A440" s="273">
        <f t="shared" si="35"/>
        <v>438</v>
      </c>
      <c r="B440" s="16">
        <f t="shared" si="32"/>
        <v>92562.74500000001</v>
      </c>
      <c r="C440" s="274">
        <f t="shared" si="36"/>
        <v>67977.599999999991</v>
      </c>
      <c r="D440" s="276">
        <f t="shared" si="33"/>
        <v>211.33046803652971</v>
      </c>
      <c r="E440" s="276">
        <f t="shared" si="34"/>
        <v>155.19999999999999</v>
      </c>
    </row>
    <row r="441" spans="1:5" x14ac:dyDescent="0.2">
      <c r="A441" s="273">
        <f t="shared" si="35"/>
        <v>439</v>
      </c>
      <c r="B441" s="16">
        <f t="shared" si="32"/>
        <v>92729.922500000001</v>
      </c>
      <c r="C441" s="274">
        <f t="shared" si="36"/>
        <v>68132.799999999988</v>
      </c>
      <c r="D441" s="276">
        <f t="shared" si="33"/>
        <v>211.22989179954442</v>
      </c>
      <c r="E441" s="276">
        <f t="shared" si="34"/>
        <v>155.19999999999996</v>
      </c>
    </row>
    <row r="442" spans="1:5" x14ac:dyDescent="0.2">
      <c r="A442" s="273">
        <f t="shared" si="35"/>
        <v>440</v>
      </c>
      <c r="B442" s="16">
        <f t="shared" si="32"/>
        <v>92897.1</v>
      </c>
      <c r="C442" s="274">
        <f t="shared" si="36"/>
        <v>68288</v>
      </c>
      <c r="D442" s="276">
        <f t="shared" si="33"/>
        <v>211.12977272727275</v>
      </c>
      <c r="E442" s="276">
        <f t="shared" si="34"/>
        <v>155.19999999999999</v>
      </c>
    </row>
    <row r="443" spans="1:5" x14ac:dyDescent="0.2">
      <c r="A443" s="273">
        <f t="shared" si="35"/>
        <v>441</v>
      </c>
      <c r="B443" s="16">
        <f t="shared" si="32"/>
        <v>93064.277499999997</v>
      </c>
      <c r="C443" s="274">
        <f t="shared" si="36"/>
        <v>68443.199999999997</v>
      </c>
      <c r="D443" s="276">
        <f t="shared" si="33"/>
        <v>211.03010770975055</v>
      </c>
      <c r="E443" s="276">
        <f t="shared" si="34"/>
        <v>155.19999999999999</v>
      </c>
    </row>
    <row r="444" spans="1:5" x14ac:dyDescent="0.2">
      <c r="A444" s="273">
        <f t="shared" si="35"/>
        <v>442</v>
      </c>
      <c r="B444" s="16">
        <f t="shared" si="32"/>
        <v>93231.455000000002</v>
      </c>
      <c r="C444" s="274">
        <f t="shared" si="36"/>
        <v>68598.399999999994</v>
      </c>
      <c r="D444" s="276">
        <f t="shared" si="33"/>
        <v>210.93089366515838</v>
      </c>
      <c r="E444" s="276">
        <f t="shared" si="34"/>
        <v>155.19999999999999</v>
      </c>
    </row>
    <row r="445" spans="1:5" x14ac:dyDescent="0.2">
      <c r="A445" s="273">
        <f t="shared" si="35"/>
        <v>443</v>
      </c>
      <c r="B445" s="16">
        <f t="shared" si="32"/>
        <v>93398.632500000007</v>
      </c>
      <c r="C445" s="274">
        <f t="shared" si="36"/>
        <v>68753.599999999991</v>
      </c>
      <c r="D445" s="276">
        <f t="shared" si="33"/>
        <v>210.8321275395034</v>
      </c>
      <c r="E445" s="276">
        <f t="shared" si="34"/>
        <v>155.19999999999999</v>
      </c>
    </row>
    <row r="446" spans="1:5" x14ac:dyDescent="0.2">
      <c r="A446" s="273">
        <f t="shared" si="35"/>
        <v>444</v>
      </c>
      <c r="B446" s="16">
        <f t="shared" si="32"/>
        <v>93565.81</v>
      </c>
      <c r="C446" s="274">
        <f t="shared" si="36"/>
        <v>68908.799999999988</v>
      </c>
      <c r="D446" s="276">
        <f t="shared" si="33"/>
        <v>210.73380630630629</v>
      </c>
      <c r="E446" s="276">
        <f t="shared" si="34"/>
        <v>155.19999999999996</v>
      </c>
    </row>
    <row r="447" spans="1:5" x14ac:dyDescent="0.2">
      <c r="A447" s="273">
        <f t="shared" si="35"/>
        <v>445</v>
      </c>
      <c r="B447" s="16">
        <f t="shared" si="32"/>
        <v>93732.987500000003</v>
      </c>
      <c r="C447" s="274">
        <f t="shared" si="36"/>
        <v>69064</v>
      </c>
      <c r="D447" s="276">
        <f t="shared" si="33"/>
        <v>210.63592696629215</v>
      </c>
      <c r="E447" s="276">
        <f t="shared" si="34"/>
        <v>155.19999999999999</v>
      </c>
    </row>
    <row r="448" spans="1:5" x14ac:dyDescent="0.2">
      <c r="A448" s="273">
        <f t="shared" si="35"/>
        <v>446</v>
      </c>
      <c r="B448" s="16">
        <f t="shared" si="32"/>
        <v>93900.165000000008</v>
      </c>
      <c r="C448" s="274">
        <f t="shared" si="36"/>
        <v>69219.199999999997</v>
      </c>
      <c r="D448" s="276">
        <f t="shared" si="33"/>
        <v>210.53848654708523</v>
      </c>
      <c r="E448" s="276">
        <f t="shared" si="34"/>
        <v>155.19999999999999</v>
      </c>
    </row>
    <row r="449" spans="1:5" x14ac:dyDescent="0.2">
      <c r="A449" s="273">
        <f t="shared" si="35"/>
        <v>447</v>
      </c>
      <c r="B449" s="16">
        <f t="shared" si="32"/>
        <v>94067.342499999999</v>
      </c>
      <c r="C449" s="274">
        <f t="shared" si="36"/>
        <v>69374.399999999994</v>
      </c>
      <c r="D449" s="276">
        <f t="shared" si="33"/>
        <v>210.44148210290828</v>
      </c>
      <c r="E449" s="276">
        <f t="shared" si="34"/>
        <v>155.19999999999999</v>
      </c>
    </row>
    <row r="450" spans="1:5" x14ac:dyDescent="0.2">
      <c r="A450" s="273">
        <f t="shared" si="35"/>
        <v>448</v>
      </c>
      <c r="B450" s="16">
        <f t="shared" si="32"/>
        <v>94234.52</v>
      </c>
      <c r="C450" s="274">
        <f t="shared" si="36"/>
        <v>69529.599999999991</v>
      </c>
      <c r="D450" s="276">
        <f t="shared" si="33"/>
        <v>210.34491071428573</v>
      </c>
      <c r="E450" s="276">
        <f t="shared" si="34"/>
        <v>155.19999999999999</v>
      </c>
    </row>
    <row r="451" spans="1:5" x14ac:dyDescent="0.2">
      <c r="A451" s="273">
        <f t="shared" si="35"/>
        <v>449</v>
      </c>
      <c r="B451" s="16">
        <f t="shared" si="32"/>
        <v>94401.697500000009</v>
      </c>
      <c r="C451" s="274">
        <f t="shared" si="36"/>
        <v>69684.799999999988</v>
      </c>
      <c r="D451" s="276">
        <f t="shared" si="33"/>
        <v>210.24876948775056</v>
      </c>
      <c r="E451" s="276">
        <f t="shared" si="34"/>
        <v>155.19999999999996</v>
      </c>
    </row>
    <row r="452" spans="1:5" x14ac:dyDescent="0.2">
      <c r="A452" s="273">
        <f t="shared" si="35"/>
        <v>450</v>
      </c>
      <c r="B452" s="16">
        <f t="shared" ref="B452:B515" si="37">1.165*(16600+(A452*143.5))</f>
        <v>94568.875</v>
      </c>
      <c r="C452" s="274">
        <f t="shared" si="36"/>
        <v>69840</v>
      </c>
      <c r="D452" s="276">
        <f t="shared" ref="D452:D515" si="38">B452/A452</f>
        <v>210.15305555555557</v>
      </c>
      <c r="E452" s="276">
        <f t="shared" ref="E452:E515" si="39">C452/A452</f>
        <v>155.19999999999999</v>
      </c>
    </row>
    <row r="453" spans="1:5" x14ac:dyDescent="0.2">
      <c r="A453" s="273">
        <f t="shared" si="35"/>
        <v>451</v>
      </c>
      <c r="B453" s="16">
        <f t="shared" si="37"/>
        <v>94736.052500000005</v>
      </c>
      <c r="C453" s="274">
        <f t="shared" si="36"/>
        <v>69995.199999999997</v>
      </c>
      <c r="D453" s="276">
        <f t="shared" si="38"/>
        <v>210.05776607538803</v>
      </c>
      <c r="E453" s="276">
        <f t="shared" si="39"/>
        <v>155.19999999999999</v>
      </c>
    </row>
    <row r="454" spans="1:5" x14ac:dyDescent="0.2">
      <c r="A454" s="273">
        <f t="shared" si="35"/>
        <v>452</v>
      </c>
      <c r="B454" s="16">
        <f t="shared" si="37"/>
        <v>94903.23</v>
      </c>
      <c r="C454" s="274">
        <f t="shared" si="36"/>
        <v>70150.399999999994</v>
      </c>
      <c r="D454" s="276">
        <f t="shared" si="38"/>
        <v>209.96289823008848</v>
      </c>
      <c r="E454" s="276">
        <f t="shared" si="39"/>
        <v>155.19999999999999</v>
      </c>
    </row>
    <row r="455" spans="1:5" x14ac:dyDescent="0.2">
      <c r="A455" s="273">
        <f t="shared" si="35"/>
        <v>453</v>
      </c>
      <c r="B455" s="16">
        <f t="shared" si="37"/>
        <v>95070.407500000001</v>
      </c>
      <c r="C455" s="274">
        <f t="shared" si="36"/>
        <v>70305.599999999991</v>
      </c>
      <c r="D455" s="276">
        <f t="shared" si="38"/>
        <v>209.86844922737308</v>
      </c>
      <c r="E455" s="276">
        <f t="shared" si="39"/>
        <v>155.19999999999999</v>
      </c>
    </row>
    <row r="456" spans="1:5" x14ac:dyDescent="0.2">
      <c r="A456" s="273">
        <f t="shared" si="35"/>
        <v>454</v>
      </c>
      <c r="B456" s="16">
        <f t="shared" si="37"/>
        <v>95237.585000000006</v>
      </c>
      <c r="C456" s="274">
        <f t="shared" si="36"/>
        <v>70460.799999999988</v>
      </c>
      <c r="D456" s="276">
        <f t="shared" si="38"/>
        <v>209.77441629955948</v>
      </c>
      <c r="E456" s="276">
        <f t="shared" si="39"/>
        <v>155.19999999999996</v>
      </c>
    </row>
    <row r="457" spans="1:5" x14ac:dyDescent="0.2">
      <c r="A457" s="273">
        <f t="shared" si="35"/>
        <v>455</v>
      </c>
      <c r="B457" s="16">
        <f t="shared" si="37"/>
        <v>95404.762499999997</v>
      </c>
      <c r="C457" s="274">
        <f t="shared" si="36"/>
        <v>70616</v>
      </c>
      <c r="D457" s="276">
        <f t="shared" si="38"/>
        <v>209.68079670329669</v>
      </c>
      <c r="E457" s="276">
        <f t="shared" si="39"/>
        <v>155.19999999999999</v>
      </c>
    </row>
    <row r="458" spans="1:5" x14ac:dyDescent="0.2">
      <c r="A458" s="273">
        <f t="shared" si="35"/>
        <v>456</v>
      </c>
      <c r="B458" s="16">
        <f t="shared" si="37"/>
        <v>95571.94</v>
      </c>
      <c r="C458" s="274">
        <f t="shared" si="36"/>
        <v>70771.199999999997</v>
      </c>
      <c r="D458" s="276">
        <f t="shared" si="38"/>
        <v>209.58758771929826</v>
      </c>
      <c r="E458" s="276">
        <f t="shared" si="39"/>
        <v>155.19999999999999</v>
      </c>
    </row>
    <row r="459" spans="1:5" x14ac:dyDescent="0.2">
      <c r="A459" s="273">
        <f t="shared" si="35"/>
        <v>457</v>
      </c>
      <c r="B459" s="16">
        <f t="shared" si="37"/>
        <v>95739.117500000008</v>
      </c>
      <c r="C459" s="274">
        <f t="shared" si="36"/>
        <v>70926.399999999994</v>
      </c>
      <c r="D459" s="276">
        <f t="shared" si="38"/>
        <v>209.4947866520788</v>
      </c>
      <c r="E459" s="276">
        <f t="shared" si="39"/>
        <v>155.19999999999999</v>
      </c>
    </row>
    <row r="460" spans="1:5" x14ac:dyDescent="0.2">
      <c r="A460" s="273">
        <f t="shared" si="35"/>
        <v>458</v>
      </c>
      <c r="B460" s="16">
        <f t="shared" si="37"/>
        <v>95906.294999999998</v>
      </c>
      <c r="C460" s="274">
        <f t="shared" si="36"/>
        <v>71081.599999999991</v>
      </c>
      <c r="D460" s="276">
        <f t="shared" si="38"/>
        <v>209.40239082969433</v>
      </c>
      <c r="E460" s="276">
        <f t="shared" si="39"/>
        <v>155.19999999999999</v>
      </c>
    </row>
    <row r="461" spans="1:5" x14ac:dyDescent="0.2">
      <c r="A461" s="273">
        <f t="shared" si="35"/>
        <v>459</v>
      </c>
      <c r="B461" s="16">
        <f t="shared" si="37"/>
        <v>96073.472500000003</v>
      </c>
      <c r="C461" s="274">
        <f t="shared" si="36"/>
        <v>71236.799999999988</v>
      </c>
      <c r="D461" s="276">
        <f t="shared" si="38"/>
        <v>209.31039760348585</v>
      </c>
      <c r="E461" s="276">
        <f t="shared" si="39"/>
        <v>155.19999999999999</v>
      </c>
    </row>
    <row r="462" spans="1:5" x14ac:dyDescent="0.2">
      <c r="A462" s="273">
        <f t="shared" si="35"/>
        <v>460</v>
      </c>
      <c r="B462" s="16">
        <f t="shared" si="37"/>
        <v>96240.650000000009</v>
      </c>
      <c r="C462" s="274">
        <f t="shared" si="36"/>
        <v>71392</v>
      </c>
      <c r="D462" s="276">
        <f t="shared" si="38"/>
        <v>209.21880434782611</v>
      </c>
      <c r="E462" s="276">
        <f t="shared" si="39"/>
        <v>155.19999999999999</v>
      </c>
    </row>
    <row r="463" spans="1:5" x14ac:dyDescent="0.2">
      <c r="A463" s="273">
        <f t="shared" ref="A463:A526" si="40">A462+1</f>
        <v>461</v>
      </c>
      <c r="B463" s="16">
        <f t="shared" si="37"/>
        <v>96407.827499999999</v>
      </c>
      <c r="C463" s="274">
        <f t="shared" ref="C463:C526" si="41">A463*155.2</f>
        <v>71547.199999999997</v>
      </c>
      <c r="D463" s="276">
        <f t="shared" si="38"/>
        <v>209.12760845986983</v>
      </c>
      <c r="E463" s="276">
        <f t="shared" si="39"/>
        <v>155.19999999999999</v>
      </c>
    </row>
    <row r="464" spans="1:5" x14ac:dyDescent="0.2">
      <c r="A464" s="273">
        <f t="shared" si="40"/>
        <v>462</v>
      </c>
      <c r="B464" s="16">
        <f t="shared" si="37"/>
        <v>96575.005000000005</v>
      </c>
      <c r="C464" s="274">
        <f t="shared" si="41"/>
        <v>71702.399999999994</v>
      </c>
      <c r="D464" s="276">
        <f t="shared" si="38"/>
        <v>209.03680735930737</v>
      </c>
      <c r="E464" s="276">
        <f t="shared" si="39"/>
        <v>155.19999999999999</v>
      </c>
    </row>
    <row r="465" spans="1:5" x14ac:dyDescent="0.2">
      <c r="A465" s="273">
        <f t="shared" si="40"/>
        <v>463</v>
      </c>
      <c r="B465" s="16">
        <f t="shared" si="37"/>
        <v>96742.18250000001</v>
      </c>
      <c r="C465" s="274">
        <f t="shared" si="41"/>
        <v>71857.599999999991</v>
      </c>
      <c r="D465" s="276">
        <f t="shared" si="38"/>
        <v>208.94639848812096</v>
      </c>
      <c r="E465" s="276">
        <f t="shared" si="39"/>
        <v>155.19999999999999</v>
      </c>
    </row>
    <row r="466" spans="1:5" x14ac:dyDescent="0.2">
      <c r="A466" s="273">
        <f t="shared" si="40"/>
        <v>464</v>
      </c>
      <c r="B466" s="16">
        <f t="shared" si="37"/>
        <v>96909.36</v>
      </c>
      <c r="C466" s="274">
        <f t="shared" si="41"/>
        <v>72012.799999999988</v>
      </c>
      <c r="D466" s="276">
        <f t="shared" si="38"/>
        <v>208.85637931034483</v>
      </c>
      <c r="E466" s="276">
        <f t="shared" si="39"/>
        <v>155.19999999999999</v>
      </c>
    </row>
    <row r="467" spans="1:5" x14ac:dyDescent="0.2">
      <c r="A467" s="273">
        <f t="shared" si="40"/>
        <v>465</v>
      </c>
      <c r="B467" s="16">
        <f t="shared" si="37"/>
        <v>97076.537500000006</v>
      </c>
      <c r="C467" s="274">
        <f t="shared" si="41"/>
        <v>72168</v>
      </c>
      <c r="D467" s="276">
        <f t="shared" si="38"/>
        <v>208.76674731182797</v>
      </c>
      <c r="E467" s="276">
        <f t="shared" si="39"/>
        <v>155.19999999999999</v>
      </c>
    </row>
    <row r="468" spans="1:5" x14ac:dyDescent="0.2">
      <c r="A468" s="273">
        <f t="shared" si="40"/>
        <v>466</v>
      </c>
      <c r="B468" s="16">
        <f t="shared" si="37"/>
        <v>97243.714999999997</v>
      </c>
      <c r="C468" s="274">
        <f t="shared" si="41"/>
        <v>72323.199999999997</v>
      </c>
      <c r="D468" s="276">
        <f t="shared" si="38"/>
        <v>208.67749999999998</v>
      </c>
      <c r="E468" s="276">
        <f t="shared" si="39"/>
        <v>155.19999999999999</v>
      </c>
    </row>
    <row r="469" spans="1:5" x14ac:dyDescent="0.2">
      <c r="A469" s="273">
        <f t="shared" si="40"/>
        <v>467</v>
      </c>
      <c r="B469" s="16">
        <f t="shared" si="37"/>
        <v>97410.892500000002</v>
      </c>
      <c r="C469" s="274">
        <f t="shared" si="41"/>
        <v>72478.399999999994</v>
      </c>
      <c r="D469" s="276">
        <f t="shared" si="38"/>
        <v>208.58863490364027</v>
      </c>
      <c r="E469" s="276">
        <f t="shared" si="39"/>
        <v>155.19999999999999</v>
      </c>
    </row>
    <row r="470" spans="1:5" x14ac:dyDescent="0.2">
      <c r="A470" s="273">
        <f t="shared" si="40"/>
        <v>468</v>
      </c>
      <c r="B470" s="16">
        <f t="shared" si="37"/>
        <v>97578.07</v>
      </c>
      <c r="C470" s="274">
        <f t="shared" si="41"/>
        <v>72633.599999999991</v>
      </c>
      <c r="D470" s="276">
        <f t="shared" si="38"/>
        <v>208.50014957264958</v>
      </c>
      <c r="E470" s="276">
        <f t="shared" si="39"/>
        <v>155.19999999999999</v>
      </c>
    </row>
    <row r="471" spans="1:5" x14ac:dyDescent="0.2">
      <c r="A471" s="273">
        <f t="shared" si="40"/>
        <v>469</v>
      </c>
      <c r="B471" s="16">
        <f t="shared" si="37"/>
        <v>97745.247499999998</v>
      </c>
      <c r="C471" s="274">
        <f t="shared" si="41"/>
        <v>72788.799999999988</v>
      </c>
      <c r="D471" s="276">
        <f t="shared" si="38"/>
        <v>208.41204157782516</v>
      </c>
      <c r="E471" s="276">
        <f t="shared" si="39"/>
        <v>155.19999999999999</v>
      </c>
    </row>
    <row r="472" spans="1:5" x14ac:dyDescent="0.2">
      <c r="A472" s="273">
        <f t="shared" si="40"/>
        <v>470</v>
      </c>
      <c r="B472" s="16">
        <f t="shared" si="37"/>
        <v>97912.425000000003</v>
      </c>
      <c r="C472" s="274">
        <f t="shared" si="41"/>
        <v>72944</v>
      </c>
      <c r="D472" s="276">
        <f t="shared" si="38"/>
        <v>208.3243085106383</v>
      </c>
      <c r="E472" s="276">
        <f t="shared" si="39"/>
        <v>155.19999999999999</v>
      </c>
    </row>
    <row r="473" spans="1:5" x14ac:dyDescent="0.2">
      <c r="A473" s="273">
        <f t="shared" si="40"/>
        <v>471</v>
      </c>
      <c r="B473" s="16">
        <f t="shared" si="37"/>
        <v>98079.602500000008</v>
      </c>
      <c r="C473" s="274">
        <f t="shared" si="41"/>
        <v>73099.199999999997</v>
      </c>
      <c r="D473" s="276">
        <f t="shared" si="38"/>
        <v>208.23694798301489</v>
      </c>
      <c r="E473" s="276">
        <f t="shared" si="39"/>
        <v>155.19999999999999</v>
      </c>
    </row>
    <row r="474" spans="1:5" x14ac:dyDescent="0.2">
      <c r="A474" s="273">
        <f t="shared" si="40"/>
        <v>472</v>
      </c>
      <c r="B474" s="16">
        <f t="shared" si="37"/>
        <v>98246.78</v>
      </c>
      <c r="C474" s="274">
        <f t="shared" si="41"/>
        <v>73254.399999999994</v>
      </c>
      <c r="D474" s="276">
        <f t="shared" si="38"/>
        <v>208.14995762711865</v>
      </c>
      <c r="E474" s="276">
        <f t="shared" si="39"/>
        <v>155.19999999999999</v>
      </c>
    </row>
    <row r="475" spans="1:5" x14ac:dyDescent="0.2">
      <c r="A475" s="273">
        <f t="shared" si="40"/>
        <v>473</v>
      </c>
      <c r="B475" s="16">
        <f t="shared" si="37"/>
        <v>98413.957500000004</v>
      </c>
      <c r="C475" s="274">
        <f t="shared" si="41"/>
        <v>73409.599999999991</v>
      </c>
      <c r="D475" s="276">
        <f t="shared" si="38"/>
        <v>208.06333509513743</v>
      </c>
      <c r="E475" s="276">
        <f t="shared" si="39"/>
        <v>155.19999999999999</v>
      </c>
    </row>
    <row r="476" spans="1:5" x14ac:dyDescent="0.2">
      <c r="A476" s="273">
        <f t="shared" si="40"/>
        <v>474</v>
      </c>
      <c r="B476" s="16">
        <f t="shared" si="37"/>
        <v>98581.135000000009</v>
      </c>
      <c r="C476" s="274">
        <f t="shared" si="41"/>
        <v>73564.799999999988</v>
      </c>
      <c r="D476" s="276">
        <f t="shared" si="38"/>
        <v>207.97707805907174</v>
      </c>
      <c r="E476" s="276">
        <f t="shared" si="39"/>
        <v>155.19999999999999</v>
      </c>
    </row>
    <row r="477" spans="1:5" x14ac:dyDescent="0.2">
      <c r="A477" s="273">
        <f t="shared" si="40"/>
        <v>475</v>
      </c>
      <c r="B477" s="16">
        <f t="shared" si="37"/>
        <v>98748.3125</v>
      </c>
      <c r="C477" s="274">
        <f t="shared" si="41"/>
        <v>73720</v>
      </c>
      <c r="D477" s="276">
        <f t="shared" si="38"/>
        <v>207.89118421052632</v>
      </c>
      <c r="E477" s="276">
        <f t="shared" si="39"/>
        <v>155.19999999999999</v>
      </c>
    </row>
    <row r="478" spans="1:5" x14ac:dyDescent="0.2">
      <c r="A478" s="273">
        <f t="shared" si="40"/>
        <v>476</v>
      </c>
      <c r="B478" s="16">
        <f t="shared" si="37"/>
        <v>98915.49</v>
      </c>
      <c r="C478" s="274">
        <f t="shared" si="41"/>
        <v>73875.199999999997</v>
      </c>
      <c r="D478" s="276">
        <f t="shared" si="38"/>
        <v>207.80565126050422</v>
      </c>
      <c r="E478" s="276">
        <f t="shared" si="39"/>
        <v>155.19999999999999</v>
      </c>
    </row>
    <row r="479" spans="1:5" x14ac:dyDescent="0.2">
      <c r="A479" s="273">
        <f t="shared" si="40"/>
        <v>477</v>
      </c>
      <c r="B479" s="16">
        <f t="shared" si="37"/>
        <v>99082.667499999996</v>
      </c>
      <c r="C479" s="274">
        <f t="shared" si="41"/>
        <v>74030.399999999994</v>
      </c>
      <c r="D479" s="276">
        <f t="shared" si="38"/>
        <v>207.72047693920334</v>
      </c>
      <c r="E479" s="276">
        <f t="shared" si="39"/>
        <v>155.19999999999999</v>
      </c>
    </row>
    <row r="480" spans="1:5" x14ac:dyDescent="0.2">
      <c r="A480" s="273">
        <f t="shared" si="40"/>
        <v>478</v>
      </c>
      <c r="B480" s="16">
        <f t="shared" si="37"/>
        <v>99249.845000000001</v>
      </c>
      <c r="C480" s="274">
        <f t="shared" si="41"/>
        <v>74185.599999999991</v>
      </c>
      <c r="D480" s="276">
        <f t="shared" si="38"/>
        <v>207.6356589958159</v>
      </c>
      <c r="E480" s="276">
        <f t="shared" si="39"/>
        <v>155.19999999999999</v>
      </c>
    </row>
    <row r="481" spans="1:5" x14ac:dyDescent="0.2">
      <c r="A481" s="273">
        <f t="shared" si="40"/>
        <v>479</v>
      </c>
      <c r="B481" s="16">
        <f t="shared" si="37"/>
        <v>99417.022500000006</v>
      </c>
      <c r="C481" s="274">
        <f t="shared" si="41"/>
        <v>74340.799999999988</v>
      </c>
      <c r="D481" s="276">
        <f t="shared" si="38"/>
        <v>207.55119519832988</v>
      </c>
      <c r="E481" s="276">
        <f t="shared" si="39"/>
        <v>155.19999999999999</v>
      </c>
    </row>
    <row r="482" spans="1:5" x14ac:dyDescent="0.2">
      <c r="A482" s="273">
        <f t="shared" si="40"/>
        <v>480</v>
      </c>
      <c r="B482" s="16">
        <f t="shared" si="37"/>
        <v>99584.2</v>
      </c>
      <c r="C482" s="274">
        <f t="shared" si="41"/>
        <v>74496</v>
      </c>
      <c r="D482" s="276">
        <f t="shared" si="38"/>
        <v>207.46708333333333</v>
      </c>
      <c r="E482" s="276">
        <f t="shared" si="39"/>
        <v>155.19999999999999</v>
      </c>
    </row>
    <row r="483" spans="1:5" x14ac:dyDescent="0.2">
      <c r="A483" s="273">
        <f t="shared" si="40"/>
        <v>481</v>
      </c>
      <c r="B483" s="16">
        <f t="shared" si="37"/>
        <v>99751.377500000002</v>
      </c>
      <c r="C483" s="274">
        <f t="shared" si="41"/>
        <v>74651.199999999997</v>
      </c>
      <c r="D483" s="276">
        <f t="shared" si="38"/>
        <v>207.3833212058212</v>
      </c>
      <c r="E483" s="276">
        <f t="shared" si="39"/>
        <v>155.19999999999999</v>
      </c>
    </row>
    <row r="484" spans="1:5" x14ac:dyDescent="0.2">
      <c r="A484" s="273">
        <f t="shared" si="40"/>
        <v>482</v>
      </c>
      <c r="B484" s="16">
        <f t="shared" si="37"/>
        <v>99918.555000000008</v>
      </c>
      <c r="C484" s="274">
        <f t="shared" si="41"/>
        <v>74806.399999999994</v>
      </c>
      <c r="D484" s="276">
        <f t="shared" si="38"/>
        <v>207.29990663900418</v>
      </c>
      <c r="E484" s="276">
        <f t="shared" si="39"/>
        <v>155.19999999999999</v>
      </c>
    </row>
    <row r="485" spans="1:5" x14ac:dyDescent="0.2">
      <c r="A485" s="273">
        <f t="shared" si="40"/>
        <v>483</v>
      </c>
      <c r="B485" s="16">
        <f t="shared" si="37"/>
        <v>100085.7325</v>
      </c>
      <c r="C485" s="274">
        <f t="shared" si="41"/>
        <v>74961.599999999991</v>
      </c>
      <c r="D485" s="276">
        <f t="shared" si="38"/>
        <v>207.21683747412007</v>
      </c>
      <c r="E485" s="276">
        <f t="shared" si="39"/>
        <v>155.19999999999999</v>
      </c>
    </row>
    <row r="486" spans="1:5" x14ac:dyDescent="0.2">
      <c r="A486" s="273">
        <f t="shared" si="40"/>
        <v>484</v>
      </c>
      <c r="B486" s="16">
        <f t="shared" si="37"/>
        <v>100252.91</v>
      </c>
      <c r="C486" s="274">
        <f t="shared" si="41"/>
        <v>75116.799999999988</v>
      </c>
      <c r="D486" s="276">
        <f t="shared" si="38"/>
        <v>207.13411157024794</v>
      </c>
      <c r="E486" s="276">
        <f t="shared" si="39"/>
        <v>155.19999999999999</v>
      </c>
    </row>
    <row r="487" spans="1:5" x14ac:dyDescent="0.2">
      <c r="A487" s="273">
        <f t="shared" si="40"/>
        <v>485</v>
      </c>
      <c r="B487" s="16">
        <f t="shared" si="37"/>
        <v>100420.08750000001</v>
      </c>
      <c r="C487" s="274">
        <f t="shared" si="41"/>
        <v>75272</v>
      </c>
      <c r="D487" s="276">
        <f t="shared" si="38"/>
        <v>207.05172680412372</v>
      </c>
      <c r="E487" s="276">
        <f t="shared" si="39"/>
        <v>155.19999999999999</v>
      </c>
    </row>
    <row r="488" spans="1:5" x14ac:dyDescent="0.2">
      <c r="A488" s="273">
        <f t="shared" si="40"/>
        <v>486</v>
      </c>
      <c r="B488" s="16">
        <f t="shared" si="37"/>
        <v>100587.265</v>
      </c>
      <c r="C488" s="274">
        <f t="shared" si="41"/>
        <v>75427.199999999997</v>
      </c>
      <c r="D488" s="276">
        <f t="shared" si="38"/>
        <v>206.96968106995885</v>
      </c>
      <c r="E488" s="276">
        <f t="shared" si="39"/>
        <v>155.19999999999999</v>
      </c>
    </row>
    <row r="489" spans="1:5" x14ac:dyDescent="0.2">
      <c r="A489" s="273">
        <f t="shared" si="40"/>
        <v>487</v>
      </c>
      <c r="B489" s="16">
        <f t="shared" si="37"/>
        <v>100754.4425</v>
      </c>
      <c r="C489" s="274">
        <f t="shared" si="41"/>
        <v>75582.399999999994</v>
      </c>
      <c r="D489" s="276">
        <f t="shared" si="38"/>
        <v>206.88797227926079</v>
      </c>
      <c r="E489" s="276">
        <f t="shared" si="39"/>
        <v>155.19999999999999</v>
      </c>
    </row>
    <row r="490" spans="1:5" x14ac:dyDescent="0.2">
      <c r="A490" s="273">
        <f t="shared" si="40"/>
        <v>488</v>
      </c>
      <c r="B490" s="16">
        <f t="shared" si="37"/>
        <v>100921.62000000001</v>
      </c>
      <c r="C490" s="274">
        <f t="shared" si="41"/>
        <v>75737.599999999991</v>
      </c>
      <c r="D490" s="276">
        <f t="shared" si="38"/>
        <v>206.80659836065576</v>
      </c>
      <c r="E490" s="276">
        <f t="shared" si="39"/>
        <v>155.19999999999999</v>
      </c>
    </row>
    <row r="491" spans="1:5" x14ac:dyDescent="0.2">
      <c r="A491" s="273">
        <f t="shared" si="40"/>
        <v>489</v>
      </c>
      <c r="B491" s="16">
        <f t="shared" si="37"/>
        <v>101088.7975</v>
      </c>
      <c r="C491" s="274">
        <f t="shared" si="41"/>
        <v>75892.799999999988</v>
      </c>
      <c r="D491" s="276">
        <f t="shared" si="38"/>
        <v>206.7255572597137</v>
      </c>
      <c r="E491" s="276">
        <f t="shared" si="39"/>
        <v>155.19999999999999</v>
      </c>
    </row>
    <row r="492" spans="1:5" x14ac:dyDescent="0.2">
      <c r="A492" s="273">
        <f t="shared" si="40"/>
        <v>490</v>
      </c>
      <c r="B492" s="16">
        <f t="shared" si="37"/>
        <v>101255.97500000001</v>
      </c>
      <c r="C492" s="274">
        <f t="shared" si="41"/>
        <v>76048</v>
      </c>
      <c r="D492" s="276">
        <f t="shared" si="38"/>
        <v>206.64484693877552</v>
      </c>
      <c r="E492" s="276">
        <f t="shared" si="39"/>
        <v>155.19999999999999</v>
      </c>
    </row>
    <row r="493" spans="1:5" x14ac:dyDescent="0.2">
      <c r="A493" s="273">
        <f t="shared" si="40"/>
        <v>491</v>
      </c>
      <c r="B493" s="16">
        <f t="shared" si="37"/>
        <v>101423.1525</v>
      </c>
      <c r="C493" s="274">
        <f t="shared" si="41"/>
        <v>76203.199999999997</v>
      </c>
      <c r="D493" s="276">
        <f t="shared" si="38"/>
        <v>206.56446537678207</v>
      </c>
      <c r="E493" s="276">
        <f t="shared" si="39"/>
        <v>155.19999999999999</v>
      </c>
    </row>
    <row r="494" spans="1:5" x14ac:dyDescent="0.2">
      <c r="A494" s="273">
        <f t="shared" si="40"/>
        <v>492</v>
      </c>
      <c r="B494" s="16">
        <f t="shared" si="37"/>
        <v>101590.33</v>
      </c>
      <c r="C494" s="274">
        <f t="shared" si="41"/>
        <v>76358.399999999994</v>
      </c>
      <c r="D494" s="276">
        <f t="shared" si="38"/>
        <v>206.48441056910571</v>
      </c>
      <c r="E494" s="276">
        <f t="shared" si="39"/>
        <v>155.19999999999999</v>
      </c>
    </row>
    <row r="495" spans="1:5" x14ac:dyDescent="0.2">
      <c r="A495" s="273">
        <f t="shared" si="40"/>
        <v>493</v>
      </c>
      <c r="B495" s="16">
        <f t="shared" si="37"/>
        <v>101757.50750000001</v>
      </c>
      <c r="C495" s="274">
        <f t="shared" si="41"/>
        <v>76513.599999999991</v>
      </c>
      <c r="D495" s="276">
        <f t="shared" si="38"/>
        <v>206.40468052738339</v>
      </c>
      <c r="E495" s="276">
        <f t="shared" si="39"/>
        <v>155.19999999999999</v>
      </c>
    </row>
    <row r="496" spans="1:5" x14ac:dyDescent="0.2">
      <c r="A496" s="273">
        <f t="shared" si="40"/>
        <v>494</v>
      </c>
      <c r="B496" s="16">
        <f t="shared" si="37"/>
        <v>101924.685</v>
      </c>
      <c r="C496" s="274">
        <f t="shared" si="41"/>
        <v>76668.799999999988</v>
      </c>
      <c r="D496" s="276">
        <f t="shared" si="38"/>
        <v>206.32527327935222</v>
      </c>
      <c r="E496" s="276">
        <f t="shared" si="39"/>
        <v>155.19999999999999</v>
      </c>
    </row>
    <row r="497" spans="1:5" x14ac:dyDescent="0.2">
      <c r="A497" s="273">
        <f t="shared" si="40"/>
        <v>495</v>
      </c>
      <c r="B497" s="16">
        <f t="shared" si="37"/>
        <v>102091.8625</v>
      </c>
      <c r="C497" s="274">
        <f t="shared" si="41"/>
        <v>76824</v>
      </c>
      <c r="D497" s="276">
        <f t="shared" si="38"/>
        <v>206.24618686868686</v>
      </c>
      <c r="E497" s="276">
        <f t="shared" si="39"/>
        <v>155.19999999999999</v>
      </c>
    </row>
    <row r="498" spans="1:5" x14ac:dyDescent="0.2">
      <c r="A498" s="273">
        <f t="shared" si="40"/>
        <v>496</v>
      </c>
      <c r="B498" s="16">
        <f t="shared" si="37"/>
        <v>102259.04000000001</v>
      </c>
      <c r="C498" s="274">
        <f t="shared" si="41"/>
        <v>76979.199999999997</v>
      </c>
      <c r="D498" s="276">
        <f t="shared" si="38"/>
        <v>206.16741935483873</v>
      </c>
      <c r="E498" s="276">
        <f t="shared" si="39"/>
        <v>155.19999999999999</v>
      </c>
    </row>
    <row r="499" spans="1:5" x14ac:dyDescent="0.2">
      <c r="A499" s="273">
        <f t="shared" si="40"/>
        <v>497</v>
      </c>
      <c r="B499" s="16">
        <f t="shared" si="37"/>
        <v>102426.2175</v>
      </c>
      <c r="C499" s="274">
        <f t="shared" si="41"/>
        <v>77134.399999999994</v>
      </c>
      <c r="D499" s="276">
        <f t="shared" si="38"/>
        <v>206.08896881287725</v>
      </c>
      <c r="E499" s="276">
        <f t="shared" si="39"/>
        <v>155.19999999999999</v>
      </c>
    </row>
    <row r="500" spans="1:5" x14ac:dyDescent="0.2">
      <c r="A500" s="273">
        <f t="shared" si="40"/>
        <v>498</v>
      </c>
      <c r="B500" s="16">
        <f t="shared" si="37"/>
        <v>102593.395</v>
      </c>
      <c r="C500" s="274">
        <f t="shared" si="41"/>
        <v>77289.599999999991</v>
      </c>
      <c r="D500" s="276">
        <f t="shared" si="38"/>
        <v>206.01083333333335</v>
      </c>
      <c r="E500" s="276">
        <f t="shared" si="39"/>
        <v>155.19999999999999</v>
      </c>
    </row>
    <row r="501" spans="1:5" x14ac:dyDescent="0.2">
      <c r="A501" s="273">
        <f t="shared" si="40"/>
        <v>499</v>
      </c>
      <c r="B501" s="16">
        <f t="shared" si="37"/>
        <v>102760.57250000001</v>
      </c>
      <c r="C501" s="274">
        <f t="shared" si="41"/>
        <v>77444.799999999988</v>
      </c>
      <c r="D501" s="276">
        <f t="shared" si="38"/>
        <v>205.9330110220441</v>
      </c>
      <c r="E501" s="276">
        <f t="shared" si="39"/>
        <v>155.19999999999999</v>
      </c>
    </row>
    <row r="502" spans="1:5" x14ac:dyDescent="0.2">
      <c r="A502" s="273">
        <f t="shared" si="40"/>
        <v>500</v>
      </c>
      <c r="B502" s="16">
        <f t="shared" si="37"/>
        <v>102927.75</v>
      </c>
      <c r="C502" s="274">
        <f t="shared" si="41"/>
        <v>77600</v>
      </c>
      <c r="D502" s="276">
        <f t="shared" si="38"/>
        <v>205.85550000000001</v>
      </c>
      <c r="E502" s="276">
        <f t="shared" si="39"/>
        <v>155.19999999999999</v>
      </c>
    </row>
    <row r="503" spans="1:5" x14ac:dyDescent="0.2">
      <c r="A503" s="273">
        <f t="shared" si="40"/>
        <v>501</v>
      </c>
      <c r="B503" s="16">
        <f t="shared" si="37"/>
        <v>103094.92750000001</v>
      </c>
      <c r="C503" s="274">
        <f t="shared" si="41"/>
        <v>77755.199999999997</v>
      </c>
      <c r="D503" s="276">
        <f t="shared" si="38"/>
        <v>205.77829840319362</v>
      </c>
      <c r="E503" s="276">
        <f t="shared" si="39"/>
        <v>155.19999999999999</v>
      </c>
    </row>
    <row r="504" spans="1:5" x14ac:dyDescent="0.2">
      <c r="A504" s="273">
        <f t="shared" si="40"/>
        <v>502</v>
      </c>
      <c r="B504" s="16">
        <f t="shared" si="37"/>
        <v>103262.105</v>
      </c>
      <c r="C504" s="274">
        <f t="shared" si="41"/>
        <v>77910.399999999994</v>
      </c>
      <c r="D504" s="276">
        <f t="shared" si="38"/>
        <v>205.70140438247012</v>
      </c>
      <c r="E504" s="276">
        <f t="shared" si="39"/>
        <v>155.19999999999999</v>
      </c>
    </row>
    <row r="505" spans="1:5" x14ac:dyDescent="0.2">
      <c r="A505" s="273">
        <f t="shared" si="40"/>
        <v>503</v>
      </c>
      <c r="B505" s="16">
        <f t="shared" si="37"/>
        <v>103429.2825</v>
      </c>
      <c r="C505" s="274">
        <f t="shared" si="41"/>
        <v>78065.599999999991</v>
      </c>
      <c r="D505" s="276">
        <f t="shared" si="38"/>
        <v>205.62481610337971</v>
      </c>
      <c r="E505" s="276">
        <f t="shared" si="39"/>
        <v>155.19999999999999</v>
      </c>
    </row>
    <row r="506" spans="1:5" x14ac:dyDescent="0.2">
      <c r="A506" s="273">
        <f t="shared" si="40"/>
        <v>504</v>
      </c>
      <c r="B506" s="16">
        <f t="shared" si="37"/>
        <v>103596.46</v>
      </c>
      <c r="C506" s="274">
        <f t="shared" si="41"/>
        <v>78220.799999999988</v>
      </c>
      <c r="D506" s="276">
        <f t="shared" si="38"/>
        <v>205.54853174603176</v>
      </c>
      <c r="E506" s="276">
        <f t="shared" si="39"/>
        <v>155.19999999999999</v>
      </c>
    </row>
    <row r="507" spans="1:5" x14ac:dyDescent="0.2">
      <c r="A507" s="273">
        <f t="shared" si="40"/>
        <v>505</v>
      </c>
      <c r="B507" s="16">
        <f t="shared" si="37"/>
        <v>103763.6375</v>
      </c>
      <c r="C507" s="274">
        <f t="shared" si="41"/>
        <v>78376</v>
      </c>
      <c r="D507" s="276">
        <f t="shared" si="38"/>
        <v>205.47254950495048</v>
      </c>
      <c r="E507" s="276">
        <f t="shared" si="39"/>
        <v>155.19999999999999</v>
      </c>
    </row>
    <row r="508" spans="1:5" x14ac:dyDescent="0.2">
      <c r="A508" s="273">
        <f t="shared" si="40"/>
        <v>506</v>
      </c>
      <c r="B508" s="16">
        <f t="shared" si="37"/>
        <v>103930.815</v>
      </c>
      <c r="C508" s="274">
        <f t="shared" si="41"/>
        <v>78531.199999999997</v>
      </c>
      <c r="D508" s="276">
        <f t="shared" si="38"/>
        <v>205.39686758893282</v>
      </c>
      <c r="E508" s="276">
        <f t="shared" si="39"/>
        <v>155.19999999999999</v>
      </c>
    </row>
    <row r="509" spans="1:5" x14ac:dyDescent="0.2">
      <c r="A509" s="273">
        <f t="shared" si="40"/>
        <v>507</v>
      </c>
      <c r="B509" s="16">
        <f t="shared" si="37"/>
        <v>104097.99250000001</v>
      </c>
      <c r="C509" s="274">
        <f t="shared" si="41"/>
        <v>78686.399999999994</v>
      </c>
      <c r="D509" s="276">
        <f t="shared" si="38"/>
        <v>205.32148422090731</v>
      </c>
      <c r="E509" s="276">
        <f t="shared" si="39"/>
        <v>155.19999999999999</v>
      </c>
    </row>
    <row r="510" spans="1:5" x14ac:dyDescent="0.2">
      <c r="A510" s="273">
        <f t="shared" si="40"/>
        <v>508</v>
      </c>
      <c r="B510" s="16">
        <f t="shared" si="37"/>
        <v>104265.17</v>
      </c>
      <c r="C510" s="274">
        <f t="shared" si="41"/>
        <v>78841.599999999991</v>
      </c>
      <c r="D510" s="276">
        <f t="shared" si="38"/>
        <v>205.24639763779527</v>
      </c>
      <c r="E510" s="276">
        <f t="shared" si="39"/>
        <v>155.19999999999999</v>
      </c>
    </row>
    <row r="511" spans="1:5" x14ac:dyDescent="0.2">
      <c r="A511" s="273">
        <f t="shared" si="40"/>
        <v>509</v>
      </c>
      <c r="B511" s="16">
        <f t="shared" si="37"/>
        <v>104432.3475</v>
      </c>
      <c r="C511" s="274">
        <f t="shared" si="41"/>
        <v>78996.799999999988</v>
      </c>
      <c r="D511" s="276">
        <f t="shared" si="38"/>
        <v>205.17160609037327</v>
      </c>
      <c r="E511" s="276">
        <f t="shared" si="39"/>
        <v>155.19999999999999</v>
      </c>
    </row>
    <row r="512" spans="1:5" x14ac:dyDescent="0.2">
      <c r="A512" s="273">
        <f t="shared" si="40"/>
        <v>510</v>
      </c>
      <c r="B512" s="16">
        <f t="shared" si="37"/>
        <v>104599.52500000001</v>
      </c>
      <c r="C512" s="274">
        <f t="shared" si="41"/>
        <v>79152</v>
      </c>
      <c r="D512" s="276">
        <f t="shared" si="38"/>
        <v>205.09710784313728</v>
      </c>
      <c r="E512" s="276">
        <f t="shared" si="39"/>
        <v>155.19999999999999</v>
      </c>
    </row>
    <row r="513" spans="1:5" x14ac:dyDescent="0.2">
      <c r="A513" s="273">
        <f t="shared" si="40"/>
        <v>511</v>
      </c>
      <c r="B513" s="16">
        <f t="shared" si="37"/>
        <v>104766.7025</v>
      </c>
      <c r="C513" s="274">
        <f t="shared" si="41"/>
        <v>79307.199999999997</v>
      </c>
      <c r="D513" s="276">
        <f t="shared" si="38"/>
        <v>205.02290117416828</v>
      </c>
      <c r="E513" s="276">
        <f t="shared" si="39"/>
        <v>155.19999999999999</v>
      </c>
    </row>
    <row r="514" spans="1:5" x14ac:dyDescent="0.2">
      <c r="A514" s="273">
        <f t="shared" si="40"/>
        <v>512</v>
      </c>
      <c r="B514" s="16">
        <f t="shared" si="37"/>
        <v>104933.88</v>
      </c>
      <c r="C514" s="274">
        <f t="shared" si="41"/>
        <v>79462.399999999994</v>
      </c>
      <c r="D514" s="276">
        <f t="shared" si="38"/>
        <v>204.94898437500001</v>
      </c>
      <c r="E514" s="276">
        <f t="shared" si="39"/>
        <v>155.19999999999999</v>
      </c>
    </row>
    <row r="515" spans="1:5" x14ac:dyDescent="0.2">
      <c r="A515" s="273">
        <f t="shared" si="40"/>
        <v>513</v>
      </c>
      <c r="B515" s="16">
        <f t="shared" si="37"/>
        <v>105101.05750000001</v>
      </c>
      <c r="C515" s="274">
        <f t="shared" si="41"/>
        <v>79617.599999999991</v>
      </c>
      <c r="D515" s="276">
        <f t="shared" si="38"/>
        <v>204.87535575048736</v>
      </c>
      <c r="E515" s="276">
        <f t="shared" si="39"/>
        <v>155.19999999999999</v>
      </c>
    </row>
    <row r="516" spans="1:5" x14ac:dyDescent="0.2">
      <c r="A516" s="273">
        <f t="shared" si="40"/>
        <v>514</v>
      </c>
      <c r="B516" s="16">
        <f t="shared" ref="B516:B579" si="42">1.165*(16600+(A516*143.5))</f>
        <v>105268.235</v>
      </c>
      <c r="C516" s="274">
        <f t="shared" si="41"/>
        <v>79772.799999999988</v>
      </c>
      <c r="D516" s="276">
        <f t="shared" ref="D516:D579" si="43">B516/A516</f>
        <v>204.80201361867705</v>
      </c>
      <c r="E516" s="276">
        <f t="shared" ref="E516:E579" si="44">C516/A516</f>
        <v>155.19999999999999</v>
      </c>
    </row>
    <row r="517" spans="1:5" x14ac:dyDescent="0.2">
      <c r="A517" s="273">
        <f t="shared" si="40"/>
        <v>515</v>
      </c>
      <c r="B517" s="16">
        <f t="shared" si="42"/>
        <v>105435.41250000001</v>
      </c>
      <c r="C517" s="274">
        <f t="shared" si="41"/>
        <v>79928</v>
      </c>
      <c r="D517" s="276">
        <f t="shared" si="43"/>
        <v>204.72895631067962</v>
      </c>
      <c r="E517" s="276">
        <f t="shared" si="44"/>
        <v>155.19999999999999</v>
      </c>
    </row>
    <row r="518" spans="1:5" x14ac:dyDescent="0.2">
      <c r="A518" s="273">
        <f t="shared" si="40"/>
        <v>516</v>
      </c>
      <c r="B518" s="16">
        <f t="shared" si="42"/>
        <v>105602.59</v>
      </c>
      <c r="C518" s="274">
        <f t="shared" si="41"/>
        <v>80083.199999999997</v>
      </c>
      <c r="D518" s="276">
        <f t="shared" si="43"/>
        <v>204.65618217054262</v>
      </c>
      <c r="E518" s="276">
        <f t="shared" si="44"/>
        <v>155.19999999999999</v>
      </c>
    </row>
    <row r="519" spans="1:5" x14ac:dyDescent="0.2">
      <c r="A519" s="273">
        <f t="shared" si="40"/>
        <v>517</v>
      </c>
      <c r="B519" s="16">
        <f t="shared" si="42"/>
        <v>105769.7675</v>
      </c>
      <c r="C519" s="274">
        <f t="shared" si="41"/>
        <v>80238.399999999994</v>
      </c>
      <c r="D519" s="276">
        <f t="shared" si="43"/>
        <v>204.58368955512572</v>
      </c>
      <c r="E519" s="276">
        <f t="shared" si="44"/>
        <v>155.19999999999999</v>
      </c>
    </row>
    <row r="520" spans="1:5" x14ac:dyDescent="0.2">
      <c r="A520" s="273">
        <f t="shared" si="40"/>
        <v>518</v>
      </c>
      <c r="B520" s="16">
        <f t="shared" si="42"/>
        <v>105936.94500000001</v>
      </c>
      <c r="C520" s="274">
        <f t="shared" si="41"/>
        <v>80393.599999999991</v>
      </c>
      <c r="D520" s="276">
        <f t="shared" si="43"/>
        <v>204.51147683397684</v>
      </c>
      <c r="E520" s="276">
        <f t="shared" si="44"/>
        <v>155.19999999999999</v>
      </c>
    </row>
    <row r="521" spans="1:5" x14ac:dyDescent="0.2">
      <c r="A521" s="273">
        <f t="shared" si="40"/>
        <v>519</v>
      </c>
      <c r="B521" s="16">
        <f t="shared" si="42"/>
        <v>106104.1225</v>
      </c>
      <c r="C521" s="274">
        <f t="shared" si="41"/>
        <v>80548.799999999988</v>
      </c>
      <c r="D521" s="276">
        <f t="shared" si="43"/>
        <v>204.43954238921</v>
      </c>
      <c r="E521" s="276">
        <f t="shared" si="44"/>
        <v>155.19999999999999</v>
      </c>
    </row>
    <row r="522" spans="1:5" x14ac:dyDescent="0.2">
      <c r="A522" s="273">
        <f t="shared" si="40"/>
        <v>520</v>
      </c>
      <c r="B522" s="16">
        <f t="shared" si="42"/>
        <v>106271.3</v>
      </c>
      <c r="C522" s="274">
        <f t="shared" si="41"/>
        <v>80704</v>
      </c>
      <c r="D522" s="276">
        <f t="shared" si="43"/>
        <v>204.36788461538461</v>
      </c>
      <c r="E522" s="276">
        <f t="shared" si="44"/>
        <v>155.19999999999999</v>
      </c>
    </row>
    <row r="523" spans="1:5" x14ac:dyDescent="0.2">
      <c r="A523" s="273">
        <f t="shared" si="40"/>
        <v>521</v>
      </c>
      <c r="B523" s="16">
        <f t="shared" si="42"/>
        <v>106438.47750000001</v>
      </c>
      <c r="C523" s="274">
        <f t="shared" si="41"/>
        <v>80859.199999999997</v>
      </c>
      <c r="D523" s="276">
        <f t="shared" si="43"/>
        <v>204.2965019193858</v>
      </c>
      <c r="E523" s="276">
        <f t="shared" si="44"/>
        <v>155.19999999999999</v>
      </c>
    </row>
    <row r="524" spans="1:5" x14ac:dyDescent="0.2">
      <c r="A524" s="273">
        <f t="shared" si="40"/>
        <v>522</v>
      </c>
      <c r="B524" s="16">
        <f t="shared" si="42"/>
        <v>106605.655</v>
      </c>
      <c r="C524" s="274">
        <f t="shared" si="41"/>
        <v>81014.399999999994</v>
      </c>
      <c r="D524" s="276">
        <f t="shared" si="43"/>
        <v>204.2253927203065</v>
      </c>
      <c r="E524" s="276">
        <f t="shared" si="44"/>
        <v>155.19999999999999</v>
      </c>
    </row>
    <row r="525" spans="1:5" x14ac:dyDescent="0.2">
      <c r="A525" s="273">
        <f t="shared" si="40"/>
        <v>523</v>
      </c>
      <c r="B525" s="16">
        <f t="shared" si="42"/>
        <v>106772.8325</v>
      </c>
      <c r="C525" s="274">
        <f t="shared" si="41"/>
        <v>81169.599999999991</v>
      </c>
      <c r="D525" s="276">
        <f t="shared" si="43"/>
        <v>204.15455544933079</v>
      </c>
      <c r="E525" s="276">
        <f t="shared" si="44"/>
        <v>155.19999999999999</v>
      </c>
    </row>
    <row r="526" spans="1:5" x14ac:dyDescent="0.2">
      <c r="A526" s="273">
        <f t="shared" si="40"/>
        <v>524</v>
      </c>
      <c r="B526" s="16">
        <f t="shared" si="42"/>
        <v>106940.01000000001</v>
      </c>
      <c r="C526" s="274">
        <f t="shared" si="41"/>
        <v>81324.799999999988</v>
      </c>
      <c r="D526" s="276">
        <f t="shared" si="43"/>
        <v>204.08398854961834</v>
      </c>
      <c r="E526" s="276">
        <f t="shared" si="44"/>
        <v>155.19999999999999</v>
      </c>
    </row>
    <row r="527" spans="1:5" x14ac:dyDescent="0.2">
      <c r="A527" s="273">
        <f t="shared" ref="A527:A590" si="45">A526+1</f>
        <v>525</v>
      </c>
      <c r="B527" s="16">
        <f t="shared" si="42"/>
        <v>107107.1875</v>
      </c>
      <c r="C527" s="274">
        <f t="shared" ref="C527:C590" si="46">A527*155.2</f>
        <v>81480</v>
      </c>
      <c r="D527" s="276">
        <f t="shared" si="43"/>
        <v>204.01369047619048</v>
      </c>
      <c r="E527" s="276">
        <f t="shared" si="44"/>
        <v>155.19999999999999</v>
      </c>
    </row>
    <row r="528" spans="1:5" x14ac:dyDescent="0.2">
      <c r="A528" s="273">
        <f t="shared" si="45"/>
        <v>526</v>
      </c>
      <c r="B528" s="16">
        <f t="shared" si="42"/>
        <v>107274.36500000001</v>
      </c>
      <c r="C528" s="274">
        <f t="shared" si="46"/>
        <v>81635.199999999997</v>
      </c>
      <c r="D528" s="276">
        <f t="shared" si="43"/>
        <v>203.9436596958175</v>
      </c>
      <c r="E528" s="276">
        <f t="shared" si="44"/>
        <v>155.19999999999999</v>
      </c>
    </row>
    <row r="529" spans="1:5" x14ac:dyDescent="0.2">
      <c r="A529" s="273">
        <f t="shared" si="45"/>
        <v>527</v>
      </c>
      <c r="B529" s="16">
        <f t="shared" si="42"/>
        <v>107441.54250000001</v>
      </c>
      <c r="C529" s="274">
        <f t="shared" si="46"/>
        <v>81790.399999999994</v>
      </c>
      <c r="D529" s="276">
        <f t="shared" si="43"/>
        <v>203.87389468690705</v>
      </c>
      <c r="E529" s="276">
        <f t="shared" si="44"/>
        <v>155.19999999999999</v>
      </c>
    </row>
    <row r="530" spans="1:5" x14ac:dyDescent="0.2">
      <c r="A530" s="273">
        <f t="shared" si="45"/>
        <v>528</v>
      </c>
      <c r="B530" s="16">
        <f t="shared" si="42"/>
        <v>107608.72</v>
      </c>
      <c r="C530" s="274">
        <f t="shared" si="46"/>
        <v>81945.599999999991</v>
      </c>
      <c r="D530" s="276">
        <f t="shared" si="43"/>
        <v>203.80439393939395</v>
      </c>
      <c r="E530" s="276">
        <f t="shared" si="44"/>
        <v>155.19999999999999</v>
      </c>
    </row>
    <row r="531" spans="1:5" x14ac:dyDescent="0.2">
      <c r="A531" s="273">
        <f t="shared" si="45"/>
        <v>529</v>
      </c>
      <c r="B531" s="16">
        <f t="shared" si="42"/>
        <v>107775.89750000001</v>
      </c>
      <c r="C531" s="274">
        <f t="shared" si="46"/>
        <v>82100.799999999988</v>
      </c>
      <c r="D531" s="276">
        <f t="shared" si="43"/>
        <v>203.73515595463138</v>
      </c>
      <c r="E531" s="276">
        <f t="shared" si="44"/>
        <v>155.19999999999999</v>
      </c>
    </row>
    <row r="532" spans="1:5" x14ac:dyDescent="0.2">
      <c r="A532" s="273">
        <f t="shared" si="45"/>
        <v>530</v>
      </c>
      <c r="B532" s="16">
        <f t="shared" si="42"/>
        <v>107943.075</v>
      </c>
      <c r="C532" s="274">
        <f t="shared" si="46"/>
        <v>82256</v>
      </c>
      <c r="D532" s="276">
        <f t="shared" si="43"/>
        <v>203.66617924528302</v>
      </c>
      <c r="E532" s="276">
        <f t="shared" si="44"/>
        <v>155.19999999999999</v>
      </c>
    </row>
    <row r="533" spans="1:5" x14ac:dyDescent="0.2">
      <c r="A533" s="273">
        <f t="shared" si="45"/>
        <v>531</v>
      </c>
      <c r="B533" s="16">
        <f t="shared" si="42"/>
        <v>108110.2525</v>
      </c>
      <c r="C533" s="274">
        <f t="shared" si="46"/>
        <v>82411.199999999997</v>
      </c>
      <c r="D533" s="276">
        <f t="shared" si="43"/>
        <v>203.59746233521659</v>
      </c>
      <c r="E533" s="276">
        <f t="shared" si="44"/>
        <v>155.19999999999999</v>
      </c>
    </row>
    <row r="534" spans="1:5" x14ac:dyDescent="0.2">
      <c r="A534" s="273">
        <f t="shared" si="45"/>
        <v>532</v>
      </c>
      <c r="B534" s="16">
        <f t="shared" si="42"/>
        <v>108277.43000000001</v>
      </c>
      <c r="C534" s="274">
        <f t="shared" si="46"/>
        <v>82566.399999999994</v>
      </c>
      <c r="D534" s="276">
        <f t="shared" si="43"/>
        <v>203.52900375939851</v>
      </c>
      <c r="E534" s="276">
        <f t="shared" si="44"/>
        <v>155.19999999999999</v>
      </c>
    </row>
    <row r="535" spans="1:5" x14ac:dyDescent="0.2">
      <c r="A535" s="273">
        <f t="shared" si="45"/>
        <v>533</v>
      </c>
      <c r="B535" s="16">
        <f t="shared" si="42"/>
        <v>108444.6075</v>
      </c>
      <c r="C535" s="274">
        <f t="shared" si="46"/>
        <v>82721.599999999991</v>
      </c>
      <c r="D535" s="276">
        <f t="shared" si="43"/>
        <v>203.46080206378986</v>
      </c>
      <c r="E535" s="276">
        <f t="shared" si="44"/>
        <v>155.19999999999999</v>
      </c>
    </row>
    <row r="536" spans="1:5" x14ac:dyDescent="0.2">
      <c r="A536" s="273">
        <f t="shared" si="45"/>
        <v>534</v>
      </c>
      <c r="B536" s="16">
        <f t="shared" si="42"/>
        <v>108611.785</v>
      </c>
      <c r="C536" s="274">
        <f t="shared" si="46"/>
        <v>82876.799999999988</v>
      </c>
      <c r="D536" s="276">
        <f t="shared" si="43"/>
        <v>203.39285580524344</v>
      </c>
      <c r="E536" s="276">
        <f t="shared" si="44"/>
        <v>155.19999999999999</v>
      </c>
    </row>
    <row r="537" spans="1:5" x14ac:dyDescent="0.2">
      <c r="A537" s="273">
        <f t="shared" si="45"/>
        <v>535</v>
      </c>
      <c r="B537" s="16">
        <f t="shared" si="42"/>
        <v>108778.96250000001</v>
      </c>
      <c r="C537" s="274">
        <f t="shared" si="46"/>
        <v>83032</v>
      </c>
      <c r="D537" s="276">
        <f t="shared" si="43"/>
        <v>203.32516355140189</v>
      </c>
      <c r="E537" s="276">
        <f t="shared" si="44"/>
        <v>155.19999999999999</v>
      </c>
    </row>
    <row r="538" spans="1:5" x14ac:dyDescent="0.2">
      <c r="A538" s="273">
        <f t="shared" si="45"/>
        <v>536</v>
      </c>
      <c r="B538" s="16">
        <f t="shared" si="42"/>
        <v>108946.14</v>
      </c>
      <c r="C538" s="274">
        <f t="shared" si="46"/>
        <v>83187.199999999997</v>
      </c>
      <c r="D538" s="276">
        <f t="shared" si="43"/>
        <v>203.25772388059701</v>
      </c>
      <c r="E538" s="276">
        <f t="shared" si="44"/>
        <v>155.19999999999999</v>
      </c>
    </row>
    <row r="539" spans="1:5" x14ac:dyDescent="0.2">
      <c r="A539" s="273">
        <f t="shared" si="45"/>
        <v>537</v>
      </c>
      <c r="B539" s="16">
        <f t="shared" si="42"/>
        <v>109113.3175</v>
      </c>
      <c r="C539" s="274">
        <f t="shared" si="46"/>
        <v>83342.399999999994</v>
      </c>
      <c r="D539" s="276">
        <f t="shared" si="43"/>
        <v>203.19053538175046</v>
      </c>
      <c r="E539" s="276">
        <f t="shared" si="44"/>
        <v>155.19999999999999</v>
      </c>
    </row>
    <row r="540" spans="1:5" x14ac:dyDescent="0.2">
      <c r="A540" s="273">
        <f t="shared" si="45"/>
        <v>538</v>
      </c>
      <c r="B540" s="16">
        <f t="shared" si="42"/>
        <v>109280.49500000001</v>
      </c>
      <c r="C540" s="274">
        <f t="shared" si="46"/>
        <v>83497.599999999991</v>
      </c>
      <c r="D540" s="276">
        <f t="shared" si="43"/>
        <v>203.1235966542751</v>
      </c>
      <c r="E540" s="276">
        <f t="shared" si="44"/>
        <v>155.19999999999999</v>
      </c>
    </row>
    <row r="541" spans="1:5" x14ac:dyDescent="0.2">
      <c r="A541" s="273">
        <f t="shared" si="45"/>
        <v>539</v>
      </c>
      <c r="B541" s="16">
        <f t="shared" si="42"/>
        <v>109447.6725</v>
      </c>
      <c r="C541" s="274">
        <f t="shared" si="46"/>
        <v>83652.799999999988</v>
      </c>
      <c r="D541" s="276">
        <f t="shared" si="43"/>
        <v>203.05690630797773</v>
      </c>
      <c r="E541" s="276">
        <f t="shared" si="44"/>
        <v>155.19999999999999</v>
      </c>
    </row>
    <row r="542" spans="1:5" x14ac:dyDescent="0.2">
      <c r="A542" s="273">
        <f t="shared" si="45"/>
        <v>540</v>
      </c>
      <c r="B542" s="16">
        <f t="shared" si="42"/>
        <v>109614.85</v>
      </c>
      <c r="C542" s="274">
        <f t="shared" si="46"/>
        <v>83808</v>
      </c>
      <c r="D542" s="276">
        <f t="shared" si="43"/>
        <v>202.99046296296297</v>
      </c>
      <c r="E542" s="276">
        <f t="shared" si="44"/>
        <v>155.19999999999999</v>
      </c>
    </row>
    <row r="543" spans="1:5" x14ac:dyDescent="0.2">
      <c r="A543" s="273">
        <f t="shared" si="45"/>
        <v>541</v>
      </c>
      <c r="B543" s="16">
        <f t="shared" si="42"/>
        <v>109782.0275</v>
      </c>
      <c r="C543" s="274">
        <f t="shared" si="46"/>
        <v>83963.199999999997</v>
      </c>
      <c r="D543" s="276">
        <f t="shared" si="43"/>
        <v>202.92426524953788</v>
      </c>
      <c r="E543" s="276">
        <f t="shared" si="44"/>
        <v>155.19999999999999</v>
      </c>
    </row>
    <row r="544" spans="1:5" x14ac:dyDescent="0.2">
      <c r="A544" s="273">
        <f t="shared" si="45"/>
        <v>542</v>
      </c>
      <c r="B544" s="16">
        <f t="shared" si="42"/>
        <v>109949.205</v>
      </c>
      <c r="C544" s="274">
        <f t="shared" si="46"/>
        <v>84118.399999999994</v>
      </c>
      <c r="D544" s="276">
        <f t="shared" si="43"/>
        <v>202.85831180811809</v>
      </c>
      <c r="E544" s="276">
        <f t="shared" si="44"/>
        <v>155.19999999999999</v>
      </c>
    </row>
    <row r="545" spans="1:5" x14ac:dyDescent="0.2">
      <c r="A545" s="273">
        <f t="shared" si="45"/>
        <v>543</v>
      </c>
      <c r="B545" s="16">
        <f t="shared" si="42"/>
        <v>110116.38250000001</v>
      </c>
      <c r="C545" s="274">
        <f t="shared" si="46"/>
        <v>84273.599999999991</v>
      </c>
      <c r="D545" s="276">
        <f t="shared" si="43"/>
        <v>202.79260128913444</v>
      </c>
      <c r="E545" s="276">
        <f t="shared" si="44"/>
        <v>155.19999999999999</v>
      </c>
    </row>
    <row r="546" spans="1:5" x14ac:dyDescent="0.2">
      <c r="A546" s="273">
        <f t="shared" si="45"/>
        <v>544</v>
      </c>
      <c r="B546" s="16">
        <f t="shared" si="42"/>
        <v>110283.56</v>
      </c>
      <c r="C546" s="274">
        <f t="shared" si="46"/>
        <v>84428.799999999988</v>
      </c>
      <c r="D546" s="276">
        <f t="shared" si="43"/>
        <v>202.72713235294117</v>
      </c>
      <c r="E546" s="276">
        <f t="shared" si="44"/>
        <v>155.19999999999999</v>
      </c>
    </row>
    <row r="547" spans="1:5" x14ac:dyDescent="0.2">
      <c r="A547" s="273">
        <f t="shared" si="45"/>
        <v>545</v>
      </c>
      <c r="B547" s="16">
        <f t="shared" si="42"/>
        <v>110450.7375</v>
      </c>
      <c r="C547" s="274">
        <f t="shared" si="46"/>
        <v>84584</v>
      </c>
      <c r="D547" s="276">
        <f t="shared" si="43"/>
        <v>202.66190366972478</v>
      </c>
      <c r="E547" s="276">
        <f t="shared" si="44"/>
        <v>155.19999999999999</v>
      </c>
    </row>
    <row r="548" spans="1:5" x14ac:dyDescent="0.2">
      <c r="A548" s="273">
        <f t="shared" si="45"/>
        <v>546</v>
      </c>
      <c r="B548" s="16">
        <f t="shared" si="42"/>
        <v>110617.91500000001</v>
      </c>
      <c r="C548" s="274">
        <f t="shared" si="46"/>
        <v>84739.199999999997</v>
      </c>
      <c r="D548" s="276">
        <f t="shared" si="43"/>
        <v>202.59691391941394</v>
      </c>
      <c r="E548" s="276">
        <f t="shared" si="44"/>
        <v>155.19999999999999</v>
      </c>
    </row>
    <row r="549" spans="1:5" x14ac:dyDescent="0.2">
      <c r="A549" s="273">
        <f t="shared" si="45"/>
        <v>547</v>
      </c>
      <c r="B549" s="16">
        <f t="shared" si="42"/>
        <v>110785.0925</v>
      </c>
      <c r="C549" s="274">
        <f t="shared" si="46"/>
        <v>84894.399999999994</v>
      </c>
      <c r="D549" s="276">
        <f t="shared" si="43"/>
        <v>202.53216179159048</v>
      </c>
      <c r="E549" s="276">
        <f t="shared" si="44"/>
        <v>155.19999999999999</v>
      </c>
    </row>
    <row r="550" spans="1:5" x14ac:dyDescent="0.2">
      <c r="A550" s="273">
        <f t="shared" si="45"/>
        <v>548</v>
      </c>
      <c r="B550" s="16">
        <f t="shared" si="42"/>
        <v>110952.27</v>
      </c>
      <c r="C550" s="274">
        <f t="shared" si="46"/>
        <v>85049.599999999991</v>
      </c>
      <c r="D550" s="276">
        <f t="shared" si="43"/>
        <v>202.46764598540148</v>
      </c>
      <c r="E550" s="276">
        <f t="shared" si="44"/>
        <v>155.19999999999999</v>
      </c>
    </row>
    <row r="551" spans="1:5" x14ac:dyDescent="0.2">
      <c r="A551" s="273">
        <f t="shared" si="45"/>
        <v>549</v>
      </c>
      <c r="B551" s="16">
        <f t="shared" si="42"/>
        <v>111119.44750000001</v>
      </c>
      <c r="C551" s="274">
        <f t="shared" si="46"/>
        <v>85204.799999999988</v>
      </c>
      <c r="D551" s="276">
        <f t="shared" si="43"/>
        <v>202.40336520947179</v>
      </c>
      <c r="E551" s="276">
        <f t="shared" si="44"/>
        <v>155.19999999999999</v>
      </c>
    </row>
    <row r="552" spans="1:5" x14ac:dyDescent="0.2">
      <c r="A552" s="273">
        <f t="shared" si="45"/>
        <v>550</v>
      </c>
      <c r="B552" s="16">
        <f t="shared" si="42"/>
        <v>111286.625</v>
      </c>
      <c r="C552" s="274">
        <f t="shared" si="46"/>
        <v>85360</v>
      </c>
      <c r="D552" s="276">
        <f t="shared" si="43"/>
        <v>202.33931818181819</v>
      </c>
      <c r="E552" s="276">
        <f t="shared" si="44"/>
        <v>155.19999999999999</v>
      </c>
    </row>
    <row r="553" spans="1:5" x14ac:dyDescent="0.2">
      <c r="A553" s="273">
        <f t="shared" si="45"/>
        <v>551</v>
      </c>
      <c r="B553" s="16">
        <f t="shared" si="42"/>
        <v>111453.80250000001</v>
      </c>
      <c r="C553" s="274">
        <f t="shared" si="46"/>
        <v>85515.199999999997</v>
      </c>
      <c r="D553" s="276">
        <f t="shared" si="43"/>
        <v>202.27550362976407</v>
      </c>
      <c r="E553" s="276">
        <f t="shared" si="44"/>
        <v>155.19999999999999</v>
      </c>
    </row>
    <row r="554" spans="1:5" x14ac:dyDescent="0.2">
      <c r="A554" s="273">
        <f t="shared" si="45"/>
        <v>552</v>
      </c>
      <c r="B554" s="16">
        <f t="shared" si="42"/>
        <v>111620.98000000001</v>
      </c>
      <c r="C554" s="274">
        <f t="shared" si="46"/>
        <v>85670.399999999994</v>
      </c>
      <c r="D554" s="276">
        <f t="shared" si="43"/>
        <v>202.2119202898551</v>
      </c>
      <c r="E554" s="276">
        <f t="shared" si="44"/>
        <v>155.19999999999999</v>
      </c>
    </row>
    <row r="555" spans="1:5" x14ac:dyDescent="0.2">
      <c r="A555" s="273">
        <f t="shared" si="45"/>
        <v>553</v>
      </c>
      <c r="B555" s="16">
        <f t="shared" si="42"/>
        <v>111788.1575</v>
      </c>
      <c r="C555" s="274">
        <f t="shared" si="46"/>
        <v>85825.599999999991</v>
      </c>
      <c r="D555" s="276">
        <f t="shared" si="43"/>
        <v>202.14856690777577</v>
      </c>
      <c r="E555" s="276">
        <f t="shared" si="44"/>
        <v>155.19999999999999</v>
      </c>
    </row>
    <row r="556" spans="1:5" x14ac:dyDescent="0.2">
      <c r="A556" s="273">
        <f t="shared" si="45"/>
        <v>554</v>
      </c>
      <c r="B556" s="16">
        <f t="shared" si="42"/>
        <v>111955.33500000001</v>
      </c>
      <c r="C556" s="274">
        <f t="shared" si="46"/>
        <v>85980.799999999988</v>
      </c>
      <c r="D556" s="276">
        <f t="shared" si="43"/>
        <v>202.08544223826715</v>
      </c>
      <c r="E556" s="276">
        <f t="shared" si="44"/>
        <v>155.19999999999999</v>
      </c>
    </row>
    <row r="557" spans="1:5" x14ac:dyDescent="0.2">
      <c r="A557" s="273">
        <f t="shared" si="45"/>
        <v>555</v>
      </c>
      <c r="B557" s="16">
        <f t="shared" si="42"/>
        <v>112122.5125</v>
      </c>
      <c r="C557" s="274">
        <f t="shared" si="46"/>
        <v>86136</v>
      </c>
      <c r="D557" s="276">
        <f t="shared" si="43"/>
        <v>202.02254504504504</v>
      </c>
      <c r="E557" s="276">
        <f t="shared" si="44"/>
        <v>155.19999999999999</v>
      </c>
    </row>
    <row r="558" spans="1:5" x14ac:dyDescent="0.2">
      <c r="A558" s="273">
        <f t="shared" si="45"/>
        <v>556</v>
      </c>
      <c r="B558" s="16">
        <f t="shared" si="42"/>
        <v>112289.69</v>
      </c>
      <c r="C558" s="274">
        <f t="shared" si="46"/>
        <v>86291.199999999997</v>
      </c>
      <c r="D558" s="276">
        <f t="shared" si="43"/>
        <v>201.95987410071942</v>
      </c>
      <c r="E558" s="276">
        <f t="shared" si="44"/>
        <v>155.19999999999999</v>
      </c>
    </row>
    <row r="559" spans="1:5" x14ac:dyDescent="0.2">
      <c r="A559" s="273">
        <f t="shared" si="45"/>
        <v>557</v>
      </c>
      <c r="B559" s="16">
        <f t="shared" si="42"/>
        <v>112456.86750000001</v>
      </c>
      <c r="C559" s="274">
        <f t="shared" si="46"/>
        <v>86446.399999999994</v>
      </c>
      <c r="D559" s="276">
        <f t="shared" si="43"/>
        <v>201.89742818671456</v>
      </c>
      <c r="E559" s="276">
        <f t="shared" si="44"/>
        <v>155.19999999999999</v>
      </c>
    </row>
    <row r="560" spans="1:5" x14ac:dyDescent="0.2">
      <c r="A560" s="273">
        <f t="shared" si="45"/>
        <v>558</v>
      </c>
      <c r="B560" s="16">
        <f t="shared" si="42"/>
        <v>112624.045</v>
      </c>
      <c r="C560" s="274">
        <f t="shared" si="46"/>
        <v>86601.599999999991</v>
      </c>
      <c r="D560" s="276">
        <f t="shared" si="43"/>
        <v>201.83520609318995</v>
      </c>
      <c r="E560" s="276">
        <f t="shared" si="44"/>
        <v>155.19999999999999</v>
      </c>
    </row>
    <row r="561" spans="1:5" x14ac:dyDescent="0.2">
      <c r="A561" s="273">
        <f t="shared" si="45"/>
        <v>559</v>
      </c>
      <c r="B561" s="16">
        <f t="shared" si="42"/>
        <v>112791.2225</v>
      </c>
      <c r="C561" s="274">
        <f t="shared" si="46"/>
        <v>86756.799999999988</v>
      </c>
      <c r="D561" s="276">
        <f t="shared" si="43"/>
        <v>201.77320661896243</v>
      </c>
      <c r="E561" s="276">
        <f t="shared" si="44"/>
        <v>155.19999999999999</v>
      </c>
    </row>
    <row r="562" spans="1:5" x14ac:dyDescent="0.2">
      <c r="A562" s="273">
        <f t="shared" si="45"/>
        <v>560</v>
      </c>
      <c r="B562" s="16">
        <f t="shared" si="42"/>
        <v>112958.40000000001</v>
      </c>
      <c r="C562" s="274">
        <f t="shared" si="46"/>
        <v>86912</v>
      </c>
      <c r="D562" s="276">
        <f t="shared" si="43"/>
        <v>201.7114285714286</v>
      </c>
      <c r="E562" s="276">
        <f t="shared" si="44"/>
        <v>155.19999999999999</v>
      </c>
    </row>
    <row r="563" spans="1:5" x14ac:dyDescent="0.2">
      <c r="A563" s="273">
        <f t="shared" si="45"/>
        <v>561</v>
      </c>
      <c r="B563" s="16">
        <f t="shared" si="42"/>
        <v>113125.5775</v>
      </c>
      <c r="C563" s="274">
        <f t="shared" si="46"/>
        <v>87067.199999999997</v>
      </c>
      <c r="D563" s="276">
        <f t="shared" si="43"/>
        <v>201.64987076648842</v>
      </c>
      <c r="E563" s="276">
        <f t="shared" si="44"/>
        <v>155.19999999999999</v>
      </c>
    </row>
    <row r="564" spans="1:5" x14ac:dyDescent="0.2">
      <c r="A564" s="273">
        <f t="shared" si="45"/>
        <v>562</v>
      </c>
      <c r="B564" s="16">
        <f t="shared" si="42"/>
        <v>113292.755</v>
      </c>
      <c r="C564" s="274">
        <f t="shared" si="46"/>
        <v>87222.399999999994</v>
      </c>
      <c r="D564" s="276">
        <f t="shared" si="43"/>
        <v>201.58853202846976</v>
      </c>
      <c r="E564" s="276">
        <f t="shared" si="44"/>
        <v>155.19999999999999</v>
      </c>
    </row>
    <row r="565" spans="1:5" x14ac:dyDescent="0.2">
      <c r="A565" s="273">
        <f t="shared" si="45"/>
        <v>563</v>
      </c>
      <c r="B565" s="16">
        <f t="shared" si="42"/>
        <v>113459.93250000001</v>
      </c>
      <c r="C565" s="274">
        <f t="shared" si="46"/>
        <v>87377.599999999991</v>
      </c>
      <c r="D565" s="276">
        <f t="shared" si="43"/>
        <v>201.5274111900533</v>
      </c>
      <c r="E565" s="276">
        <f t="shared" si="44"/>
        <v>155.19999999999999</v>
      </c>
    </row>
    <row r="566" spans="1:5" x14ac:dyDescent="0.2">
      <c r="A566" s="273">
        <f t="shared" si="45"/>
        <v>564</v>
      </c>
      <c r="B566" s="16">
        <f t="shared" si="42"/>
        <v>113627.11</v>
      </c>
      <c r="C566" s="274">
        <f t="shared" si="46"/>
        <v>87532.799999999988</v>
      </c>
      <c r="D566" s="276">
        <f t="shared" si="43"/>
        <v>201.46650709219858</v>
      </c>
      <c r="E566" s="276">
        <f t="shared" si="44"/>
        <v>155.19999999999999</v>
      </c>
    </row>
    <row r="567" spans="1:5" x14ac:dyDescent="0.2">
      <c r="A567" s="273">
        <f t="shared" si="45"/>
        <v>565</v>
      </c>
      <c r="B567" s="16">
        <f t="shared" si="42"/>
        <v>113794.28750000001</v>
      </c>
      <c r="C567" s="274">
        <f t="shared" si="46"/>
        <v>87688</v>
      </c>
      <c r="D567" s="276">
        <f t="shared" si="43"/>
        <v>201.4058185840708</v>
      </c>
      <c r="E567" s="276">
        <f t="shared" si="44"/>
        <v>155.19999999999999</v>
      </c>
    </row>
    <row r="568" spans="1:5" x14ac:dyDescent="0.2">
      <c r="A568" s="273">
        <f t="shared" si="45"/>
        <v>566</v>
      </c>
      <c r="B568" s="16">
        <f t="shared" si="42"/>
        <v>113961.465</v>
      </c>
      <c r="C568" s="274">
        <f t="shared" si="46"/>
        <v>87843.199999999997</v>
      </c>
      <c r="D568" s="276">
        <f t="shared" si="43"/>
        <v>201.34534452296819</v>
      </c>
      <c r="E568" s="276">
        <f t="shared" si="44"/>
        <v>155.19999999999999</v>
      </c>
    </row>
    <row r="569" spans="1:5" x14ac:dyDescent="0.2">
      <c r="A569" s="273">
        <f t="shared" si="45"/>
        <v>567</v>
      </c>
      <c r="B569" s="16">
        <f t="shared" si="42"/>
        <v>114128.6425</v>
      </c>
      <c r="C569" s="274">
        <f t="shared" si="46"/>
        <v>87998.399999999994</v>
      </c>
      <c r="D569" s="276">
        <f t="shared" si="43"/>
        <v>201.28508377425044</v>
      </c>
      <c r="E569" s="276">
        <f t="shared" si="44"/>
        <v>155.19999999999999</v>
      </c>
    </row>
    <row r="570" spans="1:5" x14ac:dyDescent="0.2">
      <c r="A570" s="273">
        <f t="shared" si="45"/>
        <v>568</v>
      </c>
      <c r="B570" s="16">
        <f t="shared" si="42"/>
        <v>114295.82</v>
      </c>
      <c r="C570" s="274">
        <f t="shared" si="46"/>
        <v>88153.599999999991</v>
      </c>
      <c r="D570" s="276">
        <f t="shared" si="43"/>
        <v>201.22503521126762</v>
      </c>
      <c r="E570" s="276">
        <f t="shared" si="44"/>
        <v>155.19999999999999</v>
      </c>
    </row>
    <row r="571" spans="1:5" x14ac:dyDescent="0.2">
      <c r="A571" s="273">
        <f t="shared" si="45"/>
        <v>569</v>
      </c>
      <c r="B571" s="16">
        <f t="shared" si="42"/>
        <v>114462.9975</v>
      </c>
      <c r="C571" s="274">
        <f t="shared" si="46"/>
        <v>88308.799999999988</v>
      </c>
      <c r="D571" s="276">
        <f t="shared" si="43"/>
        <v>201.16519771528999</v>
      </c>
      <c r="E571" s="276">
        <f t="shared" si="44"/>
        <v>155.19999999999999</v>
      </c>
    </row>
    <row r="572" spans="1:5" x14ac:dyDescent="0.2">
      <c r="A572" s="273">
        <f t="shared" si="45"/>
        <v>570</v>
      </c>
      <c r="B572" s="16">
        <f t="shared" si="42"/>
        <v>114630.175</v>
      </c>
      <c r="C572" s="274">
        <f t="shared" si="46"/>
        <v>88464</v>
      </c>
      <c r="D572" s="276">
        <f t="shared" si="43"/>
        <v>201.1055701754386</v>
      </c>
      <c r="E572" s="276">
        <f t="shared" si="44"/>
        <v>155.19999999999999</v>
      </c>
    </row>
    <row r="573" spans="1:5" x14ac:dyDescent="0.2">
      <c r="A573" s="273">
        <f t="shared" si="45"/>
        <v>571</v>
      </c>
      <c r="B573" s="16">
        <f t="shared" si="42"/>
        <v>114797.35250000001</v>
      </c>
      <c r="C573" s="274">
        <f t="shared" si="46"/>
        <v>88619.199999999997</v>
      </c>
      <c r="D573" s="276">
        <f t="shared" si="43"/>
        <v>201.04615148861649</v>
      </c>
      <c r="E573" s="276">
        <f t="shared" si="44"/>
        <v>155.19999999999999</v>
      </c>
    </row>
    <row r="574" spans="1:5" x14ac:dyDescent="0.2">
      <c r="A574" s="273">
        <f t="shared" si="45"/>
        <v>572</v>
      </c>
      <c r="B574" s="16">
        <f t="shared" si="42"/>
        <v>114964.53</v>
      </c>
      <c r="C574" s="274">
        <f t="shared" si="46"/>
        <v>88774.399999999994</v>
      </c>
      <c r="D574" s="276">
        <f t="shared" si="43"/>
        <v>200.98694055944057</v>
      </c>
      <c r="E574" s="276">
        <f t="shared" si="44"/>
        <v>155.19999999999999</v>
      </c>
    </row>
    <row r="575" spans="1:5" x14ac:dyDescent="0.2">
      <c r="A575" s="273">
        <f t="shared" si="45"/>
        <v>573</v>
      </c>
      <c r="B575" s="16">
        <f t="shared" si="42"/>
        <v>115131.7075</v>
      </c>
      <c r="C575" s="274">
        <f t="shared" si="46"/>
        <v>88929.599999999991</v>
      </c>
      <c r="D575" s="276">
        <f t="shared" si="43"/>
        <v>200.92793630017454</v>
      </c>
      <c r="E575" s="276">
        <f t="shared" si="44"/>
        <v>155.19999999999999</v>
      </c>
    </row>
    <row r="576" spans="1:5" x14ac:dyDescent="0.2">
      <c r="A576" s="273">
        <f t="shared" si="45"/>
        <v>574</v>
      </c>
      <c r="B576" s="16">
        <f t="shared" si="42"/>
        <v>115298.88500000001</v>
      </c>
      <c r="C576" s="274">
        <f t="shared" si="46"/>
        <v>89084.799999999988</v>
      </c>
      <c r="D576" s="276">
        <f t="shared" si="43"/>
        <v>200.86913763066204</v>
      </c>
      <c r="E576" s="276">
        <f t="shared" si="44"/>
        <v>155.19999999999999</v>
      </c>
    </row>
    <row r="577" spans="1:5" x14ac:dyDescent="0.2">
      <c r="A577" s="273">
        <f t="shared" si="45"/>
        <v>575</v>
      </c>
      <c r="B577" s="16">
        <f t="shared" si="42"/>
        <v>115466.0625</v>
      </c>
      <c r="C577" s="274">
        <f t="shared" si="46"/>
        <v>89240</v>
      </c>
      <c r="D577" s="276">
        <f t="shared" si="43"/>
        <v>200.81054347826088</v>
      </c>
      <c r="E577" s="276">
        <f t="shared" si="44"/>
        <v>155.19999999999999</v>
      </c>
    </row>
    <row r="578" spans="1:5" x14ac:dyDescent="0.2">
      <c r="A578" s="273">
        <f t="shared" si="45"/>
        <v>576</v>
      </c>
      <c r="B578" s="16">
        <f t="shared" si="42"/>
        <v>115633.24</v>
      </c>
      <c r="C578" s="274">
        <f t="shared" si="46"/>
        <v>89395.199999999997</v>
      </c>
      <c r="D578" s="276">
        <f t="shared" si="43"/>
        <v>200.75215277777778</v>
      </c>
      <c r="E578" s="276">
        <f t="shared" si="44"/>
        <v>155.19999999999999</v>
      </c>
    </row>
    <row r="579" spans="1:5" x14ac:dyDescent="0.2">
      <c r="A579" s="273">
        <f t="shared" si="45"/>
        <v>577</v>
      </c>
      <c r="B579" s="16">
        <f t="shared" si="42"/>
        <v>115800.41750000001</v>
      </c>
      <c r="C579" s="274">
        <f t="shared" si="46"/>
        <v>89550.399999999994</v>
      </c>
      <c r="D579" s="276">
        <f t="shared" si="43"/>
        <v>200.69396447140383</v>
      </c>
      <c r="E579" s="276">
        <f t="shared" si="44"/>
        <v>155.19999999999999</v>
      </c>
    </row>
    <row r="580" spans="1:5" x14ac:dyDescent="0.2">
      <c r="A580" s="273">
        <f t="shared" si="45"/>
        <v>578</v>
      </c>
      <c r="B580" s="16">
        <f t="shared" ref="B580:B643" si="47">1.165*(16600+(A580*143.5))</f>
        <v>115967.595</v>
      </c>
      <c r="C580" s="274">
        <f t="shared" si="46"/>
        <v>89705.599999999991</v>
      </c>
      <c r="D580" s="276">
        <f t="shared" ref="D580:D643" si="48">B580/A580</f>
        <v>200.63597750865051</v>
      </c>
      <c r="E580" s="276">
        <f t="shared" ref="E580:E643" si="49">C580/A580</f>
        <v>155.19999999999999</v>
      </c>
    </row>
    <row r="581" spans="1:5" x14ac:dyDescent="0.2">
      <c r="A581" s="273">
        <f t="shared" si="45"/>
        <v>579</v>
      </c>
      <c r="B581" s="16">
        <f t="shared" si="47"/>
        <v>116134.77250000001</v>
      </c>
      <c r="C581" s="274">
        <f t="shared" si="46"/>
        <v>89860.799999999988</v>
      </c>
      <c r="D581" s="276">
        <f t="shared" si="48"/>
        <v>200.5781908462867</v>
      </c>
      <c r="E581" s="276">
        <f t="shared" si="49"/>
        <v>155.19999999999999</v>
      </c>
    </row>
    <row r="582" spans="1:5" x14ac:dyDescent="0.2">
      <c r="A582" s="273">
        <f t="shared" si="45"/>
        <v>580</v>
      </c>
      <c r="B582" s="16">
        <f t="shared" si="47"/>
        <v>116301.95</v>
      </c>
      <c r="C582" s="274">
        <f t="shared" si="46"/>
        <v>90016</v>
      </c>
      <c r="D582" s="276">
        <f t="shared" si="48"/>
        <v>200.52060344827586</v>
      </c>
      <c r="E582" s="276">
        <f t="shared" si="49"/>
        <v>155.19999999999999</v>
      </c>
    </row>
    <row r="583" spans="1:5" x14ac:dyDescent="0.2">
      <c r="A583" s="273">
        <f t="shared" si="45"/>
        <v>581</v>
      </c>
      <c r="B583" s="16">
        <f t="shared" si="47"/>
        <v>116469.1275</v>
      </c>
      <c r="C583" s="274">
        <f t="shared" si="46"/>
        <v>90171.199999999997</v>
      </c>
      <c r="D583" s="276">
        <f t="shared" si="48"/>
        <v>200.46321428571429</v>
      </c>
      <c r="E583" s="276">
        <f t="shared" si="49"/>
        <v>155.19999999999999</v>
      </c>
    </row>
    <row r="584" spans="1:5" x14ac:dyDescent="0.2">
      <c r="A584" s="273">
        <f t="shared" si="45"/>
        <v>582</v>
      </c>
      <c r="B584" s="16">
        <f t="shared" si="47"/>
        <v>116636.30500000001</v>
      </c>
      <c r="C584" s="274">
        <f t="shared" si="46"/>
        <v>90326.399999999994</v>
      </c>
      <c r="D584" s="276">
        <f t="shared" si="48"/>
        <v>200.40602233676978</v>
      </c>
      <c r="E584" s="276">
        <f t="shared" si="49"/>
        <v>155.19999999999999</v>
      </c>
    </row>
    <row r="585" spans="1:5" x14ac:dyDescent="0.2">
      <c r="A585" s="273">
        <f t="shared" si="45"/>
        <v>583</v>
      </c>
      <c r="B585" s="16">
        <f t="shared" si="47"/>
        <v>116803.4825</v>
      </c>
      <c r="C585" s="274">
        <f t="shared" si="46"/>
        <v>90481.599999999991</v>
      </c>
      <c r="D585" s="276">
        <f t="shared" si="48"/>
        <v>200.34902658662094</v>
      </c>
      <c r="E585" s="276">
        <f t="shared" si="49"/>
        <v>155.19999999999999</v>
      </c>
    </row>
    <row r="586" spans="1:5" x14ac:dyDescent="0.2">
      <c r="A586" s="273">
        <f t="shared" si="45"/>
        <v>584</v>
      </c>
      <c r="B586" s="16">
        <f t="shared" si="47"/>
        <v>116970.66</v>
      </c>
      <c r="C586" s="274">
        <f t="shared" si="46"/>
        <v>90636.799999999988</v>
      </c>
      <c r="D586" s="276">
        <f t="shared" si="48"/>
        <v>200.29222602739728</v>
      </c>
      <c r="E586" s="276">
        <f t="shared" si="49"/>
        <v>155.19999999999999</v>
      </c>
    </row>
    <row r="587" spans="1:5" x14ac:dyDescent="0.2">
      <c r="A587" s="273">
        <f t="shared" si="45"/>
        <v>585</v>
      </c>
      <c r="B587" s="16">
        <f t="shared" si="47"/>
        <v>117137.83750000001</v>
      </c>
      <c r="C587" s="274">
        <f t="shared" si="46"/>
        <v>90792</v>
      </c>
      <c r="D587" s="276">
        <f t="shared" si="48"/>
        <v>200.23561965811967</v>
      </c>
      <c r="E587" s="276">
        <f t="shared" si="49"/>
        <v>155.19999999999999</v>
      </c>
    </row>
    <row r="588" spans="1:5" x14ac:dyDescent="0.2">
      <c r="A588" s="273">
        <f t="shared" si="45"/>
        <v>586</v>
      </c>
      <c r="B588" s="16">
        <f t="shared" si="47"/>
        <v>117305.015</v>
      </c>
      <c r="C588" s="274">
        <f t="shared" si="46"/>
        <v>90947.199999999997</v>
      </c>
      <c r="D588" s="276">
        <f t="shared" si="48"/>
        <v>200.17920648464164</v>
      </c>
      <c r="E588" s="276">
        <f t="shared" si="49"/>
        <v>155.19999999999999</v>
      </c>
    </row>
    <row r="589" spans="1:5" x14ac:dyDescent="0.2">
      <c r="A589" s="273">
        <f t="shared" si="45"/>
        <v>587</v>
      </c>
      <c r="B589" s="16">
        <f t="shared" si="47"/>
        <v>117472.1925</v>
      </c>
      <c r="C589" s="274">
        <f t="shared" si="46"/>
        <v>91102.399999999994</v>
      </c>
      <c r="D589" s="276">
        <f t="shared" si="48"/>
        <v>200.12298551959114</v>
      </c>
      <c r="E589" s="276">
        <f t="shared" si="49"/>
        <v>155.19999999999999</v>
      </c>
    </row>
    <row r="590" spans="1:5" x14ac:dyDescent="0.2">
      <c r="A590" s="273">
        <f t="shared" si="45"/>
        <v>588</v>
      </c>
      <c r="B590" s="16">
        <f t="shared" si="47"/>
        <v>117639.37000000001</v>
      </c>
      <c r="C590" s="274">
        <f t="shared" si="46"/>
        <v>91257.599999999991</v>
      </c>
      <c r="D590" s="276">
        <f t="shared" si="48"/>
        <v>200.06695578231293</v>
      </c>
      <c r="E590" s="276">
        <f t="shared" si="49"/>
        <v>155.19999999999999</v>
      </c>
    </row>
    <row r="591" spans="1:5" x14ac:dyDescent="0.2">
      <c r="A591" s="273">
        <f t="shared" ref="A591:A654" si="50">A590+1</f>
        <v>589</v>
      </c>
      <c r="B591" s="16">
        <f t="shared" si="47"/>
        <v>117806.5475</v>
      </c>
      <c r="C591" s="274">
        <f t="shared" ref="C591:C654" si="51">A591*155.2</f>
        <v>91412.799999999988</v>
      </c>
      <c r="D591" s="276">
        <f t="shared" si="48"/>
        <v>200.01111629881154</v>
      </c>
      <c r="E591" s="276">
        <f t="shared" si="49"/>
        <v>155.19999999999999</v>
      </c>
    </row>
    <row r="592" spans="1:5" x14ac:dyDescent="0.2">
      <c r="A592" s="273">
        <f t="shared" si="50"/>
        <v>590</v>
      </c>
      <c r="B592" s="16">
        <f t="shared" si="47"/>
        <v>117973.72500000001</v>
      </c>
      <c r="C592" s="274">
        <f t="shared" si="51"/>
        <v>91568</v>
      </c>
      <c r="D592" s="276">
        <f t="shared" si="48"/>
        <v>199.95546610169492</v>
      </c>
      <c r="E592" s="276">
        <f t="shared" si="49"/>
        <v>155.19999999999999</v>
      </c>
    </row>
    <row r="593" spans="1:5" x14ac:dyDescent="0.2">
      <c r="A593" s="273">
        <f t="shared" si="50"/>
        <v>591</v>
      </c>
      <c r="B593" s="16">
        <f t="shared" si="47"/>
        <v>118140.9025</v>
      </c>
      <c r="C593" s="274">
        <f t="shared" si="51"/>
        <v>91723.199999999997</v>
      </c>
      <c r="D593" s="276">
        <f t="shared" si="48"/>
        <v>199.90000423011844</v>
      </c>
      <c r="E593" s="276">
        <f t="shared" si="49"/>
        <v>155.19999999999999</v>
      </c>
    </row>
    <row r="594" spans="1:5" x14ac:dyDescent="0.2">
      <c r="A594" s="273">
        <f t="shared" si="50"/>
        <v>592</v>
      </c>
      <c r="B594" s="16">
        <f t="shared" si="47"/>
        <v>118308.08</v>
      </c>
      <c r="C594" s="274">
        <f t="shared" si="51"/>
        <v>91878.399999999994</v>
      </c>
      <c r="D594" s="276">
        <f t="shared" si="48"/>
        <v>199.84472972972972</v>
      </c>
      <c r="E594" s="276">
        <f t="shared" si="49"/>
        <v>155.19999999999999</v>
      </c>
    </row>
    <row r="595" spans="1:5" x14ac:dyDescent="0.2">
      <c r="A595" s="273">
        <f t="shared" si="50"/>
        <v>593</v>
      </c>
      <c r="B595" s="16">
        <f t="shared" si="47"/>
        <v>118475.25750000001</v>
      </c>
      <c r="C595" s="274">
        <f t="shared" si="51"/>
        <v>92033.599999999991</v>
      </c>
      <c r="D595" s="276">
        <f t="shared" si="48"/>
        <v>199.78964165261385</v>
      </c>
      <c r="E595" s="276">
        <f t="shared" si="49"/>
        <v>155.19999999999999</v>
      </c>
    </row>
    <row r="596" spans="1:5" x14ac:dyDescent="0.2">
      <c r="A596" s="273">
        <f t="shared" si="50"/>
        <v>594</v>
      </c>
      <c r="B596" s="16">
        <f t="shared" si="47"/>
        <v>118642.435</v>
      </c>
      <c r="C596" s="274">
        <f t="shared" si="51"/>
        <v>92188.799999999988</v>
      </c>
      <c r="D596" s="276">
        <f t="shared" si="48"/>
        <v>199.73473905723904</v>
      </c>
      <c r="E596" s="276">
        <f t="shared" si="49"/>
        <v>155.19999999999999</v>
      </c>
    </row>
    <row r="597" spans="1:5" x14ac:dyDescent="0.2">
      <c r="A597" s="273">
        <f t="shared" si="50"/>
        <v>595</v>
      </c>
      <c r="B597" s="16">
        <f t="shared" si="47"/>
        <v>118809.6125</v>
      </c>
      <c r="C597" s="274">
        <f t="shared" si="51"/>
        <v>92344</v>
      </c>
      <c r="D597" s="276">
        <f t="shared" si="48"/>
        <v>199.68002100840337</v>
      </c>
      <c r="E597" s="276">
        <f t="shared" si="49"/>
        <v>155.19999999999999</v>
      </c>
    </row>
    <row r="598" spans="1:5" x14ac:dyDescent="0.2">
      <c r="A598" s="273">
        <f t="shared" si="50"/>
        <v>596</v>
      </c>
      <c r="B598" s="16">
        <f t="shared" si="47"/>
        <v>118976.79000000001</v>
      </c>
      <c r="C598" s="274">
        <f t="shared" si="51"/>
        <v>92499.199999999997</v>
      </c>
      <c r="D598" s="276">
        <f t="shared" si="48"/>
        <v>199.62548657718122</v>
      </c>
      <c r="E598" s="276">
        <f t="shared" si="49"/>
        <v>155.19999999999999</v>
      </c>
    </row>
    <row r="599" spans="1:5" x14ac:dyDescent="0.2">
      <c r="A599" s="273">
        <f t="shared" si="50"/>
        <v>597</v>
      </c>
      <c r="B599" s="16">
        <f t="shared" si="47"/>
        <v>119143.9675</v>
      </c>
      <c r="C599" s="274">
        <f t="shared" si="51"/>
        <v>92654.399999999994</v>
      </c>
      <c r="D599" s="276">
        <f t="shared" si="48"/>
        <v>199.57113484087103</v>
      </c>
      <c r="E599" s="276">
        <f t="shared" si="49"/>
        <v>155.19999999999999</v>
      </c>
    </row>
    <row r="600" spans="1:5" x14ac:dyDescent="0.2">
      <c r="A600" s="273">
        <f t="shared" si="50"/>
        <v>598</v>
      </c>
      <c r="B600" s="16">
        <f t="shared" si="47"/>
        <v>119311.145</v>
      </c>
      <c r="C600" s="274">
        <f t="shared" si="51"/>
        <v>92809.599999999991</v>
      </c>
      <c r="D600" s="276">
        <f t="shared" si="48"/>
        <v>199.51696488294314</v>
      </c>
      <c r="E600" s="276">
        <f t="shared" si="49"/>
        <v>155.19999999999999</v>
      </c>
    </row>
    <row r="601" spans="1:5" x14ac:dyDescent="0.2">
      <c r="A601" s="273">
        <f t="shared" si="50"/>
        <v>599</v>
      </c>
      <c r="B601" s="16">
        <f t="shared" si="47"/>
        <v>119478.32250000001</v>
      </c>
      <c r="C601" s="274">
        <f t="shared" si="51"/>
        <v>92964.799999999988</v>
      </c>
      <c r="D601" s="276">
        <f t="shared" si="48"/>
        <v>199.46297579298832</v>
      </c>
      <c r="E601" s="276">
        <f t="shared" si="49"/>
        <v>155.19999999999999</v>
      </c>
    </row>
    <row r="602" spans="1:5" x14ac:dyDescent="0.2">
      <c r="A602" s="273">
        <f t="shared" si="50"/>
        <v>600</v>
      </c>
      <c r="B602" s="16">
        <f t="shared" si="47"/>
        <v>119645.5</v>
      </c>
      <c r="C602" s="274">
        <f t="shared" si="51"/>
        <v>93120</v>
      </c>
      <c r="D602" s="276">
        <f t="shared" si="48"/>
        <v>199.40916666666666</v>
      </c>
      <c r="E602" s="276">
        <f t="shared" si="49"/>
        <v>155.19999999999999</v>
      </c>
    </row>
    <row r="603" spans="1:5" x14ac:dyDescent="0.2">
      <c r="A603" s="273">
        <f t="shared" si="50"/>
        <v>601</v>
      </c>
      <c r="B603" s="16">
        <f t="shared" si="47"/>
        <v>119812.67750000001</v>
      </c>
      <c r="C603" s="274">
        <f t="shared" si="51"/>
        <v>93275.199999999997</v>
      </c>
      <c r="D603" s="276">
        <f t="shared" si="48"/>
        <v>199.35553660565725</v>
      </c>
      <c r="E603" s="276">
        <f t="shared" si="49"/>
        <v>155.19999999999999</v>
      </c>
    </row>
    <row r="604" spans="1:5" x14ac:dyDescent="0.2">
      <c r="A604" s="273">
        <f t="shared" si="50"/>
        <v>602</v>
      </c>
      <c r="B604" s="16">
        <f t="shared" si="47"/>
        <v>119979.85500000001</v>
      </c>
      <c r="C604" s="274">
        <f t="shared" si="51"/>
        <v>93430.399999999994</v>
      </c>
      <c r="D604" s="276">
        <f t="shared" si="48"/>
        <v>199.30208471760798</v>
      </c>
      <c r="E604" s="276">
        <f t="shared" si="49"/>
        <v>155.19999999999999</v>
      </c>
    </row>
    <row r="605" spans="1:5" x14ac:dyDescent="0.2">
      <c r="A605" s="273">
        <f t="shared" si="50"/>
        <v>603</v>
      </c>
      <c r="B605" s="16">
        <f t="shared" si="47"/>
        <v>120147.0325</v>
      </c>
      <c r="C605" s="274">
        <f t="shared" si="51"/>
        <v>93585.599999999991</v>
      </c>
      <c r="D605" s="276">
        <f t="shared" si="48"/>
        <v>199.24881011608625</v>
      </c>
      <c r="E605" s="276">
        <f t="shared" si="49"/>
        <v>155.19999999999999</v>
      </c>
    </row>
    <row r="606" spans="1:5" x14ac:dyDescent="0.2">
      <c r="A606" s="273">
        <f t="shared" si="50"/>
        <v>604</v>
      </c>
      <c r="B606" s="16">
        <f t="shared" si="47"/>
        <v>120314.21</v>
      </c>
      <c r="C606" s="274">
        <f t="shared" si="51"/>
        <v>93740.799999999988</v>
      </c>
      <c r="D606" s="276">
        <f t="shared" si="48"/>
        <v>199.19571192052982</v>
      </c>
      <c r="E606" s="276">
        <f t="shared" si="49"/>
        <v>155.19999999999999</v>
      </c>
    </row>
    <row r="607" spans="1:5" x14ac:dyDescent="0.2">
      <c r="A607" s="273">
        <f t="shared" si="50"/>
        <v>605</v>
      </c>
      <c r="B607" s="16">
        <f t="shared" si="47"/>
        <v>120481.3875</v>
      </c>
      <c r="C607" s="274">
        <f t="shared" si="51"/>
        <v>93896</v>
      </c>
      <c r="D607" s="276">
        <f t="shared" si="48"/>
        <v>199.14278925619834</v>
      </c>
      <c r="E607" s="276">
        <f t="shared" si="49"/>
        <v>155.19999999999999</v>
      </c>
    </row>
    <row r="608" spans="1:5" x14ac:dyDescent="0.2">
      <c r="A608" s="273">
        <f t="shared" si="50"/>
        <v>606</v>
      </c>
      <c r="B608" s="16">
        <f t="shared" si="47"/>
        <v>120648.565</v>
      </c>
      <c r="C608" s="274">
        <f t="shared" si="51"/>
        <v>94051.199999999997</v>
      </c>
      <c r="D608" s="276">
        <f t="shared" si="48"/>
        <v>199.09004125412542</v>
      </c>
      <c r="E608" s="276">
        <f t="shared" si="49"/>
        <v>155.19999999999999</v>
      </c>
    </row>
    <row r="609" spans="1:5" x14ac:dyDescent="0.2">
      <c r="A609" s="273">
        <f t="shared" si="50"/>
        <v>607</v>
      </c>
      <c r="B609" s="16">
        <f t="shared" si="47"/>
        <v>120815.74250000001</v>
      </c>
      <c r="C609" s="274">
        <f t="shared" si="51"/>
        <v>94206.399999999994</v>
      </c>
      <c r="D609" s="276">
        <f t="shared" si="48"/>
        <v>199.03746705107085</v>
      </c>
      <c r="E609" s="276">
        <f t="shared" si="49"/>
        <v>155.19999999999999</v>
      </c>
    </row>
    <row r="610" spans="1:5" x14ac:dyDescent="0.2">
      <c r="A610" s="273">
        <f t="shared" si="50"/>
        <v>608</v>
      </c>
      <c r="B610" s="16">
        <f t="shared" si="47"/>
        <v>120982.92</v>
      </c>
      <c r="C610" s="274">
        <f t="shared" si="51"/>
        <v>94361.599999999991</v>
      </c>
      <c r="D610" s="276">
        <f t="shared" si="48"/>
        <v>198.98506578947368</v>
      </c>
      <c r="E610" s="276">
        <f t="shared" si="49"/>
        <v>155.19999999999999</v>
      </c>
    </row>
    <row r="611" spans="1:5" x14ac:dyDescent="0.2">
      <c r="A611" s="273">
        <f t="shared" si="50"/>
        <v>609</v>
      </c>
      <c r="B611" s="16">
        <f t="shared" si="47"/>
        <v>121150.0975</v>
      </c>
      <c r="C611" s="274">
        <f t="shared" si="51"/>
        <v>94516.799999999988</v>
      </c>
      <c r="D611" s="276">
        <f t="shared" si="48"/>
        <v>198.9328366174056</v>
      </c>
      <c r="E611" s="276">
        <f t="shared" si="49"/>
        <v>155.19999999999999</v>
      </c>
    </row>
    <row r="612" spans="1:5" x14ac:dyDescent="0.2">
      <c r="A612" s="273">
        <f t="shared" si="50"/>
        <v>610</v>
      </c>
      <c r="B612" s="16">
        <f t="shared" si="47"/>
        <v>121317.27500000001</v>
      </c>
      <c r="C612" s="274">
        <f t="shared" si="51"/>
        <v>94672</v>
      </c>
      <c r="D612" s="276">
        <f t="shared" si="48"/>
        <v>198.8807786885246</v>
      </c>
      <c r="E612" s="276">
        <f t="shared" si="49"/>
        <v>155.19999999999999</v>
      </c>
    </row>
    <row r="613" spans="1:5" x14ac:dyDescent="0.2">
      <c r="A613" s="273">
        <f t="shared" si="50"/>
        <v>611</v>
      </c>
      <c r="B613" s="16">
        <f t="shared" si="47"/>
        <v>121484.4525</v>
      </c>
      <c r="C613" s="274">
        <f t="shared" si="51"/>
        <v>94827.199999999997</v>
      </c>
      <c r="D613" s="276">
        <f t="shared" si="48"/>
        <v>198.82889116202946</v>
      </c>
      <c r="E613" s="276">
        <f t="shared" si="49"/>
        <v>155.19999999999999</v>
      </c>
    </row>
    <row r="614" spans="1:5" x14ac:dyDescent="0.2">
      <c r="A614" s="273">
        <f t="shared" si="50"/>
        <v>612</v>
      </c>
      <c r="B614" s="16">
        <f t="shared" si="47"/>
        <v>121651.63</v>
      </c>
      <c r="C614" s="274">
        <f t="shared" si="51"/>
        <v>94982.399999999994</v>
      </c>
      <c r="D614" s="276">
        <f t="shared" si="48"/>
        <v>198.77717320261439</v>
      </c>
      <c r="E614" s="276">
        <f t="shared" si="49"/>
        <v>155.19999999999999</v>
      </c>
    </row>
    <row r="615" spans="1:5" x14ac:dyDescent="0.2">
      <c r="A615" s="273">
        <f t="shared" si="50"/>
        <v>613</v>
      </c>
      <c r="B615" s="16">
        <f t="shared" si="47"/>
        <v>121818.80750000001</v>
      </c>
      <c r="C615" s="274">
        <f t="shared" si="51"/>
        <v>95137.599999999991</v>
      </c>
      <c r="D615" s="276">
        <f t="shared" si="48"/>
        <v>198.72562398042416</v>
      </c>
      <c r="E615" s="276">
        <f t="shared" si="49"/>
        <v>155.19999999999999</v>
      </c>
    </row>
    <row r="616" spans="1:5" x14ac:dyDescent="0.2">
      <c r="A616" s="273">
        <f t="shared" si="50"/>
        <v>614</v>
      </c>
      <c r="B616" s="16">
        <f t="shared" si="47"/>
        <v>121985.985</v>
      </c>
      <c r="C616" s="274">
        <f t="shared" si="51"/>
        <v>95292.799999999988</v>
      </c>
      <c r="D616" s="276">
        <f t="shared" si="48"/>
        <v>198.67424267100978</v>
      </c>
      <c r="E616" s="276">
        <f t="shared" si="49"/>
        <v>155.19999999999999</v>
      </c>
    </row>
    <row r="617" spans="1:5" x14ac:dyDescent="0.2">
      <c r="A617" s="273">
        <f t="shared" si="50"/>
        <v>615</v>
      </c>
      <c r="B617" s="16">
        <f t="shared" si="47"/>
        <v>122153.16250000001</v>
      </c>
      <c r="C617" s="274">
        <f t="shared" si="51"/>
        <v>95448</v>
      </c>
      <c r="D617" s="276">
        <f t="shared" si="48"/>
        <v>198.62302845528455</v>
      </c>
      <c r="E617" s="276">
        <f t="shared" si="49"/>
        <v>155.19999999999999</v>
      </c>
    </row>
    <row r="618" spans="1:5" x14ac:dyDescent="0.2">
      <c r="A618" s="273">
        <f t="shared" si="50"/>
        <v>616</v>
      </c>
      <c r="B618" s="16">
        <f t="shared" si="47"/>
        <v>122320.34</v>
      </c>
      <c r="C618" s="274">
        <f t="shared" si="51"/>
        <v>95603.199999999997</v>
      </c>
      <c r="D618" s="276">
        <f t="shared" si="48"/>
        <v>198.57198051948052</v>
      </c>
      <c r="E618" s="276">
        <f t="shared" si="49"/>
        <v>155.19999999999999</v>
      </c>
    </row>
    <row r="619" spans="1:5" x14ac:dyDescent="0.2">
      <c r="A619" s="273">
        <f t="shared" si="50"/>
        <v>617</v>
      </c>
      <c r="B619" s="16">
        <f t="shared" si="47"/>
        <v>122487.5175</v>
      </c>
      <c r="C619" s="274">
        <f t="shared" si="51"/>
        <v>95758.399999999994</v>
      </c>
      <c r="D619" s="276">
        <f t="shared" si="48"/>
        <v>198.52109805510534</v>
      </c>
      <c r="E619" s="276">
        <f t="shared" si="49"/>
        <v>155.19999999999999</v>
      </c>
    </row>
    <row r="620" spans="1:5" x14ac:dyDescent="0.2">
      <c r="A620" s="273">
        <f t="shared" si="50"/>
        <v>618</v>
      </c>
      <c r="B620" s="16">
        <f t="shared" si="47"/>
        <v>122654.69500000001</v>
      </c>
      <c r="C620" s="274">
        <f t="shared" si="51"/>
        <v>95913.599999999991</v>
      </c>
      <c r="D620" s="276">
        <f t="shared" si="48"/>
        <v>198.4703802588997</v>
      </c>
      <c r="E620" s="276">
        <f t="shared" si="49"/>
        <v>155.19999999999999</v>
      </c>
    </row>
    <row r="621" spans="1:5" x14ac:dyDescent="0.2">
      <c r="A621" s="273">
        <f t="shared" si="50"/>
        <v>619</v>
      </c>
      <c r="B621" s="16">
        <f t="shared" si="47"/>
        <v>122821.8725</v>
      </c>
      <c r="C621" s="274">
        <f t="shared" si="51"/>
        <v>96068.799999999988</v>
      </c>
      <c r="D621" s="276">
        <f t="shared" si="48"/>
        <v>198.41982633279483</v>
      </c>
      <c r="E621" s="276">
        <f t="shared" si="49"/>
        <v>155.19999999999999</v>
      </c>
    </row>
    <row r="622" spans="1:5" x14ac:dyDescent="0.2">
      <c r="A622" s="273">
        <f t="shared" si="50"/>
        <v>620</v>
      </c>
      <c r="B622" s="16">
        <f t="shared" si="47"/>
        <v>122989.05</v>
      </c>
      <c r="C622" s="274">
        <f t="shared" si="51"/>
        <v>96224</v>
      </c>
      <c r="D622" s="276">
        <f t="shared" si="48"/>
        <v>198.36943548387097</v>
      </c>
      <c r="E622" s="276">
        <f t="shared" si="49"/>
        <v>155.19999999999999</v>
      </c>
    </row>
    <row r="623" spans="1:5" x14ac:dyDescent="0.2">
      <c r="A623" s="273">
        <f t="shared" si="50"/>
        <v>621</v>
      </c>
      <c r="B623" s="16">
        <f t="shared" si="47"/>
        <v>123156.22750000001</v>
      </c>
      <c r="C623" s="274">
        <f t="shared" si="51"/>
        <v>96379.199999999997</v>
      </c>
      <c r="D623" s="276">
        <f t="shared" si="48"/>
        <v>198.31920692431564</v>
      </c>
      <c r="E623" s="276">
        <f t="shared" si="49"/>
        <v>155.19999999999999</v>
      </c>
    </row>
    <row r="624" spans="1:5" x14ac:dyDescent="0.2">
      <c r="A624" s="273">
        <f t="shared" si="50"/>
        <v>622</v>
      </c>
      <c r="B624" s="16">
        <f t="shared" si="47"/>
        <v>123323.405</v>
      </c>
      <c r="C624" s="274">
        <f t="shared" si="51"/>
        <v>96534.399999999994</v>
      </c>
      <c r="D624" s="276">
        <f t="shared" si="48"/>
        <v>198.26913987138263</v>
      </c>
      <c r="E624" s="276">
        <f t="shared" si="49"/>
        <v>155.19999999999999</v>
      </c>
    </row>
    <row r="625" spans="1:5" x14ac:dyDescent="0.2">
      <c r="A625" s="273">
        <f t="shared" si="50"/>
        <v>623</v>
      </c>
      <c r="B625" s="16">
        <f t="shared" si="47"/>
        <v>123490.5825</v>
      </c>
      <c r="C625" s="274">
        <f t="shared" si="51"/>
        <v>96689.599999999991</v>
      </c>
      <c r="D625" s="276">
        <f t="shared" si="48"/>
        <v>198.21923354735154</v>
      </c>
      <c r="E625" s="276">
        <f t="shared" si="49"/>
        <v>155.19999999999999</v>
      </c>
    </row>
    <row r="626" spans="1:5" x14ac:dyDescent="0.2">
      <c r="A626" s="273">
        <f t="shared" si="50"/>
        <v>624</v>
      </c>
      <c r="B626" s="16">
        <f t="shared" si="47"/>
        <v>123657.76000000001</v>
      </c>
      <c r="C626" s="274">
        <f t="shared" si="51"/>
        <v>96844.799999999988</v>
      </c>
      <c r="D626" s="276">
        <f t="shared" si="48"/>
        <v>198.16948717948719</v>
      </c>
      <c r="E626" s="276">
        <f t="shared" si="49"/>
        <v>155.19999999999999</v>
      </c>
    </row>
    <row r="627" spans="1:5" x14ac:dyDescent="0.2">
      <c r="A627" s="273">
        <f t="shared" si="50"/>
        <v>625</v>
      </c>
      <c r="B627" s="16">
        <f t="shared" si="47"/>
        <v>123824.9375</v>
      </c>
      <c r="C627" s="274">
        <f t="shared" si="51"/>
        <v>97000</v>
      </c>
      <c r="D627" s="276">
        <f t="shared" si="48"/>
        <v>198.1199</v>
      </c>
      <c r="E627" s="276">
        <f t="shared" si="49"/>
        <v>155.19999999999999</v>
      </c>
    </row>
    <row r="628" spans="1:5" x14ac:dyDescent="0.2">
      <c r="A628" s="273">
        <f t="shared" si="50"/>
        <v>626</v>
      </c>
      <c r="B628" s="16">
        <f t="shared" si="47"/>
        <v>123992.11500000001</v>
      </c>
      <c r="C628" s="274">
        <f t="shared" si="51"/>
        <v>97155.199999999997</v>
      </c>
      <c r="D628" s="276">
        <f t="shared" si="48"/>
        <v>198.07047124600641</v>
      </c>
      <c r="E628" s="276">
        <f t="shared" si="49"/>
        <v>155.19999999999999</v>
      </c>
    </row>
    <row r="629" spans="1:5" x14ac:dyDescent="0.2">
      <c r="A629" s="273">
        <f t="shared" si="50"/>
        <v>627</v>
      </c>
      <c r="B629" s="16">
        <f t="shared" si="47"/>
        <v>124159.29250000001</v>
      </c>
      <c r="C629" s="274">
        <f t="shared" si="51"/>
        <v>97310.399999999994</v>
      </c>
      <c r="D629" s="276">
        <f t="shared" si="48"/>
        <v>198.02120015948964</v>
      </c>
      <c r="E629" s="276">
        <f t="shared" si="49"/>
        <v>155.19999999999999</v>
      </c>
    </row>
    <row r="630" spans="1:5" x14ac:dyDescent="0.2">
      <c r="A630" s="273">
        <f t="shared" si="50"/>
        <v>628</v>
      </c>
      <c r="B630" s="16">
        <f t="shared" si="47"/>
        <v>124326.47</v>
      </c>
      <c r="C630" s="274">
        <f t="shared" si="51"/>
        <v>97465.599999999991</v>
      </c>
      <c r="D630" s="276">
        <f t="shared" si="48"/>
        <v>197.97208598726115</v>
      </c>
      <c r="E630" s="276">
        <f t="shared" si="49"/>
        <v>155.19999999999999</v>
      </c>
    </row>
    <row r="631" spans="1:5" x14ac:dyDescent="0.2">
      <c r="A631" s="273">
        <f t="shared" si="50"/>
        <v>629</v>
      </c>
      <c r="B631" s="16">
        <f t="shared" si="47"/>
        <v>124493.64750000001</v>
      </c>
      <c r="C631" s="274">
        <f t="shared" si="51"/>
        <v>97620.799999999988</v>
      </c>
      <c r="D631" s="276">
        <f t="shared" si="48"/>
        <v>197.92312798092212</v>
      </c>
      <c r="E631" s="276">
        <f t="shared" si="49"/>
        <v>155.19999999999999</v>
      </c>
    </row>
    <row r="632" spans="1:5" x14ac:dyDescent="0.2">
      <c r="A632" s="273">
        <f t="shared" si="50"/>
        <v>630</v>
      </c>
      <c r="B632" s="16">
        <f t="shared" si="47"/>
        <v>124660.825</v>
      </c>
      <c r="C632" s="274">
        <f t="shared" si="51"/>
        <v>97776</v>
      </c>
      <c r="D632" s="276">
        <f t="shared" si="48"/>
        <v>197.87432539682538</v>
      </c>
      <c r="E632" s="276">
        <f t="shared" si="49"/>
        <v>155.19999999999999</v>
      </c>
    </row>
    <row r="633" spans="1:5" x14ac:dyDescent="0.2">
      <c r="A633" s="273">
        <f t="shared" si="50"/>
        <v>631</v>
      </c>
      <c r="B633" s="16">
        <f t="shared" si="47"/>
        <v>124828.0025</v>
      </c>
      <c r="C633" s="274">
        <f t="shared" si="51"/>
        <v>97931.199999999997</v>
      </c>
      <c r="D633" s="276">
        <f t="shared" si="48"/>
        <v>197.82567749603803</v>
      </c>
      <c r="E633" s="276">
        <f t="shared" si="49"/>
        <v>155.19999999999999</v>
      </c>
    </row>
    <row r="634" spans="1:5" x14ac:dyDescent="0.2">
      <c r="A634" s="273">
        <f t="shared" si="50"/>
        <v>632</v>
      </c>
      <c r="B634" s="16">
        <f t="shared" si="47"/>
        <v>124995.18000000001</v>
      </c>
      <c r="C634" s="274">
        <f t="shared" si="51"/>
        <v>98086.399999999994</v>
      </c>
      <c r="D634" s="276">
        <f t="shared" si="48"/>
        <v>197.7771835443038</v>
      </c>
      <c r="E634" s="276">
        <f t="shared" si="49"/>
        <v>155.19999999999999</v>
      </c>
    </row>
    <row r="635" spans="1:5" x14ac:dyDescent="0.2">
      <c r="A635" s="273">
        <f t="shared" si="50"/>
        <v>633</v>
      </c>
      <c r="B635" s="16">
        <f t="shared" si="47"/>
        <v>125162.3575</v>
      </c>
      <c r="C635" s="274">
        <f t="shared" si="51"/>
        <v>98241.599999999991</v>
      </c>
      <c r="D635" s="276">
        <f t="shared" si="48"/>
        <v>197.72884281200632</v>
      </c>
      <c r="E635" s="276">
        <f t="shared" si="49"/>
        <v>155.19999999999999</v>
      </c>
    </row>
    <row r="636" spans="1:5" x14ac:dyDescent="0.2">
      <c r="A636" s="273">
        <f t="shared" si="50"/>
        <v>634</v>
      </c>
      <c r="B636" s="16">
        <f t="shared" si="47"/>
        <v>125329.535</v>
      </c>
      <c r="C636" s="274">
        <f t="shared" si="51"/>
        <v>98396.799999999988</v>
      </c>
      <c r="D636" s="276">
        <f t="shared" si="48"/>
        <v>197.68065457413249</v>
      </c>
      <c r="E636" s="276">
        <f t="shared" si="49"/>
        <v>155.19999999999999</v>
      </c>
    </row>
    <row r="637" spans="1:5" x14ac:dyDescent="0.2">
      <c r="A637" s="273">
        <f t="shared" si="50"/>
        <v>635</v>
      </c>
      <c r="B637" s="16">
        <f t="shared" si="47"/>
        <v>125496.71250000001</v>
      </c>
      <c r="C637" s="274">
        <f t="shared" si="51"/>
        <v>98552</v>
      </c>
      <c r="D637" s="276">
        <f t="shared" si="48"/>
        <v>197.63261811023622</v>
      </c>
      <c r="E637" s="276">
        <f t="shared" si="49"/>
        <v>155.19999999999999</v>
      </c>
    </row>
    <row r="638" spans="1:5" x14ac:dyDescent="0.2">
      <c r="A638" s="273">
        <f t="shared" si="50"/>
        <v>636</v>
      </c>
      <c r="B638" s="16">
        <f t="shared" si="47"/>
        <v>125663.89</v>
      </c>
      <c r="C638" s="274">
        <f t="shared" si="51"/>
        <v>98707.199999999997</v>
      </c>
      <c r="D638" s="276">
        <f t="shared" si="48"/>
        <v>197.58473270440251</v>
      </c>
      <c r="E638" s="276">
        <f t="shared" si="49"/>
        <v>155.19999999999999</v>
      </c>
    </row>
    <row r="639" spans="1:5" x14ac:dyDescent="0.2">
      <c r="A639" s="273">
        <f t="shared" si="50"/>
        <v>637</v>
      </c>
      <c r="B639" s="16">
        <f t="shared" si="47"/>
        <v>125831.0675</v>
      </c>
      <c r="C639" s="274">
        <f t="shared" si="51"/>
        <v>98862.399999999994</v>
      </c>
      <c r="D639" s="276">
        <f t="shared" si="48"/>
        <v>197.53699764521193</v>
      </c>
      <c r="E639" s="276">
        <f t="shared" si="49"/>
        <v>155.19999999999999</v>
      </c>
    </row>
    <row r="640" spans="1:5" x14ac:dyDescent="0.2">
      <c r="A640" s="273">
        <f t="shared" si="50"/>
        <v>638</v>
      </c>
      <c r="B640" s="16">
        <f t="shared" si="47"/>
        <v>125998.24500000001</v>
      </c>
      <c r="C640" s="274">
        <f t="shared" si="51"/>
        <v>99017.599999999991</v>
      </c>
      <c r="D640" s="276">
        <f t="shared" si="48"/>
        <v>197.48941222570534</v>
      </c>
      <c r="E640" s="276">
        <f t="shared" si="49"/>
        <v>155.19999999999999</v>
      </c>
    </row>
    <row r="641" spans="1:5" x14ac:dyDescent="0.2">
      <c r="A641" s="273">
        <f t="shared" si="50"/>
        <v>639</v>
      </c>
      <c r="B641" s="16">
        <f t="shared" si="47"/>
        <v>126165.4225</v>
      </c>
      <c r="C641" s="274">
        <f t="shared" si="51"/>
        <v>99172.799999999988</v>
      </c>
      <c r="D641" s="276">
        <f t="shared" si="48"/>
        <v>197.44197574334899</v>
      </c>
      <c r="E641" s="276">
        <f t="shared" si="49"/>
        <v>155.19999999999999</v>
      </c>
    </row>
    <row r="642" spans="1:5" x14ac:dyDescent="0.2">
      <c r="A642" s="273">
        <f t="shared" si="50"/>
        <v>640</v>
      </c>
      <c r="B642" s="16">
        <f t="shared" si="47"/>
        <v>126332.6</v>
      </c>
      <c r="C642" s="274">
        <f t="shared" si="51"/>
        <v>99328</v>
      </c>
      <c r="D642" s="276">
        <f t="shared" si="48"/>
        <v>197.3946875</v>
      </c>
      <c r="E642" s="276">
        <f t="shared" si="49"/>
        <v>155.19999999999999</v>
      </c>
    </row>
    <row r="643" spans="1:5" x14ac:dyDescent="0.2">
      <c r="A643" s="273">
        <f t="shared" si="50"/>
        <v>641</v>
      </c>
      <c r="B643" s="16">
        <f t="shared" si="47"/>
        <v>126499.77750000001</v>
      </c>
      <c r="C643" s="274">
        <f t="shared" si="51"/>
        <v>99483.199999999997</v>
      </c>
      <c r="D643" s="276">
        <f t="shared" si="48"/>
        <v>197.34754680187208</v>
      </c>
      <c r="E643" s="276">
        <f t="shared" si="49"/>
        <v>155.19999999999999</v>
      </c>
    </row>
    <row r="644" spans="1:5" x14ac:dyDescent="0.2">
      <c r="A644" s="273">
        <f t="shared" si="50"/>
        <v>642</v>
      </c>
      <c r="B644" s="16">
        <f t="shared" ref="B644:B707" si="52">1.165*(16600+(A644*143.5))</f>
        <v>126666.955</v>
      </c>
      <c r="C644" s="274">
        <f t="shared" si="51"/>
        <v>99638.399999999994</v>
      </c>
      <c r="D644" s="276">
        <f t="shared" ref="D644:D707" si="53">B644/A644</f>
        <v>197.30055295950157</v>
      </c>
      <c r="E644" s="276">
        <f t="shared" ref="E644:E707" si="54">C644/A644</f>
        <v>155.19999999999999</v>
      </c>
    </row>
    <row r="645" spans="1:5" x14ac:dyDescent="0.2">
      <c r="A645" s="273">
        <f t="shared" si="50"/>
        <v>643</v>
      </c>
      <c r="B645" s="16">
        <f t="shared" si="52"/>
        <v>126834.13250000001</v>
      </c>
      <c r="C645" s="274">
        <f t="shared" si="51"/>
        <v>99793.599999999991</v>
      </c>
      <c r="D645" s="276">
        <f t="shared" si="53"/>
        <v>197.25370528771384</v>
      </c>
      <c r="E645" s="276">
        <f t="shared" si="54"/>
        <v>155.19999999999999</v>
      </c>
    </row>
    <row r="646" spans="1:5" x14ac:dyDescent="0.2">
      <c r="A646" s="273">
        <f t="shared" si="50"/>
        <v>644</v>
      </c>
      <c r="B646" s="16">
        <f t="shared" si="52"/>
        <v>127001.31</v>
      </c>
      <c r="C646" s="274">
        <f t="shared" si="51"/>
        <v>99948.799999999988</v>
      </c>
      <c r="D646" s="276">
        <f t="shared" si="53"/>
        <v>197.20700310559005</v>
      </c>
      <c r="E646" s="276">
        <f t="shared" si="54"/>
        <v>155.19999999999999</v>
      </c>
    </row>
    <row r="647" spans="1:5" x14ac:dyDescent="0.2">
      <c r="A647" s="273">
        <f t="shared" si="50"/>
        <v>645</v>
      </c>
      <c r="B647" s="16">
        <f t="shared" si="52"/>
        <v>127168.4875</v>
      </c>
      <c r="C647" s="274">
        <f t="shared" si="51"/>
        <v>100103.99999999999</v>
      </c>
      <c r="D647" s="276">
        <f t="shared" si="53"/>
        <v>197.16044573643413</v>
      </c>
      <c r="E647" s="276">
        <f t="shared" si="54"/>
        <v>155.19999999999999</v>
      </c>
    </row>
    <row r="648" spans="1:5" x14ac:dyDescent="0.2">
      <c r="A648" s="273">
        <f t="shared" si="50"/>
        <v>646</v>
      </c>
      <c r="B648" s="16">
        <f t="shared" si="52"/>
        <v>127335.66500000001</v>
      </c>
      <c r="C648" s="274">
        <f t="shared" si="51"/>
        <v>100259.2</v>
      </c>
      <c r="D648" s="276">
        <f t="shared" si="53"/>
        <v>197.11403250773995</v>
      </c>
      <c r="E648" s="276">
        <f t="shared" si="54"/>
        <v>155.19999999999999</v>
      </c>
    </row>
    <row r="649" spans="1:5" x14ac:dyDescent="0.2">
      <c r="A649" s="273">
        <f t="shared" si="50"/>
        <v>647</v>
      </c>
      <c r="B649" s="16">
        <f t="shared" si="52"/>
        <v>127502.8425</v>
      </c>
      <c r="C649" s="274">
        <f t="shared" si="51"/>
        <v>100414.39999999999</v>
      </c>
      <c r="D649" s="276">
        <f t="shared" si="53"/>
        <v>197.06776275115919</v>
      </c>
      <c r="E649" s="276">
        <f t="shared" si="54"/>
        <v>155.19999999999999</v>
      </c>
    </row>
    <row r="650" spans="1:5" x14ac:dyDescent="0.2">
      <c r="A650" s="273">
        <f t="shared" si="50"/>
        <v>648</v>
      </c>
      <c r="B650" s="16">
        <f t="shared" si="52"/>
        <v>127670.02</v>
      </c>
      <c r="C650" s="274">
        <f t="shared" si="51"/>
        <v>100569.59999999999</v>
      </c>
      <c r="D650" s="276">
        <f t="shared" si="53"/>
        <v>197.02163580246915</v>
      </c>
      <c r="E650" s="276">
        <f t="shared" si="54"/>
        <v>155.19999999999999</v>
      </c>
    </row>
    <row r="651" spans="1:5" x14ac:dyDescent="0.2">
      <c r="A651" s="273">
        <f t="shared" si="50"/>
        <v>649</v>
      </c>
      <c r="B651" s="16">
        <f t="shared" si="52"/>
        <v>127837.19750000001</v>
      </c>
      <c r="C651" s="274">
        <f t="shared" si="51"/>
        <v>100724.79999999999</v>
      </c>
      <c r="D651" s="276">
        <f t="shared" si="53"/>
        <v>196.97565100154085</v>
      </c>
      <c r="E651" s="276">
        <f t="shared" si="54"/>
        <v>155.19999999999999</v>
      </c>
    </row>
    <row r="652" spans="1:5" x14ac:dyDescent="0.2">
      <c r="A652" s="273">
        <f t="shared" si="50"/>
        <v>650</v>
      </c>
      <c r="B652" s="16">
        <f t="shared" si="52"/>
        <v>128004.375</v>
      </c>
      <c r="C652" s="274">
        <f t="shared" si="51"/>
        <v>100879.99999999999</v>
      </c>
      <c r="D652" s="276">
        <f t="shared" si="53"/>
        <v>196.92980769230769</v>
      </c>
      <c r="E652" s="276">
        <f t="shared" si="54"/>
        <v>155.19999999999999</v>
      </c>
    </row>
    <row r="653" spans="1:5" x14ac:dyDescent="0.2">
      <c r="A653" s="273">
        <f t="shared" si="50"/>
        <v>651</v>
      </c>
      <c r="B653" s="16">
        <f t="shared" si="52"/>
        <v>128171.55250000001</v>
      </c>
      <c r="C653" s="274">
        <f t="shared" si="51"/>
        <v>101035.2</v>
      </c>
      <c r="D653" s="276">
        <f t="shared" si="53"/>
        <v>196.88410522273426</v>
      </c>
      <c r="E653" s="276">
        <f t="shared" si="54"/>
        <v>155.19999999999999</v>
      </c>
    </row>
    <row r="654" spans="1:5" x14ac:dyDescent="0.2">
      <c r="A654" s="273">
        <f t="shared" si="50"/>
        <v>652</v>
      </c>
      <c r="B654" s="16">
        <f t="shared" si="52"/>
        <v>128338.73000000001</v>
      </c>
      <c r="C654" s="274">
        <f t="shared" si="51"/>
        <v>101190.39999999999</v>
      </c>
      <c r="D654" s="276">
        <f t="shared" si="53"/>
        <v>196.8385429447853</v>
      </c>
      <c r="E654" s="276">
        <f t="shared" si="54"/>
        <v>155.19999999999999</v>
      </c>
    </row>
    <row r="655" spans="1:5" x14ac:dyDescent="0.2">
      <c r="A655" s="273">
        <f t="shared" ref="A655:A718" si="55">A654+1</f>
        <v>653</v>
      </c>
      <c r="B655" s="16">
        <f t="shared" si="52"/>
        <v>128505.9075</v>
      </c>
      <c r="C655" s="274">
        <f t="shared" ref="C655:C718" si="56">A655*155.2</f>
        <v>101345.59999999999</v>
      </c>
      <c r="D655" s="276">
        <f t="shared" si="53"/>
        <v>196.79312021439509</v>
      </c>
      <c r="E655" s="276">
        <f t="shared" si="54"/>
        <v>155.19999999999999</v>
      </c>
    </row>
    <row r="656" spans="1:5" x14ac:dyDescent="0.2">
      <c r="A656" s="273">
        <f t="shared" si="55"/>
        <v>654</v>
      </c>
      <c r="B656" s="16">
        <f t="shared" si="52"/>
        <v>128673.08500000001</v>
      </c>
      <c r="C656" s="274">
        <f t="shared" si="56"/>
        <v>101500.79999999999</v>
      </c>
      <c r="D656" s="276">
        <f t="shared" si="53"/>
        <v>196.74783639143732</v>
      </c>
      <c r="E656" s="276">
        <f t="shared" si="54"/>
        <v>155.19999999999999</v>
      </c>
    </row>
    <row r="657" spans="1:5" x14ac:dyDescent="0.2">
      <c r="A657" s="273">
        <f t="shared" si="55"/>
        <v>655</v>
      </c>
      <c r="B657" s="16">
        <f t="shared" si="52"/>
        <v>128840.2625</v>
      </c>
      <c r="C657" s="274">
        <f t="shared" si="56"/>
        <v>101655.99999999999</v>
      </c>
      <c r="D657" s="276">
        <f t="shared" si="53"/>
        <v>196.70269083969464</v>
      </c>
      <c r="E657" s="276">
        <f t="shared" si="54"/>
        <v>155.19999999999999</v>
      </c>
    </row>
    <row r="658" spans="1:5" x14ac:dyDescent="0.2">
      <c r="A658" s="273">
        <f t="shared" si="55"/>
        <v>656</v>
      </c>
      <c r="B658" s="16">
        <f t="shared" si="52"/>
        <v>129007.44</v>
      </c>
      <c r="C658" s="274">
        <f t="shared" si="56"/>
        <v>101811.2</v>
      </c>
      <c r="D658" s="276">
        <f t="shared" si="53"/>
        <v>196.65768292682927</v>
      </c>
      <c r="E658" s="276">
        <f t="shared" si="54"/>
        <v>155.19999999999999</v>
      </c>
    </row>
    <row r="659" spans="1:5" x14ac:dyDescent="0.2">
      <c r="A659" s="273">
        <f t="shared" si="55"/>
        <v>657</v>
      </c>
      <c r="B659" s="16">
        <f t="shared" si="52"/>
        <v>129174.61750000001</v>
      </c>
      <c r="C659" s="274">
        <f t="shared" si="56"/>
        <v>101966.39999999999</v>
      </c>
      <c r="D659" s="276">
        <f t="shared" si="53"/>
        <v>196.61281202435313</v>
      </c>
      <c r="E659" s="276">
        <f t="shared" si="54"/>
        <v>155.19999999999999</v>
      </c>
    </row>
    <row r="660" spans="1:5" x14ac:dyDescent="0.2">
      <c r="A660" s="273">
        <f t="shared" si="55"/>
        <v>658</v>
      </c>
      <c r="B660" s="16">
        <f t="shared" si="52"/>
        <v>129341.795</v>
      </c>
      <c r="C660" s="274">
        <f t="shared" si="56"/>
        <v>102121.59999999999</v>
      </c>
      <c r="D660" s="276">
        <f t="shared" si="53"/>
        <v>196.56807750759879</v>
      </c>
      <c r="E660" s="276">
        <f t="shared" si="54"/>
        <v>155.19999999999999</v>
      </c>
    </row>
    <row r="661" spans="1:5" x14ac:dyDescent="0.2">
      <c r="A661" s="273">
        <f t="shared" si="55"/>
        <v>659</v>
      </c>
      <c r="B661" s="16">
        <f t="shared" si="52"/>
        <v>129508.9725</v>
      </c>
      <c r="C661" s="274">
        <f t="shared" si="56"/>
        <v>102276.79999999999</v>
      </c>
      <c r="D661" s="276">
        <f t="shared" si="53"/>
        <v>196.52347875569043</v>
      </c>
      <c r="E661" s="276">
        <f t="shared" si="54"/>
        <v>155.19999999999999</v>
      </c>
    </row>
    <row r="662" spans="1:5" x14ac:dyDescent="0.2">
      <c r="A662" s="273">
        <f t="shared" si="55"/>
        <v>660</v>
      </c>
      <c r="B662" s="16">
        <f t="shared" si="52"/>
        <v>129676.15000000001</v>
      </c>
      <c r="C662" s="274">
        <f t="shared" si="56"/>
        <v>102431.99999999999</v>
      </c>
      <c r="D662" s="276">
        <f t="shared" si="53"/>
        <v>196.47901515151517</v>
      </c>
      <c r="E662" s="276">
        <f t="shared" si="54"/>
        <v>155.19999999999999</v>
      </c>
    </row>
    <row r="663" spans="1:5" x14ac:dyDescent="0.2">
      <c r="A663" s="273">
        <f t="shared" si="55"/>
        <v>661</v>
      </c>
      <c r="B663" s="16">
        <f t="shared" si="52"/>
        <v>129843.3275</v>
      </c>
      <c r="C663" s="274">
        <f t="shared" si="56"/>
        <v>102587.2</v>
      </c>
      <c r="D663" s="276">
        <f t="shared" si="53"/>
        <v>196.43468608169439</v>
      </c>
      <c r="E663" s="276">
        <f t="shared" si="54"/>
        <v>155.19999999999999</v>
      </c>
    </row>
    <row r="664" spans="1:5" x14ac:dyDescent="0.2">
      <c r="A664" s="273">
        <f t="shared" si="55"/>
        <v>662</v>
      </c>
      <c r="B664" s="16">
        <f t="shared" si="52"/>
        <v>130010.505</v>
      </c>
      <c r="C664" s="274">
        <f t="shared" si="56"/>
        <v>102742.39999999999</v>
      </c>
      <c r="D664" s="276">
        <f t="shared" si="53"/>
        <v>196.39049093655589</v>
      </c>
      <c r="E664" s="276">
        <f t="shared" si="54"/>
        <v>155.19999999999999</v>
      </c>
    </row>
    <row r="665" spans="1:5" x14ac:dyDescent="0.2">
      <c r="A665" s="273">
        <f t="shared" si="55"/>
        <v>663</v>
      </c>
      <c r="B665" s="16">
        <f t="shared" si="52"/>
        <v>130177.68250000001</v>
      </c>
      <c r="C665" s="274">
        <f t="shared" si="56"/>
        <v>102897.59999999999</v>
      </c>
      <c r="D665" s="276">
        <f t="shared" si="53"/>
        <v>196.34642911010559</v>
      </c>
      <c r="E665" s="276">
        <f t="shared" si="54"/>
        <v>155.19999999999999</v>
      </c>
    </row>
    <row r="666" spans="1:5" x14ac:dyDescent="0.2">
      <c r="A666" s="273">
        <f t="shared" si="55"/>
        <v>664</v>
      </c>
      <c r="B666" s="16">
        <f t="shared" si="52"/>
        <v>130344.86</v>
      </c>
      <c r="C666" s="274">
        <f t="shared" si="56"/>
        <v>103052.79999999999</v>
      </c>
      <c r="D666" s="276">
        <f t="shared" si="53"/>
        <v>196.30250000000001</v>
      </c>
      <c r="E666" s="276">
        <f t="shared" si="54"/>
        <v>155.19999999999999</v>
      </c>
    </row>
    <row r="667" spans="1:5" x14ac:dyDescent="0.2">
      <c r="A667" s="273">
        <f t="shared" si="55"/>
        <v>665</v>
      </c>
      <c r="B667" s="16">
        <f t="shared" si="52"/>
        <v>130512.03750000001</v>
      </c>
      <c r="C667" s="274">
        <f t="shared" si="56"/>
        <v>103207.99999999999</v>
      </c>
      <c r="D667" s="276">
        <f t="shared" si="53"/>
        <v>196.25870300751882</v>
      </c>
      <c r="E667" s="276">
        <f t="shared" si="54"/>
        <v>155.19999999999999</v>
      </c>
    </row>
    <row r="668" spans="1:5" x14ac:dyDescent="0.2">
      <c r="A668" s="273">
        <f t="shared" si="55"/>
        <v>666</v>
      </c>
      <c r="B668" s="16">
        <f t="shared" si="52"/>
        <v>130679.21500000001</v>
      </c>
      <c r="C668" s="274">
        <f t="shared" si="56"/>
        <v>103363.2</v>
      </c>
      <c r="D668" s="276">
        <f t="shared" si="53"/>
        <v>196.21503753753754</v>
      </c>
      <c r="E668" s="276">
        <f t="shared" si="54"/>
        <v>155.19999999999999</v>
      </c>
    </row>
    <row r="669" spans="1:5" x14ac:dyDescent="0.2">
      <c r="A669" s="273">
        <f t="shared" si="55"/>
        <v>667</v>
      </c>
      <c r="B669" s="16">
        <f t="shared" si="52"/>
        <v>130846.3925</v>
      </c>
      <c r="C669" s="274">
        <f t="shared" si="56"/>
        <v>103518.39999999999</v>
      </c>
      <c r="D669" s="276">
        <f t="shared" si="53"/>
        <v>196.17150299850076</v>
      </c>
      <c r="E669" s="276">
        <f t="shared" si="54"/>
        <v>155.19999999999999</v>
      </c>
    </row>
    <row r="670" spans="1:5" x14ac:dyDescent="0.2">
      <c r="A670" s="273">
        <f t="shared" si="55"/>
        <v>668</v>
      </c>
      <c r="B670" s="16">
        <f t="shared" si="52"/>
        <v>131013.57</v>
      </c>
      <c r="C670" s="274">
        <f t="shared" si="56"/>
        <v>103673.59999999999</v>
      </c>
      <c r="D670" s="276">
        <f t="shared" si="53"/>
        <v>196.12809880239521</v>
      </c>
      <c r="E670" s="276">
        <f t="shared" si="54"/>
        <v>155.19999999999999</v>
      </c>
    </row>
    <row r="671" spans="1:5" x14ac:dyDescent="0.2">
      <c r="A671" s="273">
        <f t="shared" si="55"/>
        <v>669</v>
      </c>
      <c r="B671" s="16">
        <f t="shared" si="52"/>
        <v>131180.7475</v>
      </c>
      <c r="C671" s="274">
        <f t="shared" si="56"/>
        <v>103828.79999999999</v>
      </c>
      <c r="D671" s="276">
        <f t="shared" si="53"/>
        <v>196.08482436472346</v>
      </c>
      <c r="E671" s="276">
        <f t="shared" si="54"/>
        <v>155.19999999999999</v>
      </c>
    </row>
    <row r="672" spans="1:5" x14ac:dyDescent="0.2">
      <c r="A672" s="273">
        <f t="shared" si="55"/>
        <v>670</v>
      </c>
      <c r="B672" s="16">
        <f t="shared" si="52"/>
        <v>131347.92500000002</v>
      </c>
      <c r="C672" s="274">
        <f t="shared" si="56"/>
        <v>103983.99999999999</v>
      </c>
      <c r="D672" s="276">
        <f t="shared" si="53"/>
        <v>196.04167910447765</v>
      </c>
      <c r="E672" s="276">
        <f t="shared" si="54"/>
        <v>155.19999999999999</v>
      </c>
    </row>
    <row r="673" spans="1:5" x14ac:dyDescent="0.2">
      <c r="A673" s="273">
        <f t="shared" si="55"/>
        <v>671</v>
      </c>
      <c r="B673" s="16">
        <f t="shared" si="52"/>
        <v>131515.10250000001</v>
      </c>
      <c r="C673" s="274">
        <f t="shared" si="56"/>
        <v>104139.2</v>
      </c>
      <c r="D673" s="276">
        <f t="shared" si="53"/>
        <v>195.99866244411328</v>
      </c>
      <c r="E673" s="276">
        <f t="shared" si="54"/>
        <v>155.19999999999999</v>
      </c>
    </row>
    <row r="674" spans="1:5" x14ac:dyDescent="0.2">
      <c r="A674" s="273">
        <f t="shared" si="55"/>
        <v>672</v>
      </c>
      <c r="B674" s="16">
        <f t="shared" si="52"/>
        <v>131682.28</v>
      </c>
      <c r="C674" s="274">
        <f t="shared" si="56"/>
        <v>104294.39999999999</v>
      </c>
      <c r="D674" s="276">
        <f t="shared" si="53"/>
        <v>195.95577380952381</v>
      </c>
      <c r="E674" s="276">
        <f t="shared" si="54"/>
        <v>155.19999999999999</v>
      </c>
    </row>
    <row r="675" spans="1:5" x14ac:dyDescent="0.2">
      <c r="A675" s="273">
        <f t="shared" si="55"/>
        <v>673</v>
      </c>
      <c r="B675" s="16">
        <f t="shared" si="52"/>
        <v>131849.45749999999</v>
      </c>
      <c r="C675" s="274">
        <f t="shared" si="56"/>
        <v>104449.59999999999</v>
      </c>
      <c r="D675" s="276">
        <f t="shared" si="53"/>
        <v>195.91301263001483</v>
      </c>
      <c r="E675" s="276">
        <f t="shared" si="54"/>
        <v>155.19999999999999</v>
      </c>
    </row>
    <row r="676" spans="1:5" x14ac:dyDescent="0.2">
      <c r="A676" s="273">
        <f t="shared" si="55"/>
        <v>674</v>
      </c>
      <c r="B676" s="16">
        <f t="shared" si="52"/>
        <v>132016.63500000001</v>
      </c>
      <c r="C676" s="274">
        <f t="shared" si="56"/>
        <v>104604.79999999999</v>
      </c>
      <c r="D676" s="276">
        <f t="shared" si="53"/>
        <v>195.87037833827895</v>
      </c>
      <c r="E676" s="276">
        <f t="shared" si="54"/>
        <v>155.19999999999999</v>
      </c>
    </row>
    <row r="677" spans="1:5" x14ac:dyDescent="0.2">
      <c r="A677" s="273">
        <f t="shared" si="55"/>
        <v>675</v>
      </c>
      <c r="B677" s="16">
        <f t="shared" si="52"/>
        <v>132183.8125</v>
      </c>
      <c r="C677" s="274">
        <f t="shared" si="56"/>
        <v>104759.99999999999</v>
      </c>
      <c r="D677" s="276">
        <f t="shared" si="53"/>
        <v>195.82787037037036</v>
      </c>
      <c r="E677" s="276">
        <f t="shared" si="54"/>
        <v>155.19999999999999</v>
      </c>
    </row>
    <row r="678" spans="1:5" x14ac:dyDescent="0.2">
      <c r="A678" s="273">
        <f t="shared" si="55"/>
        <v>676</v>
      </c>
      <c r="B678" s="16">
        <f t="shared" si="52"/>
        <v>132350.99</v>
      </c>
      <c r="C678" s="274">
        <f t="shared" si="56"/>
        <v>104915.2</v>
      </c>
      <c r="D678" s="276">
        <f t="shared" si="53"/>
        <v>195.78548816568045</v>
      </c>
      <c r="E678" s="276">
        <f t="shared" si="54"/>
        <v>155.19999999999999</v>
      </c>
    </row>
    <row r="679" spans="1:5" x14ac:dyDescent="0.2">
      <c r="A679" s="273">
        <f t="shared" si="55"/>
        <v>677</v>
      </c>
      <c r="B679" s="16">
        <f t="shared" si="52"/>
        <v>132518.16750000001</v>
      </c>
      <c r="C679" s="274">
        <f t="shared" si="56"/>
        <v>105070.39999999999</v>
      </c>
      <c r="D679" s="276">
        <f t="shared" si="53"/>
        <v>195.74323116691286</v>
      </c>
      <c r="E679" s="276">
        <f t="shared" si="54"/>
        <v>155.19999999999999</v>
      </c>
    </row>
    <row r="680" spans="1:5" x14ac:dyDescent="0.2">
      <c r="A680" s="273">
        <f t="shared" si="55"/>
        <v>678</v>
      </c>
      <c r="B680" s="16">
        <f t="shared" si="52"/>
        <v>132685.345</v>
      </c>
      <c r="C680" s="274">
        <f t="shared" si="56"/>
        <v>105225.59999999999</v>
      </c>
      <c r="D680" s="276">
        <f t="shared" si="53"/>
        <v>195.701098820059</v>
      </c>
      <c r="E680" s="276">
        <f t="shared" si="54"/>
        <v>155.19999999999999</v>
      </c>
    </row>
    <row r="681" spans="1:5" x14ac:dyDescent="0.2">
      <c r="A681" s="273">
        <f t="shared" si="55"/>
        <v>679</v>
      </c>
      <c r="B681" s="16">
        <f t="shared" si="52"/>
        <v>132852.52249999999</v>
      </c>
      <c r="C681" s="274">
        <f t="shared" si="56"/>
        <v>105380.79999999999</v>
      </c>
      <c r="D681" s="276">
        <f t="shared" si="53"/>
        <v>195.65909057437406</v>
      </c>
      <c r="E681" s="276">
        <f t="shared" si="54"/>
        <v>155.19999999999999</v>
      </c>
    </row>
    <row r="682" spans="1:5" x14ac:dyDescent="0.2">
      <c r="A682" s="273">
        <f t="shared" si="55"/>
        <v>680</v>
      </c>
      <c r="B682" s="16">
        <f t="shared" si="52"/>
        <v>133019.70000000001</v>
      </c>
      <c r="C682" s="274">
        <f t="shared" si="56"/>
        <v>105535.99999999999</v>
      </c>
      <c r="D682" s="276">
        <f t="shared" si="53"/>
        <v>195.61720588235295</v>
      </c>
      <c r="E682" s="276">
        <f t="shared" si="54"/>
        <v>155.19999999999999</v>
      </c>
    </row>
    <row r="683" spans="1:5" x14ac:dyDescent="0.2">
      <c r="A683" s="273">
        <f t="shared" si="55"/>
        <v>681</v>
      </c>
      <c r="B683" s="16">
        <f t="shared" si="52"/>
        <v>133186.8775</v>
      </c>
      <c r="C683" s="274">
        <f t="shared" si="56"/>
        <v>105691.2</v>
      </c>
      <c r="D683" s="276">
        <f t="shared" si="53"/>
        <v>195.57544419970631</v>
      </c>
      <c r="E683" s="276">
        <f t="shared" si="54"/>
        <v>155.19999999999999</v>
      </c>
    </row>
    <row r="684" spans="1:5" x14ac:dyDescent="0.2">
      <c r="A684" s="273">
        <f t="shared" si="55"/>
        <v>682</v>
      </c>
      <c r="B684" s="16">
        <f t="shared" si="52"/>
        <v>133354.05499999999</v>
      </c>
      <c r="C684" s="274">
        <f t="shared" si="56"/>
        <v>105846.39999999999</v>
      </c>
      <c r="D684" s="276">
        <f t="shared" si="53"/>
        <v>195.53380498533724</v>
      </c>
      <c r="E684" s="276">
        <f t="shared" si="54"/>
        <v>155.19999999999999</v>
      </c>
    </row>
    <row r="685" spans="1:5" x14ac:dyDescent="0.2">
      <c r="A685" s="273">
        <f t="shared" si="55"/>
        <v>683</v>
      </c>
      <c r="B685" s="16">
        <f t="shared" si="52"/>
        <v>133521.23250000001</v>
      </c>
      <c r="C685" s="274">
        <f t="shared" si="56"/>
        <v>106001.59999999999</v>
      </c>
      <c r="D685" s="276">
        <f t="shared" si="53"/>
        <v>195.49228770131774</v>
      </c>
      <c r="E685" s="276">
        <f t="shared" si="54"/>
        <v>155.19999999999999</v>
      </c>
    </row>
    <row r="686" spans="1:5" x14ac:dyDescent="0.2">
      <c r="A686" s="273">
        <f t="shared" si="55"/>
        <v>684</v>
      </c>
      <c r="B686" s="16">
        <f t="shared" si="52"/>
        <v>133688.41</v>
      </c>
      <c r="C686" s="274">
        <f t="shared" si="56"/>
        <v>106156.79999999999</v>
      </c>
      <c r="D686" s="276">
        <f t="shared" si="53"/>
        <v>195.45089181286551</v>
      </c>
      <c r="E686" s="276">
        <f t="shared" si="54"/>
        <v>155.19999999999999</v>
      </c>
    </row>
    <row r="687" spans="1:5" x14ac:dyDescent="0.2">
      <c r="A687" s="273">
        <f t="shared" si="55"/>
        <v>685</v>
      </c>
      <c r="B687" s="16">
        <f t="shared" si="52"/>
        <v>133855.58749999999</v>
      </c>
      <c r="C687" s="274">
        <f t="shared" si="56"/>
        <v>106311.99999999999</v>
      </c>
      <c r="D687" s="276">
        <f t="shared" si="53"/>
        <v>195.40961678832116</v>
      </c>
      <c r="E687" s="276">
        <f t="shared" si="54"/>
        <v>155.19999999999999</v>
      </c>
    </row>
    <row r="688" spans="1:5" x14ac:dyDescent="0.2">
      <c r="A688" s="273">
        <f t="shared" si="55"/>
        <v>686</v>
      </c>
      <c r="B688" s="16">
        <f t="shared" si="52"/>
        <v>134022.76500000001</v>
      </c>
      <c r="C688" s="274">
        <f t="shared" si="56"/>
        <v>106467.2</v>
      </c>
      <c r="D688" s="276">
        <f t="shared" si="53"/>
        <v>195.3684620991254</v>
      </c>
      <c r="E688" s="276">
        <f t="shared" si="54"/>
        <v>155.19999999999999</v>
      </c>
    </row>
    <row r="689" spans="1:5" x14ac:dyDescent="0.2">
      <c r="A689" s="273">
        <f t="shared" si="55"/>
        <v>687</v>
      </c>
      <c r="B689" s="16">
        <f t="shared" si="52"/>
        <v>134189.9425</v>
      </c>
      <c r="C689" s="274">
        <f t="shared" si="56"/>
        <v>106622.39999999999</v>
      </c>
      <c r="D689" s="276">
        <f t="shared" si="53"/>
        <v>195.32742721979622</v>
      </c>
      <c r="E689" s="276">
        <f t="shared" si="54"/>
        <v>155.19999999999999</v>
      </c>
    </row>
    <row r="690" spans="1:5" x14ac:dyDescent="0.2">
      <c r="A690" s="273">
        <f t="shared" si="55"/>
        <v>688</v>
      </c>
      <c r="B690" s="16">
        <f t="shared" si="52"/>
        <v>134357.12</v>
      </c>
      <c r="C690" s="274">
        <f t="shared" si="56"/>
        <v>106777.59999999999</v>
      </c>
      <c r="D690" s="276">
        <f t="shared" si="53"/>
        <v>195.28651162790698</v>
      </c>
      <c r="E690" s="276">
        <f t="shared" si="54"/>
        <v>155.19999999999999</v>
      </c>
    </row>
    <row r="691" spans="1:5" x14ac:dyDescent="0.2">
      <c r="A691" s="273">
        <f t="shared" si="55"/>
        <v>689</v>
      </c>
      <c r="B691" s="16">
        <f t="shared" si="52"/>
        <v>134524.29750000002</v>
      </c>
      <c r="C691" s="274">
        <f t="shared" si="56"/>
        <v>106932.79999999999</v>
      </c>
      <c r="D691" s="276">
        <f t="shared" si="53"/>
        <v>195.24571480406388</v>
      </c>
      <c r="E691" s="276">
        <f t="shared" si="54"/>
        <v>155.19999999999999</v>
      </c>
    </row>
    <row r="692" spans="1:5" x14ac:dyDescent="0.2">
      <c r="A692" s="273">
        <f t="shared" si="55"/>
        <v>690</v>
      </c>
      <c r="B692" s="16">
        <f t="shared" si="52"/>
        <v>134691.47500000001</v>
      </c>
      <c r="C692" s="274">
        <f t="shared" si="56"/>
        <v>107087.99999999999</v>
      </c>
      <c r="D692" s="276">
        <f t="shared" si="53"/>
        <v>195.20503623188407</v>
      </c>
      <c r="E692" s="276">
        <f t="shared" si="54"/>
        <v>155.19999999999999</v>
      </c>
    </row>
    <row r="693" spans="1:5" x14ac:dyDescent="0.2">
      <c r="A693" s="273">
        <f t="shared" si="55"/>
        <v>691</v>
      </c>
      <c r="B693" s="16">
        <f t="shared" si="52"/>
        <v>134858.6525</v>
      </c>
      <c r="C693" s="274">
        <f t="shared" si="56"/>
        <v>107243.2</v>
      </c>
      <c r="D693" s="276">
        <f t="shared" si="53"/>
        <v>195.16447539797394</v>
      </c>
      <c r="E693" s="276">
        <f t="shared" si="54"/>
        <v>155.19999999999999</v>
      </c>
    </row>
    <row r="694" spans="1:5" x14ac:dyDescent="0.2">
      <c r="A694" s="273">
        <f t="shared" si="55"/>
        <v>692</v>
      </c>
      <c r="B694" s="16">
        <f t="shared" si="52"/>
        <v>135025.83000000002</v>
      </c>
      <c r="C694" s="274">
        <f t="shared" si="56"/>
        <v>107398.39999999999</v>
      </c>
      <c r="D694" s="276">
        <f t="shared" si="53"/>
        <v>195.12403179190753</v>
      </c>
      <c r="E694" s="276">
        <f t="shared" si="54"/>
        <v>155.19999999999999</v>
      </c>
    </row>
    <row r="695" spans="1:5" x14ac:dyDescent="0.2">
      <c r="A695" s="273">
        <f t="shared" si="55"/>
        <v>693</v>
      </c>
      <c r="B695" s="16">
        <f t="shared" si="52"/>
        <v>135193.00750000001</v>
      </c>
      <c r="C695" s="274">
        <f t="shared" si="56"/>
        <v>107553.59999999999</v>
      </c>
      <c r="D695" s="276">
        <f t="shared" si="53"/>
        <v>195.08370490620493</v>
      </c>
      <c r="E695" s="276">
        <f t="shared" si="54"/>
        <v>155.19999999999999</v>
      </c>
    </row>
    <row r="696" spans="1:5" x14ac:dyDescent="0.2">
      <c r="A696" s="273">
        <f t="shared" si="55"/>
        <v>694</v>
      </c>
      <c r="B696" s="16">
        <f t="shared" si="52"/>
        <v>135360.185</v>
      </c>
      <c r="C696" s="274">
        <f t="shared" si="56"/>
        <v>107708.79999999999</v>
      </c>
      <c r="D696" s="276">
        <f t="shared" si="53"/>
        <v>195.04349423631123</v>
      </c>
      <c r="E696" s="276">
        <f t="shared" si="54"/>
        <v>155.19999999999999</v>
      </c>
    </row>
    <row r="697" spans="1:5" x14ac:dyDescent="0.2">
      <c r="A697" s="273">
        <f t="shared" si="55"/>
        <v>695</v>
      </c>
      <c r="B697" s="16">
        <f t="shared" si="52"/>
        <v>135527.36250000002</v>
      </c>
      <c r="C697" s="274">
        <f t="shared" si="56"/>
        <v>107863.99999999999</v>
      </c>
      <c r="D697" s="276">
        <f t="shared" si="53"/>
        <v>195.00339928057556</v>
      </c>
      <c r="E697" s="276">
        <f t="shared" si="54"/>
        <v>155.19999999999999</v>
      </c>
    </row>
    <row r="698" spans="1:5" x14ac:dyDescent="0.2">
      <c r="A698" s="273">
        <f t="shared" si="55"/>
        <v>696</v>
      </c>
      <c r="B698" s="16">
        <f t="shared" si="52"/>
        <v>135694.54</v>
      </c>
      <c r="C698" s="274">
        <f t="shared" si="56"/>
        <v>108019.2</v>
      </c>
      <c r="D698" s="276">
        <f t="shared" si="53"/>
        <v>194.96341954022989</v>
      </c>
      <c r="E698" s="276">
        <f t="shared" si="54"/>
        <v>155.19999999999999</v>
      </c>
    </row>
    <row r="699" spans="1:5" x14ac:dyDescent="0.2">
      <c r="A699" s="273">
        <f t="shared" si="55"/>
        <v>697</v>
      </c>
      <c r="B699" s="16">
        <f t="shared" si="52"/>
        <v>135861.7175</v>
      </c>
      <c r="C699" s="274">
        <f t="shared" si="56"/>
        <v>108174.39999999999</v>
      </c>
      <c r="D699" s="276">
        <f t="shared" si="53"/>
        <v>194.92355451936871</v>
      </c>
      <c r="E699" s="276">
        <f t="shared" si="54"/>
        <v>155.19999999999999</v>
      </c>
    </row>
    <row r="700" spans="1:5" x14ac:dyDescent="0.2">
      <c r="A700" s="273">
        <f t="shared" si="55"/>
        <v>698</v>
      </c>
      <c r="B700" s="16">
        <f t="shared" si="52"/>
        <v>136028.89500000002</v>
      </c>
      <c r="C700" s="274">
        <f t="shared" si="56"/>
        <v>108329.59999999999</v>
      </c>
      <c r="D700" s="276">
        <f t="shared" si="53"/>
        <v>194.88380372492838</v>
      </c>
      <c r="E700" s="276">
        <f t="shared" si="54"/>
        <v>155.19999999999999</v>
      </c>
    </row>
    <row r="701" spans="1:5" x14ac:dyDescent="0.2">
      <c r="A701" s="273">
        <f t="shared" si="55"/>
        <v>699</v>
      </c>
      <c r="B701" s="16">
        <f t="shared" si="52"/>
        <v>136196.07250000001</v>
      </c>
      <c r="C701" s="274">
        <f t="shared" si="56"/>
        <v>108484.79999999999</v>
      </c>
      <c r="D701" s="276">
        <f t="shared" si="53"/>
        <v>194.84416666666667</v>
      </c>
      <c r="E701" s="276">
        <f t="shared" si="54"/>
        <v>155.19999999999999</v>
      </c>
    </row>
    <row r="702" spans="1:5" x14ac:dyDescent="0.2">
      <c r="A702" s="273">
        <f t="shared" si="55"/>
        <v>700</v>
      </c>
      <c r="B702" s="16">
        <f t="shared" si="52"/>
        <v>136363.25</v>
      </c>
      <c r="C702" s="274">
        <f t="shared" si="56"/>
        <v>108639.99999999999</v>
      </c>
      <c r="D702" s="276">
        <f t="shared" si="53"/>
        <v>194.80464285714285</v>
      </c>
      <c r="E702" s="276">
        <f t="shared" si="54"/>
        <v>155.19999999999999</v>
      </c>
    </row>
    <row r="703" spans="1:5" x14ac:dyDescent="0.2">
      <c r="A703" s="273">
        <f t="shared" si="55"/>
        <v>701</v>
      </c>
      <c r="B703" s="16">
        <f t="shared" si="52"/>
        <v>136530.42749999999</v>
      </c>
      <c r="C703" s="274">
        <f t="shared" si="56"/>
        <v>108795.2</v>
      </c>
      <c r="D703" s="276">
        <f t="shared" si="53"/>
        <v>194.76523181169756</v>
      </c>
      <c r="E703" s="276">
        <f t="shared" si="54"/>
        <v>155.19999999999999</v>
      </c>
    </row>
    <row r="704" spans="1:5" x14ac:dyDescent="0.2">
      <c r="A704" s="273">
        <f t="shared" si="55"/>
        <v>702</v>
      </c>
      <c r="B704" s="16">
        <f t="shared" si="52"/>
        <v>136697.60500000001</v>
      </c>
      <c r="C704" s="274">
        <f t="shared" si="56"/>
        <v>108950.39999999999</v>
      </c>
      <c r="D704" s="276">
        <f t="shared" si="53"/>
        <v>194.72593304843306</v>
      </c>
      <c r="E704" s="276">
        <f t="shared" si="54"/>
        <v>155.19999999999999</v>
      </c>
    </row>
    <row r="705" spans="1:5" x14ac:dyDescent="0.2">
      <c r="A705" s="273">
        <f t="shared" si="55"/>
        <v>703</v>
      </c>
      <c r="B705" s="16">
        <f t="shared" si="52"/>
        <v>136864.7825</v>
      </c>
      <c r="C705" s="274">
        <f t="shared" si="56"/>
        <v>109105.59999999999</v>
      </c>
      <c r="D705" s="276">
        <f t="shared" si="53"/>
        <v>194.68674608819344</v>
      </c>
      <c r="E705" s="276">
        <f t="shared" si="54"/>
        <v>155.19999999999999</v>
      </c>
    </row>
    <row r="706" spans="1:5" x14ac:dyDescent="0.2">
      <c r="A706" s="273">
        <f t="shared" si="55"/>
        <v>704</v>
      </c>
      <c r="B706" s="16">
        <f t="shared" si="52"/>
        <v>137031.96</v>
      </c>
      <c r="C706" s="274">
        <f t="shared" si="56"/>
        <v>109260.79999999999</v>
      </c>
      <c r="D706" s="276">
        <f t="shared" si="53"/>
        <v>194.64767045454545</v>
      </c>
      <c r="E706" s="276">
        <f t="shared" si="54"/>
        <v>155.19999999999999</v>
      </c>
    </row>
    <row r="707" spans="1:5" x14ac:dyDescent="0.2">
      <c r="A707" s="273">
        <f t="shared" si="55"/>
        <v>705</v>
      </c>
      <c r="B707" s="16">
        <f t="shared" si="52"/>
        <v>137199.13750000001</v>
      </c>
      <c r="C707" s="274">
        <f t="shared" si="56"/>
        <v>109415.99999999999</v>
      </c>
      <c r="D707" s="276">
        <f t="shared" si="53"/>
        <v>194.60870567375889</v>
      </c>
      <c r="E707" s="276">
        <f t="shared" si="54"/>
        <v>155.19999999999999</v>
      </c>
    </row>
    <row r="708" spans="1:5" x14ac:dyDescent="0.2">
      <c r="A708" s="273">
        <f t="shared" si="55"/>
        <v>706</v>
      </c>
      <c r="B708" s="16">
        <f t="shared" ref="B708:B771" si="57">1.165*(16600+(A708*143.5))</f>
        <v>137366.315</v>
      </c>
      <c r="C708" s="274">
        <f t="shared" si="56"/>
        <v>109571.2</v>
      </c>
      <c r="D708" s="276">
        <f t="shared" ref="D708:D771" si="58">B708/A708</f>
        <v>194.56985127478754</v>
      </c>
      <c r="E708" s="276">
        <f t="shared" ref="E708:E771" si="59">C708/A708</f>
        <v>155.19999999999999</v>
      </c>
    </row>
    <row r="709" spans="1:5" x14ac:dyDescent="0.2">
      <c r="A709" s="273">
        <f t="shared" si="55"/>
        <v>707</v>
      </c>
      <c r="B709" s="16">
        <f t="shared" si="57"/>
        <v>137533.49249999999</v>
      </c>
      <c r="C709" s="274">
        <f t="shared" si="56"/>
        <v>109726.39999999999</v>
      </c>
      <c r="D709" s="276">
        <f t="shared" si="58"/>
        <v>194.53110678925034</v>
      </c>
      <c r="E709" s="276">
        <f t="shared" si="59"/>
        <v>155.19999999999999</v>
      </c>
    </row>
    <row r="710" spans="1:5" x14ac:dyDescent="0.2">
      <c r="A710" s="273">
        <f t="shared" si="55"/>
        <v>708</v>
      </c>
      <c r="B710" s="16">
        <f t="shared" si="57"/>
        <v>137700.67000000001</v>
      </c>
      <c r="C710" s="274">
        <f t="shared" si="56"/>
        <v>109881.59999999999</v>
      </c>
      <c r="D710" s="276">
        <f t="shared" si="58"/>
        <v>194.49247175141244</v>
      </c>
      <c r="E710" s="276">
        <f t="shared" si="59"/>
        <v>155.19999999999999</v>
      </c>
    </row>
    <row r="711" spans="1:5" x14ac:dyDescent="0.2">
      <c r="A711" s="273">
        <f t="shared" si="55"/>
        <v>709</v>
      </c>
      <c r="B711" s="16">
        <f t="shared" si="57"/>
        <v>137867.8475</v>
      </c>
      <c r="C711" s="274">
        <f t="shared" si="56"/>
        <v>110036.79999999999</v>
      </c>
      <c r="D711" s="276">
        <f t="shared" si="58"/>
        <v>194.45394569816645</v>
      </c>
      <c r="E711" s="276">
        <f t="shared" si="59"/>
        <v>155.19999999999999</v>
      </c>
    </row>
    <row r="712" spans="1:5" x14ac:dyDescent="0.2">
      <c r="A712" s="273">
        <f t="shared" si="55"/>
        <v>710</v>
      </c>
      <c r="B712" s="16">
        <f t="shared" si="57"/>
        <v>138035.02499999999</v>
      </c>
      <c r="C712" s="274">
        <f t="shared" si="56"/>
        <v>110191.99999999999</v>
      </c>
      <c r="D712" s="276">
        <f t="shared" si="58"/>
        <v>194.41552816901407</v>
      </c>
      <c r="E712" s="276">
        <f t="shared" si="59"/>
        <v>155.19999999999999</v>
      </c>
    </row>
    <row r="713" spans="1:5" x14ac:dyDescent="0.2">
      <c r="A713" s="273">
        <f t="shared" si="55"/>
        <v>711</v>
      </c>
      <c r="B713" s="16">
        <f t="shared" si="57"/>
        <v>138202.20250000001</v>
      </c>
      <c r="C713" s="274">
        <f t="shared" si="56"/>
        <v>110347.2</v>
      </c>
      <c r="D713" s="276">
        <f t="shared" si="58"/>
        <v>194.37721870604784</v>
      </c>
      <c r="E713" s="276">
        <f t="shared" si="59"/>
        <v>155.19999999999999</v>
      </c>
    </row>
    <row r="714" spans="1:5" x14ac:dyDescent="0.2">
      <c r="A714" s="273">
        <f t="shared" si="55"/>
        <v>712</v>
      </c>
      <c r="B714" s="16">
        <f t="shared" si="57"/>
        <v>138369.38</v>
      </c>
      <c r="C714" s="274">
        <f t="shared" si="56"/>
        <v>110502.39999999999</v>
      </c>
      <c r="D714" s="276">
        <f t="shared" si="58"/>
        <v>194.33901685393258</v>
      </c>
      <c r="E714" s="276">
        <f t="shared" si="59"/>
        <v>155.19999999999999</v>
      </c>
    </row>
    <row r="715" spans="1:5" x14ac:dyDescent="0.2">
      <c r="A715" s="273">
        <f t="shared" si="55"/>
        <v>713</v>
      </c>
      <c r="B715" s="16">
        <f t="shared" si="57"/>
        <v>138536.5575</v>
      </c>
      <c r="C715" s="274">
        <f t="shared" si="56"/>
        <v>110657.59999999999</v>
      </c>
      <c r="D715" s="276">
        <f t="shared" si="58"/>
        <v>194.30092215988779</v>
      </c>
      <c r="E715" s="276">
        <f t="shared" si="59"/>
        <v>155.19999999999999</v>
      </c>
    </row>
    <row r="716" spans="1:5" x14ac:dyDescent="0.2">
      <c r="A716" s="273">
        <f t="shared" si="55"/>
        <v>714</v>
      </c>
      <c r="B716" s="16">
        <f t="shared" si="57"/>
        <v>138703.73500000002</v>
      </c>
      <c r="C716" s="274">
        <f t="shared" si="56"/>
        <v>110812.79999999999</v>
      </c>
      <c r="D716" s="276">
        <f t="shared" si="58"/>
        <v>194.26293417366949</v>
      </c>
      <c r="E716" s="276">
        <f t="shared" si="59"/>
        <v>155.19999999999999</v>
      </c>
    </row>
    <row r="717" spans="1:5" x14ac:dyDescent="0.2">
      <c r="A717" s="273">
        <f t="shared" si="55"/>
        <v>715</v>
      </c>
      <c r="B717" s="16">
        <f t="shared" si="57"/>
        <v>138870.91250000001</v>
      </c>
      <c r="C717" s="274">
        <f t="shared" si="56"/>
        <v>110967.99999999999</v>
      </c>
      <c r="D717" s="276">
        <f t="shared" si="58"/>
        <v>194.22505244755246</v>
      </c>
      <c r="E717" s="276">
        <f t="shared" si="59"/>
        <v>155.19999999999999</v>
      </c>
    </row>
    <row r="718" spans="1:5" x14ac:dyDescent="0.2">
      <c r="A718" s="273">
        <f t="shared" si="55"/>
        <v>716</v>
      </c>
      <c r="B718" s="16">
        <f t="shared" si="57"/>
        <v>139038.09</v>
      </c>
      <c r="C718" s="274">
        <f t="shared" si="56"/>
        <v>111123.2</v>
      </c>
      <c r="D718" s="276">
        <f t="shared" si="58"/>
        <v>194.18727653631285</v>
      </c>
      <c r="E718" s="276">
        <f t="shared" si="59"/>
        <v>155.19999999999999</v>
      </c>
    </row>
    <row r="719" spans="1:5" x14ac:dyDescent="0.2">
      <c r="A719" s="273">
        <f t="shared" ref="A719:A782" si="60">A718+1</f>
        <v>717</v>
      </c>
      <c r="B719" s="16">
        <f t="shared" si="57"/>
        <v>139205.26750000002</v>
      </c>
      <c r="C719" s="274">
        <f t="shared" ref="C719:C782" si="61">A719*155.2</f>
        <v>111278.39999999999</v>
      </c>
      <c r="D719" s="276">
        <f t="shared" si="58"/>
        <v>194.14960599721061</v>
      </c>
      <c r="E719" s="276">
        <f t="shared" si="59"/>
        <v>155.19999999999999</v>
      </c>
    </row>
    <row r="720" spans="1:5" x14ac:dyDescent="0.2">
      <c r="A720" s="273">
        <f t="shared" si="60"/>
        <v>718</v>
      </c>
      <c r="B720" s="16">
        <f t="shared" si="57"/>
        <v>139372.44500000001</v>
      </c>
      <c r="C720" s="274">
        <f t="shared" si="61"/>
        <v>111433.59999999999</v>
      </c>
      <c r="D720" s="276">
        <f t="shared" si="58"/>
        <v>194.11204038997215</v>
      </c>
      <c r="E720" s="276">
        <f t="shared" si="59"/>
        <v>155.19999999999999</v>
      </c>
    </row>
    <row r="721" spans="1:5" x14ac:dyDescent="0.2">
      <c r="A721" s="273">
        <f t="shared" si="60"/>
        <v>719</v>
      </c>
      <c r="B721" s="16">
        <f t="shared" si="57"/>
        <v>139539.6225</v>
      </c>
      <c r="C721" s="274">
        <f t="shared" si="61"/>
        <v>111588.79999999999</v>
      </c>
      <c r="D721" s="276">
        <f t="shared" si="58"/>
        <v>194.07457927677331</v>
      </c>
      <c r="E721" s="276">
        <f t="shared" si="59"/>
        <v>155.19999999999999</v>
      </c>
    </row>
    <row r="722" spans="1:5" x14ac:dyDescent="0.2">
      <c r="A722" s="273">
        <f t="shared" si="60"/>
        <v>720</v>
      </c>
      <c r="B722" s="16">
        <f t="shared" si="57"/>
        <v>139706.80000000002</v>
      </c>
      <c r="C722" s="274">
        <f t="shared" si="61"/>
        <v>111743.99999999999</v>
      </c>
      <c r="D722" s="276">
        <f t="shared" si="58"/>
        <v>194.03722222222225</v>
      </c>
      <c r="E722" s="276">
        <f t="shared" si="59"/>
        <v>155.19999999999999</v>
      </c>
    </row>
    <row r="723" spans="1:5" x14ac:dyDescent="0.2">
      <c r="A723" s="273">
        <f t="shared" si="60"/>
        <v>721</v>
      </c>
      <c r="B723" s="16">
        <f t="shared" si="57"/>
        <v>139873.97750000001</v>
      </c>
      <c r="C723" s="274">
        <f t="shared" si="61"/>
        <v>111899.2</v>
      </c>
      <c r="D723" s="276">
        <f t="shared" si="58"/>
        <v>193.99996879334259</v>
      </c>
      <c r="E723" s="276">
        <f t="shared" si="59"/>
        <v>155.19999999999999</v>
      </c>
    </row>
    <row r="724" spans="1:5" x14ac:dyDescent="0.2">
      <c r="A724" s="273">
        <f t="shared" si="60"/>
        <v>722</v>
      </c>
      <c r="B724" s="16">
        <f t="shared" si="57"/>
        <v>140041.155</v>
      </c>
      <c r="C724" s="274">
        <f t="shared" si="61"/>
        <v>112054.39999999999</v>
      </c>
      <c r="D724" s="276">
        <f t="shared" si="58"/>
        <v>193.96281855955678</v>
      </c>
      <c r="E724" s="276">
        <f t="shared" si="59"/>
        <v>155.19999999999999</v>
      </c>
    </row>
    <row r="725" spans="1:5" x14ac:dyDescent="0.2">
      <c r="A725" s="273">
        <f t="shared" si="60"/>
        <v>723</v>
      </c>
      <c r="B725" s="16">
        <f t="shared" si="57"/>
        <v>140208.33250000002</v>
      </c>
      <c r="C725" s="274">
        <f t="shared" si="61"/>
        <v>112209.59999999999</v>
      </c>
      <c r="D725" s="276">
        <f t="shared" si="58"/>
        <v>193.92577109266946</v>
      </c>
      <c r="E725" s="276">
        <f t="shared" si="59"/>
        <v>155.19999999999999</v>
      </c>
    </row>
    <row r="726" spans="1:5" x14ac:dyDescent="0.2">
      <c r="A726" s="273">
        <f t="shared" si="60"/>
        <v>724</v>
      </c>
      <c r="B726" s="16">
        <f t="shared" si="57"/>
        <v>140375.51</v>
      </c>
      <c r="C726" s="274">
        <f t="shared" si="61"/>
        <v>112364.79999999999</v>
      </c>
      <c r="D726" s="276">
        <f t="shared" si="58"/>
        <v>193.88882596685085</v>
      </c>
      <c r="E726" s="276">
        <f t="shared" si="59"/>
        <v>155.19999999999999</v>
      </c>
    </row>
    <row r="727" spans="1:5" x14ac:dyDescent="0.2">
      <c r="A727" s="273">
        <f t="shared" si="60"/>
        <v>725</v>
      </c>
      <c r="B727" s="16">
        <f t="shared" si="57"/>
        <v>140542.6875</v>
      </c>
      <c r="C727" s="274">
        <f t="shared" si="61"/>
        <v>112519.99999999999</v>
      </c>
      <c r="D727" s="276">
        <f t="shared" si="58"/>
        <v>193.85198275862069</v>
      </c>
      <c r="E727" s="276">
        <f t="shared" si="59"/>
        <v>155.19999999999999</v>
      </c>
    </row>
    <row r="728" spans="1:5" x14ac:dyDescent="0.2">
      <c r="A728" s="273">
        <f t="shared" si="60"/>
        <v>726</v>
      </c>
      <c r="B728" s="16">
        <f t="shared" si="57"/>
        <v>140709.86499999999</v>
      </c>
      <c r="C728" s="274">
        <f t="shared" si="61"/>
        <v>112675.2</v>
      </c>
      <c r="D728" s="276">
        <f t="shared" si="58"/>
        <v>193.81524104683194</v>
      </c>
      <c r="E728" s="276">
        <f t="shared" si="59"/>
        <v>155.19999999999999</v>
      </c>
    </row>
    <row r="729" spans="1:5" x14ac:dyDescent="0.2">
      <c r="A729" s="273">
        <f t="shared" si="60"/>
        <v>727</v>
      </c>
      <c r="B729" s="16">
        <f t="shared" si="57"/>
        <v>140877.04250000001</v>
      </c>
      <c r="C729" s="274">
        <f t="shared" si="61"/>
        <v>112830.39999999999</v>
      </c>
      <c r="D729" s="276">
        <f t="shared" si="58"/>
        <v>193.77860041265475</v>
      </c>
      <c r="E729" s="276">
        <f t="shared" si="59"/>
        <v>155.19999999999999</v>
      </c>
    </row>
    <row r="730" spans="1:5" x14ac:dyDescent="0.2">
      <c r="A730" s="273">
        <f t="shared" si="60"/>
        <v>728</v>
      </c>
      <c r="B730" s="16">
        <f t="shared" si="57"/>
        <v>141044.22</v>
      </c>
      <c r="C730" s="274">
        <f t="shared" si="61"/>
        <v>112985.59999999999</v>
      </c>
      <c r="D730" s="276">
        <f t="shared" si="58"/>
        <v>193.74206043956045</v>
      </c>
      <c r="E730" s="276">
        <f t="shared" si="59"/>
        <v>155.19999999999999</v>
      </c>
    </row>
    <row r="731" spans="1:5" x14ac:dyDescent="0.2">
      <c r="A731" s="273">
        <f t="shared" si="60"/>
        <v>729</v>
      </c>
      <c r="B731" s="16">
        <f t="shared" si="57"/>
        <v>141211.39749999999</v>
      </c>
      <c r="C731" s="274">
        <f t="shared" si="61"/>
        <v>113140.79999999999</v>
      </c>
      <c r="D731" s="276">
        <f t="shared" si="58"/>
        <v>193.70562071330588</v>
      </c>
      <c r="E731" s="276">
        <f t="shared" si="59"/>
        <v>155.19999999999999</v>
      </c>
    </row>
    <row r="732" spans="1:5" x14ac:dyDescent="0.2">
      <c r="A732" s="273">
        <f t="shared" si="60"/>
        <v>730</v>
      </c>
      <c r="B732" s="16">
        <f t="shared" si="57"/>
        <v>141378.57500000001</v>
      </c>
      <c r="C732" s="274">
        <f t="shared" si="61"/>
        <v>113295.99999999999</v>
      </c>
      <c r="D732" s="276">
        <f t="shared" si="58"/>
        <v>193.66928082191782</v>
      </c>
      <c r="E732" s="276">
        <f t="shared" si="59"/>
        <v>155.19999999999999</v>
      </c>
    </row>
    <row r="733" spans="1:5" x14ac:dyDescent="0.2">
      <c r="A733" s="273">
        <f t="shared" si="60"/>
        <v>731</v>
      </c>
      <c r="B733" s="16">
        <f t="shared" si="57"/>
        <v>141545.7525</v>
      </c>
      <c r="C733" s="274">
        <f t="shared" si="61"/>
        <v>113451.2</v>
      </c>
      <c r="D733" s="276">
        <f t="shared" si="58"/>
        <v>193.63304035567717</v>
      </c>
      <c r="E733" s="276">
        <f t="shared" si="59"/>
        <v>155.19999999999999</v>
      </c>
    </row>
    <row r="734" spans="1:5" x14ac:dyDescent="0.2">
      <c r="A734" s="273">
        <f t="shared" si="60"/>
        <v>732</v>
      </c>
      <c r="B734" s="16">
        <f t="shared" si="57"/>
        <v>141712.93</v>
      </c>
      <c r="C734" s="274">
        <f t="shared" si="61"/>
        <v>113606.39999999999</v>
      </c>
      <c r="D734" s="276">
        <f t="shared" si="58"/>
        <v>193.59689890710382</v>
      </c>
      <c r="E734" s="276">
        <f t="shared" si="59"/>
        <v>155.19999999999999</v>
      </c>
    </row>
    <row r="735" spans="1:5" x14ac:dyDescent="0.2">
      <c r="A735" s="273">
        <f t="shared" si="60"/>
        <v>733</v>
      </c>
      <c r="B735" s="16">
        <f t="shared" si="57"/>
        <v>141880.10750000001</v>
      </c>
      <c r="C735" s="274">
        <f t="shared" si="61"/>
        <v>113761.59999999999</v>
      </c>
      <c r="D735" s="276">
        <f t="shared" si="58"/>
        <v>193.56085607094136</v>
      </c>
      <c r="E735" s="276">
        <f t="shared" si="59"/>
        <v>155.19999999999999</v>
      </c>
    </row>
    <row r="736" spans="1:5" x14ac:dyDescent="0.2">
      <c r="A736" s="273">
        <f t="shared" si="60"/>
        <v>734</v>
      </c>
      <c r="B736" s="16">
        <f t="shared" si="57"/>
        <v>142047.285</v>
      </c>
      <c r="C736" s="274">
        <f t="shared" si="61"/>
        <v>113916.79999999999</v>
      </c>
      <c r="D736" s="276">
        <f t="shared" si="58"/>
        <v>193.52491144414171</v>
      </c>
      <c r="E736" s="276">
        <f t="shared" si="59"/>
        <v>155.19999999999999</v>
      </c>
    </row>
    <row r="737" spans="1:5" x14ac:dyDescent="0.2">
      <c r="A737" s="273">
        <f t="shared" si="60"/>
        <v>735</v>
      </c>
      <c r="B737" s="16">
        <f t="shared" si="57"/>
        <v>142214.46249999999</v>
      </c>
      <c r="C737" s="274">
        <f t="shared" si="61"/>
        <v>114071.99999999999</v>
      </c>
      <c r="D737" s="276">
        <f t="shared" si="58"/>
        <v>193.48906462585032</v>
      </c>
      <c r="E737" s="276">
        <f t="shared" si="59"/>
        <v>155.19999999999999</v>
      </c>
    </row>
    <row r="738" spans="1:5" x14ac:dyDescent="0.2">
      <c r="A738" s="273">
        <f t="shared" si="60"/>
        <v>736</v>
      </c>
      <c r="B738" s="16">
        <f t="shared" si="57"/>
        <v>142381.64000000001</v>
      </c>
      <c r="C738" s="274">
        <f t="shared" si="61"/>
        <v>114227.2</v>
      </c>
      <c r="D738" s="276">
        <f t="shared" si="58"/>
        <v>193.45331521739132</v>
      </c>
      <c r="E738" s="276">
        <f t="shared" si="59"/>
        <v>155.19999999999999</v>
      </c>
    </row>
    <row r="739" spans="1:5" x14ac:dyDescent="0.2">
      <c r="A739" s="273">
        <f t="shared" si="60"/>
        <v>737</v>
      </c>
      <c r="B739" s="16">
        <f t="shared" si="57"/>
        <v>142548.8175</v>
      </c>
      <c r="C739" s="274">
        <f t="shared" si="61"/>
        <v>114382.39999999999</v>
      </c>
      <c r="D739" s="276">
        <f t="shared" si="58"/>
        <v>193.41766282225237</v>
      </c>
      <c r="E739" s="276">
        <f t="shared" si="59"/>
        <v>155.19999999999999</v>
      </c>
    </row>
    <row r="740" spans="1:5" x14ac:dyDescent="0.2">
      <c r="A740" s="273">
        <f t="shared" si="60"/>
        <v>738</v>
      </c>
      <c r="B740" s="16">
        <f t="shared" si="57"/>
        <v>142715.995</v>
      </c>
      <c r="C740" s="274">
        <f t="shared" si="61"/>
        <v>114537.59999999999</v>
      </c>
      <c r="D740" s="276">
        <f t="shared" si="58"/>
        <v>193.38210704607044</v>
      </c>
      <c r="E740" s="276">
        <f t="shared" si="59"/>
        <v>155.19999999999999</v>
      </c>
    </row>
    <row r="741" spans="1:5" x14ac:dyDescent="0.2">
      <c r="A741" s="273">
        <f t="shared" si="60"/>
        <v>739</v>
      </c>
      <c r="B741" s="16">
        <f t="shared" si="57"/>
        <v>142883.17250000002</v>
      </c>
      <c r="C741" s="274">
        <f t="shared" si="61"/>
        <v>114692.79999999999</v>
      </c>
      <c r="D741" s="276">
        <f t="shared" si="58"/>
        <v>193.34664749661707</v>
      </c>
      <c r="E741" s="276">
        <f t="shared" si="59"/>
        <v>155.19999999999999</v>
      </c>
    </row>
    <row r="742" spans="1:5" x14ac:dyDescent="0.2">
      <c r="A742" s="273">
        <f t="shared" si="60"/>
        <v>740</v>
      </c>
      <c r="B742" s="16">
        <f t="shared" si="57"/>
        <v>143050.35</v>
      </c>
      <c r="C742" s="274">
        <f t="shared" si="61"/>
        <v>114847.99999999999</v>
      </c>
      <c r="D742" s="276">
        <f t="shared" si="58"/>
        <v>193.31128378378378</v>
      </c>
      <c r="E742" s="276">
        <f t="shared" si="59"/>
        <v>155.19999999999999</v>
      </c>
    </row>
    <row r="743" spans="1:5" x14ac:dyDescent="0.2">
      <c r="A743" s="273">
        <f t="shared" si="60"/>
        <v>741</v>
      </c>
      <c r="B743" s="16">
        <f t="shared" si="57"/>
        <v>143217.5275</v>
      </c>
      <c r="C743" s="274">
        <f t="shared" si="61"/>
        <v>115003.2</v>
      </c>
      <c r="D743" s="276">
        <f t="shared" si="58"/>
        <v>193.27601551956815</v>
      </c>
      <c r="E743" s="276">
        <f t="shared" si="59"/>
        <v>155.19999999999999</v>
      </c>
    </row>
    <row r="744" spans="1:5" x14ac:dyDescent="0.2">
      <c r="A744" s="273">
        <f t="shared" si="60"/>
        <v>742</v>
      </c>
      <c r="B744" s="16">
        <f t="shared" si="57"/>
        <v>143384.70500000002</v>
      </c>
      <c r="C744" s="274">
        <f t="shared" si="61"/>
        <v>115158.39999999999</v>
      </c>
      <c r="D744" s="276">
        <f t="shared" si="58"/>
        <v>193.24084231805932</v>
      </c>
      <c r="E744" s="276">
        <f t="shared" si="59"/>
        <v>155.19999999999999</v>
      </c>
    </row>
    <row r="745" spans="1:5" x14ac:dyDescent="0.2">
      <c r="A745" s="273">
        <f t="shared" si="60"/>
        <v>743</v>
      </c>
      <c r="B745" s="16">
        <f t="shared" si="57"/>
        <v>143551.88250000001</v>
      </c>
      <c r="C745" s="274">
        <f t="shared" si="61"/>
        <v>115313.59999999999</v>
      </c>
      <c r="D745" s="276">
        <f t="shared" si="58"/>
        <v>193.20576379542396</v>
      </c>
      <c r="E745" s="276">
        <f t="shared" si="59"/>
        <v>155.19999999999999</v>
      </c>
    </row>
    <row r="746" spans="1:5" x14ac:dyDescent="0.2">
      <c r="A746" s="273">
        <f t="shared" si="60"/>
        <v>744</v>
      </c>
      <c r="B746" s="16">
        <f t="shared" si="57"/>
        <v>143719.06</v>
      </c>
      <c r="C746" s="274">
        <f t="shared" si="61"/>
        <v>115468.79999999999</v>
      </c>
      <c r="D746" s="276">
        <f t="shared" si="58"/>
        <v>193.17077956989246</v>
      </c>
      <c r="E746" s="276">
        <f t="shared" si="59"/>
        <v>155.19999999999999</v>
      </c>
    </row>
    <row r="747" spans="1:5" x14ac:dyDescent="0.2">
      <c r="A747" s="273">
        <f t="shared" si="60"/>
        <v>745</v>
      </c>
      <c r="B747" s="16">
        <f t="shared" si="57"/>
        <v>143886.23750000002</v>
      </c>
      <c r="C747" s="274">
        <f t="shared" si="61"/>
        <v>115623.99999999999</v>
      </c>
      <c r="D747" s="276">
        <f t="shared" si="58"/>
        <v>193.13588926174498</v>
      </c>
      <c r="E747" s="276">
        <f t="shared" si="59"/>
        <v>155.19999999999999</v>
      </c>
    </row>
    <row r="748" spans="1:5" x14ac:dyDescent="0.2">
      <c r="A748" s="273">
        <f t="shared" si="60"/>
        <v>746</v>
      </c>
      <c r="B748" s="16">
        <f t="shared" si="57"/>
        <v>144053.41500000001</v>
      </c>
      <c r="C748" s="274">
        <f t="shared" si="61"/>
        <v>115779.2</v>
      </c>
      <c r="D748" s="276">
        <f t="shared" si="58"/>
        <v>193.10109249329759</v>
      </c>
      <c r="E748" s="276">
        <f t="shared" si="59"/>
        <v>155.19999999999999</v>
      </c>
    </row>
    <row r="749" spans="1:5" x14ac:dyDescent="0.2">
      <c r="A749" s="273">
        <f t="shared" si="60"/>
        <v>747</v>
      </c>
      <c r="B749" s="16">
        <f t="shared" si="57"/>
        <v>144220.5925</v>
      </c>
      <c r="C749" s="274">
        <f t="shared" si="61"/>
        <v>115934.39999999999</v>
      </c>
      <c r="D749" s="276">
        <f t="shared" si="58"/>
        <v>193.06638888888889</v>
      </c>
      <c r="E749" s="276">
        <f t="shared" si="59"/>
        <v>155.19999999999999</v>
      </c>
    </row>
    <row r="750" spans="1:5" x14ac:dyDescent="0.2">
      <c r="A750" s="273">
        <f t="shared" si="60"/>
        <v>748</v>
      </c>
      <c r="B750" s="16">
        <f t="shared" si="57"/>
        <v>144387.77000000002</v>
      </c>
      <c r="C750" s="274">
        <f t="shared" si="61"/>
        <v>116089.59999999999</v>
      </c>
      <c r="D750" s="276">
        <f t="shared" si="58"/>
        <v>193.03177807486634</v>
      </c>
      <c r="E750" s="276">
        <f t="shared" si="59"/>
        <v>155.19999999999999</v>
      </c>
    </row>
    <row r="751" spans="1:5" x14ac:dyDescent="0.2">
      <c r="A751" s="273">
        <f t="shared" si="60"/>
        <v>749</v>
      </c>
      <c r="B751" s="16">
        <f t="shared" si="57"/>
        <v>144554.94750000001</v>
      </c>
      <c r="C751" s="274">
        <f t="shared" si="61"/>
        <v>116244.79999999999</v>
      </c>
      <c r="D751" s="276">
        <f t="shared" si="58"/>
        <v>192.99725967957278</v>
      </c>
      <c r="E751" s="276">
        <f t="shared" si="59"/>
        <v>155.19999999999999</v>
      </c>
    </row>
    <row r="752" spans="1:5" x14ac:dyDescent="0.2">
      <c r="A752" s="273">
        <f t="shared" si="60"/>
        <v>750</v>
      </c>
      <c r="B752" s="16">
        <f t="shared" si="57"/>
        <v>144722.125</v>
      </c>
      <c r="C752" s="274">
        <f t="shared" si="61"/>
        <v>116399.99999999999</v>
      </c>
      <c r="D752" s="276">
        <f t="shared" si="58"/>
        <v>192.96283333333332</v>
      </c>
      <c r="E752" s="276">
        <f t="shared" si="59"/>
        <v>155.19999999999999</v>
      </c>
    </row>
    <row r="753" spans="1:5" x14ac:dyDescent="0.2">
      <c r="A753" s="273">
        <f t="shared" si="60"/>
        <v>751</v>
      </c>
      <c r="B753" s="16">
        <f t="shared" si="57"/>
        <v>144889.30249999999</v>
      </c>
      <c r="C753" s="274">
        <f t="shared" si="61"/>
        <v>116555.2</v>
      </c>
      <c r="D753" s="276">
        <f t="shared" si="58"/>
        <v>192.92849866844207</v>
      </c>
      <c r="E753" s="276">
        <f t="shared" si="59"/>
        <v>155.19999999999999</v>
      </c>
    </row>
    <row r="754" spans="1:5" x14ac:dyDescent="0.2">
      <c r="A754" s="273">
        <f t="shared" si="60"/>
        <v>752</v>
      </c>
      <c r="B754" s="16">
        <f t="shared" si="57"/>
        <v>145056.48000000001</v>
      </c>
      <c r="C754" s="274">
        <f t="shared" si="61"/>
        <v>116710.39999999999</v>
      </c>
      <c r="D754" s="276">
        <f t="shared" si="58"/>
        <v>192.89425531914895</v>
      </c>
      <c r="E754" s="276">
        <f t="shared" si="59"/>
        <v>155.19999999999999</v>
      </c>
    </row>
    <row r="755" spans="1:5" x14ac:dyDescent="0.2">
      <c r="A755" s="273">
        <f t="shared" si="60"/>
        <v>753</v>
      </c>
      <c r="B755" s="16">
        <f t="shared" si="57"/>
        <v>145223.6575</v>
      </c>
      <c r="C755" s="274">
        <f t="shared" si="61"/>
        <v>116865.59999999999</v>
      </c>
      <c r="D755" s="276">
        <f t="shared" si="58"/>
        <v>192.86010292164676</v>
      </c>
      <c r="E755" s="276">
        <f t="shared" si="59"/>
        <v>155.19999999999999</v>
      </c>
    </row>
    <row r="756" spans="1:5" x14ac:dyDescent="0.2">
      <c r="A756" s="273">
        <f t="shared" si="60"/>
        <v>754</v>
      </c>
      <c r="B756" s="16">
        <f t="shared" si="57"/>
        <v>145390.83499999999</v>
      </c>
      <c r="C756" s="274">
        <f t="shared" si="61"/>
        <v>117020.79999999999</v>
      </c>
      <c r="D756" s="276">
        <f t="shared" si="58"/>
        <v>192.82604111405834</v>
      </c>
      <c r="E756" s="276">
        <f t="shared" si="59"/>
        <v>155.19999999999999</v>
      </c>
    </row>
    <row r="757" spans="1:5" x14ac:dyDescent="0.2">
      <c r="A757" s="273">
        <f t="shared" si="60"/>
        <v>755</v>
      </c>
      <c r="B757" s="16">
        <f t="shared" si="57"/>
        <v>145558.01250000001</v>
      </c>
      <c r="C757" s="274">
        <f t="shared" si="61"/>
        <v>117175.99999999999</v>
      </c>
      <c r="D757" s="276">
        <f t="shared" si="58"/>
        <v>192.79206953642387</v>
      </c>
      <c r="E757" s="276">
        <f t="shared" si="59"/>
        <v>155.19999999999999</v>
      </c>
    </row>
    <row r="758" spans="1:5" x14ac:dyDescent="0.2">
      <c r="A758" s="273">
        <f t="shared" si="60"/>
        <v>756</v>
      </c>
      <c r="B758" s="16">
        <f t="shared" si="57"/>
        <v>145725.19</v>
      </c>
      <c r="C758" s="274">
        <f t="shared" si="61"/>
        <v>117331.2</v>
      </c>
      <c r="D758" s="276">
        <f t="shared" si="58"/>
        <v>192.75818783068783</v>
      </c>
      <c r="E758" s="276">
        <f t="shared" si="59"/>
        <v>155.19999999999999</v>
      </c>
    </row>
    <row r="759" spans="1:5" x14ac:dyDescent="0.2">
      <c r="A759" s="273">
        <f t="shared" si="60"/>
        <v>757</v>
      </c>
      <c r="B759" s="16">
        <f t="shared" si="57"/>
        <v>145892.36749999999</v>
      </c>
      <c r="C759" s="274">
        <f t="shared" si="61"/>
        <v>117486.39999999999</v>
      </c>
      <c r="D759" s="276">
        <f t="shared" si="58"/>
        <v>192.72439564068691</v>
      </c>
      <c r="E759" s="276">
        <f t="shared" si="59"/>
        <v>155.19999999999999</v>
      </c>
    </row>
    <row r="760" spans="1:5" x14ac:dyDescent="0.2">
      <c r="A760" s="273">
        <f t="shared" si="60"/>
        <v>758</v>
      </c>
      <c r="B760" s="16">
        <f t="shared" si="57"/>
        <v>146059.54500000001</v>
      </c>
      <c r="C760" s="274">
        <f t="shared" si="61"/>
        <v>117641.59999999999</v>
      </c>
      <c r="D760" s="276">
        <f t="shared" si="58"/>
        <v>192.69069261213721</v>
      </c>
      <c r="E760" s="276">
        <f t="shared" si="59"/>
        <v>155.19999999999999</v>
      </c>
    </row>
    <row r="761" spans="1:5" x14ac:dyDescent="0.2">
      <c r="A761" s="273">
        <f t="shared" si="60"/>
        <v>759</v>
      </c>
      <c r="B761" s="16">
        <f t="shared" si="57"/>
        <v>146226.7225</v>
      </c>
      <c r="C761" s="274">
        <f t="shared" si="61"/>
        <v>117796.79999999999</v>
      </c>
      <c r="D761" s="276">
        <f t="shared" si="58"/>
        <v>192.65707839262188</v>
      </c>
      <c r="E761" s="276">
        <f t="shared" si="59"/>
        <v>155.19999999999999</v>
      </c>
    </row>
    <row r="762" spans="1:5" x14ac:dyDescent="0.2">
      <c r="A762" s="273">
        <f t="shared" si="60"/>
        <v>760</v>
      </c>
      <c r="B762" s="16">
        <f t="shared" si="57"/>
        <v>146393.9</v>
      </c>
      <c r="C762" s="274">
        <f t="shared" si="61"/>
        <v>117951.99999999999</v>
      </c>
      <c r="D762" s="276">
        <f t="shared" si="58"/>
        <v>192.62355263157895</v>
      </c>
      <c r="E762" s="276">
        <f t="shared" si="59"/>
        <v>155.19999999999999</v>
      </c>
    </row>
    <row r="763" spans="1:5" x14ac:dyDescent="0.2">
      <c r="A763" s="273">
        <f t="shared" si="60"/>
        <v>761</v>
      </c>
      <c r="B763" s="16">
        <f t="shared" si="57"/>
        <v>146561.07750000001</v>
      </c>
      <c r="C763" s="274">
        <f t="shared" si="61"/>
        <v>118107.2</v>
      </c>
      <c r="D763" s="276">
        <f t="shared" si="58"/>
        <v>192.59011498028912</v>
      </c>
      <c r="E763" s="276">
        <f t="shared" si="59"/>
        <v>155.19999999999999</v>
      </c>
    </row>
    <row r="764" spans="1:5" x14ac:dyDescent="0.2">
      <c r="A764" s="273">
        <f t="shared" si="60"/>
        <v>762</v>
      </c>
      <c r="B764" s="16">
        <f t="shared" si="57"/>
        <v>146728.255</v>
      </c>
      <c r="C764" s="274">
        <f t="shared" si="61"/>
        <v>118262.39999999999</v>
      </c>
      <c r="D764" s="276">
        <f t="shared" si="58"/>
        <v>192.55676509186353</v>
      </c>
      <c r="E764" s="276">
        <f t="shared" si="59"/>
        <v>155.19999999999999</v>
      </c>
    </row>
    <row r="765" spans="1:5" x14ac:dyDescent="0.2">
      <c r="A765" s="273">
        <f t="shared" si="60"/>
        <v>763</v>
      </c>
      <c r="B765" s="16">
        <f t="shared" si="57"/>
        <v>146895.4325</v>
      </c>
      <c r="C765" s="274">
        <f t="shared" si="61"/>
        <v>118417.59999999999</v>
      </c>
      <c r="D765" s="276">
        <f t="shared" si="58"/>
        <v>192.52350262123198</v>
      </c>
      <c r="E765" s="276">
        <f t="shared" si="59"/>
        <v>155.19999999999999</v>
      </c>
    </row>
    <row r="766" spans="1:5" x14ac:dyDescent="0.2">
      <c r="A766" s="273">
        <f t="shared" si="60"/>
        <v>764</v>
      </c>
      <c r="B766" s="16">
        <f t="shared" si="57"/>
        <v>147062.61000000002</v>
      </c>
      <c r="C766" s="274">
        <f t="shared" si="61"/>
        <v>118572.79999999999</v>
      </c>
      <c r="D766" s="276">
        <f t="shared" si="58"/>
        <v>192.4903272251309</v>
      </c>
      <c r="E766" s="276">
        <f t="shared" si="59"/>
        <v>155.19999999999999</v>
      </c>
    </row>
    <row r="767" spans="1:5" x14ac:dyDescent="0.2">
      <c r="A767" s="273">
        <f t="shared" si="60"/>
        <v>765</v>
      </c>
      <c r="B767" s="16">
        <f t="shared" si="57"/>
        <v>147229.78750000001</v>
      </c>
      <c r="C767" s="274">
        <f t="shared" si="61"/>
        <v>118727.99999999999</v>
      </c>
      <c r="D767" s="276">
        <f t="shared" si="58"/>
        <v>192.4572385620915</v>
      </c>
      <c r="E767" s="276">
        <f t="shared" si="59"/>
        <v>155.19999999999999</v>
      </c>
    </row>
    <row r="768" spans="1:5" x14ac:dyDescent="0.2">
      <c r="A768" s="273">
        <f t="shared" si="60"/>
        <v>766</v>
      </c>
      <c r="B768" s="16">
        <f t="shared" si="57"/>
        <v>147396.965</v>
      </c>
      <c r="C768" s="274">
        <f t="shared" si="61"/>
        <v>118883.2</v>
      </c>
      <c r="D768" s="276">
        <f t="shared" si="58"/>
        <v>192.42423629242819</v>
      </c>
      <c r="E768" s="276">
        <f t="shared" si="59"/>
        <v>155.19999999999999</v>
      </c>
    </row>
    <row r="769" spans="1:5" x14ac:dyDescent="0.2">
      <c r="A769" s="273">
        <f t="shared" si="60"/>
        <v>767</v>
      </c>
      <c r="B769" s="16">
        <f t="shared" si="57"/>
        <v>147564.14250000002</v>
      </c>
      <c r="C769" s="274">
        <f t="shared" si="61"/>
        <v>119038.39999999999</v>
      </c>
      <c r="D769" s="276">
        <f t="shared" si="58"/>
        <v>192.39132007822687</v>
      </c>
      <c r="E769" s="276">
        <f t="shared" si="59"/>
        <v>155.19999999999999</v>
      </c>
    </row>
    <row r="770" spans="1:5" x14ac:dyDescent="0.2">
      <c r="A770" s="273">
        <f t="shared" si="60"/>
        <v>768</v>
      </c>
      <c r="B770" s="16">
        <f t="shared" si="57"/>
        <v>147731.32</v>
      </c>
      <c r="C770" s="274">
        <f t="shared" si="61"/>
        <v>119193.59999999999</v>
      </c>
      <c r="D770" s="276">
        <f t="shared" si="58"/>
        <v>192.35848958333335</v>
      </c>
      <c r="E770" s="276">
        <f t="shared" si="59"/>
        <v>155.19999999999999</v>
      </c>
    </row>
    <row r="771" spans="1:5" x14ac:dyDescent="0.2">
      <c r="A771" s="273">
        <f t="shared" si="60"/>
        <v>769</v>
      </c>
      <c r="B771" s="16">
        <f t="shared" si="57"/>
        <v>147898.4975</v>
      </c>
      <c r="C771" s="274">
        <f t="shared" si="61"/>
        <v>119348.79999999999</v>
      </c>
      <c r="D771" s="276">
        <f t="shared" si="58"/>
        <v>192.32574447334201</v>
      </c>
      <c r="E771" s="276">
        <f t="shared" si="59"/>
        <v>155.19999999999999</v>
      </c>
    </row>
    <row r="772" spans="1:5" x14ac:dyDescent="0.2">
      <c r="A772" s="273">
        <f t="shared" si="60"/>
        <v>770</v>
      </c>
      <c r="B772" s="16">
        <f t="shared" ref="B772:B835" si="62">1.165*(16600+(A772*143.5))</f>
        <v>148065.67500000002</v>
      </c>
      <c r="C772" s="274">
        <f t="shared" si="61"/>
        <v>119503.99999999999</v>
      </c>
      <c r="D772" s="276">
        <f t="shared" ref="D772:D835" si="63">B772/A772</f>
        <v>192.29308441558445</v>
      </c>
      <c r="E772" s="276">
        <f t="shared" ref="E772:E835" si="64">C772/A772</f>
        <v>155.19999999999999</v>
      </c>
    </row>
    <row r="773" spans="1:5" x14ac:dyDescent="0.2">
      <c r="A773" s="273">
        <f t="shared" si="60"/>
        <v>771</v>
      </c>
      <c r="B773" s="16">
        <f t="shared" si="62"/>
        <v>148232.85250000001</v>
      </c>
      <c r="C773" s="274">
        <f t="shared" si="61"/>
        <v>119659.2</v>
      </c>
      <c r="D773" s="276">
        <f t="shared" si="63"/>
        <v>192.26050907911804</v>
      </c>
      <c r="E773" s="276">
        <f t="shared" si="64"/>
        <v>155.19999999999999</v>
      </c>
    </row>
    <row r="774" spans="1:5" x14ac:dyDescent="0.2">
      <c r="A774" s="273">
        <f t="shared" si="60"/>
        <v>772</v>
      </c>
      <c r="B774" s="16">
        <f t="shared" si="62"/>
        <v>148400.03</v>
      </c>
      <c r="C774" s="274">
        <f t="shared" si="61"/>
        <v>119814.39999999999</v>
      </c>
      <c r="D774" s="276">
        <f t="shared" si="63"/>
        <v>192.22801813471503</v>
      </c>
      <c r="E774" s="276">
        <f t="shared" si="64"/>
        <v>155.19999999999999</v>
      </c>
    </row>
    <row r="775" spans="1:5" x14ac:dyDescent="0.2">
      <c r="A775" s="273">
        <f t="shared" si="60"/>
        <v>773</v>
      </c>
      <c r="B775" s="16">
        <f t="shared" si="62"/>
        <v>148567.20750000002</v>
      </c>
      <c r="C775" s="274">
        <f t="shared" si="61"/>
        <v>119969.59999999999</v>
      </c>
      <c r="D775" s="276">
        <f t="shared" si="63"/>
        <v>192.19561125485126</v>
      </c>
      <c r="E775" s="276">
        <f t="shared" si="64"/>
        <v>155.19999999999999</v>
      </c>
    </row>
    <row r="776" spans="1:5" x14ac:dyDescent="0.2">
      <c r="A776" s="273">
        <f t="shared" si="60"/>
        <v>774</v>
      </c>
      <c r="B776" s="16">
        <f t="shared" si="62"/>
        <v>148734.38500000001</v>
      </c>
      <c r="C776" s="274">
        <f t="shared" si="61"/>
        <v>120124.79999999999</v>
      </c>
      <c r="D776" s="276">
        <f t="shared" si="63"/>
        <v>192.1632881136951</v>
      </c>
      <c r="E776" s="276">
        <f t="shared" si="64"/>
        <v>155.19999999999999</v>
      </c>
    </row>
    <row r="777" spans="1:5" x14ac:dyDescent="0.2">
      <c r="A777" s="273">
        <f t="shared" si="60"/>
        <v>775</v>
      </c>
      <c r="B777" s="16">
        <f t="shared" si="62"/>
        <v>148901.5625</v>
      </c>
      <c r="C777" s="274">
        <f t="shared" si="61"/>
        <v>120279.99999999999</v>
      </c>
      <c r="D777" s="276">
        <f t="shared" si="63"/>
        <v>192.13104838709677</v>
      </c>
      <c r="E777" s="276">
        <f t="shared" si="64"/>
        <v>155.19999999999999</v>
      </c>
    </row>
    <row r="778" spans="1:5" x14ac:dyDescent="0.2">
      <c r="A778" s="273">
        <f t="shared" si="60"/>
        <v>776</v>
      </c>
      <c r="B778" s="16">
        <f t="shared" si="62"/>
        <v>149068.74</v>
      </c>
      <c r="C778" s="274">
        <f t="shared" si="61"/>
        <v>120435.2</v>
      </c>
      <c r="D778" s="276">
        <f t="shared" si="63"/>
        <v>192.09889175257732</v>
      </c>
      <c r="E778" s="276">
        <f t="shared" si="64"/>
        <v>155.19999999999999</v>
      </c>
    </row>
    <row r="779" spans="1:5" x14ac:dyDescent="0.2">
      <c r="A779" s="273">
        <f t="shared" si="60"/>
        <v>777</v>
      </c>
      <c r="B779" s="16">
        <f t="shared" si="62"/>
        <v>149235.91750000001</v>
      </c>
      <c r="C779" s="274">
        <f t="shared" si="61"/>
        <v>120590.39999999999</v>
      </c>
      <c r="D779" s="276">
        <f t="shared" si="63"/>
        <v>192.06681788931789</v>
      </c>
      <c r="E779" s="276">
        <f t="shared" si="64"/>
        <v>155.19999999999999</v>
      </c>
    </row>
    <row r="780" spans="1:5" x14ac:dyDescent="0.2">
      <c r="A780" s="273">
        <f t="shared" si="60"/>
        <v>778</v>
      </c>
      <c r="B780" s="16">
        <f t="shared" si="62"/>
        <v>149403.095</v>
      </c>
      <c r="C780" s="274">
        <f t="shared" si="61"/>
        <v>120745.59999999999</v>
      </c>
      <c r="D780" s="276">
        <f t="shared" si="63"/>
        <v>192.03482647814911</v>
      </c>
      <c r="E780" s="276">
        <f t="shared" si="64"/>
        <v>155.19999999999999</v>
      </c>
    </row>
    <row r="781" spans="1:5" x14ac:dyDescent="0.2">
      <c r="A781" s="273">
        <f t="shared" si="60"/>
        <v>779</v>
      </c>
      <c r="B781" s="16">
        <f t="shared" si="62"/>
        <v>149570.27249999999</v>
      </c>
      <c r="C781" s="274">
        <f t="shared" si="61"/>
        <v>120900.79999999999</v>
      </c>
      <c r="D781" s="276">
        <f t="shared" si="63"/>
        <v>192.00291720154041</v>
      </c>
      <c r="E781" s="276">
        <f t="shared" si="64"/>
        <v>155.19999999999999</v>
      </c>
    </row>
    <row r="782" spans="1:5" x14ac:dyDescent="0.2">
      <c r="A782" s="273">
        <f t="shared" si="60"/>
        <v>780</v>
      </c>
      <c r="B782" s="16">
        <f t="shared" si="62"/>
        <v>149737.45000000001</v>
      </c>
      <c r="C782" s="274">
        <f t="shared" si="61"/>
        <v>121055.99999999999</v>
      </c>
      <c r="D782" s="276">
        <f t="shared" si="63"/>
        <v>191.97108974358977</v>
      </c>
      <c r="E782" s="276">
        <f t="shared" si="64"/>
        <v>155.19999999999999</v>
      </c>
    </row>
    <row r="783" spans="1:5" x14ac:dyDescent="0.2">
      <c r="A783" s="273">
        <f t="shared" ref="A783:A846" si="65">A782+1</f>
        <v>781</v>
      </c>
      <c r="B783" s="16">
        <f t="shared" si="62"/>
        <v>149904.6275</v>
      </c>
      <c r="C783" s="274">
        <f t="shared" ref="C783:C846" si="66">A783*155.2</f>
        <v>121211.2</v>
      </c>
      <c r="D783" s="276">
        <f t="shared" si="63"/>
        <v>191.9393437900128</v>
      </c>
      <c r="E783" s="276">
        <f t="shared" si="64"/>
        <v>155.19999999999999</v>
      </c>
    </row>
    <row r="784" spans="1:5" x14ac:dyDescent="0.2">
      <c r="A784" s="273">
        <f t="shared" si="65"/>
        <v>782</v>
      </c>
      <c r="B784" s="16">
        <f t="shared" si="62"/>
        <v>150071.80499999999</v>
      </c>
      <c r="C784" s="274">
        <f t="shared" si="66"/>
        <v>121366.39999999999</v>
      </c>
      <c r="D784" s="276">
        <f t="shared" si="63"/>
        <v>191.90767902813297</v>
      </c>
      <c r="E784" s="276">
        <f t="shared" si="64"/>
        <v>155.19999999999999</v>
      </c>
    </row>
    <row r="785" spans="1:5" x14ac:dyDescent="0.2">
      <c r="A785" s="273">
        <f t="shared" si="65"/>
        <v>783</v>
      </c>
      <c r="B785" s="16">
        <f t="shared" si="62"/>
        <v>150238.98250000001</v>
      </c>
      <c r="C785" s="274">
        <f t="shared" si="66"/>
        <v>121521.59999999999</v>
      </c>
      <c r="D785" s="276">
        <f t="shared" si="63"/>
        <v>191.87609514687102</v>
      </c>
      <c r="E785" s="276">
        <f t="shared" si="64"/>
        <v>155.19999999999999</v>
      </c>
    </row>
    <row r="786" spans="1:5" x14ac:dyDescent="0.2">
      <c r="A786" s="273">
        <f t="shared" si="65"/>
        <v>784</v>
      </c>
      <c r="B786" s="16">
        <f t="shared" si="62"/>
        <v>150406.16</v>
      </c>
      <c r="C786" s="274">
        <f t="shared" si="66"/>
        <v>121676.79999999999</v>
      </c>
      <c r="D786" s="276">
        <f t="shared" si="63"/>
        <v>191.84459183673471</v>
      </c>
      <c r="E786" s="276">
        <f t="shared" si="64"/>
        <v>155.19999999999999</v>
      </c>
    </row>
    <row r="787" spans="1:5" x14ac:dyDescent="0.2">
      <c r="A787" s="273">
        <f t="shared" si="65"/>
        <v>785</v>
      </c>
      <c r="B787" s="16">
        <f t="shared" si="62"/>
        <v>150573.33749999999</v>
      </c>
      <c r="C787" s="274">
        <f t="shared" si="66"/>
        <v>121831.99999999999</v>
      </c>
      <c r="D787" s="276">
        <f t="shared" si="63"/>
        <v>191.81316878980891</v>
      </c>
      <c r="E787" s="276">
        <f t="shared" si="64"/>
        <v>155.19999999999999</v>
      </c>
    </row>
    <row r="788" spans="1:5" x14ac:dyDescent="0.2">
      <c r="A788" s="273">
        <f t="shared" si="65"/>
        <v>786</v>
      </c>
      <c r="B788" s="16">
        <f t="shared" si="62"/>
        <v>150740.51500000001</v>
      </c>
      <c r="C788" s="274">
        <f t="shared" si="66"/>
        <v>121987.2</v>
      </c>
      <c r="D788" s="276">
        <f t="shared" si="63"/>
        <v>191.78182569974555</v>
      </c>
      <c r="E788" s="276">
        <f t="shared" si="64"/>
        <v>155.19999999999999</v>
      </c>
    </row>
    <row r="789" spans="1:5" x14ac:dyDescent="0.2">
      <c r="A789" s="273">
        <f t="shared" si="65"/>
        <v>787</v>
      </c>
      <c r="B789" s="16">
        <f t="shared" si="62"/>
        <v>150907.6925</v>
      </c>
      <c r="C789" s="274">
        <f t="shared" si="66"/>
        <v>122142.39999999999</v>
      </c>
      <c r="D789" s="276">
        <f t="shared" si="63"/>
        <v>191.75056226175349</v>
      </c>
      <c r="E789" s="276">
        <f t="shared" si="64"/>
        <v>155.19999999999999</v>
      </c>
    </row>
    <row r="790" spans="1:5" x14ac:dyDescent="0.2">
      <c r="A790" s="273">
        <f t="shared" si="65"/>
        <v>788</v>
      </c>
      <c r="B790" s="16">
        <f t="shared" si="62"/>
        <v>151074.87</v>
      </c>
      <c r="C790" s="274">
        <f t="shared" si="66"/>
        <v>122297.59999999999</v>
      </c>
      <c r="D790" s="276">
        <f t="shared" si="63"/>
        <v>191.71937817258882</v>
      </c>
      <c r="E790" s="276">
        <f t="shared" si="64"/>
        <v>155.19999999999999</v>
      </c>
    </row>
    <row r="791" spans="1:5" x14ac:dyDescent="0.2">
      <c r="A791" s="273">
        <f t="shared" si="65"/>
        <v>789</v>
      </c>
      <c r="B791" s="16">
        <f t="shared" si="62"/>
        <v>151242.04750000002</v>
      </c>
      <c r="C791" s="274">
        <f t="shared" si="66"/>
        <v>122452.79999999999</v>
      </c>
      <c r="D791" s="276">
        <f t="shared" si="63"/>
        <v>191.68827313054501</v>
      </c>
      <c r="E791" s="276">
        <f t="shared" si="64"/>
        <v>155.19999999999999</v>
      </c>
    </row>
    <row r="792" spans="1:5" x14ac:dyDescent="0.2">
      <c r="A792" s="273">
        <f t="shared" si="65"/>
        <v>790</v>
      </c>
      <c r="B792" s="16">
        <f t="shared" si="62"/>
        <v>151409.22500000001</v>
      </c>
      <c r="C792" s="274">
        <f t="shared" si="66"/>
        <v>122607.99999999999</v>
      </c>
      <c r="D792" s="276">
        <f t="shared" si="63"/>
        <v>191.65724683544303</v>
      </c>
      <c r="E792" s="276">
        <f t="shared" si="64"/>
        <v>155.19999999999999</v>
      </c>
    </row>
    <row r="793" spans="1:5" x14ac:dyDescent="0.2">
      <c r="A793" s="273">
        <f t="shared" si="65"/>
        <v>791</v>
      </c>
      <c r="B793" s="16">
        <f t="shared" si="62"/>
        <v>151576.4025</v>
      </c>
      <c r="C793" s="274">
        <f t="shared" si="66"/>
        <v>122763.2</v>
      </c>
      <c r="D793" s="276">
        <f t="shared" si="63"/>
        <v>191.62629898862198</v>
      </c>
      <c r="E793" s="276">
        <f t="shared" si="64"/>
        <v>155.19999999999999</v>
      </c>
    </row>
    <row r="794" spans="1:5" x14ac:dyDescent="0.2">
      <c r="A794" s="273">
        <f t="shared" si="65"/>
        <v>792</v>
      </c>
      <c r="B794" s="16">
        <f t="shared" si="62"/>
        <v>151743.58000000002</v>
      </c>
      <c r="C794" s="274">
        <f t="shared" si="66"/>
        <v>122918.39999999999</v>
      </c>
      <c r="D794" s="276">
        <f t="shared" si="63"/>
        <v>191.59542929292931</v>
      </c>
      <c r="E794" s="276">
        <f t="shared" si="64"/>
        <v>155.19999999999999</v>
      </c>
    </row>
    <row r="795" spans="1:5" x14ac:dyDescent="0.2">
      <c r="A795" s="273">
        <f t="shared" si="65"/>
        <v>793</v>
      </c>
      <c r="B795" s="16">
        <f t="shared" si="62"/>
        <v>151910.75750000001</v>
      </c>
      <c r="C795" s="274">
        <f t="shared" si="66"/>
        <v>123073.59999999999</v>
      </c>
      <c r="D795" s="276">
        <f t="shared" si="63"/>
        <v>191.56463745271122</v>
      </c>
      <c r="E795" s="276">
        <f t="shared" si="64"/>
        <v>155.19999999999999</v>
      </c>
    </row>
    <row r="796" spans="1:5" x14ac:dyDescent="0.2">
      <c r="A796" s="273">
        <f t="shared" si="65"/>
        <v>794</v>
      </c>
      <c r="B796" s="16">
        <f t="shared" si="62"/>
        <v>152077.935</v>
      </c>
      <c r="C796" s="274">
        <f t="shared" si="66"/>
        <v>123228.79999999999</v>
      </c>
      <c r="D796" s="276">
        <f t="shared" si="63"/>
        <v>191.53392317380352</v>
      </c>
      <c r="E796" s="276">
        <f t="shared" si="64"/>
        <v>155.19999999999999</v>
      </c>
    </row>
    <row r="797" spans="1:5" x14ac:dyDescent="0.2">
      <c r="A797" s="273">
        <f t="shared" si="65"/>
        <v>795</v>
      </c>
      <c r="B797" s="16">
        <f t="shared" si="62"/>
        <v>152245.11250000002</v>
      </c>
      <c r="C797" s="274">
        <f t="shared" si="66"/>
        <v>123383.99999999999</v>
      </c>
      <c r="D797" s="276">
        <f t="shared" si="63"/>
        <v>191.50328616352203</v>
      </c>
      <c r="E797" s="276">
        <f t="shared" si="64"/>
        <v>155.19999999999999</v>
      </c>
    </row>
    <row r="798" spans="1:5" x14ac:dyDescent="0.2">
      <c r="A798" s="273">
        <f t="shared" si="65"/>
        <v>796</v>
      </c>
      <c r="B798" s="16">
        <f t="shared" si="62"/>
        <v>152412.29</v>
      </c>
      <c r="C798" s="274">
        <f t="shared" si="66"/>
        <v>123539.2</v>
      </c>
      <c r="D798" s="276">
        <f t="shared" si="63"/>
        <v>191.47272613065329</v>
      </c>
      <c r="E798" s="276">
        <f t="shared" si="64"/>
        <v>155.19999999999999</v>
      </c>
    </row>
    <row r="799" spans="1:5" x14ac:dyDescent="0.2">
      <c r="A799" s="273">
        <f t="shared" si="65"/>
        <v>797</v>
      </c>
      <c r="B799" s="16">
        <f t="shared" si="62"/>
        <v>152579.4675</v>
      </c>
      <c r="C799" s="274">
        <f t="shared" si="66"/>
        <v>123694.39999999999</v>
      </c>
      <c r="D799" s="276">
        <f t="shared" si="63"/>
        <v>191.44224278544542</v>
      </c>
      <c r="E799" s="276">
        <f t="shared" si="64"/>
        <v>155.19999999999999</v>
      </c>
    </row>
    <row r="800" spans="1:5" x14ac:dyDescent="0.2">
      <c r="A800" s="273">
        <f t="shared" si="65"/>
        <v>798</v>
      </c>
      <c r="B800" s="16">
        <f t="shared" si="62"/>
        <v>152746.64500000002</v>
      </c>
      <c r="C800" s="274">
        <f t="shared" si="66"/>
        <v>123849.59999999999</v>
      </c>
      <c r="D800" s="276">
        <f t="shared" si="63"/>
        <v>191.41183583959901</v>
      </c>
      <c r="E800" s="276">
        <f t="shared" si="64"/>
        <v>155.19999999999999</v>
      </c>
    </row>
    <row r="801" spans="1:5" x14ac:dyDescent="0.2">
      <c r="A801" s="273">
        <f t="shared" si="65"/>
        <v>799</v>
      </c>
      <c r="B801" s="16">
        <f t="shared" si="62"/>
        <v>152913.82250000001</v>
      </c>
      <c r="C801" s="274">
        <f t="shared" si="66"/>
        <v>124004.79999999999</v>
      </c>
      <c r="D801" s="276">
        <f t="shared" si="63"/>
        <v>191.38150500625784</v>
      </c>
      <c r="E801" s="276">
        <f t="shared" si="64"/>
        <v>155.19999999999999</v>
      </c>
    </row>
    <row r="802" spans="1:5" x14ac:dyDescent="0.2">
      <c r="A802" s="273">
        <f t="shared" si="65"/>
        <v>800</v>
      </c>
      <c r="B802" s="16">
        <f t="shared" si="62"/>
        <v>153081</v>
      </c>
      <c r="C802" s="274">
        <f t="shared" si="66"/>
        <v>124159.99999999999</v>
      </c>
      <c r="D802" s="276">
        <f t="shared" si="63"/>
        <v>191.35124999999999</v>
      </c>
      <c r="E802" s="276">
        <f t="shared" si="64"/>
        <v>155.19999999999999</v>
      </c>
    </row>
    <row r="803" spans="1:5" x14ac:dyDescent="0.2">
      <c r="A803" s="273">
        <f t="shared" si="65"/>
        <v>801</v>
      </c>
      <c r="B803" s="16">
        <f t="shared" si="62"/>
        <v>153248.17749999999</v>
      </c>
      <c r="C803" s="274">
        <f t="shared" si="66"/>
        <v>124315.2</v>
      </c>
      <c r="D803" s="276">
        <f t="shared" si="63"/>
        <v>191.32107053682896</v>
      </c>
      <c r="E803" s="276">
        <f t="shared" si="64"/>
        <v>155.19999999999999</v>
      </c>
    </row>
    <row r="804" spans="1:5" x14ac:dyDescent="0.2">
      <c r="A804" s="273">
        <f t="shared" si="65"/>
        <v>802</v>
      </c>
      <c r="B804" s="16">
        <f t="shared" si="62"/>
        <v>153415.35500000001</v>
      </c>
      <c r="C804" s="274">
        <f t="shared" si="66"/>
        <v>124470.39999999999</v>
      </c>
      <c r="D804" s="276">
        <f t="shared" si="63"/>
        <v>191.29096633416461</v>
      </c>
      <c r="E804" s="276">
        <f t="shared" si="64"/>
        <v>155.19999999999999</v>
      </c>
    </row>
    <row r="805" spans="1:5" x14ac:dyDescent="0.2">
      <c r="A805" s="273">
        <f t="shared" si="65"/>
        <v>803</v>
      </c>
      <c r="B805" s="16">
        <f t="shared" si="62"/>
        <v>153582.5325</v>
      </c>
      <c r="C805" s="274">
        <f t="shared" si="66"/>
        <v>124625.59999999999</v>
      </c>
      <c r="D805" s="276">
        <f t="shared" si="63"/>
        <v>191.26093711083436</v>
      </c>
      <c r="E805" s="276">
        <f t="shared" si="64"/>
        <v>155.19999999999999</v>
      </c>
    </row>
    <row r="806" spans="1:5" x14ac:dyDescent="0.2">
      <c r="A806" s="273">
        <f t="shared" si="65"/>
        <v>804</v>
      </c>
      <c r="B806" s="16">
        <f t="shared" si="62"/>
        <v>153749.71</v>
      </c>
      <c r="C806" s="274">
        <f t="shared" si="66"/>
        <v>124780.79999999999</v>
      </c>
      <c r="D806" s="276">
        <f t="shared" si="63"/>
        <v>191.23098258706466</v>
      </c>
      <c r="E806" s="276">
        <f t="shared" si="64"/>
        <v>155.19999999999999</v>
      </c>
    </row>
    <row r="807" spans="1:5" x14ac:dyDescent="0.2">
      <c r="A807" s="273">
        <f t="shared" si="65"/>
        <v>805</v>
      </c>
      <c r="B807" s="16">
        <f t="shared" si="62"/>
        <v>153916.88750000001</v>
      </c>
      <c r="C807" s="274">
        <f t="shared" si="66"/>
        <v>124935.99999999999</v>
      </c>
      <c r="D807" s="276">
        <f t="shared" si="63"/>
        <v>191.20110248447207</v>
      </c>
      <c r="E807" s="276">
        <f t="shared" si="64"/>
        <v>155.19999999999999</v>
      </c>
    </row>
    <row r="808" spans="1:5" x14ac:dyDescent="0.2">
      <c r="A808" s="273">
        <f t="shared" si="65"/>
        <v>806</v>
      </c>
      <c r="B808" s="16">
        <f t="shared" si="62"/>
        <v>154084.065</v>
      </c>
      <c r="C808" s="274">
        <f t="shared" si="66"/>
        <v>125091.2</v>
      </c>
      <c r="D808" s="276">
        <f t="shared" si="63"/>
        <v>191.17129652605459</v>
      </c>
      <c r="E808" s="276">
        <f t="shared" si="64"/>
        <v>155.19999999999999</v>
      </c>
    </row>
    <row r="809" spans="1:5" x14ac:dyDescent="0.2">
      <c r="A809" s="273">
        <f t="shared" si="65"/>
        <v>807</v>
      </c>
      <c r="B809" s="16">
        <f t="shared" si="62"/>
        <v>154251.24249999999</v>
      </c>
      <c r="C809" s="274">
        <f t="shared" si="66"/>
        <v>125246.39999999999</v>
      </c>
      <c r="D809" s="276">
        <f t="shared" si="63"/>
        <v>191.14156443618339</v>
      </c>
      <c r="E809" s="276">
        <f t="shared" si="64"/>
        <v>155.19999999999999</v>
      </c>
    </row>
    <row r="810" spans="1:5" x14ac:dyDescent="0.2">
      <c r="A810" s="273">
        <f t="shared" si="65"/>
        <v>808</v>
      </c>
      <c r="B810" s="16">
        <f t="shared" si="62"/>
        <v>154418.42000000001</v>
      </c>
      <c r="C810" s="274">
        <f t="shared" si="66"/>
        <v>125401.59999999999</v>
      </c>
      <c r="D810" s="276">
        <f t="shared" si="63"/>
        <v>191.11190594059408</v>
      </c>
      <c r="E810" s="276">
        <f t="shared" si="64"/>
        <v>155.19999999999999</v>
      </c>
    </row>
    <row r="811" spans="1:5" x14ac:dyDescent="0.2">
      <c r="A811" s="273">
        <f t="shared" si="65"/>
        <v>809</v>
      </c>
      <c r="B811" s="16">
        <f t="shared" si="62"/>
        <v>154585.5975</v>
      </c>
      <c r="C811" s="274">
        <f t="shared" si="66"/>
        <v>125556.79999999999</v>
      </c>
      <c r="D811" s="276">
        <f t="shared" si="63"/>
        <v>191.08232076637825</v>
      </c>
      <c r="E811" s="276">
        <f t="shared" si="64"/>
        <v>155.19999999999999</v>
      </c>
    </row>
    <row r="812" spans="1:5" x14ac:dyDescent="0.2">
      <c r="A812" s="273">
        <f t="shared" si="65"/>
        <v>810</v>
      </c>
      <c r="B812" s="16">
        <f t="shared" si="62"/>
        <v>154752.77499999999</v>
      </c>
      <c r="C812" s="274">
        <f t="shared" si="66"/>
        <v>125711.99999999999</v>
      </c>
      <c r="D812" s="276">
        <f t="shared" si="63"/>
        <v>191.0528086419753</v>
      </c>
      <c r="E812" s="276">
        <f t="shared" si="64"/>
        <v>155.19999999999999</v>
      </c>
    </row>
    <row r="813" spans="1:5" x14ac:dyDescent="0.2">
      <c r="A813" s="273">
        <f t="shared" si="65"/>
        <v>811</v>
      </c>
      <c r="B813" s="16">
        <f t="shared" si="62"/>
        <v>154919.95250000001</v>
      </c>
      <c r="C813" s="274">
        <f t="shared" si="66"/>
        <v>125867.2</v>
      </c>
      <c r="D813" s="276">
        <f t="shared" si="63"/>
        <v>191.02336929716401</v>
      </c>
      <c r="E813" s="276">
        <f t="shared" si="64"/>
        <v>155.19999999999999</v>
      </c>
    </row>
    <row r="814" spans="1:5" x14ac:dyDescent="0.2">
      <c r="A814" s="273">
        <f t="shared" si="65"/>
        <v>812</v>
      </c>
      <c r="B814" s="16">
        <f t="shared" si="62"/>
        <v>155087.13</v>
      </c>
      <c r="C814" s="274">
        <f t="shared" si="66"/>
        <v>126022.39999999999</v>
      </c>
      <c r="D814" s="276">
        <f t="shared" si="63"/>
        <v>190.99400246305419</v>
      </c>
      <c r="E814" s="276">
        <f t="shared" si="64"/>
        <v>155.19999999999999</v>
      </c>
    </row>
    <row r="815" spans="1:5" x14ac:dyDescent="0.2">
      <c r="A815" s="273">
        <f t="shared" si="65"/>
        <v>813</v>
      </c>
      <c r="B815" s="16">
        <f t="shared" si="62"/>
        <v>155254.3075</v>
      </c>
      <c r="C815" s="274">
        <f t="shared" si="66"/>
        <v>126177.59999999999</v>
      </c>
      <c r="D815" s="276">
        <f t="shared" si="63"/>
        <v>190.96470787207872</v>
      </c>
      <c r="E815" s="276">
        <f t="shared" si="64"/>
        <v>155.19999999999999</v>
      </c>
    </row>
    <row r="816" spans="1:5" x14ac:dyDescent="0.2">
      <c r="A816" s="273">
        <f t="shared" si="65"/>
        <v>814</v>
      </c>
      <c r="B816" s="16">
        <f t="shared" si="62"/>
        <v>155421.48500000002</v>
      </c>
      <c r="C816" s="274">
        <f t="shared" si="66"/>
        <v>126332.79999999999</v>
      </c>
      <c r="D816" s="276">
        <f t="shared" si="63"/>
        <v>190.93548525798528</v>
      </c>
      <c r="E816" s="276">
        <f t="shared" si="64"/>
        <v>155.19999999999999</v>
      </c>
    </row>
    <row r="817" spans="1:5" x14ac:dyDescent="0.2">
      <c r="A817" s="273">
        <f t="shared" si="65"/>
        <v>815</v>
      </c>
      <c r="B817" s="16">
        <f t="shared" si="62"/>
        <v>155588.66250000001</v>
      </c>
      <c r="C817" s="274">
        <f t="shared" si="66"/>
        <v>126487.99999999999</v>
      </c>
      <c r="D817" s="276">
        <f t="shared" si="63"/>
        <v>190.90633435582822</v>
      </c>
      <c r="E817" s="276">
        <f t="shared" si="64"/>
        <v>155.19999999999999</v>
      </c>
    </row>
    <row r="818" spans="1:5" x14ac:dyDescent="0.2">
      <c r="A818" s="273">
        <f t="shared" si="65"/>
        <v>816</v>
      </c>
      <c r="B818" s="16">
        <f t="shared" si="62"/>
        <v>155755.84</v>
      </c>
      <c r="C818" s="274">
        <f t="shared" si="66"/>
        <v>126643.2</v>
      </c>
      <c r="D818" s="276">
        <f t="shared" si="63"/>
        <v>190.87725490196078</v>
      </c>
      <c r="E818" s="276">
        <f t="shared" si="64"/>
        <v>155.19999999999999</v>
      </c>
    </row>
    <row r="819" spans="1:5" x14ac:dyDescent="0.2">
      <c r="A819" s="273">
        <f t="shared" si="65"/>
        <v>817</v>
      </c>
      <c r="B819" s="16">
        <f t="shared" si="62"/>
        <v>155923.01750000002</v>
      </c>
      <c r="C819" s="274">
        <f t="shared" si="66"/>
        <v>126798.39999999999</v>
      </c>
      <c r="D819" s="276">
        <f t="shared" si="63"/>
        <v>190.84824663402694</v>
      </c>
      <c r="E819" s="276">
        <f t="shared" si="64"/>
        <v>155.19999999999999</v>
      </c>
    </row>
    <row r="820" spans="1:5" x14ac:dyDescent="0.2">
      <c r="A820" s="273">
        <f t="shared" si="65"/>
        <v>818</v>
      </c>
      <c r="B820" s="16">
        <f t="shared" si="62"/>
        <v>156090.19500000001</v>
      </c>
      <c r="C820" s="274">
        <f t="shared" si="66"/>
        <v>126953.59999999999</v>
      </c>
      <c r="D820" s="276">
        <f t="shared" si="63"/>
        <v>190.81930929095356</v>
      </c>
      <c r="E820" s="276">
        <f t="shared" si="64"/>
        <v>155.19999999999999</v>
      </c>
    </row>
    <row r="821" spans="1:5" x14ac:dyDescent="0.2">
      <c r="A821" s="273">
        <f t="shared" si="65"/>
        <v>819</v>
      </c>
      <c r="B821" s="16">
        <f t="shared" si="62"/>
        <v>156257.3725</v>
      </c>
      <c r="C821" s="274">
        <f t="shared" si="66"/>
        <v>127108.79999999999</v>
      </c>
      <c r="D821" s="276">
        <f t="shared" si="63"/>
        <v>190.7904426129426</v>
      </c>
      <c r="E821" s="276">
        <f t="shared" si="64"/>
        <v>155.19999999999999</v>
      </c>
    </row>
    <row r="822" spans="1:5" x14ac:dyDescent="0.2">
      <c r="A822" s="273">
        <f t="shared" si="65"/>
        <v>820</v>
      </c>
      <c r="B822" s="16">
        <f t="shared" si="62"/>
        <v>156424.55000000002</v>
      </c>
      <c r="C822" s="274">
        <f t="shared" si="66"/>
        <v>127263.99999999999</v>
      </c>
      <c r="D822" s="276">
        <f t="shared" si="63"/>
        <v>190.76164634146343</v>
      </c>
      <c r="E822" s="276">
        <f t="shared" si="64"/>
        <v>155.19999999999999</v>
      </c>
    </row>
    <row r="823" spans="1:5" x14ac:dyDescent="0.2">
      <c r="A823" s="273">
        <f t="shared" si="65"/>
        <v>821</v>
      </c>
      <c r="B823" s="16">
        <f t="shared" si="62"/>
        <v>156591.72750000001</v>
      </c>
      <c r="C823" s="274">
        <f t="shared" si="66"/>
        <v>127419.2</v>
      </c>
      <c r="D823" s="276">
        <f t="shared" si="63"/>
        <v>190.73292021924485</v>
      </c>
      <c r="E823" s="276">
        <f t="shared" si="64"/>
        <v>155.19999999999999</v>
      </c>
    </row>
    <row r="824" spans="1:5" x14ac:dyDescent="0.2">
      <c r="A824" s="273">
        <f t="shared" si="65"/>
        <v>822</v>
      </c>
      <c r="B824" s="16">
        <f t="shared" si="62"/>
        <v>156758.905</v>
      </c>
      <c r="C824" s="274">
        <f t="shared" si="66"/>
        <v>127574.39999999999</v>
      </c>
      <c r="D824" s="276">
        <f t="shared" si="63"/>
        <v>190.70426399026763</v>
      </c>
      <c r="E824" s="276">
        <f t="shared" si="64"/>
        <v>155.19999999999999</v>
      </c>
    </row>
    <row r="825" spans="1:5" x14ac:dyDescent="0.2">
      <c r="A825" s="273">
        <f t="shared" si="65"/>
        <v>823</v>
      </c>
      <c r="B825" s="16">
        <f t="shared" si="62"/>
        <v>156926.08250000002</v>
      </c>
      <c r="C825" s="274">
        <f t="shared" si="66"/>
        <v>127729.59999999999</v>
      </c>
      <c r="D825" s="276">
        <f t="shared" si="63"/>
        <v>190.67567739975701</v>
      </c>
      <c r="E825" s="276">
        <f t="shared" si="64"/>
        <v>155.19999999999999</v>
      </c>
    </row>
    <row r="826" spans="1:5" x14ac:dyDescent="0.2">
      <c r="A826" s="273">
        <f t="shared" si="65"/>
        <v>824</v>
      </c>
      <c r="B826" s="16">
        <f t="shared" si="62"/>
        <v>157093.26</v>
      </c>
      <c r="C826" s="274">
        <f t="shared" si="66"/>
        <v>127884.79999999999</v>
      </c>
      <c r="D826" s="276">
        <f t="shared" si="63"/>
        <v>190.64716019417477</v>
      </c>
      <c r="E826" s="276">
        <f t="shared" si="64"/>
        <v>155.19999999999999</v>
      </c>
    </row>
    <row r="827" spans="1:5" x14ac:dyDescent="0.2">
      <c r="A827" s="273">
        <f t="shared" si="65"/>
        <v>825</v>
      </c>
      <c r="B827" s="16">
        <f t="shared" si="62"/>
        <v>157260.4375</v>
      </c>
      <c r="C827" s="274">
        <f t="shared" si="66"/>
        <v>128039.99999999999</v>
      </c>
      <c r="D827" s="276">
        <f t="shared" si="63"/>
        <v>190.61871212121213</v>
      </c>
      <c r="E827" s="276">
        <f t="shared" si="64"/>
        <v>155.19999999999999</v>
      </c>
    </row>
    <row r="828" spans="1:5" x14ac:dyDescent="0.2">
      <c r="A828" s="273">
        <f t="shared" si="65"/>
        <v>826</v>
      </c>
      <c r="B828" s="16">
        <f t="shared" si="62"/>
        <v>157427.61499999999</v>
      </c>
      <c r="C828" s="274">
        <f t="shared" si="66"/>
        <v>128195.2</v>
      </c>
      <c r="D828" s="276">
        <f t="shared" si="63"/>
        <v>190.59033292978208</v>
      </c>
      <c r="E828" s="276">
        <f t="shared" si="64"/>
        <v>155.19999999999999</v>
      </c>
    </row>
    <row r="829" spans="1:5" x14ac:dyDescent="0.2">
      <c r="A829" s="273">
        <f t="shared" si="65"/>
        <v>827</v>
      </c>
      <c r="B829" s="16">
        <f t="shared" si="62"/>
        <v>157594.79250000001</v>
      </c>
      <c r="C829" s="274">
        <f t="shared" si="66"/>
        <v>128350.39999999999</v>
      </c>
      <c r="D829" s="276">
        <f t="shared" si="63"/>
        <v>190.5620223700121</v>
      </c>
      <c r="E829" s="276">
        <f t="shared" si="64"/>
        <v>155.19999999999999</v>
      </c>
    </row>
    <row r="830" spans="1:5" x14ac:dyDescent="0.2">
      <c r="A830" s="273">
        <f t="shared" si="65"/>
        <v>828</v>
      </c>
      <c r="B830" s="16">
        <f t="shared" si="62"/>
        <v>157761.97</v>
      </c>
      <c r="C830" s="274">
        <f t="shared" si="66"/>
        <v>128505.59999999999</v>
      </c>
      <c r="D830" s="276">
        <f t="shared" si="63"/>
        <v>190.53378019323671</v>
      </c>
      <c r="E830" s="276">
        <f t="shared" si="64"/>
        <v>155.19999999999999</v>
      </c>
    </row>
    <row r="831" spans="1:5" x14ac:dyDescent="0.2">
      <c r="A831" s="273">
        <f t="shared" si="65"/>
        <v>829</v>
      </c>
      <c r="B831" s="16">
        <f t="shared" si="62"/>
        <v>157929.14749999999</v>
      </c>
      <c r="C831" s="274">
        <f t="shared" si="66"/>
        <v>128660.79999999999</v>
      </c>
      <c r="D831" s="276">
        <f t="shared" si="63"/>
        <v>190.50560615199035</v>
      </c>
      <c r="E831" s="276">
        <f t="shared" si="64"/>
        <v>155.19999999999999</v>
      </c>
    </row>
    <row r="832" spans="1:5" x14ac:dyDescent="0.2">
      <c r="A832" s="273">
        <f t="shared" si="65"/>
        <v>830</v>
      </c>
      <c r="B832" s="16">
        <f t="shared" si="62"/>
        <v>158096.32500000001</v>
      </c>
      <c r="C832" s="274">
        <f t="shared" si="66"/>
        <v>128815.99999999999</v>
      </c>
      <c r="D832" s="276">
        <f t="shared" si="63"/>
        <v>190.47750000000002</v>
      </c>
      <c r="E832" s="276">
        <f t="shared" si="64"/>
        <v>155.19999999999999</v>
      </c>
    </row>
    <row r="833" spans="1:5" x14ac:dyDescent="0.2">
      <c r="A833" s="273">
        <f t="shared" si="65"/>
        <v>831</v>
      </c>
      <c r="B833" s="16">
        <f t="shared" si="62"/>
        <v>158263.5025</v>
      </c>
      <c r="C833" s="274">
        <f t="shared" si="66"/>
        <v>128971.2</v>
      </c>
      <c r="D833" s="276">
        <f t="shared" si="63"/>
        <v>190.4494614921781</v>
      </c>
      <c r="E833" s="276">
        <f t="shared" si="64"/>
        <v>155.19999999999999</v>
      </c>
    </row>
    <row r="834" spans="1:5" x14ac:dyDescent="0.2">
      <c r="A834" s="273">
        <f t="shared" si="65"/>
        <v>832</v>
      </c>
      <c r="B834" s="16">
        <f t="shared" si="62"/>
        <v>158430.68</v>
      </c>
      <c r="C834" s="274">
        <f t="shared" si="66"/>
        <v>129126.39999999999</v>
      </c>
      <c r="D834" s="276">
        <f t="shared" si="63"/>
        <v>190.42149038461537</v>
      </c>
      <c r="E834" s="276">
        <f t="shared" si="64"/>
        <v>155.19999999999999</v>
      </c>
    </row>
    <row r="835" spans="1:5" x14ac:dyDescent="0.2">
      <c r="A835" s="273">
        <f t="shared" si="65"/>
        <v>833</v>
      </c>
      <c r="B835" s="16">
        <f t="shared" si="62"/>
        <v>158597.85750000001</v>
      </c>
      <c r="C835" s="274">
        <f t="shared" si="66"/>
        <v>129281.59999999999</v>
      </c>
      <c r="D835" s="276">
        <f t="shared" si="63"/>
        <v>190.39358643457385</v>
      </c>
      <c r="E835" s="276">
        <f t="shared" si="64"/>
        <v>155.19999999999999</v>
      </c>
    </row>
    <row r="836" spans="1:5" x14ac:dyDescent="0.2">
      <c r="A836" s="273">
        <f t="shared" si="65"/>
        <v>834</v>
      </c>
      <c r="B836" s="16">
        <f t="shared" ref="B836:B899" si="67">1.165*(16600+(A836*143.5))</f>
        <v>158765.035</v>
      </c>
      <c r="C836" s="274">
        <f t="shared" si="66"/>
        <v>129436.79999999999</v>
      </c>
      <c r="D836" s="276">
        <f t="shared" ref="D836:D899" si="68">B836/A836</f>
        <v>190.36574940047961</v>
      </c>
      <c r="E836" s="276">
        <f t="shared" ref="E836:E899" si="69">C836/A836</f>
        <v>155.19999999999999</v>
      </c>
    </row>
    <row r="837" spans="1:5" x14ac:dyDescent="0.2">
      <c r="A837" s="273">
        <f t="shared" si="65"/>
        <v>835</v>
      </c>
      <c r="B837" s="16">
        <f t="shared" si="67"/>
        <v>158932.21249999999</v>
      </c>
      <c r="C837" s="274">
        <f t="shared" si="66"/>
        <v>129591.99999999999</v>
      </c>
      <c r="D837" s="276">
        <f t="shared" si="68"/>
        <v>190.33797904191616</v>
      </c>
      <c r="E837" s="276">
        <f t="shared" si="69"/>
        <v>155.19999999999999</v>
      </c>
    </row>
    <row r="838" spans="1:5" x14ac:dyDescent="0.2">
      <c r="A838" s="273">
        <f t="shared" si="65"/>
        <v>836</v>
      </c>
      <c r="B838" s="16">
        <f t="shared" si="67"/>
        <v>159099.39000000001</v>
      </c>
      <c r="C838" s="274">
        <f t="shared" si="66"/>
        <v>129747.2</v>
      </c>
      <c r="D838" s="276">
        <f t="shared" si="68"/>
        <v>190.31027511961724</v>
      </c>
      <c r="E838" s="276">
        <f t="shared" si="69"/>
        <v>155.19999999999999</v>
      </c>
    </row>
    <row r="839" spans="1:5" x14ac:dyDescent="0.2">
      <c r="A839" s="273">
        <f t="shared" si="65"/>
        <v>837</v>
      </c>
      <c r="B839" s="16">
        <f t="shared" si="67"/>
        <v>159266.5675</v>
      </c>
      <c r="C839" s="274">
        <f t="shared" si="66"/>
        <v>129902.39999999999</v>
      </c>
      <c r="D839" s="276">
        <f t="shared" si="68"/>
        <v>190.28263739545997</v>
      </c>
      <c r="E839" s="276">
        <f t="shared" si="69"/>
        <v>155.19999999999999</v>
      </c>
    </row>
    <row r="840" spans="1:5" x14ac:dyDescent="0.2">
      <c r="A840" s="273">
        <f t="shared" si="65"/>
        <v>838</v>
      </c>
      <c r="B840" s="16">
        <f t="shared" si="67"/>
        <v>159433.745</v>
      </c>
      <c r="C840" s="274">
        <f t="shared" si="66"/>
        <v>130057.59999999999</v>
      </c>
      <c r="D840" s="276">
        <f t="shared" si="68"/>
        <v>190.25506563245824</v>
      </c>
      <c r="E840" s="276">
        <f t="shared" si="69"/>
        <v>155.19999999999999</v>
      </c>
    </row>
    <row r="841" spans="1:5" x14ac:dyDescent="0.2">
      <c r="A841" s="273">
        <f t="shared" si="65"/>
        <v>839</v>
      </c>
      <c r="B841" s="16">
        <f t="shared" si="67"/>
        <v>159600.92250000002</v>
      </c>
      <c r="C841" s="274">
        <f t="shared" si="66"/>
        <v>130212.79999999999</v>
      </c>
      <c r="D841" s="276">
        <f t="shared" si="68"/>
        <v>190.22755959475569</v>
      </c>
      <c r="E841" s="276">
        <f t="shared" si="69"/>
        <v>155.19999999999999</v>
      </c>
    </row>
    <row r="842" spans="1:5" x14ac:dyDescent="0.2">
      <c r="A842" s="273">
        <f t="shared" si="65"/>
        <v>840</v>
      </c>
      <c r="B842" s="16">
        <f t="shared" si="67"/>
        <v>159768.1</v>
      </c>
      <c r="C842" s="274">
        <f t="shared" si="66"/>
        <v>130367.99999999999</v>
      </c>
      <c r="D842" s="276">
        <f t="shared" si="68"/>
        <v>190.20011904761907</v>
      </c>
      <c r="E842" s="276">
        <f t="shared" si="69"/>
        <v>155.19999999999999</v>
      </c>
    </row>
    <row r="843" spans="1:5" x14ac:dyDescent="0.2">
      <c r="A843" s="273">
        <f t="shared" si="65"/>
        <v>841</v>
      </c>
      <c r="B843" s="16">
        <f t="shared" si="67"/>
        <v>159935.2775</v>
      </c>
      <c r="C843" s="274">
        <f t="shared" si="66"/>
        <v>130523.2</v>
      </c>
      <c r="D843" s="276">
        <f t="shared" si="68"/>
        <v>190.17274375743162</v>
      </c>
      <c r="E843" s="276">
        <f t="shared" si="69"/>
        <v>155.19999999999999</v>
      </c>
    </row>
    <row r="844" spans="1:5" x14ac:dyDescent="0.2">
      <c r="A844" s="273">
        <f t="shared" si="65"/>
        <v>842</v>
      </c>
      <c r="B844" s="16">
        <f t="shared" si="67"/>
        <v>160102.45500000002</v>
      </c>
      <c r="C844" s="274">
        <f t="shared" si="66"/>
        <v>130678.39999999999</v>
      </c>
      <c r="D844" s="276">
        <f t="shared" si="68"/>
        <v>190.14543349168648</v>
      </c>
      <c r="E844" s="276">
        <f t="shared" si="69"/>
        <v>155.19999999999999</v>
      </c>
    </row>
    <row r="845" spans="1:5" x14ac:dyDescent="0.2">
      <c r="A845" s="273">
        <f t="shared" si="65"/>
        <v>843</v>
      </c>
      <c r="B845" s="16">
        <f t="shared" si="67"/>
        <v>160269.63250000001</v>
      </c>
      <c r="C845" s="274">
        <f t="shared" si="66"/>
        <v>130833.59999999999</v>
      </c>
      <c r="D845" s="276">
        <f t="shared" si="68"/>
        <v>190.11818801897985</v>
      </c>
      <c r="E845" s="276">
        <f t="shared" si="69"/>
        <v>155.19999999999999</v>
      </c>
    </row>
    <row r="846" spans="1:5" x14ac:dyDescent="0.2">
      <c r="A846" s="273">
        <f t="shared" si="65"/>
        <v>844</v>
      </c>
      <c r="B846" s="16">
        <f t="shared" si="67"/>
        <v>160436.81</v>
      </c>
      <c r="C846" s="274">
        <f t="shared" si="66"/>
        <v>130988.79999999999</v>
      </c>
      <c r="D846" s="276">
        <f t="shared" si="68"/>
        <v>190.09100710900475</v>
      </c>
      <c r="E846" s="276">
        <f t="shared" si="69"/>
        <v>155.19999999999999</v>
      </c>
    </row>
    <row r="847" spans="1:5" x14ac:dyDescent="0.2">
      <c r="A847" s="273">
        <f t="shared" ref="A847:A910" si="70">A846+1</f>
        <v>845</v>
      </c>
      <c r="B847" s="16">
        <f t="shared" si="67"/>
        <v>160603.98750000002</v>
      </c>
      <c r="C847" s="274">
        <f t="shared" ref="C847:C910" si="71">A847*155.2</f>
        <v>131144</v>
      </c>
      <c r="D847" s="276">
        <f t="shared" si="68"/>
        <v>190.06389053254441</v>
      </c>
      <c r="E847" s="276">
        <f t="shared" si="69"/>
        <v>155.19999999999999</v>
      </c>
    </row>
    <row r="848" spans="1:5" x14ac:dyDescent="0.2">
      <c r="A848" s="273">
        <f t="shared" si="70"/>
        <v>846</v>
      </c>
      <c r="B848" s="16">
        <f t="shared" si="67"/>
        <v>160771.16500000001</v>
      </c>
      <c r="C848" s="274">
        <f t="shared" si="71"/>
        <v>131299.19999999998</v>
      </c>
      <c r="D848" s="276">
        <f t="shared" si="68"/>
        <v>190.03683806146574</v>
      </c>
      <c r="E848" s="276">
        <f t="shared" si="69"/>
        <v>155.19999999999999</v>
      </c>
    </row>
    <row r="849" spans="1:5" x14ac:dyDescent="0.2">
      <c r="A849" s="273">
        <f t="shared" si="70"/>
        <v>847</v>
      </c>
      <c r="B849" s="16">
        <f t="shared" si="67"/>
        <v>160938.3425</v>
      </c>
      <c r="C849" s="274">
        <f t="shared" si="71"/>
        <v>131454.39999999999</v>
      </c>
      <c r="D849" s="276">
        <f t="shared" si="68"/>
        <v>190.0098494687131</v>
      </c>
      <c r="E849" s="276">
        <f t="shared" si="69"/>
        <v>155.19999999999999</v>
      </c>
    </row>
    <row r="850" spans="1:5" x14ac:dyDescent="0.2">
      <c r="A850" s="273">
        <f t="shared" si="70"/>
        <v>848</v>
      </c>
      <c r="B850" s="16">
        <f t="shared" si="67"/>
        <v>161105.52000000002</v>
      </c>
      <c r="C850" s="274">
        <f t="shared" si="71"/>
        <v>131609.59999999998</v>
      </c>
      <c r="D850" s="276">
        <f t="shared" si="68"/>
        <v>189.98292452830191</v>
      </c>
      <c r="E850" s="276">
        <f t="shared" si="69"/>
        <v>155.19999999999996</v>
      </c>
    </row>
    <row r="851" spans="1:5" x14ac:dyDescent="0.2">
      <c r="A851" s="273">
        <f t="shared" si="70"/>
        <v>849</v>
      </c>
      <c r="B851" s="16">
        <f t="shared" si="67"/>
        <v>161272.69750000001</v>
      </c>
      <c r="C851" s="274">
        <f t="shared" si="71"/>
        <v>131764.79999999999</v>
      </c>
      <c r="D851" s="276">
        <f t="shared" si="68"/>
        <v>189.95606301531214</v>
      </c>
      <c r="E851" s="276">
        <f t="shared" si="69"/>
        <v>155.19999999999999</v>
      </c>
    </row>
    <row r="852" spans="1:5" x14ac:dyDescent="0.2">
      <c r="A852" s="273">
        <f t="shared" si="70"/>
        <v>850</v>
      </c>
      <c r="B852" s="16">
        <f t="shared" si="67"/>
        <v>161439.875</v>
      </c>
      <c r="C852" s="274">
        <f t="shared" si="71"/>
        <v>131920</v>
      </c>
      <c r="D852" s="276">
        <f t="shared" si="68"/>
        <v>189.92926470588236</v>
      </c>
      <c r="E852" s="276">
        <f t="shared" si="69"/>
        <v>155.19999999999999</v>
      </c>
    </row>
    <row r="853" spans="1:5" x14ac:dyDescent="0.2">
      <c r="A853" s="273">
        <f t="shared" si="70"/>
        <v>851</v>
      </c>
      <c r="B853" s="16">
        <f t="shared" si="67"/>
        <v>161607.05249999999</v>
      </c>
      <c r="C853" s="274">
        <f t="shared" si="71"/>
        <v>132075.19999999998</v>
      </c>
      <c r="D853" s="276">
        <f t="shared" si="68"/>
        <v>189.90252937720328</v>
      </c>
      <c r="E853" s="276">
        <f t="shared" si="69"/>
        <v>155.19999999999999</v>
      </c>
    </row>
    <row r="854" spans="1:5" x14ac:dyDescent="0.2">
      <c r="A854" s="273">
        <f t="shared" si="70"/>
        <v>852</v>
      </c>
      <c r="B854" s="16">
        <f t="shared" si="67"/>
        <v>161774.23000000001</v>
      </c>
      <c r="C854" s="274">
        <f t="shared" si="71"/>
        <v>132230.39999999999</v>
      </c>
      <c r="D854" s="276">
        <f t="shared" si="68"/>
        <v>189.87585680751175</v>
      </c>
      <c r="E854" s="276">
        <f t="shared" si="69"/>
        <v>155.19999999999999</v>
      </c>
    </row>
    <row r="855" spans="1:5" x14ac:dyDescent="0.2">
      <c r="A855" s="273">
        <f t="shared" si="70"/>
        <v>853</v>
      </c>
      <c r="B855" s="16">
        <f t="shared" si="67"/>
        <v>161941.4075</v>
      </c>
      <c r="C855" s="274">
        <f t="shared" si="71"/>
        <v>132385.59999999998</v>
      </c>
      <c r="D855" s="276">
        <f t="shared" si="68"/>
        <v>189.84924677608441</v>
      </c>
      <c r="E855" s="276">
        <f t="shared" si="69"/>
        <v>155.19999999999996</v>
      </c>
    </row>
    <row r="856" spans="1:5" x14ac:dyDescent="0.2">
      <c r="A856" s="273">
        <f t="shared" si="70"/>
        <v>854</v>
      </c>
      <c r="B856" s="16">
        <f t="shared" si="67"/>
        <v>162108.58499999999</v>
      </c>
      <c r="C856" s="274">
        <f t="shared" si="71"/>
        <v>132540.79999999999</v>
      </c>
      <c r="D856" s="276">
        <f t="shared" si="68"/>
        <v>189.82269906323185</v>
      </c>
      <c r="E856" s="276">
        <f t="shared" si="69"/>
        <v>155.19999999999999</v>
      </c>
    </row>
    <row r="857" spans="1:5" x14ac:dyDescent="0.2">
      <c r="A857" s="273">
        <f t="shared" si="70"/>
        <v>855</v>
      </c>
      <c r="B857" s="16">
        <f t="shared" si="67"/>
        <v>162275.76250000001</v>
      </c>
      <c r="C857" s="274">
        <f t="shared" si="71"/>
        <v>132696</v>
      </c>
      <c r="D857" s="276">
        <f t="shared" si="68"/>
        <v>189.79621345029241</v>
      </c>
      <c r="E857" s="276">
        <f t="shared" si="69"/>
        <v>155.19999999999999</v>
      </c>
    </row>
    <row r="858" spans="1:5" x14ac:dyDescent="0.2">
      <c r="A858" s="273">
        <f t="shared" si="70"/>
        <v>856</v>
      </c>
      <c r="B858" s="16">
        <f t="shared" si="67"/>
        <v>162442.94</v>
      </c>
      <c r="C858" s="274">
        <f t="shared" si="71"/>
        <v>132851.19999999998</v>
      </c>
      <c r="D858" s="276">
        <f t="shared" si="68"/>
        <v>189.76978971962617</v>
      </c>
      <c r="E858" s="276">
        <f t="shared" si="69"/>
        <v>155.19999999999999</v>
      </c>
    </row>
    <row r="859" spans="1:5" x14ac:dyDescent="0.2">
      <c r="A859" s="273">
        <f t="shared" si="70"/>
        <v>857</v>
      </c>
      <c r="B859" s="16">
        <f t="shared" si="67"/>
        <v>162610.11749999999</v>
      </c>
      <c r="C859" s="274">
        <f t="shared" si="71"/>
        <v>133006.39999999999</v>
      </c>
      <c r="D859" s="276">
        <f t="shared" si="68"/>
        <v>189.74342765460909</v>
      </c>
      <c r="E859" s="276">
        <f t="shared" si="69"/>
        <v>155.19999999999999</v>
      </c>
    </row>
    <row r="860" spans="1:5" x14ac:dyDescent="0.2">
      <c r="A860" s="273">
        <f t="shared" si="70"/>
        <v>858</v>
      </c>
      <c r="B860" s="16">
        <f t="shared" si="67"/>
        <v>162777.29500000001</v>
      </c>
      <c r="C860" s="274">
        <f t="shared" si="71"/>
        <v>133161.59999999998</v>
      </c>
      <c r="D860" s="276">
        <f t="shared" si="68"/>
        <v>189.71712703962706</v>
      </c>
      <c r="E860" s="276">
        <f t="shared" si="69"/>
        <v>155.19999999999996</v>
      </c>
    </row>
    <row r="861" spans="1:5" x14ac:dyDescent="0.2">
      <c r="A861" s="273">
        <f t="shared" si="70"/>
        <v>859</v>
      </c>
      <c r="B861" s="16">
        <f t="shared" si="67"/>
        <v>162944.4725</v>
      </c>
      <c r="C861" s="274">
        <f t="shared" si="71"/>
        <v>133316.79999999999</v>
      </c>
      <c r="D861" s="276">
        <f t="shared" si="68"/>
        <v>189.69088766006985</v>
      </c>
      <c r="E861" s="276">
        <f t="shared" si="69"/>
        <v>155.19999999999999</v>
      </c>
    </row>
    <row r="862" spans="1:5" x14ac:dyDescent="0.2">
      <c r="A862" s="273">
        <f t="shared" si="70"/>
        <v>860</v>
      </c>
      <c r="B862" s="16">
        <f t="shared" si="67"/>
        <v>163111.65</v>
      </c>
      <c r="C862" s="274">
        <f t="shared" si="71"/>
        <v>133472</v>
      </c>
      <c r="D862" s="276">
        <f t="shared" si="68"/>
        <v>189.66470930232558</v>
      </c>
      <c r="E862" s="276">
        <f t="shared" si="69"/>
        <v>155.19999999999999</v>
      </c>
    </row>
    <row r="863" spans="1:5" x14ac:dyDescent="0.2">
      <c r="A863" s="273">
        <f t="shared" si="70"/>
        <v>861</v>
      </c>
      <c r="B863" s="16">
        <f t="shared" si="67"/>
        <v>163278.82750000001</v>
      </c>
      <c r="C863" s="274">
        <f t="shared" si="71"/>
        <v>133627.19999999998</v>
      </c>
      <c r="D863" s="276">
        <f t="shared" si="68"/>
        <v>189.6385917537747</v>
      </c>
      <c r="E863" s="276">
        <f t="shared" si="69"/>
        <v>155.19999999999999</v>
      </c>
    </row>
    <row r="864" spans="1:5" x14ac:dyDescent="0.2">
      <c r="A864" s="273">
        <f t="shared" si="70"/>
        <v>862</v>
      </c>
      <c r="B864" s="16">
        <f t="shared" si="67"/>
        <v>163446.005</v>
      </c>
      <c r="C864" s="274">
        <f t="shared" si="71"/>
        <v>133782.39999999999</v>
      </c>
      <c r="D864" s="276">
        <f t="shared" si="68"/>
        <v>189.61253480278424</v>
      </c>
      <c r="E864" s="276">
        <f t="shared" si="69"/>
        <v>155.19999999999999</v>
      </c>
    </row>
    <row r="865" spans="1:5" x14ac:dyDescent="0.2">
      <c r="A865" s="273">
        <f t="shared" si="70"/>
        <v>863</v>
      </c>
      <c r="B865" s="16">
        <f t="shared" si="67"/>
        <v>163613.1825</v>
      </c>
      <c r="C865" s="274">
        <f t="shared" si="71"/>
        <v>133937.59999999998</v>
      </c>
      <c r="D865" s="276">
        <f t="shared" si="68"/>
        <v>189.58653823870219</v>
      </c>
      <c r="E865" s="276">
        <f t="shared" si="69"/>
        <v>155.19999999999996</v>
      </c>
    </row>
    <row r="866" spans="1:5" x14ac:dyDescent="0.2">
      <c r="A866" s="273">
        <f t="shared" si="70"/>
        <v>864</v>
      </c>
      <c r="B866" s="16">
        <f t="shared" si="67"/>
        <v>163780.36000000002</v>
      </c>
      <c r="C866" s="274">
        <f t="shared" si="71"/>
        <v>134092.79999999999</v>
      </c>
      <c r="D866" s="276">
        <f t="shared" si="68"/>
        <v>189.56060185185186</v>
      </c>
      <c r="E866" s="276">
        <f t="shared" si="69"/>
        <v>155.19999999999999</v>
      </c>
    </row>
    <row r="867" spans="1:5" x14ac:dyDescent="0.2">
      <c r="A867" s="273">
        <f t="shared" si="70"/>
        <v>865</v>
      </c>
      <c r="B867" s="16">
        <f t="shared" si="67"/>
        <v>163947.53750000001</v>
      </c>
      <c r="C867" s="274">
        <f t="shared" si="71"/>
        <v>134248</v>
      </c>
      <c r="D867" s="276">
        <f t="shared" si="68"/>
        <v>189.53472543352601</v>
      </c>
      <c r="E867" s="276">
        <f t="shared" si="69"/>
        <v>155.19999999999999</v>
      </c>
    </row>
    <row r="868" spans="1:5" x14ac:dyDescent="0.2">
      <c r="A868" s="273">
        <f t="shared" si="70"/>
        <v>866</v>
      </c>
      <c r="B868" s="16">
        <f t="shared" si="67"/>
        <v>164114.715</v>
      </c>
      <c r="C868" s="274">
        <f t="shared" si="71"/>
        <v>134403.19999999998</v>
      </c>
      <c r="D868" s="276">
        <f t="shared" si="68"/>
        <v>189.50890877598152</v>
      </c>
      <c r="E868" s="276">
        <f t="shared" si="69"/>
        <v>155.19999999999999</v>
      </c>
    </row>
    <row r="869" spans="1:5" x14ac:dyDescent="0.2">
      <c r="A869" s="273">
        <f t="shared" si="70"/>
        <v>867</v>
      </c>
      <c r="B869" s="16">
        <f t="shared" si="67"/>
        <v>164281.89250000002</v>
      </c>
      <c r="C869" s="274">
        <f t="shared" si="71"/>
        <v>134558.39999999999</v>
      </c>
      <c r="D869" s="276">
        <f t="shared" si="68"/>
        <v>189.48315167243371</v>
      </c>
      <c r="E869" s="276">
        <f t="shared" si="69"/>
        <v>155.19999999999999</v>
      </c>
    </row>
    <row r="870" spans="1:5" x14ac:dyDescent="0.2">
      <c r="A870" s="273">
        <f t="shared" si="70"/>
        <v>868</v>
      </c>
      <c r="B870" s="16">
        <f t="shared" si="67"/>
        <v>164449.07</v>
      </c>
      <c r="C870" s="274">
        <f t="shared" si="71"/>
        <v>134713.59999999998</v>
      </c>
      <c r="D870" s="276">
        <f t="shared" si="68"/>
        <v>189.45745391705069</v>
      </c>
      <c r="E870" s="276">
        <f t="shared" si="69"/>
        <v>155.19999999999996</v>
      </c>
    </row>
    <row r="871" spans="1:5" x14ac:dyDescent="0.2">
      <c r="A871" s="273">
        <f t="shared" si="70"/>
        <v>869</v>
      </c>
      <c r="B871" s="16">
        <f t="shared" si="67"/>
        <v>164616.2475</v>
      </c>
      <c r="C871" s="274">
        <f t="shared" si="71"/>
        <v>134868.79999999999</v>
      </c>
      <c r="D871" s="276">
        <f t="shared" si="68"/>
        <v>189.4318153049482</v>
      </c>
      <c r="E871" s="276">
        <f t="shared" si="69"/>
        <v>155.19999999999999</v>
      </c>
    </row>
    <row r="872" spans="1:5" x14ac:dyDescent="0.2">
      <c r="A872" s="273">
        <f t="shared" si="70"/>
        <v>870</v>
      </c>
      <c r="B872" s="16">
        <f t="shared" si="67"/>
        <v>164783.42500000002</v>
      </c>
      <c r="C872" s="274">
        <f t="shared" si="71"/>
        <v>135024</v>
      </c>
      <c r="D872" s="276">
        <f t="shared" si="68"/>
        <v>189.40623563218392</v>
      </c>
      <c r="E872" s="276">
        <f t="shared" si="69"/>
        <v>155.19999999999999</v>
      </c>
    </row>
    <row r="873" spans="1:5" x14ac:dyDescent="0.2">
      <c r="A873" s="273">
        <f t="shared" si="70"/>
        <v>871</v>
      </c>
      <c r="B873" s="16">
        <f t="shared" si="67"/>
        <v>164950.60250000001</v>
      </c>
      <c r="C873" s="274">
        <f t="shared" si="71"/>
        <v>135179.19999999998</v>
      </c>
      <c r="D873" s="276">
        <f t="shared" si="68"/>
        <v>189.380714695752</v>
      </c>
      <c r="E873" s="276">
        <f t="shared" si="69"/>
        <v>155.19999999999999</v>
      </c>
    </row>
    <row r="874" spans="1:5" x14ac:dyDescent="0.2">
      <c r="A874" s="273">
        <f t="shared" si="70"/>
        <v>872</v>
      </c>
      <c r="B874" s="16">
        <f t="shared" si="67"/>
        <v>165117.78</v>
      </c>
      <c r="C874" s="274">
        <f t="shared" si="71"/>
        <v>135334.39999999999</v>
      </c>
      <c r="D874" s="276">
        <f t="shared" si="68"/>
        <v>189.35525229357799</v>
      </c>
      <c r="E874" s="276">
        <f t="shared" si="69"/>
        <v>155.19999999999999</v>
      </c>
    </row>
    <row r="875" spans="1:5" x14ac:dyDescent="0.2">
      <c r="A875" s="273">
        <f t="shared" si="70"/>
        <v>873</v>
      </c>
      <c r="B875" s="16">
        <f t="shared" si="67"/>
        <v>165284.95750000002</v>
      </c>
      <c r="C875" s="274">
        <f t="shared" si="71"/>
        <v>135489.59999999998</v>
      </c>
      <c r="D875" s="276">
        <f t="shared" si="68"/>
        <v>189.3298482245132</v>
      </c>
      <c r="E875" s="276">
        <f t="shared" si="69"/>
        <v>155.19999999999996</v>
      </c>
    </row>
    <row r="876" spans="1:5" x14ac:dyDescent="0.2">
      <c r="A876" s="273">
        <f t="shared" si="70"/>
        <v>874</v>
      </c>
      <c r="B876" s="16">
        <f t="shared" si="67"/>
        <v>165452.13500000001</v>
      </c>
      <c r="C876" s="274">
        <f t="shared" si="71"/>
        <v>135644.79999999999</v>
      </c>
      <c r="D876" s="276">
        <f t="shared" si="68"/>
        <v>189.30450228832953</v>
      </c>
      <c r="E876" s="276">
        <f t="shared" si="69"/>
        <v>155.19999999999999</v>
      </c>
    </row>
    <row r="877" spans="1:5" x14ac:dyDescent="0.2">
      <c r="A877" s="273">
        <f t="shared" si="70"/>
        <v>875</v>
      </c>
      <c r="B877" s="16">
        <f t="shared" si="67"/>
        <v>165619.3125</v>
      </c>
      <c r="C877" s="274">
        <f t="shared" si="71"/>
        <v>135800</v>
      </c>
      <c r="D877" s="276">
        <f t="shared" si="68"/>
        <v>189.27921428571429</v>
      </c>
      <c r="E877" s="276">
        <f t="shared" si="69"/>
        <v>155.19999999999999</v>
      </c>
    </row>
    <row r="878" spans="1:5" x14ac:dyDescent="0.2">
      <c r="A878" s="273">
        <f t="shared" si="70"/>
        <v>876</v>
      </c>
      <c r="B878" s="16">
        <f t="shared" si="67"/>
        <v>165786.49</v>
      </c>
      <c r="C878" s="274">
        <f t="shared" si="71"/>
        <v>135955.19999999998</v>
      </c>
      <c r="D878" s="276">
        <f t="shared" si="68"/>
        <v>189.25398401826482</v>
      </c>
      <c r="E878" s="276">
        <f t="shared" si="69"/>
        <v>155.19999999999999</v>
      </c>
    </row>
    <row r="879" spans="1:5" x14ac:dyDescent="0.2">
      <c r="A879" s="273">
        <f t="shared" si="70"/>
        <v>877</v>
      </c>
      <c r="B879" s="16">
        <f t="shared" si="67"/>
        <v>165953.66750000001</v>
      </c>
      <c r="C879" s="274">
        <f t="shared" si="71"/>
        <v>136110.39999999999</v>
      </c>
      <c r="D879" s="276">
        <f t="shared" si="68"/>
        <v>189.22881128848348</v>
      </c>
      <c r="E879" s="276">
        <f t="shared" si="69"/>
        <v>155.19999999999999</v>
      </c>
    </row>
    <row r="880" spans="1:5" x14ac:dyDescent="0.2">
      <c r="A880" s="273">
        <f t="shared" si="70"/>
        <v>878</v>
      </c>
      <c r="B880" s="16">
        <f t="shared" si="67"/>
        <v>166120.845</v>
      </c>
      <c r="C880" s="274">
        <f t="shared" si="71"/>
        <v>136265.59999999998</v>
      </c>
      <c r="D880" s="276">
        <f t="shared" si="68"/>
        <v>189.20369589977221</v>
      </c>
      <c r="E880" s="276">
        <f t="shared" si="69"/>
        <v>155.19999999999996</v>
      </c>
    </row>
    <row r="881" spans="1:5" x14ac:dyDescent="0.2">
      <c r="A881" s="273">
        <f t="shared" si="70"/>
        <v>879</v>
      </c>
      <c r="B881" s="16">
        <f t="shared" si="67"/>
        <v>166288.02249999999</v>
      </c>
      <c r="C881" s="274">
        <f t="shared" si="71"/>
        <v>136420.79999999999</v>
      </c>
      <c r="D881" s="276">
        <f t="shared" si="68"/>
        <v>189.17863765642775</v>
      </c>
      <c r="E881" s="276">
        <f t="shared" si="69"/>
        <v>155.19999999999999</v>
      </c>
    </row>
    <row r="882" spans="1:5" x14ac:dyDescent="0.2">
      <c r="A882" s="273">
        <f t="shared" si="70"/>
        <v>880</v>
      </c>
      <c r="B882" s="16">
        <f t="shared" si="67"/>
        <v>166455.20000000001</v>
      </c>
      <c r="C882" s="274">
        <f t="shared" si="71"/>
        <v>136576</v>
      </c>
      <c r="D882" s="276">
        <f t="shared" si="68"/>
        <v>189.15363636363637</v>
      </c>
      <c r="E882" s="276">
        <f t="shared" si="69"/>
        <v>155.19999999999999</v>
      </c>
    </row>
    <row r="883" spans="1:5" x14ac:dyDescent="0.2">
      <c r="A883" s="273">
        <f t="shared" si="70"/>
        <v>881</v>
      </c>
      <c r="B883" s="16">
        <f t="shared" si="67"/>
        <v>166622.3775</v>
      </c>
      <c r="C883" s="274">
        <f t="shared" si="71"/>
        <v>136731.19999999998</v>
      </c>
      <c r="D883" s="276">
        <f t="shared" si="68"/>
        <v>189.1286918274688</v>
      </c>
      <c r="E883" s="276">
        <f t="shared" si="69"/>
        <v>155.19999999999999</v>
      </c>
    </row>
    <row r="884" spans="1:5" x14ac:dyDescent="0.2">
      <c r="A884" s="273">
        <f t="shared" si="70"/>
        <v>882</v>
      </c>
      <c r="B884" s="16">
        <f t="shared" si="67"/>
        <v>166789.55499999999</v>
      </c>
      <c r="C884" s="274">
        <f t="shared" si="71"/>
        <v>136886.39999999999</v>
      </c>
      <c r="D884" s="276">
        <f t="shared" si="68"/>
        <v>189.10380385487528</v>
      </c>
      <c r="E884" s="276">
        <f t="shared" si="69"/>
        <v>155.19999999999999</v>
      </c>
    </row>
    <row r="885" spans="1:5" x14ac:dyDescent="0.2">
      <c r="A885" s="273">
        <f t="shared" si="70"/>
        <v>883</v>
      </c>
      <c r="B885" s="16">
        <f t="shared" si="67"/>
        <v>166956.73250000001</v>
      </c>
      <c r="C885" s="274">
        <f t="shared" si="71"/>
        <v>137041.59999999998</v>
      </c>
      <c r="D885" s="276">
        <f t="shared" si="68"/>
        <v>189.07897225368066</v>
      </c>
      <c r="E885" s="276">
        <f t="shared" si="69"/>
        <v>155.19999999999996</v>
      </c>
    </row>
    <row r="886" spans="1:5" x14ac:dyDescent="0.2">
      <c r="A886" s="273">
        <f t="shared" si="70"/>
        <v>884</v>
      </c>
      <c r="B886" s="16">
        <f t="shared" si="67"/>
        <v>167123.91</v>
      </c>
      <c r="C886" s="274">
        <f t="shared" si="71"/>
        <v>137196.79999999999</v>
      </c>
      <c r="D886" s="276">
        <f t="shared" si="68"/>
        <v>189.05419683257918</v>
      </c>
      <c r="E886" s="276">
        <f t="shared" si="69"/>
        <v>155.19999999999999</v>
      </c>
    </row>
    <row r="887" spans="1:5" x14ac:dyDescent="0.2">
      <c r="A887" s="273">
        <f t="shared" si="70"/>
        <v>885</v>
      </c>
      <c r="B887" s="16">
        <f t="shared" si="67"/>
        <v>167291.08749999999</v>
      </c>
      <c r="C887" s="274">
        <f t="shared" si="71"/>
        <v>137352</v>
      </c>
      <c r="D887" s="276">
        <f t="shared" si="68"/>
        <v>189.02947740112992</v>
      </c>
      <c r="E887" s="276">
        <f t="shared" si="69"/>
        <v>155.19999999999999</v>
      </c>
    </row>
    <row r="888" spans="1:5" x14ac:dyDescent="0.2">
      <c r="A888" s="273">
        <f t="shared" si="70"/>
        <v>886</v>
      </c>
      <c r="B888" s="16">
        <f t="shared" si="67"/>
        <v>167458.26500000001</v>
      </c>
      <c r="C888" s="274">
        <f t="shared" si="71"/>
        <v>137507.19999999998</v>
      </c>
      <c r="D888" s="276">
        <f t="shared" si="68"/>
        <v>189.00481376975171</v>
      </c>
      <c r="E888" s="276">
        <f t="shared" si="69"/>
        <v>155.19999999999999</v>
      </c>
    </row>
    <row r="889" spans="1:5" x14ac:dyDescent="0.2">
      <c r="A889" s="273">
        <f t="shared" si="70"/>
        <v>887</v>
      </c>
      <c r="B889" s="16">
        <f t="shared" si="67"/>
        <v>167625.4425</v>
      </c>
      <c r="C889" s="274">
        <f t="shared" si="71"/>
        <v>137662.39999999999</v>
      </c>
      <c r="D889" s="276">
        <f t="shared" si="68"/>
        <v>188.98020574971815</v>
      </c>
      <c r="E889" s="276">
        <f t="shared" si="69"/>
        <v>155.19999999999999</v>
      </c>
    </row>
    <row r="890" spans="1:5" x14ac:dyDescent="0.2">
      <c r="A890" s="273">
        <f t="shared" si="70"/>
        <v>888</v>
      </c>
      <c r="B890" s="16">
        <f t="shared" si="67"/>
        <v>167792.62</v>
      </c>
      <c r="C890" s="274">
        <f t="shared" si="71"/>
        <v>137817.59999999998</v>
      </c>
      <c r="D890" s="276">
        <f t="shared" si="68"/>
        <v>188.95565315315315</v>
      </c>
      <c r="E890" s="276">
        <f t="shared" si="69"/>
        <v>155.19999999999996</v>
      </c>
    </row>
    <row r="891" spans="1:5" x14ac:dyDescent="0.2">
      <c r="A891" s="273">
        <f t="shared" si="70"/>
        <v>889</v>
      </c>
      <c r="B891" s="16">
        <f t="shared" si="67"/>
        <v>167959.79750000002</v>
      </c>
      <c r="C891" s="274">
        <f t="shared" si="71"/>
        <v>137972.79999999999</v>
      </c>
      <c r="D891" s="276">
        <f t="shared" si="68"/>
        <v>188.93115579302588</v>
      </c>
      <c r="E891" s="276">
        <f t="shared" si="69"/>
        <v>155.19999999999999</v>
      </c>
    </row>
    <row r="892" spans="1:5" x14ac:dyDescent="0.2">
      <c r="A892" s="273">
        <f t="shared" si="70"/>
        <v>890</v>
      </c>
      <c r="B892" s="16">
        <f t="shared" si="67"/>
        <v>168126.97500000001</v>
      </c>
      <c r="C892" s="274">
        <f t="shared" si="71"/>
        <v>138128</v>
      </c>
      <c r="D892" s="276">
        <f t="shared" si="68"/>
        <v>188.90671348314606</v>
      </c>
      <c r="E892" s="276">
        <f t="shared" si="69"/>
        <v>155.19999999999999</v>
      </c>
    </row>
    <row r="893" spans="1:5" x14ac:dyDescent="0.2">
      <c r="A893" s="273">
        <f t="shared" si="70"/>
        <v>891</v>
      </c>
      <c r="B893" s="16">
        <f t="shared" si="67"/>
        <v>168294.1525</v>
      </c>
      <c r="C893" s="274">
        <f t="shared" si="71"/>
        <v>138283.19999999998</v>
      </c>
      <c r="D893" s="276">
        <f t="shared" si="68"/>
        <v>188.88232603815936</v>
      </c>
      <c r="E893" s="276">
        <f t="shared" si="69"/>
        <v>155.19999999999999</v>
      </c>
    </row>
    <row r="894" spans="1:5" x14ac:dyDescent="0.2">
      <c r="A894" s="273">
        <f t="shared" si="70"/>
        <v>892</v>
      </c>
      <c r="B894" s="16">
        <f t="shared" si="67"/>
        <v>168461.33000000002</v>
      </c>
      <c r="C894" s="274">
        <f t="shared" si="71"/>
        <v>138438.39999999999</v>
      </c>
      <c r="D894" s="276">
        <f t="shared" si="68"/>
        <v>188.85799327354263</v>
      </c>
      <c r="E894" s="276">
        <f t="shared" si="69"/>
        <v>155.19999999999999</v>
      </c>
    </row>
    <row r="895" spans="1:5" x14ac:dyDescent="0.2">
      <c r="A895" s="273">
        <f t="shared" si="70"/>
        <v>893</v>
      </c>
      <c r="B895" s="16">
        <f t="shared" si="67"/>
        <v>168628.50750000001</v>
      </c>
      <c r="C895" s="274">
        <f t="shared" si="71"/>
        <v>138593.59999999998</v>
      </c>
      <c r="D895" s="276">
        <f t="shared" si="68"/>
        <v>188.83371500559912</v>
      </c>
      <c r="E895" s="276">
        <f t="shared" si="69"/>
        <v>155.19999999999996</v>
      </c>
    </row>
    <row r="896" spans="1:5" x14ac:dyDescent="0.2">
      <c r="A896" s="273">
        <f t="shared" si="70"/>
        <v>894</v>
      </c>
      <c r="B896" s="16">
        <f t="shared" si="67"/>
        <v>168795.685</v>
      </c>
      <c r="C896" s="274">
        <f t="shared" si="71"/>
        <v>138748.79999999999</v>
      </c>
      <c r="D896" s="276">
        <f t="shared" si="68"/>
        <v>188.80949105145413</v>
      </c>
      <c r="E896" s="276">
        <f t="shared" si="69"/>
        <v>155.19999999999999</v>
      </c>
    </row>
    <row r="897" spans="1:5" x14ac:dyDescent="0.2">
      <c r="A897" s="273">
        <f t="shared" si="70"/>
        <v>895</v>
      </c>
      <c r="B897" s="16">
        <f t="shared" si="67"/>
        <v>168962.86250000002</v>
      </c>
      <c r="C897" s="274">
        <f t="shared" si="71"/>
        <v>138904</v>
      </c>
      <c r="D897" s="276">
        <f t="shared" si="68"/>
        <v>188.78532122905031</v>
      </c>
      <c r="E897" s="276">
        <f t="shared" si="69"/>
        <v>155.19999999999999</v>
      </c>
    </row>
    <row r="898" spans="1:5" x14ac:dyDescent="0.2">
      <c r="A898" s="273">
        <f t="shared" si="70"/>
        <v>896</v>
      </c>
      <c r="B898" s="16">
        <f t="shared" si="67"/>
        <v>169130.04</v>
      </c>
      <c r="C898" s="274">
        <f t="shared" si="71"/>
        <v>139059.19999999998</v>
      </c>
      <c r="D898" s="276">
        <f t="shared" si="68"/>
        <v>188.76120535714287</v>
      </c>
      <c r="E898" s="276">
        <f t="shared" si="69"/>
        <v>155.19999999999999</v>
      </c>
    </row>
    <row r="899" spans="1:5" x14ac:dyDescent="0.2">
      <c r="A899" s="273">
        <f t="shared" si="70"/>
        <v>897</v>
      </c>
      <c r="B899" s="16">
        <f t="shared" si="67"/>
        <v>169297.2175</v>
      </c>
      <c r="C899" s="274">
        <f t="shared" si="71"/>
        <v>139214.39999999999</v>
      </c>
      <c r="D899" s="276">
        <f t="shared" si="68"/>
        <v>188.73714325529542</v>
      </c>
      <c r="E899" s="276">
        <f t="shared" si="69"/>
        <v>155.19999999999999</v>
      </c>
    </row>
    <row r="900" spans="1:5" x14ac:dyDescent="0.2">
      <c r="A900" s="273">
        <f t="shared" si="70"/>
        <v>898</v>
      </c>
      <c r="B900" s="16">
        <f t="shared" ref="B900:B963" si="72">1.165*(16600+(A900*143.5))</f>
        <v>169464.39500000002</v>
      </c>
      <c r="C900" s="274">
        <f t="shared" si="71"/>
        <v>139369.59999999998</v>
      </c>
      <c r="D900" s="276">
        <f t="shared" ref="D900:D963" si="73">B900/A900</f>
        <v>188.71313474387529</v>
      </c>
      <c r="E900" s="276">
        <f t="shared" ref="E900:E963" si="74">C900/A900</f>
        <v>155.19999999999996</v>
      </c>
    </row>
    <row r="901" spans="1:5" x14ac:dyDescent="0.2">
      <c r="A901" s="273">
        <f t="shared" si="70"/>
        <v>899</v>
      </c>
      <c r="B901" s="16">
        <f t="shared" si="72"/>
        <v>169631.57250000001</v>
      </c>
      <c r="C901" s="274">
        <f t="shared" si="71"/>
        <v>139524.79999999999</v>
      </c>
      <c r="D901" s="276">
        <f t="shared" si="73"/>
        <v>188.68917964404895</v>
      </c>
      <c r="E901" s="276">
        <f t="shared" si="74"/>
        <v>155.19999999999999</v>
      </c>
    </row>
    <row r="902" spans="1:5" x14ac:dyDescent="0.2">
      <c r="A902" s="273">
        <f t="shared" si="70"/>
        <v>900</v>
      </c>
      <c r="B902" s="16">
        <f t="shared" si="72"/>
        <v>169798.75</v>
      </c>
      <c r="C902" s="274">
        <f t="shared" si="71"/>
        <v>139680</v>
      </c>
      <c r="D902" s="276">
        <f t="shared" si="73"/>
        <v>188.66527777777779</v>
      </c>
      <c r="E902" s="276">
        <f t="shared" si="74"/>
        <v>155.19999999999999</v>
      </c>
    </row>
    <row r="903" spans="1:5" x14ac:dyDescent="0.2">
      <c r="A903" s="273">
        <f t="shared" si="70"/>
        <v>901</v>
      </c>
      <c r="B903" s="16">
        <f t="shared" si="72"/>
        <v>169965.92749999999</v>
      </c>
      <c r="C903" s="274">
        <f t="shared" si="71"/>
        <v>139835.19999999998</v>
      </c>
      <c r="D903" s="276">
        <f t="shared" si="73"/>
        <v>188.64142896781354</v>
      </c>
      <c r="E903" s="276">
        <f t="shared" si="74"/>
        <v>155.19999999999999</v>
      </c>
    </row>
    <row r="904" spans="1:5" x14ac:dyDescent="0.2">
      <c r="A904" s="273">
        <f t="shared" si="70"/>
        <v>902</v>
      </c>
      <c r="B904" s="16">
        <f t="shared" si="72"/>
        <v>170133.10500000001</v>
      </c>
      <c r="C904" s="274">
        <f t="shared" si="71"/>
        <v>139990.39999999999</v>
      </c>
      <c r="D904" s="276">
        <f t="shared" si="73"/>
        <v>188.61763303769402</v>
      </c>
      <c r="E904" s="276">
        <f t="shared" si="74"/>
        <v>155.19999999999999</v>
      </c>
    </row>
    <row r="905" spans="1:5" x14ac:dyDescent="0.2">
      <c r="A905" s="273">
        <f t="shared" si="70"/>
        <v>903</v>
      </c>
      <c r="B905" s="16">
        <f t="shared" si="72"/>
        <v>170300.2825</v>
      </c>
      <c r="C905" s="274">
        <f t="shared" si="71"/>
        <v>140145.59999999998</v>
      </c>
      <c r="D905" s="276">
        <f t="shared" si="73"/>
        <v>188.59388981173865</v>
      </c>
      <c r="E905" s="276">
        <f t="shared" si="74"/>
        <v>155.19999999999996</v>
      </c>
    </row>
    <row r="906" spans="1:5" x14ac:dyDescent="0.2">
      <c r="A906" s="273">
        <f t="shared" si="70"/>
        <v>904</v>
      </c>
      <c r="B906" s="16">
        <f t="shared" si="72"/>
        <v>170467.46</v>
      </c>
      <c r="C906" s="274">
        <f t="shared" si="71"/>
        <v>140300.79999999999</v>
      </c>
      <c r="D906" s="276">
        <f t="shared" si="73"/>
        <v>188.57019911504423</v>
      </c>
      <c r="E906" s="276">
        <f t="shared" si="74"/>
        <v>155.19999999999999</v>
      </c>
    </row>
    <row r="907" spans="1:5" x14ac:dyDescent="0.2">
      <c r="A907" s="273">
        <f t="shared" si="70"/>
        <v>905</v>
      </c>
      <c r="B907" s="16">
        <f t="shared" si="72"/>
        <v>170634.63750000001</v>
      </c>
      <c r="C907" s="274">
        <f t="shared" si="71"/>
        <v>140456</v>
      </c>
      <c r="D907" s="276">
        <f t="shared" si="73"/>
        <v>188.54656077348068</v>
      </c>
      <c r="E907" s="276">
        <f t="shared" si="74"/>
        <v>155.19999999999999</v>
      </c>
    </row>
    <row r="908" spans="1:5" x14ac:dyDescent="0.2">
      <c r="A908" s="273">
        <f t="shared" si="70"/>
        <v>906</v>
      </c>
      <c r="B908" s="16">
        <f t="shared" si="72"/>
        <v>170801.815</v>
      </c>
      <c r="C908" s="274">
        <f t="shared" si="71"/>
        <v>140611.19999999998</v>
      </c>
      <c r="D908" s="276">
        <f t="shared" si="73"/>
        <v>188.52297461368653</v>
      </c>
      <c r="E908" s="276">
        <f t="shared" si="74"/>
        <v>155.19999999999999</v>
      </c>
    </row>
    <row r="909" spans="1:5" x14ac:dyDescent="0.2">
      <c r="A909" s="273">
        <f t="shared" si="70"/>
        <v>907</v>
      </c>
      <c r="B909" s="16">
        <f t="shared" si="72"/>
        <v>170968.99249999999</v>
      </c>
      <c r="C909" s="274">
        <f t="shared" si="71"/>
        <v>140766.39999999999</v>
      </c>
      <c r="D909" s="276">
        <f t="shared" si="73"/>
        <v>188.49944046306504</v>
      </c>
      <c r="E909" s="276">
        <f t="shared" si="74"/>
        <v>155.19999999999999</v>
      </c>
    </row>
    <row r="910" spans="1:5" x14ac:dyDescent="0.2">
      <c r="A910" s="273">
        <f t="shared" si="70"/>
        <v>908</v>
      </c>
      <c r="B910" s="16">
        <f t="shared" si="72"/>
        <v>171136.17</v>
      </c>
      <c r="C910" s="274">
        <f t="shared" si="71"/>
        <v>140921.59999999998</v>
      </c>
      <c r="D910" s="276">
        <f t="shared" si="73"/>
        <v>188.47595814977976</v>
      </c>
      <c r="E910" s="276">
        <f t="shared" si="74"/>
        <v>155.19999999999996</v>
      </c>
    </row>
    <row r="911" spans="1:5" x14ac:dyDescent="0.2">
      <c r="A911" s="273">
        <f t="shared" ref="A911:A974" si="75">A910+1</f>
        <v>909</v>
      </c>
      <c r="B911" s="16">
        <f t="shared" si="72"/>
        <v>171303.3475</v>
      </c>
      <c r="C911" s="274">
        <f t="shared" ref="C911:C974" si="76">A911*155.2</f>
        <v>141076.79999999999</v>
      </c>
      <c r="D911" s="276">
        <f t="shared" si="73"/>
        <v>188.45252750275029</v>
      </c>
      <c r="E911" s="276">
        <f t="shared" si="74"/>
        <v>155.19999999999999</v>
      </c>
    </row>
    <row r="912" spans="1:5" x14ac:dyDescent="0.2">
      <c r="A912" s="273">
        <f t="shared" si="75"/>
        <v>910</v>
      </c>
      <c r="B912" s="16">
        <f t="shared" si="72"/>
        <v>171470.52499999999</v>
      </c>
      <c r="C912" s="274">
        <f t="shared" si="76"/>
        <v>141232</v>
      </c>
      <c r="D912" s="276">
        <f t="shared" si="73"/>
        <v>188.42914835164834</v>
      </c>
      <c r="E912" s="276">
        <f t="shared" si="74"/>
        <v>155.19999999999999</v>
      </c>
    </row>
    <row r="913" spans="1:5" x14ac:dyDescent="0.2">
      <c r="A913" s="273">
        <f t="shared" si="75"/>
        <v>911</v>
      </c>
      <c r="B913" s="16">
        <f t="shared" si="72"/>
        <v>171637.70250000001</v>
      </c>
      <c r="C913" s="274">
        <f t="shared" si="76"/>
        <v>141387.19999999998</v>
      </c>
      <c r="D913" s="276">
        <f t="shared" si="73"/>
        <v>188.40582052689354</v>
      </c>
      <c r="E913" s="276">
        <f t="shared" si="74"/>
        <v>155.19999999999999</v>
      </c>
    </row>
    <row r="914" spans="1:5" x14ac:dyDescent="0.2">
      <c r="A914" s="273">
        <f t="shared" si="75"/>
        <v>912</v>
      </c>
      <c r="B914" s="16">
        <f t="shared" si="72"/>
        <v>171804.88</v>
      </c>
      <c r="C914" s="274">
        <f t="shared" si="76"/>
        <v>141542.39999999999</v>
      </c>
      <c r="D914" s="276">
        <f t="shared" si="73"/>
        <v>188.38254385964913</v>
      </c>
      <c r="E914" s="276">
        <f t="shared" si="74"/>
        <v>155.19999999999999</v>
      </c>
    </row>
    <row r="915" spans="1:5" x14ac:dyDescent="0.2">
      <c r="A915" s="273">
        <f t="shared" si="75"/>
        <v>913</v>
      </c>
      <c r="B915" s="16">
        <f t="shared" si="72"/>
        <v>171972.0575</v>
      </c>
      <c r="C915" s="274">
        <f t="shared" si="76"/>
        <v>141697.59999999998</v>
      </c>
      <c r="D915" s="276">
        <f t="shared" si="73"/>
        <v>188.35931818181817</v>
      </c>
      <c r="E915" s="276">
        <f t="shared" si="74"/>
        <v>155.19999999999999</v>
      </c>
    </row>
    <row r="916" spans="1:5" x14ac:dyDescent="0.2">
      <c r="A916" s="273">
        <f t="shared" si="75"/>
        <v>914</v>
      </c>
      <c r="B916" s="16">
        <f t="shared" si="72"/>
        <v>172139.23500000002</v>
      </c>
      <c r="C916" s="274">
        <f t="shared" si="76"/>
        <v>141852.79999999999</v>
      </c>
      <c r="D916" s="276">
        <f t="shared" si="73"/>
        <v>188.33614332603941</v>
      </c>
      <c r="E916" s="276">
        <f t="shared" si="74"/>
        <v>155.19999999999999</v>
      </c>
    </row>
    <row r="917" spans="1:5" x14ac:dyDescent="0.2">
      <c r="A917" s="273">
        <f t="shared" si="75"/>
        <v>915</v>
      </c>
      <c r="B917" s="16">
        <f t="shared" si="72"/>
        <v>172306.41250000001</v>
      </c>
      <c r="C917" s="274">
        <f t="shared" si="76"/>
        <v>142008</v>
      </c>
      <c r="D917" s="276">
        <f t="shared" si="73"/>
        <v>188.31301912568307</v>
      </c>
      <c r="E917" s="276">
        <f t="shared" si="74"/>
        <v>155.19999999999999</v>
      </c>
    </row>
    <row r="918" spans="1:5" x14ac:dyDescent="0.2">
      <c r="A918" s="273">
        <f t="shared" si="75"/>
        <v>916</v>
      </c>
      <c r="B918" s="16">
        <f t="shared" si="72"/>
        <v>172473.59</v>
      </c>
      <c r="C918" s="274">
        <f t="shared" si="76"/>
        <v>142163.19999999998</v>
      </c>
      <c r="D918" s="276">
        <f t="shared" si="73"/>
        <v>188.28994541484715</v>
      </c>
      <c r="E918" s="276">
        <f t="shared" si="74"/>
        <v>155.19999999999999</v>
      </c>
    </row>
    <row r="919" spans="1:5" x14ac:dyDescent="0.2">
      <c r="A919" s="273">
        <f t="shared" si="75"/>
        <v>917</v>
      </c>
      <c r="B919" s="16">
        <f t="shared" si="72"/>
        <v>172640.76750000002</v>
      </c>
      <c r="C919" s="274">
        <f t="shared" si="76"/>
        <v>142318.39999999999</v>
      </c>
      <c r="D919" s="276">
        <f t="shared" si="73"/>
        <v>188.26692202835335</v>
      </c>
      <c r="E919" s="276">
        <f t="shared" si="74"/>
        <v>155.19999999999999</v>
      </c>
    </row>
    <row r="920" spans="1:5" x14ac:dyDescent="0.2">
      <c r="A920" s="273">
        <f t="shared" si="75"/>
        <v>918</v>
      </c>
      <c r="B920" s="16">
        <f t="shared" si="72"/>
        <v>172807.94500000001</v>
      </c>
      <c r="C920" s="274">
        <f t="shared" si="76"/>
        <v>142473.59999999998</v>
      </c>
      <c r="D920" s="276">
        <f t="shared" si="73"/>
        <v>188.24394880174293</v>
      </c>
      <c r="E920" s="276">
        <f t="shared" si="74"/>
        <v>155.19999999999999</v>
      </c>
    </row>
    <row r="921" spans="1:5" x14ac:dyDescent="0.2">
      <c r="A921" s="273">
        <f t="shared" si="75"/>
        <v>919</v>
      </c>
      <c r="B921" s="16">
        <f t="shared" si="72"/>
        <v>172975.1225</v>
      </c>
      <c r="C921" s="274">
        <f t="shared" si="76"/>
        <v>142628.79999999999</v>
      </c>
      <c r="D921" s="276">
        <f t="shared" si="73"/>
        <v>188.22102557127312</v>
      </c>
      <c r="E921" s="276">
        <f t="shared" si="74"/>
        <v>155.19999999999999</v>
      </c>
    </row>
    <row r="922" spans="1:5" x14ac:dyDescent="0.2">
      <c r="A922" s="273">
        <f t="shared" si="75"/>
        <v>920</v>
      </c>
      <c r="B922" s="16">
        <f t="shared" si="72"/>
        <v>173142.30000000002</v>
      </c>
      <c r="C922" s="274">
        <f t="shared" si="76"/>
        <v>142784</v>
      </c>
      <c r="D922" s="276">
        <f t="shared" si="73"/>
        <v>188.19815217391306</v>
      </c>
      <c r="E922" s="276">
        <f t="shared" si="74"/>
        <v>155.19999999999999</v>
      </c>
    </row>
    <row r="923" spans="1:5" x14ac:dyDescent="0.2">
      <c r="A923" s="273">
        <f t="shared" si="75"/>
        <v>921</v>
      </c>
      <c r="B923" s="16">
        <f t="shared" si="72"/>
        <v>173309.47750000001</v>
      </c>
      <c r="C923" s="274">
        <f t="shared" si="76"/>
        <v>142939.19999999998</v>
      </c>
      <c r="D923" s="276">
        <f t="shared" si="73"/>
        <v>188.17532844733987</v>
      </c>
      <c r="E923" s="276">
        <f t="shared" si="74"/>
        <v>155.19999999999999</v>
      </c>
    </row>
    <row r="924" spans="1:5" x14ac:dyDescent="0.2">
      <c r="A924" s="273">
        <f t="shared" si="75"/>
        <v>922</v>
      </c>
      <c r="B924" s="16">
        <f t="shared" si="72"/>
        <v>173476.655</v>
      </c>
      <c r="C924" s="274">
        <f t="shared" si="76"/>
        <v>143094.39999999999</v>
      </c>
      <c r="D924" s="276">
        <f t="shared" si="73"/>
        <v>188.15255422993494</v>
      </c>
      <c r="E924" s="276">
        <f t="shared" si="74"/>
        <v>155.19999999999999</v>
      </c>
    </row>
    <row r="925" spans="1:5" x14ac:dyDescent="0.2">
      <c r="A925" s="273">
        <f t="shared" si="75"/>
        <v>923</v>
      </c>
      <c r="B925" s="16">
        <f t="shared" si="72"/>
        <v>173643.83250000002</v>
      </c>
      <c r="C925" s="274">
        <f t="shared" si="76"/>
        <v>143249.59999999998</v>
      </c>
      <c r="D925" s="276">
        <f t="shared" si="73"/>
        <v>188.12982936078009</v>
      </c>
      <c r="E925" s="276">
        <f t="shared" si="74"/>
        <v>155.19999999999999</v>
      </c>
    </row>
    <row r="926" spans="1:5" x14ac:dyDescent="0.2">
      <c r="A926" s="273">
        <f t="shared" si="75"/>
        <v>924</v>
      </c>
      <c r="B926" s="16">
        <f t="shared" si="72"/>
        <v>173811.01</v>
      </c>
      <c r="C926" s="274">
        <f t="shared" si="76"/>
        <v>143404.79999999999</v>
      </c>
      <c r="D926" s="276">
        <f t="shared" si="73"/>
        <v>188.10715367965369</v>
      </c>
      <c r="E926" s="276">
        <f t="shared" si="74"/>
        <v>155.19999999999999</v>
      </c>
    </row>
    <row r="927" spans="1:5" x14ac:dyDescent="0.2">
      <c r="A927" s="273">
        <f t="shared" si="75"/>
        <v>925</v>
      </c>
      <c r="B927" s="16">
        <f t="shared" si="72"/>
        <v>173978.1875</v>
      </c>
      <c r="C927" s="274">
        <f t="shared" si="76"/>
        <v>143560</v>
      </c>
      <c r="D927" s="276">
        <f t="shared" si="73"/>
        <v>188.08452702702704</v>
      </c>
      <c r="E927" s="276">
        <f t="shared" si="74"/>
        <v>155.19999999999999</v>
      </c>
    </row>
    <row r="928" spans="1:5" x14ac:dyDescent="0.2">
      <c r="A928" s="273">
        <f t="shared" si="75"/>
        <v>926</v>
      </c>
      <c r="B928" s="16">
        <f t="shared" si="72"/>
        <v>174145.36500000002</v>
      </c>
      <c r="C928" s="274">
        <f t="shared" si="76"/>
        <v>143715.19999999998</v>
      </c>
      <c r="D928" s="276">
        <f t="shared" si="73"/>
        <v>188.06194924406049</v>
      </c>
      <c r="E928" s="276">
        <f t="shared" si="74"/>
        <v>155.19999999999999</v>
      </c>
    </row>
    <row r="929" spans="1:5" x14ac:dyDescent="0.2">
      <c r="A929" s="273">
        <f t="shared" si="75"/>
        <v>927</v>
      </c>
      <c r="B929" s="16">
        <f t="shared" si="72"/>
        <v>174312.54250000001</v>
      </c>
      <c r="C929" s="274">
        <f t="shared" si="76"/>
        <v>143870.39999999999</v>
      </c>
      <c r="D929" s="276">
        <f t="shared" si="73"/>
        <v>188.03942017259979</v>
      </c>
      <c r="E929" s="276">
        <f t="shared" si="74"/>
        <v>155.19999999999999</v>
      </c>
    </row>
    <row r="930" spans="1:5" x14ac:dyDescent="0.2">
      <c r="A930" s="273">
        <f t="shared" si="75"/>
        <v>928</v>
      </c>
      <c r="B930" s="16">
        <f t="shared" si="72"/>
        <v>174479.72</v>
      </c>
      <c r="C930" s="274">
        <f t="shared" si="76"/>
        <v>144025.59999999998</v>
      </c>
      <c r="D930" s="276">
        <f t="shared" si="73"/>
        <v>188.01693965517242</v>
      </c>
      <c r="E930" s="276">
        <f t="shared" si="74"/>
        <v>155.19999999999999</v>
      </c>
    </row>
    <row r="931" spans="1:5" x14ac:dyDescent="0.2">
      <c r="A931" s="273">
        <f t="shared" si="75"/>
        <v>929</v>
      </c>
      <c r="B931" s="16">
        <f t="shared" si="72"/>
        <v>174646.89749999999</v>
      </c>
      <c r="C931" s="274">
        <f t="shared" si="76"/>
        <v>144180.79999999999</v>
      </c>
      <c r="D931" s="276">
        <f t="shared" si="73"/>
        <v>187.99450753498385</v>
      </c>
      <c r="E931" s="276">
        <f t="shared" si="74"/>
        <v>155.19999999999999</v>
      </c>
    </row>
    <row r="932" spans="1:5" x14ac:dyDescent="0.2">
      <c r="A932" s="273">
        <f t="shared" si="75"/>
        <v>930</v>
      </c>
      <c r="B932" s="16">
        <f t="shared" si="72"/>
        <v>174814.07500000001</v>
      </c>
      <c r="C932" s="274">
        <f t="shared" si="76"/>
        <v>144336</v>
      </c>
      <c r="D932" s="276">
        <f t="shared" si="73"/>
        <v>187.972123655914</v>
      </c>
      <c r="E932" s="276">
        <f t="shared" si="74"/>
        <v>155.19999999999999</v>
      </c>
    </row>
    <row r="933" spans="1:5" x14ac:dyDescent="0.2">
      <c r="A933" s="273">
        <f t="shared" si="75"/>
        <v>931</v>
      </c>
      <c r="B933" s="16">
        <f t="shared" si="72"/>
        <v>174981.2525</v>
      </c>
      <c r="C933" s="274">
        <f t="shared" si="76"/>
        <v>144491.19999999998</v>
      </c>
      <c r="D933" s="276">
        <f t="shared" si="73"/>
        <v>187.94978786251343</v>
      </c>
      <c r="E933" s="276">
        <f t="shared" si="74"/>
        <v>155.19999999999999</v>
      </c>
    </row>
    <row r="934" spans="1:5" x14ac:dyDescent="0.2">
      <c r="A934" s="273">
        <f t="shared" si="75"/>
        <v>932</v>
      </c>
      <c r="B934" s="16">
        <f t="shared" si="72"/>
        <v>175148.43</v>
      </c>
      <c r="C934" s="274">
        <f t="shared" si="76"/>
        <v>144646.39999999999</v>
      </c>
      <c r="D934" s="276">
        <f t="shared" si="73"/>
        <v>187.92749999999998</v>
      </c>
      <c r="E934" s="276">
        <f t="shared" si="74"/>
        <v>155.19999999999999</v>
      </c>
    </row>
    <row r="935" spans="1:5" x14ac:dyDescent="0.2">
      <c r="A935" s="273">
        <f t="shared" si="75"/>
        <v>933</v>
      </c>
      <c r="B935" s="16">
        <f t="shared" si="72"/>
        <v>175315.60750000001</v>
      </c>
      <c r="C935" s="274">
        <f t="shared" si="76"/>
        <v>144801.59999999998</v>
      </c>
      <c r="D935" s="276">
        <f t="shared" si="73"/>
        <v>187.90525991425511</v>
      </c>
      <c r="E935" s="276">
        <f t="shared" si="74"/>
        <v>155.19999999999999</v>
      </c>
    </row>
    <row r="936" spans="1:5" x14ac:dyDescent="0.2">
      <c r="A936" s="273">
        <f t="shared" si="75"/>
        <v>934</v>
      </c>
      <c r="B936" s="16">
        <f t="shared" si="72"/>
        <v>175482.785</v>
      </c>
      <c r="C936" s="274">
        <f t="shared" si="76"/>
        <v>144956.79999999999</v>
      </c>
      <c r="D936" s="276">
        <f t="shared" si="73"/>
        <v>187.88306745182012</v>
      </c>
      <c r="E936" s="276">
        <f t="shared" si="74"/>
        <v>155.19999999999999</v>
      </c>
    </row>
    <row r="937" spans="1:5" x14ac:dyDescent="0.2">
      <c r="A937" s="273">
        <f t="shared" si="75"/>
        <v>935</v>
      </c>
      <c r="B937" s="16">
        <f t="shared" si="72"/>
        <v>175649.96249999999</v>
      </c>
      <c r="C937" s="274">
        <f t="shared" si="76"/>
        <v>145112</v>
      </c>
      <c r="D937" s="276">
        <f t="shared" si="73"/>
        <v>187.86092245989303</v>
      </c>
      <c r="E937" s="276">
        <f t="shared" si="74"/>
        <v>155.19999999999999</v>
      </c>
    </row>
    <row r="938" spans="1:5" x14ac:dyDescent="0.2">
      <c r="A938" s="273">
        <f t="shared" si="75"/>
        <v>936</v>
      </c>
      <c r="B938" s="16">
        <f t="shared" si="72"/>
        <v>175817.14</v>
      </c>
      <c r="C938" s="274">
        <f t="shared" si="76"/>
        <v>145267.19999999998</v>
      </c>
      <c r="D938" s="276">
        <f t="shared" si="73"/>
        <v>187.83882478632481</v>
      </c>
      <c r="E938" s="276">
        <f t="shared" si="74"/>
        <v>155.19999999999999</v>
      </c>
    </row>
    <row r="939" spans="1:5" x14ac:dyDescent="0.2">
      <c r="A939" s="273">
        <f t="shared" si="75"/>
        <v>937</v>
      </c>
      <c r="B939" s="16">
        <f t="shared" si="72"/>
        <v>175984.3175</v>
      </c>
      <c r="C939" s="274">
        <f t="shared" si="76"/>
        <v>145422.39999999999</v>
      </c>
      <c r="D939" s="276">
        <f t="shared" si="73"/>
        <v>187.8167742796158</v>
      </c>
      <c r="E939" s="276">
        <f t="shared" si="74"/>
        <v>155.19999999999999</v>
      </c>
    </row>
    <row r="940" spans="1:5" x14ac:dyDescent="0.2">
      <c r="A940" s="273">
        <f t="shared" si="75"/>
        <v>938</v>
      </c>
      <c r="B940" s="16">
        <f t="shared" si="72"/>
        <v>176151.495</v>
      </c>
      <c r="C940" s="274">
        <f t="shared" si="76"/>
        <v>145577.59999999998</v>
      </c>
      <c r="D940" s="276">
        <f t="shared" si="73"/>
        <v>187.79477078891259</v>
      </c>
      <c r="E940" s="276">
        <f t="shared" si="74"/>
        <v>155.19999999999999</v>
      </c>
    </row>
    <row r="941" spans="1:5" x14ac:dyDescent="0.2">
      <c r="A941" s="273">
        <f t="shared" si="75"/>
        <v>939</v>
      </c>
      <c r="B941" s="16">
        <f t="shared" si="72"/>
        <v>176318.67250000002</v>
      </c>
      <c r="C941" s="274">
        <f t="shared" si="76"/>
        <v>145732.79999999999</v>
      </c>
      <c r="D941" s="276">
        <f t="shared" si="73"/>
        <v>187.77281416400427</v>
      </c>
      <c r="E941" s="276">
        <f t="shared" si="74"/>
        <v>155.19999999999999</v>
      </c>
    </row>
    <row r="942" spans="1:5" x14ac:dyDescent="0.2">
      <c r="A942" s="273">
        <f t="shared" si="75"/>
        <v>940</v>
      </c>
      <c r="B942" s="16">
        <f t="shared" si="72"/>
        <v>176485.85</v>
      </c>
      <c r="C942" s="274">
        <f t="shared" si="76"/>
        <v>145888</v>
      </c>
      <c r="D942" s="276">
        <f t="shared" si="73"/>
        <v>187.75090425531914</v>
      </c>
      <c r="E942" s="276">
        <f t="shared" si="74"/>
        <v>155.19999999999999</v>
      </c>
    </row>
    <row r="943" spans="1:5" x14ac:dyDescent="0.2">
      <c r="A943" s="273">
        <f t="shared" si="75"/>
        <v>941</v>
      </c>
      <c r="B943" s="16">
        <f t="shared" si="72"/>
        <v>176653.0275</v>
      </c>
      <c r="C943" s="274">
        <f t="shared" si="76"/>
        <v>146043.19999999998</v>
      </c>
      <c r="D943" s="276">
        <f t="shared" si="73"/>
        <v>187.72904091392135</v>
      </c>
      <c r="E943" s="276">
        <f t="shared" si="74"/>
        <v>155.19999999999999</v>
      </c>
    </row>
    <row r="944" spans="1:5" x14ac:dyDescent="0.2">
      <c r="A944" s="273">
        <f t="shared" si="75"/>
        <v>942</v>
      </c>
      <c r="B944" s="16">
        <f t="shared" si="72"/>
        <v>176820.20500000002</v>
      </c>
      <c r="C944" s="274">
        <f t="shared" si="76"/>
        <v>146198.39999999999</v>
      </c>
      <c r="D944" s="276">
        <f t="shared" si="73"/>
        <v>187.70722399150745</v>
      </c>
      <c r="E944" s="276">
        <f t="shared" si="74"/>
        <v>155.19999999999999</v>
      </c>
    </row>
    <row r="945" spans="1:5" x14ac:dyDescent="0.2">
      <c r="A945" s="273">
        <f t="shared" si="75"/>
        <v>943</v>
      </c>
      <c r="B945" s="16">
        <f t="shared" si="72"/>
        <v>176987.38250000001</v>
      </c>
      <c r="C945" s="274">
        <f t="shared" si="76"/>
        <v>146353.59999999998</v>
      </c>
      <c r="D945" s="276">
        <f t="shared" si="73"/>
        <v>187.68545334040297</v>
      </c>
      <c r="E945" s="276">
        <f t="shared" si="74"/>
        <v>155.19999999999999</v>
      </c>
    </row>
    <row r="946" spans="1:5" x14ac:dyDescent="0.2">
      <c r="A946" s="273">
        <f t="shared" si="75"/>
        <v>944</v>
      </c>
      <c r="B946" s="16">
        <f t="shared" si="72"/>
        <v>177154.56</v>
      </c>
      <c r="C946" s="274">
        <f t="shared" si="76"/>
        <v>146508.79999999999</v>
      </c>
      <c r="D946" s="276">
        <f t="shared" si="73"/>
        <v>187.66372881355932</v>
      </c>
      <c r="E946" s="276">
        <f t="shared" si="74"/>
        <v>155.19999999999999</v>
      </c>
    </row>
    <row r="947" spans="1:5" x14ac:dyDescent="0.2">
      <c r="A947" s="273">
        <f t="shared" si="75"/>
        <v>945</v>
      </c>
      <c r="B947" s="16">
        <f t="shared" si="72"/>
        <v>177321.73750000002</v>
      </c>
      <c r="C947" s="274">
        <f t="shared" si="76"/>
        <v>146664</v>
      </c>
      <c r="D947" s="276">
        <f t="shared" si="73"/>
        <v>187.64205026455028</v>
      </c>
      <c r="E947" s="276">
        <f t="shared" si="74"/>
        <v>155.19999999999999</v>
      </c>
    </row>
    <row r="948" spans="1:5" x14ac:dyDescent="0.2">
      <c r="A948" s="273">
        <f t="shared" si="75"/>
        <v>946</v>
      </c>
      <c r="B948" s="16">
        <f t="shared" si="72"/>
        <v>177488.91500000001</v>
      </c>
      <c r="C948" s="274">
        <f t="shared" si="76"/>
        <v>146819.19999999998</v>
      </c>
      <c r="D948" s="276">
        <f t="shared" si="73"/>
        <v>187.62041754756871</v>
      </c>
      <c r="E948" s="276">
        <f t="shared" si="74"/>
        <v>155.19999999999999</v>
      </c>
    </row>
    <row r="949" spans="1:5" x14ac:dyDescent="0.2">
      <c r="A949" s="273">
        <f t="shared" si="75"/>
        <v>947</v>
      </c>
      <c r="B949" s="16">
        <f t="shared" si="72"/>
        <v>177656.0925</v>
      </c>
      <c r="C949" s="274">
        <f t="shared" si="76"/>
        <v>146974.39999999999</v>
      </c>
      <c r="D949" s="276">
        <f t="shared" si="73"/>
        <v>187.59883051742344</v>
      </c>
      <c r="E949" s="276">
        <f t="shared" si="74"/>
        <v>155.19999999999999</v>
      </c>
    </row>
    <row r="950" spans="1:5" x14ac:dyDescent="0.2">
      <c r="A950" s="273">
        <f t="shared" si="75"/>
        <v>948</v>
      </c>
      <c r="B950" s="16">
        <f t="shared" si="72"/>
        <v>177823.27000000002</v>
      </c>
      <c r="C950" s="274">
        <f t="shared" si="76"/>
        <v>147129.59999999998</v>
      </c>
      <c r="D950" s="276">
        <f t="shared" si="73"/>
        <v>187.57728902953588</v>
      </c>
      <c r="E950" s="276">
        <f t="shared" si="74"/>
        <v>155.19999999999999</v>
      </c>
    </row>
    <row r="951" spans="1:5" x14ac:dyDescent="0.2">
      <c r="A951" s="273">
        <f t="shared" si="75"/>
        <v>949</v>
      </c>
      <c r="B951" s="16">
        <f t="shared" si="72"/>
        <v>177990.44750000001</v>
      </c>
      <c r="C951" s="274">
        <f t="shared" si="76"/>
        <v>147284.79999999999</v>
      </c>
      <c r="D951" s="276">
        <f t="shared" si="73"/>
        <v>187.55579293993679</v>
      </c>
      <c r="E951" s="276">
        <f t="shared" si="74"/>
        <v>155.19999999999999</v>
      </c>
    </row>
    <row r="952" spans="1:5" x14ac:dyDescent="0.2">
      <c r="A952" s="273">
        <f t="shared" si="75"/>
        <v>950</v>
      </c>
      <c r="B952" s="16">
        <f t="shared" si="72"/>
        <v>178157.625</v>
      </c>
      <c r="C952" s="274">
        <f t="shared" si="76"/>
        <v>147440</v>
      </c>
      <c r="D952" s="276">
        <f t="shared" si="73"/>
        <v>187.53434210526316</v>
      </c>
      <c r="E952" s="276">
        <f t="shared" si="74"/>
        <v>155.19999999999999</v>
      </c>
    </row>
    <row r="953" spans="1:5" x14ac:dyDescent="0.2">
      <c r="A953" s="273">
        <f t="shared" si="75"/>
        <v>951</v>
      </c>
      <c r="B953" s="16">
        <f t="shared" si="72"/>
        <v>178324.80250000002</v>
      </c>
      <c r="C953" s="274">
        <f t="shared" si="76"/>
        <v>147595.19999999998</v>
      </c>
      <c r="D953" s="276">
        <f t="shared" si="73"/>
        <v>187.51293638275502</v>
      </c>
      <c r="E953" s="276">
        <f t="shared" si="74"/>
        <v>155.19999999999999</v>
      </c>
    </row>
    <row r="954" spans="1:5" x14ac:dyDescent="0.2">
      <c r="A954" s="273">
        <f t="shared" si="75"/>
        <v>952</v>
      </c>
      <c r="B954" s="16">
        <f t="shared" si="72"/>
        <v>178491.98</v>
      </c>
      <c r="C954" s="274">
        <f t="shared" si="76"/>
        <v>147750.39999999999</v>
      </c>
      <c r="D954" s="276">
        <f t="shared" si="73"/>
        <v>187.4915756302521</v>
      </c>
      <c r="E954" s="276">
        <f t="shared" si="74"/>
        <v>155.19999999999999</v>
      </c>
    </row>
    <row r="955" spans="1:5" x14ac:dyDescent="0.2">
      <c r="A955" s="273">
        <f t="shared" si="75"/>
        <v>953</v>
      </c>
      <c r="B955" s="16">
        <f t="shared" si="72"/>
        <v>178659.1575</v>
      </c>
      <c r="C955" s="274">
        <f t="shared" si="76"/>
        <v>147905.59999999998</v>
      </c>
      <c r="D955" s="276">
        <f t="shared" si="73"/>
        <v>187.47025970619097</v>
      </c>
      <c r="E955" s="276">
        <f t="shared" si="74"/>
        <v>155.19999999999999</v>
      </c>
    </row>
    <row r="956" spans="1:5" x14ac:dyDescent="0.2">
      <c r="A956" s="273">
        <f t="shared" si="75"/>
        <v>954</v>
      </c>
      <c r="B956" s="16">
        <f t="shared" si="72"/>
        <v>178826.33499999999</v>
      </c>
      <c r="C956" s="274">
        <f t="shared" si="76"/>
        <v>148060.79999999999</v>
      </c>
      <c r="D956" s="276">
        <f t="shared" si="73"/>
        <v>187.44898846960166</v>
      </c>
      <c r="E956" s="276">
        <f t="shared" si="74"/>
        <v>155.19999999999999</v>
      </c>
    </row>
    <row r="957" spans="1:5" x14ac:dyDescent="0.2">
      <c r="A957" s="273">
        <f t="shared" si="75"/>
        <v>955</v>
      </c>
      <c r="B957" s="16">
        <f t="shared" si="72"/>
        <v>178993.51250000001</v>
      </c>
      <c r="C957" s="274">
        <f t="shared" si="76"/>
        <v>148216</v>
      </c>
      <c r="D957" s="276">
        <f t="shared" si="73"/>
        <v>187.42776178010473</v>
      </c>
      <c r="E957" s="276">
        <f t="shared" si="74"/>
        <v>155.19999999999999</v>
      </c>
    </row>
    <row r="958" spans="1:5" x14ac:dyDescent="0.2">
      <c r="A958" s="273">
        <f t="shared" si="75"/>
        <v>956</v>
      </c>
      <c r="B958" s="16">
        <f t="shared" si="72"/>
        <v>179160.69</v>
      </c>
      <c r="C958" s="274">
        <f t="shared" si="76"/>
        <v>148371.19999999998</v>
      </c>
      <c r="D958" s="276">
        <f t="shared" si="73"/>
        <v>187.40657949790796</v>
      </c>
      <c r="E958" s="276">
        <f t="shared" si="74"/>
        <v>155.19999999999999</v>
      </c>
    </row>
    <row r="959" spans="1:5" x14ac:dyDescent="0.2">
      <c r="A959" s="273">
        <f t="shared" si="75"/>
        <v>957</v>
      </c>
      <c r="B959" s="16">
        <f t="shared" si="72"/>
        <v>179327.86749999999</v>
      </c>
      <c r="C959" s="274">
        <f t="shared" si="76"/>
        <v>148526.39999999999</v>
      </c>
      <c r="D959" s="276">
        <f t="shared" si="73"/>
        <v>187.38544148380353</v>
      </c>
      <c r="E959" s="276">
        <f t="shared" si="74"/>
        <v>155.19999999999999</v>
      </c>
    </row>
    <row r="960" spans="1:5" x14ac:dyDescent="0.2">
      <c r="A960" s="273">
        <f t="shared" si="75"/>
        <v>958</v>
      </c>
      <c r="B960" s="16">
        <f t="shared" si="72"/>
        <v>179495.04500000001</v>
      </c>
      <c r="C960" s="274">
        <f t="shared" si="76"/>
        <v>148681.59999999998</v>
      </c>
      <c r="D960" s="276">
        <f t="shared" si="73"/>
        <v>187.36434759916494</v>
      </c>
      <c r="E960" s="276">
        <f t="shared" si="74"/>
        <v>155.19999999999999</v>
      </c>
    </row>
    <row r="961" spans="1:5" x14ac:dyDescent="0.2">
      <c r="A961" s="273">
        <f t="shared" si="75"/>
        <v>959</v>
      </c>
      <c r="B961" s="16">
        <f t="shared" si="72"/>
        <v>179662.2225</v>
      </c>
      <c r="C961" s="274">
        <f t="shared" si="76"/>
        <v>148836.79999999999</v>
      </c>
      <c r="D961" s="276">
        <f t="shared" si="73"/>
        <v>187.34329770594368</v>
      </c>
      <c r="E961" s="276">
        <f t="shared" si="74"/>
        <v>155.19999999999999</v>
      </c>
    </row>
    <row r="962" spans="1:5" x14ac:dyDescent="0.2">
      <c r="A962" s="273">
        <f t="shared" si="75"/>
        <v>960</v>
      </c>
      <c r="B962" s="16">
        <f t="shared" si="72"/>
        <v>179829.4</v>
      </c>
      <c r="C962" s="274">
        <f t="shared" si="76"/>
        <v>148992</v>
      </c>
      <c r="D962" s="276">
        <f t="shared" si="73"/>
        <v>187.32229166666667</v>
      </c>
      <c r="E962" s="276">
        <f t="shared" si="74"/>
        <v>155.19999999999999</v>
      </c>
    </row>
    <row r="963" spans="1:5" x14ac:dyDescent="0.2">
      <c r="A963" s="273">
        <f t="shared" si="75"/>
        <v>961</v>
      </c>
      <c r="B963" s="16">
        <f t="shared" si="72"/>
        <v>179996.57750000001</v>
      </c>
      <c r="C963" s="274">
        <f t="shared" si="76"/>
        <v>149147.19999999998</v>
      </c>
      <c r="D963" s="276">
        <f t="shared" si="73"/>
        <v>187.3013293444329</v>
      </c>
      <c r="E963" s="276">
        <f t="shared" si="74"/>
        <v>155.19999999999999</v>
      </c>
    </row>
    <row r="964" spans="1:5" x14ac:dyDescent="0.2">
      <c r="A964" s="273">
        <f t="shared" si="75"/>
        <v>962</v>
      </c>
      <c r="B964" s="16">
        <f t="shared" ref="B964:B1027" si="77">1.165*(16600+(A964*143.5))</f>
        <v>180163.755</v>
      </c>
      <c r="C964" s="274">
        <f t="shared" si="76"/>
        <v>149302.39999999999</v>
      </c>
      <c r="D964" s="276">
        <f t="shared" ref="D964:D1027" si="78">B964/A964</f>
        <v>187.28041060291062</v>
      </c>
      <c r="E964" s="276">
        <f t="shared" ref="E964:E1027" si="79">C964/A964</f>
        <v>155.19999999999999</v>
      </c>
    </row>
    <row r="965" spans="1:5" x14ac:dyDescent="0.2">
      <c r="A965" s="273">
        <f t="shared" si="75"/>
        <v>963</v>
      </c>
      <c r="B965" s="16">
        <f t="shared" si="77"/>
        <v>180330.9325</v>
      </c>
      <c r="C965" s="274">
        <f t="shared" si="76"/>
        <v>149457.59999999998</v>
      </c>
      <c r="D965" s="276">
        <f t="shared" si="78"/>
        <v>187.25953530633436</v>
      </c>
      <c r="E965" s="276">
        <f t="shared" si="79"/>
        <v>155.19999999999999</v>
      </c>
    </row>
    <row r="966" spans="1:5" x14ac:dyDescent="0.2">
      <c r="A966" s="273">
        <f t="shared" si="75"/>
        <v>964</v>
      </c>
      <c r="B966" s="16">
        <f t="shared" si="77"/>
        <v>180498.11000000002</v>
      </c>
      <c r="C966" s="274">
        <f t="shared" si="76"/>
        <v>149612.79999999999</v>
      </c>
      <c r="D966" s="276">
        <f t="shared" si="78"/>
        <v>187.23870331950209</v>
      </c>
      <c r="E966" s="276">
        <f t="shared" si="79"/>
        <v>155.19999999999999</v>
      </c>
    </row>
    <row r="967" spans="1:5" x14ac:dyDescent="0.2">
      <c r="A967" s="273">
        <f t="shared" si="75"/>
        <v>965</v>
      </c>
      <c r="B967" s="16">
        <f t="shared" si="77"/>
        <v>180665.28750000001</v>
      </c>
      <c r="C967" s="274">
        <f t="shared" si="76"/>
        <v>149768</v>
      </c>
      <c r="D967" s="276">
        <f t="shared" si="78"/>
        <v>187.21791450777204</v>
      </c>
      <c r="E967" s="276">
        <f t="shared" si="79"/>
        <v>155.19999999999999</v>
      </c>
    </row>
    <row r="968" spans="1:5" x14ac:dyDescent="0.2">
      <c r="A968" s="273">
        <f t="shared" si="75"/>
        <v>966</v>
      </c>
      <c r="B968" s="16">
        <f t="shared" si="77"/>
        <v>180832.465</v>
      </c>
      <c r="C968" s="274">
        <f t="shared" si="76"/>
        <v>149923.19999999998</v>
      </c>
      <c r="D968" s="276">
        <f t="shared" si="78"/>
        <v>187.19716873706003</v>
      </c>
      <c r="E968" s="276">
        <f t="shared" si="79"/>
        <v>155.19999999999999</v>
      </c>
    </row>
    <row r="969" spans="1:5" x14ac:dyDescent="0.2">
      <c r="A969" s="273">
        <f t="shared" si="75"/>
        <v>967</v>
      </c>
      <c r="B969" s="16">
        <f t="shared" si="77"/>
        <v>180999.64250000002</v>
      </c>
      <c r="C969" s="274">
        <f t="shared" si="76"/>
        <v>150078.39999999999</v>
      </c>
      <c r="D969" s="276">
        <f t="shared" si="78"/>
        <v>187.17646587383663</v>
      </c>
      <c r="E969" s="276">
        <f t="shared" si="79"/>
        <v>155.19999999999999</v>
      </c>
    </row>
    <row r="970" spans="1:5" x14ac:dyDescent="0.2">
      <c r="A970" s="273">
        <f t="shared" si="75"/>
        <v>968</v>
      </c>
      <c r="B970" s="16">
        <f t="shared" si="77"/>
        <v>181166.82</v>
      </c>
      <c r="C970" s="274">
        <f t="shared" si="76"/>
        <v>150233.59999999998</v>
      </c>
      <c r="D970" s="276">
        <f t="shared" si="78"/>
        <v>187.15580578512399</v>
      </c>
      <c r="E970" s="276">
        <f t="shared" si="79"/>
        <v>155.19999999999999</v>
      </c>
    </row>
    <row r="971" spans="1:5" x14ac:dyDescent="0.2">
      <c r="A971" s="273">
        <f t="shared" si="75"/>
        <v>969</v>
      </c>
      <c r="B971" s="16">
        <f t="shared" si="77"/>
        <v>181333.9975</v>
      </c>
      <c r="C971" s="274">
        <f t="shared" si="76"/>
        <v>150388.79999999999</v>
      </c>
      <c r="D971" s="276">
        <f t="shared" si="78"/>
        <v>187.13518833849329</v>
      </c>
      <c r="E971" s="276">
        <f t="shared" si="79"/>
        <v>155.19999999999999</v>
      </c>
    </row>
    <row r="972" spans="1:5" x14ac:dyDescent="0.2">
      <c r="A972" s="273">
        <f t="shared" si="75"/>
        <v>970</v>
      </c>
      <c r="B972" s="16">
        <f t="shared" si="77"/>
        <v>181501.17500000002</v>
      </c>
      <c r="C972" s="274">
        <f t="shared" si="76"/>
        <v>150544</v>
      </c>
      <c r="D972" s="276">
        <f t="shared" si="78"/>
        <v>187.11461340206188</v>
      </c>
      <c r="E972" s="276">
        <f t="shared" si="79"/>
        <v>155.19999999999999</v>
      </c>
    </row>
    <row r="973" spans="1:5" x14ac:dyDescent="0.2">
      <c r="A973" s="273">
        <f t="shared" si="75"/>
        <v>971</v>
      </c>
      <c r="B973" s="16">
        <f t="shared" si="77"/>
        <v>181668.35250000001</v>
      </c>
      <c r="C973" s="274">
        <f t="shared" si="76"/>
        <v>150699.19999999998</v>
      </c>
      <c r="D973" s="276">
        <f t="shared" si="78"/>
        <v>187.09408084449024</v>
      </c>
      <c r="E973" s="276">
        <f t="shared" si="79"/>
        <v>155.19999999999999</v>
      </c>
    </row>
    <row r="974" spans="1:5" x14ac:dyDescent="0.2">
      <c r="A974" s="273">
        <f t="shared" si="75"/>
        <v>972</v>
      </c>
      <c r="B974" s="16">
        <f t="shared" si="77"/>
        <v>181835.53</v>
      </c>
      <c r="C974" s="274">
        <f t="shared" si="76"/>
        <v>150854.39999999999</v>
      </c>
      <c r="D974" s="276">
        <f t="shared" si="78"/>
        <v>187.07359053497942</v>
      </c>
      <c r="E974" s="276">
        <f t="shared" si="79"/>
        <v>155.19999999999999</v>
      </c>
    </row>
    <row r="975" spans="1:5" x14ac:dyDescent="0.2">
      <c r="A975" s="273">
        <f t="shared" ref="A975:A1038" si="80">A974+1</f>
        <v>973</v>
      </c>
      <c r="B975" s="16">
        <f t="shared" si="77"/>
        <v>182002.70750000002</v>
      </c>
      <c r="C975" s="274">
        <f t="shared" ref="C975:C1038" si="81">A975*155.2</f>
        <v>151009.59999999998</v>
      </c>
      <c r="D975" s="276">
        <f t="shared" si="78"/>
        <v>187.05314234326826</v>
      </c>
      <c r="E975" s="276">
        <f t="shared" si="79"/>
        <v>155.19999999999999</v>
      </c>
    </row>
    <row r="976" spans="1:5" x14ac:dyDescent="0.2">
      <c r="A976" s="273">
        <f t="shared" si="80"/>
        <v>974</v>
      </c>
      <c r="B976" s="16">
        <f t="shared" si="77"/>
        <v>182169.88500000001</v>
      </c>
      <c r="C976" s="274">
        <f t="shared" si="81"/>
        <v>151164.79999999999</v>
      </c>
      <c r="D976" s="276">
        <f t="shared" si="78"/>
        <v>187.0327361396304</v>
      </c>
      <c r="E976" s="276">
        <f t="shared" si="79"/>
        <v>155.19999999999999</v>
      </c>
    </row>
    <row r="977" spans="1:5" x14ac:dyDescent="0.2">
      <c r="A977" s="273">
        <f t="shared" si="80"/>
        <v>975</v>
      </c>
      <c r="B977" s="16">
        <f t="shared" si="77"/>
        <v>182337.0625</v>
      </c>
      <c r="C977" s="274">
        <f t="shared" si="81"/>
        <v>151320</v>
      </c>
      <c r="D977" s="276">
        <f t="shared" si="78"/>
        <v>187.0123717948718</v>
      </c>
      <c r="E977" s="276">
        <f t="shared" si="79"/>
        <v>155.19999999999999</v>
      </c>
    </row>
    <row r="978" spans="1:5" x14ac:dyDescent="0.2">
      <c r="A978" s="273">
        <f t="shared" si="80"/>
        <v>976</v>
      </c>
      <c r="B978" s="16">
        <f t="shared" si="77"/>
        <v>182504.24000000002</v>
      </c>
      <c r="C978" s="274">
        <f t="shared" si="81"/>
        <v>151475.19999999998</v>
      </c>
      <c r="D978" s="276">
        <f t="shared" si="78"/>
        <v>186.99204918032788</v>
      </c>
      <c r="E978" s="276">
        <f t="shared" si="79"/>
        <v>155.19999999999999</v>
      </c>
    </row>
    <row r="979" spans="1:5" x14ac:dyDescent="0.2">
      <c r="A979" s="273">
        <f t="shared" si="80"/>
        <v>977</v>
      </c>
      <c r="B979" s="16">
        <f t="shared" si="77"/>
        <v>182671.41750000001</v>
      </c>
      <c r="C979" s="274">
        <f t="shared" si="81"/>
        <v>151630.39999999999</v>
      </c>
      <c r="D979" s="276">
        <f t="shared" si="78"/>
        <v>186.9717681678608</v>
      </c>
      <c r="E979" s="276">
        <f t="shared" si="79"/>
        <v>155.19999999999999</v>
      </c>
    </row>
    <row r="980" spans="1:5" x14ac:dyDescent="0.2">
      <c r="A980" s="273">
        <f t="shared" si="80"/>
        <v>978</v>
      </c>
      <c r="B980" s="16">
        <f t="shared" si="77"/>
        <v>182838.595</v>
      </c>
      <c r="C980" s="274">
        <f t="shared" si="81"/>
        <v>151785.59999999998</v>
      </c>
      <c r="D980" s="276">
        <f t="shared" si="78"/>
        <v>186.95152862985685</v>
      </c>
      <c r="E980" s="276">
        <f t="shared" si="79"/>
        <v>155.19999999999999</v>
      </c>
    </row>
    <row r="981" spans="1:5" x14ac:dyDescent="0.2">
      <c r="A981" s="273">
        <f t="shared" si="80"/>
        <v>979</v>
      </c>
      <c r="B981" s="16">
        <f t="shared" si="77"/>
        <v>183005.77249999999</v>
      </c>
      <c r="C981" s="274">
        <f t="shared" si="81"/>
        <v>151940.79999999999</v>
      </c>
      <c r="D981" s="276">
        <f t="shared" si="78"/>
        <v>186.9313304392237</v>
      </c>
      <c r="E981" s="276">
        <f t="shared" si="79"/>
        <v>155.19999999999999</v>
      </c>
    </row>
    <row r="982" spans="1:5" x14ac:dyDescent="0.2">
      <c r="A982" s="273">
        <f t="shared" si="80"/>
        <v>980</v>
      </c>
      <c r="B982" s="16">
        <f t="shared" si="77"/>
        <v>183172.95</v>
      </c>
      <c r="C982" s="274">
        <f t="shared" si="81"/>
        <v>152096</v>
      </c>
      <c r="D982" s="276">
        <f t="shared" si="78"/>
        <v>186.91117346938776</v>
      </c>
      <c r="E982" s="276">
        <f t="shared" si="79"/>
        <v>155.19999999999999</v>
      </c>
    </row>
    <row r="983" spans="1:5" x14ac:dyDescent="0.2">
      <c r="A983" s="273">
        <f t="shared" si="80"/>
        <v>981</v>
      </c>
      <c r="B983" s="16">
        <f t="shared" si="77"/>
        <v>183340.1275</v>
      </c>
      <c r="C983" s="274">
        <f t="shared" si="81"/>
        <v>152251.19999999998</v>
      </c>
      <c r="D983" s="276">
        <f t="shared" si="78"/>
        <v>186.89105759429154</v>
      </c>
      <c r="E983" s="276">
        <f t="shared" si="79"/>
        <v>155.19999999999999</v>
      </c>
    </row>
    <row r="984" spans="1:5" x14ac:dyDescent="0.2">
      <c r="A984" s="273">
        <f t="shared" si="80"/>
        <v>982</v>
      </c>
      <c r="B984" s="16">
        <f t="shared" si="77"/>
        <v>183507.30499999999</v>
      </c>
      <c r="C984" s="274">
        <f t="shared" si="81"/>
        <v>152406.39999999999</v>
      </c>
      <c r="D984" s="276">
        <f t="shared" si="78"/>
        <v>186.87098268839102</v>
      </c>
      <c r="E984" s="276">
        <f t="shared" si="79"/>
        <v>155.19999999999999</v>
      </c>
    </row>
    <row r="985" spans="1:5" x14ac:dyDescent="0.2">
      <c r="A985" s="273">
        <f t="shared" si="80"/>
        <v>983</v>
      </c>
      <c r="B985" s="16">
        <f t="shared" si="77"/>
        <v>183674.48250000001</v>
      </c>
      <c r="C985" s="274">
        <f t="shared" si="81"/>
        <v>152561.59999999998</v>
      </c>
      <c r="D985" s="276">
        <f t="shared" si="78"/>
        <v>186.85094862665312</v>
      </c>
      <c r="E985" s="276">
        <f t="shared" si="79"/>
        <v>155.19999999999999</v>
      </c>
    </row>
    <row r="986" spans="1:5" x14ac:dyDescent="0.2">
      <c r="A986" s="273">
        <f t="shared" si="80"/>
        <v>984</v>
      </c>
      <c r="B986" s="16">
        <f t="shared" si="77"/>
        <v>183841.66</v>
      </c>
      <c r="C986" s="274">
        <f t="shared" si="81"/>
        <v>152716.79999999999</v>
      </c>
      <c r="D986" s="276">
        <f t="shared" si="78"/>
        <v>186.83095528455286</v>
      </c>
      <c r="E986" s="276">
        <f t="shared" si="79"/>
        <v>155.19999999999999</v>
      </c>
    </row>
    <row r="987" spans="1:5" x14ac:dyDescent="0.2">
      <c r="A987" s="273">
        <f t="shared" si="80"/>
        <v>985</v>
      </c>
      <c r="B987" s="16">
        <f t="shared" si="77"/>
        <v>184008.83749999999</v>
      </c>
      <c r="C987" s="274">
        <f t="shared" si="81"/>
        <v>152872</v>
      </c>
      <c r="D987" s="276">
        <f t="shared" si="78"/>
        <v>186.81100253807105</v>
      </c>
      <c r="E987" s="276">
        <f t="shared" si="79"/>
        <v>155.19999999999999</v>
      </c>
    </row>
    <row r="988" spans="1:5" x14ac:dyDescent="0.2">
      <c r="A988" s="273">
        <f t="shared" si="80"/>
        <v>986</v>
      </c>
      <c r="B988" s="16">
        <f t="shared" si="77"/>
        <v>184176.01500000001</v>
      </c>
      <c r="C988" s="274">
        <f t="shared" si="81"/>
        <v>153027.19999999998</v>
      </c>
      <c r="D988" s="276">
        <f t="shared" si="78"/>
        <v>186.7910902636917</v>
      </c>
      <c r="E988" s="276">
        <f t="shared" si="79"/>
        <v>155.19999999999999</v>
      </c>
    </row>
    <row r="989" spans="1:5" x14ac:dyDescent="0.2">
      <c r="A989" s="273">
        <f t="shared" si="80"/>
        <v>987</v>
      </c>
      <c r="B989" s="16">
        <f t="shared" si="77"/>
        <v>184343.1925</v>
      </c>
      <c r="C989" s="274">
        <f t="shared" si="81"/>
        <v>153182.39999999999</v>
      </c>
      <c r="D989" s="276">
        <f t="shared" si="78"/>
        <v>186.77121833839919</v>
      </c>
      <c r="E989" s="276">
        <f t="shared" si="79"/>
        <v>155.19999999999999</v>
      </c>
    </row>
    <row r="990" spans="1:5" x14ac:dyDescent="0.2">
      <c r="A990" s="273">
        <f t="shared" si="80"/>
        <v>988</v>
      </c>
      <c r="B990" s="16">
        <f t="shared" si="77"/>
        <v>184510.37</v>
      </c>
      <c r="C990" s="274">
        <f t="shared" si="81"/>
        <v>153337.59999999998</v>
      </c>
      <c r="D990" s="276">
        <f t="shared" si="78"/>
        <v>186.7513866396761</v>
      </c>
      <c r="E990" s="276">
        <f t="shared" si="79"/>
        <v>155.19999999999999</v>
      </c>
    </row>
    <row r="991" spans="1:5" x14ac:dyDescent="0.2">
      <c r="A991" s="273">
        <f t="shared" si="80"/>
        <v>989</v>
      </c>
      <c r="B991" s="16">
        <f t="shared" si="77"/>
        <v>184677.54750000002</v>
      </c>
      <c r="C991" s="274">
        <f t="shared" si="81"/>
        <v>153492.79999999999</v>
      </c>
      <c r="D991" s="276">
        <f t="shared" si="78"/>
        <v>186.73159504550051</v>
      </c>
      <c r="E991" s="276">
        <f t="shared" si="79"/>
        <v>155.19999999999999</v>
      </c>
    </row>
    <row r="992" spans="1:5" x14ac:dyDescent="0.2">
      <c r="A992" s="273">
        <f t="shared" si="80"/>
        <v>990</v>
      </c>
      <c r="B992" s="16">
        <f t="shared" si="77"/>
        <v>184844.72500000001</v>
      </c>
      <c r="C992" s="274">
        <f t="shared" si="81"/>
        <v>153648</v>
      </c>
      <c r="D992" s="276">
        <f t="shared" si="78"/>
        <v>186.71184343434345</v>
      </c>
      <c r="E992" s="276">
        <f t="shared" si="79"/>
        <v>155.19999999999999</v>
      </c>
    </row>
    <row r="993" spans="1:5" x14ac:dyDescent="0.2">
      <c r="A993" s="273">
        <f t="shared" si="80"/>
        <v>991</v>
      </c>
      <c r="B993" s="16">
        <f t="shared" si="77"/>
        <v>185011.9025</v>
      </c>
      <c r="C993" s="274">
        <f t="shared" si="81"/>
        <v>153803.19999999998</v>
      </c>
      <c r="D993" s="276">
        <f t="shared" si="78"/>
        <v>186.69213168516649</v>
      </c>
      <c r="E993" s="276">
        <f t="shared" si="79"/>
        <v>155.19999999999999</v>
      </c>
    </row>
    <row r="994" spans="1:5" x14ac:dyDescent="0.2">
      <c r="A994" s="273">
        <f t="shared" si="80"/>
        <v>992</v>
      </c>
      <c r="B994" s="16">
        <f t="shared" si="77"/>
        <v>185179.08000000002</v>
      </c>
      <c r="C994" s="274">
        <f t="shared" si="81"/>
        <v>153958.39999999999</v>
      </c>
      <c r="D994" s="276">
        <f t="shared" si="78"/>
        <v>186.67245967741937</v>
      </c>
      <c r="E994" s="276">
        <f t="shared" si="79"/>
        <v>155.19999999999999</v>
      </c>
    </row>
    <row r="995" spans="1:5" x14ac:dyDescent="0.2">
      <c r="A995" s="273">
        <f t="shared" si="80"/>
        <v>993</v>
      </c>
      <c r="B995" s="16">
        <f t="shared" si="77"/>
        <v>185346.25750000001</v>
      </c>
      <c r="C995" s="274">
        <f t="shared" si="81"/>
        <v>154113.59999999998</v>
      </c>
      <c r="D995" s="276">
        <f t="shared" si="78"/>
        <v>186.65282729103726</v>
      </c>
      <c r="E995" s="276">
        <f t="shared" si="79"/>
        <v>155.19999999999999</v>
      </c>
    </row>
    <row r="996" spans="1:5" x14ac:dyDescent="0.2">
      <c r="A996" s="273">
        <f t="shared" si="80"/>
        <v>994</v>
      </c>
      <c r="B996" s="16">
        <f t="shared" si="77"/>
        <v>185513.435</v>
      </c>
      <c r="C996" s="274">
        <f t="shared" si="81"/>
        <v>154268.79999999999</v>
      </c>
      <c r="D996" s="276">
        <f t="shared" si="78"/>
        <v>186.63323440643862</v>
      </c>
      <c r="E996" s="276">
        <f t="shared" si="79"/>
        <v>155.19999999999999</v>
      </c>
    </row>
    <row r="997" spans="1:5" x14ac:dyDescent="0.2">
      <c r="A997" s="273">
        <f t="shared" si="80"/>
        <v>995</v>
      </c>
      <c r="B997" s="16">
        <f t="shared" si="77"/>
        <v>185680.61250000002</v>
      </c>
      <c r="C997" s="274">
        <f t="shared" si="81"/>
        <v>154424</v>
      </c>
      <c r="D997" s="276">
        <f t="shared" si="78"/>
        <v>186.61368090452262</v>
      </c>
      <c r="E997" s="276">
        <f t="shared" si="79"/>
        <v>155.19999999999999</v>
      </c>
    </row>
    <row r="998" spans="1:5" x14ac:dyDescent="0.2">
      <c r="A998" s="273">
        <f t="shared" si="80"/>
        <v>996</v>
      </c>
      <c r="B998" s="16">
        <f t="shared" si="77"/>
        <v>185847.79</v>
      </c>
      <c r="C998" s="274">
        <f t="shared" si="81"/>
        <v>154579.19999999998</v>
      </c>
      <c r="D998" s="276">
        <f t="shared" si="78"/>
        <v>186.59416666666667</v>
      </c>
      <c r="E998" s="276">
        <f t="shared" si="79"/>
        <v>155.19999999999999</v>
      </c>
    </row>
    <row r="999" spans="1:5" x14ac:dyDescent="0.2">
      <c r="A999" s="273">
        <f t="shared" si="80"/>
        <v>997</v>
      </c>
      <c r="B999" s="16">
        <f t="shared" si="77"/>
        <v>186014.9675</v>
      </c>
      <c r="C999" s="274">
        <f t="shared" si="81"/>
        <v>154734.39999999999</v>
      </c>
      <c r="D999" s="276">
        <f t="shared" si="78"/>
        <v>186.57469157472417</v>
      </c>
      <c r="E999" s="276">
        <f t="shared" si="79"/>
        <v>155.19999999999999</v>
      </c>
    </row>
    <row r="1000" spans="1:5" x14ac:dyDescent="0.2">
      <c r="A1000" s="273">
        <f t="shared" si="80"/>
        <v>998</v>
      </c>
      <c r="B1000" s="16">
        <f t="shared" si="77"/>
        <v>186182.14500000002</v>
      </c>
      <c r="C1000" s="274">
        <f t="shared" si="81"/>
        <v>154889.59999999998</v>
      </c>
      <c r="D1000" s="276">
        <f t="shared" si="78"/>
        <v>186.55525551102207</v>
      </c>
      <c r="E1000" s="276">
        <f t="shared" si="79"/>
        <v>155.19999999999999</v>
      </c>
    </row>
    <row r="1001" spans="1:5" x14ac:dyDescent="0.2">
      <c r="A1001" s="273">
        <f t="shared" si="80"/>
        <v>999</v>
      </c>
      <c r="B1001" s="16">
        <f t="shared" si="77"/>
        <v>186349.32250000001</v>
      </c>
      <c r="C1001" s="274">
        <f t="shared" si="81"/>
        <v>155044.79999999999</v>
      </c>
      <c r="D1001" s="276">
        <f t="shared" si="78"/>
        <v>186.53585835835835</v>
      </c>
      <c r="E1001" s="276">
        <f t="shared" si="79"/>
        <v>155.19999999999999</v>
      </c>
    </row>
    <row r="1002" spans="1:5" x14ac:dyDescent="0.2">
      <c r="A1002" s="273">
        <f t="shared" si="80"/>
        <v>1000</v>
      </c>
      <c r="B1002" s="16">
        <f t="shared" si="77"/>
        <v>186516.5</v>
      </c>
      <c r="C1002" s="274">
        <f t="shared" si="81"/>
        <v>155200</v>
      </c>
      <c r="D1002" s="276">
        <f t="shared" si="78"/>
        <v>186.51650000000001</v>
      </c>
      <c r="E1002" s="276">
        <f t="shared" si="79"/>
        <v>155.19999999999999</v>
      </c>
    </row>
    <row r="1003" spans="1:5" x14ac:dyDescent="0.2">
      <c r="A1003" s="273">
        <f t="shared" si="80"/>
        <v>1001</v>
      </c>
      <c r="B1003" s="16">
        <f t="shared" si="77"/>
        <v>186683.67750000002</v>
      </c>
      <c r="C1003" s="274">
        <f t="shared" si="81"/>
        <v>155355.19999999998</v>
      </c>
      <c r="D1003" s="276">
        <f t="shared" si="78"/>
        <v>186.49718031968035</v>
      </c>
      <c r="E1003" s="276">
        <f t="shared" si="79"/>
        <v>155.19999999999999</v>
      </c>
    </row>
    <row r="1004" spans="1:5" x14ac:dyDescent="0.2">
      <c r="A1004" s="273">
        <f t="shared" si="80"/>
        <v>1002</v>
      </c>
      <c r="B1004" s="16">
        <f t="shared" si="77"/>
        <v>186850.85500000001</v>
      </c>
      <c r="C1004" s="274">
        <f t="shared" si="81"/>
        <v>155510.39999999999</v>
      </c>
      <c r="D1004" s="276">
        <f t="shared" si="78"/>
        <v>186.47789920159681</v>
      </c>
      <c r="E1004" s="276">
        <f t="shared" si="79"/>
        <v>155.19999999999999</v>
      </c>
    </row>
    <row r="1005" spans="1:5" x14ac:dyDescent="0.2">
      <c r="A1005" s="273">
        <f t="shared" si="80"/>
        <v>1003</v>
      </c>
      <c r="B1005" s="16">
        <f t="shared" si="77"/>
        <v>187018.0325</v>
      </c>
      <c r="C1005" s="274">
        <f t="shared" si="81"/>
        <v>155665.59999999998</v>
      </c>
      <c r="D1005" s="276">
        <f t="shared" si="78"/>
        <v>186.45865653040877</v>
      </c>
      <c r="E1005" s="276">
        <f t="shared" si="79"/>
        <v>155.19999999999999</v>
      </c>
    </row>
    <row r="1006" spans="1:5" x14ac:dyDescent="0.2">
      <c r="A1006" s="273">
        <f t="shared" si="80"/>
        <v>1004</v>
      </c>
      <c r="B1006" s="16">
        <f t="shared" si="77"/>
        <v>187185.21</v>
      </c>
      <c r="C1006" s="274">
        <f t="shared" si="81"/>
        <v>155820.79999999999</v>
      </c>
      <c r="D1006" s="276">
        <f t="shared" si="78"/>
        <v>186.43945219123506</v>
      </c>
      <c r="E1006" s="276">
        <f t="shared" si="79"/>
        <v>155.19999999999999</v>
      </c>
    </row>
    <row r="1007" spans="1:5" x14ac:dyDescent="0.2">
      <c r="A1007" s="273">
        <f t="shared" si="80"/>
        <v>1005</v>
      </c>
      <c r="B1007" s="16">
        <f t="shared" si="77"/>
        <v>187352.38750000001</v>
      </c>
      <c r="C1007" s="274">
        <f t="shared" si="81"/>
        <v>155976</v>
      </c>
      <c r="D1007" s="276">
        <f t="shared" si="78"/>
        <v>186.42028606965175</v>
      </c>
      <c r="E1007" s="276">
        <f t="shared" si="79"/>
        <v>155.19999999999999</v>
      </c>
    </row>
    <row r="1008" spans="1:5" x14ac:dyDescent="0.2">
      <c r="A1008" s="273">
        <f t="shared" si="80"/>
        <v>1006</v>
      </c>
      <c r="B1008" s="16">
        <f t="shared" si="77"/>
        <v>187519.565</v>
      </c>
      <c r="C1008" s="274">
        <f t="shared" si="81"/>
        <v>156131.19999999998</v>
      </c>
      <c r="D1008" s="276">
        <f t="shared" si="78"/>
        <v>186.40115805168986</v>
      </c>
      <c r="E1008" s="276">
        <f t="shared" si="79"/>
        <v>155.19999999999999</v>
      </c>
    </row>
    <row r="1009" spans="1:5" x14ac:dyDescent="0.2">
      <c r="A1009" s="273">
        <f t="shared" si="80"/>
        <v>1007</v>
      </c>
      <c r="B1009" s="16">
        <f t="shared" si="77"/>
        <v>187686.74249999999</v>
      </c>
      <c r="C1009" s="274">
        <f t="shared" si="81"/>
        <v>156286.39999999999</v>
      </c>
      <c r="D1009" s="276">
        <f t="shared" si="78"/>
        <v>186.38206802383317</v>
      </c>
      <c r="E1009" s="276">
        <f t="shared" si="79"/>
        <v>155.19999999999999</v>
      </c>
    </row>
    <row r="1010" spans="1:5" x14ac:dyDescent="0.2">
      <c r="A1010" s="273">
        <f t="shared" si="80"/>
        <v>1008</v>
      </c>
      <c r="B1010" s="16">
        <f t="shared" si="77"/>
        <v>187853.92</v>
      </c>
      <c r="C1010" s="274">
        <f t="shared" si="81"/>
        <v>156441.59999999998</v>
      </c>
      <c r="D1010" s="276">
        <f t="shared" si="78"/>
        <v>186.36301587301588</v>
      </c>
      <c r="E1010" s="276">
        <f t="shared" si="79"/>
        <v>155.19999999999999</v>
      </c>
    </row>
    <row r="1011" spans="1:5" x14ac:dyDescent="0.2">
      <c r="A1011" s="273">
        <f t="shared" si="80"/>
        <v>1009</v>
      </c>
      <c r="B1011" s="16">
        <f t="shared" si="77"/>
        <v>188021.0975</v>
      </c>
      <c r="C1011" s="274">
        <f t="shared" si="81"/>
        <v>156596.79999999999</v>
      </c>
      <c r="D1011" s="276">
        <f t="shared" si="78"/>
        <v>186.34400148662041</v>
      </c>
      <c r="E1011" s="276">
        <f t="shared" si="79"/>
        <v>155.19999999999999</v>
      </c>
    </row>
    <row r="1012" spans="1:5" x14ac:dyDescent="0.2">
      <c r="A1012" s="273">
        <f t="shared" si="80"/>
        <v>1010</v>
      </c>
      <c r="B1012" s="16">
        <f t="shared" si="77"/>
        <v>188188.27499999999</v>
      </c>
      <c r="C1012" s="274">
        <f t="shared" si="81"/>
        <v>156752</v>
      </c>
      <c r="D1012" s="276">
        <f t="shared" si="78"/>
        <v>186.32502475247523</v>
      </c>
      <c r="E1012" s="276">
        <f t="shared" si="79"/>
        <v>155.19999999999999</v>
      </c>
    </row>
    <row r="1013" spans="1:5" x14ac:dyDescent="0.2">
      <c r="A1013" s="273">
        <f t="shared" si="80"/>
        <v>1011</v>
      </c>
      <c r="B1013" s="16">
        <f t="shared" si="77"/>
        <v>188355.45250000001</v>
      </c>
      <c r="C1013" s="274">
        <f t="shared" si="81"/>
        <v>156907.19999999998</v>
      </c>
      <c r="D1013" s="276">
        <f t="shared" si="78"/>
        <v>186.30608555885263</v>
      </c>
      <c r="E1013" s="276">
        <f t="shared" si="79"/>
        <v>155.19999999999999</v>
      </c>
    </row>
    <row r="1014" spans="1:5" x14ac:dyDescent="0.2">
      <c r="A1014" s="273">
        <f t="shared" si="80"/>
        <v>1012</v>
      </c>
      <c r="B1014" s="16">
        <f t="shared" si="77"/>
        <v>188522.63</v>
      </c>
      <c r="C1014" s="274">
        <f t="shared" si="81"/>
        <v>157062.39999999999</v>
      </c>
      <c r="D1014" s="276">
        <f t="shared" si="78"/>
        <v>186.28718379446642</v>
      </c>
      <c r="E1014" s="276">
        <f t="shared" si="79"/>
        <v>155.19999999999999</v>
      </c>
    </row>
    <row r="1015" spans="1:5" x14ac:dyDescent="0.2">
      <c r="A1015" s="273">
        <f t="shared" si="80"/>
        <v>1013</v>
      </c>
      <c r="B1015" s="16">
        <f t="shared" si="77"/>
        <v>188689.8075</v>
      </c>
      <c r="C1015" s="274">
        <f t="shared" si="81"/>
        <v>157217.59999999998</v>
      </c>
      <c r="D1015" s="276">
        <f t="shared" si="78"/>
        <v>186.26831934846987</v>
      </c>
      <c r="E1015" s="276">
        <f t="shared" si="79"/>
        <v>155.19999999999999</v>
      </c>
    </row>
    <row r="1016" spans="1:5" x14ac:dyDescent="0.2">
      <c r="A1016" s="273">
        <f t="shared" si="80"/>
        <v>1014</v>
      </c>
      <c r="B1016" s="16">
        <f t="shared" si="77"/>
        <v>188856.98500000002</v>
      </c>
      <c r="C1016" s="274">
        <f t="shared" si="81"/>
        <v>157372.79999999999</v>
      </c>
      <c r="D1016" s="276">
        <f t="shared" si="78"/>
        <v>186.24949211045367</v>
      </c>
      <c r="E1016" s="276">
        <f t="shared" si="79"/>
        <v>155.19999999999999</v>
      </c>
    </row>
    <row r="1017" spans="1:5" x14ac:dyDescent="0.2">
      <c r="A1017" s="273">
        <f t="shared" si="80"/>
        <v>1015</v>
      </c>
      <c r="B1017" s="16">
        <f t="shared" si="77"/>
        <v>189024.16250000001</v>
      </c>
      <c r="C1017" s="274">
        <f t="shared" si="81"/>
        <v>157528</v>
      </c>
      <c r="D1017" s="276">
        <f t="shared" si="78"/>
        <v>186.23070197044336</v>
      </c>
      <c r="E1017" s="276">
        <f t="shared" si="79"/>
        <v>155.19999999999999</v>
      </c>
    </row>
    <row r="1018" spans="1:5" x14ac:dyDescent="0.2">
      <c r="A1018" s="273">
        <f t="shared" si="80"/>
        <v>1016</v>
      </c>
      <c r="B1018" s="16">
        <f t="shared" si="77"/>
        <v>189191.34</v>
      </c>
      <c r="C1018" s="274">
        <f t="shared" si="81"/>
        <v>157683.19999999998</v>
      </c>
      <c r="D1018" s="276">
        <f t="shared" si="78"/>
        <v>186.21194881889764</v>
      </c>
      <c r="E1018" s="276">
        <f t="shared" si="79"/>
        <v>155.19999999999999</v>
      </c>
    </row>
    <row r="1019" spans="1:5" x14ac:dyDescent="0.2">
      <c r="A1019" s="273">
        <f t="shared" si="80"/>
        <v>1017</v>
      </c>
      <c r="B1019" s="16">
        <f t="shared" si="77"/>
        <v>189358.51750000002</v>
      </c>
      <c r="C1019" s="274">
        <f t="shared" si="81"/>
        <v>157838.39999999999</v>
      </c>
      <c r="D1019" s="276">
        <f t="shared" si="78"/>
        <v>186.19323254670601</v>
      </c>
      <c r="E1019" s="276">
        <f t="shared" si="79"/>
        <v>155.19999999999999</v>
      </c>
    </row>
    <row r="1020" spans="1:5" x14ac:dyDescent="0.2">
      <c r="A1020" s="273">
        <f t="shared" si="80"/>
        <v>1018</v>
      </c>
      <c r="B1020" s="16">
        <f t="shared" si="77"/>
        <v>189525.69500000001</v>
      </c>
      <c r="C1020" s="274">
        <f t="shared" si="81"/>
        <v>157993.59999999998</v>
      </c>
      <c r="D1020" s="276">
        <f t="shared" si="78"/>
        <v>186.17455304518666</v>
      </c>
      <c r="E1020" s="276">
        <f t="shared" si="79"/>
        <v>155.19999999999999</v>
      </c>
    </row>
    <row r="1021" spans="1:5" x14ac:dyDescent="0.2">
      <c r="A1021" s="273">
        <f t="shared" si="80"/>
        <v>1019</v>
      </c>
      <c r="B1021" s="16">
        <f t="shared" si="77"/>
        <v>189692.8725</v>
      </c>
      <c r="C1021" s="274">
        <f t="shared" si="81"/>
        <v>158148.79999999999</v>
      </c>
      <c r="D1021" s="276">
        <f t="shared" si="78"/>
        <v>186.1559102060844</v>
      </c>
      <c r="E1021" s="276">
        <f t="shared" si="79"/>
        <v>155.19999999999999</v>
      </c>
    </row>
    <row r="1022" spans="1:5" x14ac:dyDescent="0.2">
      <c r="A1022" s="273">
        <f t="shared" si="80"/>
        <v>1020</v>
      </c>
      <c r="B1022" s="16">
        <f t="shared" si="77"/>
        <v>189860.05000000002</v>
      </c>
      <c r="C1022" s="274">
        <f t="shared" si="81"/>
        <v>158304</v>
      </c>
      <c r="D1022" s="276">
        <f t="shared" si="78"/>
        <v>186.13730392156864</v>
      </c>
      <c r="E1022" s="276">
        <f t="shared" si="79"/>
        <v>155.19999999999999</v>
      </c>
    </row>
    <row r="1023" spans="1:5" x14ac:dyDescent="0.2">
      <c r="A1023" s="273">
        <f t="shared" si="80"/>
        <v>1021</v>
      </c>
      <c r="B1023" s="16">
        <f t="shared" si="77"/>
        <v>190027.22750000001</v>
      </c>
      <c r="C1023" s="274">
        <f t="shared" si="81"/>
        <v>158459.19999999998</v>
      </c>
      <c r="D1023" s="276">
        <f t="shared" si="78"/>
        <v>186.11873408423116</v>
      </c>
      <c r="E1023" s="276">
        <f t="shared" si="79"/>
        <v>155.19999999999999</v>
      </c>
    </row>
    <row r="1024" spans="1:5" x14ac:dyDescent="0.2">
      <c r="A1024" s="273">
        <f t="shared" si="80"/>
        <v>1022</v>
      </c>
      <c r="B1024" s="16">
        <f t="shared" si="77"/>
        <v>190194.405</v>
      </c>
      <c r="C1024" s="274">
        <f t="shared" si="81"/>
        <v>158614.39999999999</v>
      </c>
      <c r="D1024" s="276">
        <f t="shared" si="78"/>
        <v>186.10020058708415</v>
      </c>
      <c r="E1024" s="276">
        <f t="shared" si="79"/>
        <v>155.19999999999999</v>
      </c>
    </row>
    <row r="1025" spans="1:5" x14ac:dyDescent="0.2">
      <c r="A1025" s="273">
        <f t="shared" si="80"/>
        <v>1023</v>
      </c>
      <c r="B1025" s="16">
        <f t="shared" si="77"/>
        <v>190361.58250000002</v>
      </c>
      <c r="C1025" s="274">
        <f t="shared" si="81"/>
        <v>158769.59999999998</v>
      </c>
      <c r="D1025" s="276">
        <f t="shared" si="78"/>
        <v>186.08170332355817</v>
      </c>
      <c r="E1025" s="276">
        <f t="shared" si="79"/>
        <v>155.19999999999999</v>
      </c>
    </row>
    <row r="1026" spans="1:5" x14ac:dyDescent="0.2">
      <c r="A1026" s="273">
        <f t="shared" si="80"/>
        <v>1024</v>
      </c>
      <c r="B1026" s="16">
        <f t="shared" si="77"/>
        <v>190528.76</v>
      </c>
      <c r="C1026" s="274">
        <f t="shared" si="81"/>
        <v>158924.79999999999</v>
      </c>
      <c r="D1026" s="276">
        <f t="shared" si="78"/>
        <v>186.06324218750001</v>
      </c>
      <c r="E1026" s="276">
        <f t="shared" si="79"/>
        <v>155.19999999999999</v>
      </c>
    </row>
    <row r="1027" spans="1:5" x14ac:dyDescent="0.2">
      <c r="A1027" s="273">
        <f t="shared" si="80"/>
        <v>1025</v>
      </c>
      <c r="B1027" s="16">
        <f t="shared" si="77"/>
        <v>190695.9375</v>
      </c>
      <c r="C1027" s="274">
        <f t="shared" si="81"/>
        <v>159080</v>
      </c>
      <c r="D1027" s="276">
        <f t="shared" si="78"/>
        <v>186.04481707317072</v>
      </c>
      <c r="E1027" s="276">
        <f t="shared" si="79"/>
        <v>155.19999999999999</v>
      </c>
    </row>
    <row r="1028" spans="1:5" x14ac:dyDescent="0.2">
      <c r="A1028" s="273">
        <f t="shared" si="80"/>
        <v>1026</v>
      </c>
      <c r="B1028" s="16">
        <f t="shared" ref="B1028:B1091" si="82">1.165*(16600+(A1028*143.5))</f>
        <v>190863.11500000002</v>
      </c>
      <c r="C1028" s="274">
        <f t="shared" si="81"/>
        <v>159235.19999999998</v>
      </c>
      <c r="D1028" s="276">
        <f t="shared" ref="D1028:D1091" si="83">B1028/A1028</f>
        <v>186.02642787524368</v>
      </c>
      <c r="E1028" s="276">
        <f t="shared" ref="E1028:E1091" si="84">C1028/A1028</f>
        <v>155.19999999999999</v>
      </c>
    </row>
    <row r="1029" spans="1:5" x14ac:dyDescent="0.2">
      <c r="A1029" s="273">
        <f t="shared" si="80"/>
        <v>1027</v>
      </c>
      <c r="B1029" s="16">
        <f t="shared" si="82"/>
        <v>191030.29250000001</v>
      </c>
      <c r="C1029" s="274">
        <f t="shared" si="81"/>
        <v>159390.39999999999</v>
      </c>
      <c r="D1029" s="276">
        <f t="shared" si="83"/>
        <v>186.00807448880235</v>
      </c>
      <c r="E1029" s="276">
        <f t="shared" si="84"/>
        <v>155.19999999999999</v>
      </c>
    </row>
    <row r="1030" spans="1:5" x14ac:dyDescent="0.2">
      <c r="A1030" s="273">
        <f t="shared" si="80"/>
        <v>1028</v>
      </c>
      <c r="B1030" s="16">
        <f t="shared" si="82"/>
        <v>191197.47</v>
      </c>
      <c r="C1030" s="274">
        <f t="shared" si="81"/>
        <v>159545.59999999998</v>
      </c>
      <c r="D1030" s="276">
        <f t="shared" si="83"/>
        <v>185.98975680933853</v>
      </c>
      <c r="E1030" s="276">
        <f t="shared" si="84"/>
        <v>155.19999999999999</v>
      </c>
    </row>
    <row r="1031" spans="1:5" x14ac:dyDescent="0.2">
      <c r="A1031" s="273">
        <f t="shared" si="80"/>
        <v>1029</v>
      </c>
      <c r="B1031" s="16">
        <f t="shared" si="82"/>
        <v>191364.64749999999</v>
      </c>
      <c r="C1031" s="274">
        <f t="shared" si="81"/>
        <v>159700.79999999999</v>
      </c>
      <c r="D1031" s="276">
        <f t="shared" si="83"/>
        <v>185.97147473275024</v>
      </c>
      <c r="E1031" s="276">
        <f t="shared" si="84"/>
        <v>155.19999999999999</v>
      </c>
    </row>
    <row r="1032" spans="1:5" x14ac:dyDescent="0.2">
      <c r="A1032" s="273">
        <f t="shared" si="80"/>
        <v>1030</v>
      </c>
      <c r="B1032" s="16">
        <f t="shared" si="82"/>
        <v>191531.82500000001</v>
      </c>
      <c r="C1032" s="274">
        <f t="shared" si="81"/>
        <v>159856</v>
      </c>
      <c r="D1032" s="276">
        <f t="shared" si="83"/>
        <v>185.95322815533981</v>
      </c>
      <c r="E1032" s="276">
        <f t="shared" si="84"/>
        <v>155.19999999999999</v>
      </c>
    </row>
    <row r="1033" spans="1:5" x14ac:dyDescent="0.2">
      <c r="A1033" s="273">
        <f t="shared" si="80"/>
        <v>1031</v>
      </c>
      <c r="B1033" s="16">
        <f t="shared" si="82"/>
        <v>191699.0025</v>
      </c>
      <c r="C1033" s="274">
        <f t="shared" si="81"/>
        <v>160011.19999999998</v>
      </c>
      <c r="D1033" s="276">
        <f t="shared" si="83"/>
        <v>185.93501697381183</v>
      </c>
      <c r="E1033" s="276">
        <f t="shared" si="84"/>
        <v>155.19999999999999</v>
      </c>
    </row>
    <row r="1034" spans="1:5" x14ac:dyDescent="0.2">
      <c r="A1034" s="273">
        <f t="shared" si="80"/>
        <v>1032</v>
      </c>
      <c r="B1034" s="16">
        <f t="shared" si="82"/>
        <v>191866.18</v>
      </c>
      <c r="C1034" s="274">
        <f t="shared" si="81"/>
        <v>160166.39999999999</v>
      </c>
      <c r="D1034" s="276">
        <f t="shared" si="83"/>
        <v>185.9168410852713</v>
      </c>
      <c r="E1034" s="276">
        <f t="shared" si="84"/>
        <v>155.19999999999999</v>
      </c>
    </row>
    <row r="1035" spans="1:5" x14ac:dyDescent="0.2">
      <c r="A1035" s="273">
        <f t="shared" si="80"/>
        <v>1033</v>
      </c>
      <c r="B1035" s="16">
        <f t="shared" si="82"/>
        <v>192033.35750000001</v>
      </c>
      <c r="C1035" s="274">
        <f t="shared" si="81"/>
        <v>160321.59999999998</v>
      </c>
      <c r="D1035" s="276">
        <f t="shared" si="83"/>
        <v>185.89870038722171</v>
      </c>
      <c r="E1035" s="276">
        <f t="shared" si="84"/>
        <v>155.19999999999999</v>
      </c>
    </row>
    <row r="1036" spans="1:5" x14ac:dyDescent="0.2">
      <c r="A1036" s="273">
        <f t="shared" si="80"/>
        <v>1034</v>
      </c>
      <c r="B1036" s="16">
        <f t="shared" si="82"/>
        <v>192200.535</v>
      </c>
      <c r="C1036" s="274">
        <f t="shared" si="81"/>
        <v>160476.79999999999</v>
      </c>
      <c r="D1036" s="276">
        <f t="shared" si="83"/>
        <v>185.88059477756286</v>
      </c>
      <c r="E1036" s="276">
        <f t="shared" si="84"/>
        <v>155.19999999999999</v>
      </c>
    </row>
    <row r="1037" spans="1:5" x14ac:dyDescent="0.2">
      <c r="A1037" s="273">
        <f t="shared" si="80"/>
        <v>1035</v>
      </c>
      <c r="B1037" s="16">
        <f t="shared" si="82"/>
        <v>192367.71249999999</v>
      </c>
      <c r="C1037" s="274">
        <f t="shared" si="81"/>
        <v>160632</v>
      </c>
      <c r="D1037" s="276">
        <f t="shared" si="83"/>
        <v>185.86252415458938</v>
      </c>
      <c r="E1037" s="276">
        <f t="shared" si="84"/>
        <v>155.19999999999999</v>
      </c>
    </row>
    <row r="1038" spans="1:5" x14ac:dyDescent="0.2">
      <c r="A1038" s="273">
        <f t="shared" si="80"/>
        <v>1036</v>
      </c>
      <c r="B1038" s="16">
        <f t="shared" si="82"/>
        <v>192534.89</v>
      </c>
      <c r="C1038" s="274">
        <f t="shared" si="81"/>
        <v>160787.19999999998</v>
      </c>
      <c r="D1038" s="276">
        <f t="shared" si="83"/>
        <v>185.84448841698844</v>
      </c>
      <c r="E1038" s="276">
        <f t="shared" si="84"/>
        <v>155.19999999999999</v>
      </c>
    </row>
    <row r="1039" spans="1:5" x14ac:dyDescent="0.2">
      <c r="A1039" s="273">
        <f t="shared" ref="A1039:A1102" si="85">A1038+1</f>
        <v>1037</v>
      </c>
      <c r="B1039" s="16">
        <f t="shared" si="82"/>
        <v>192702.0675</v>
      </c>
      <c r="C1039" s="274">
        <f t="shared" ref="C1039:C1102" si="86">A1039*155.2</f>
        <v>160942.39999999999</v>
      </c>
      <c r="D1039" s="276">
        <f t="shared" si="83"/>
        <v>185.82648746383799</v>
      </c>
      <c r="E1039" s="276">
        <f t="shared" si="84"/>
        <v>155.19999999999999</v>
      </c>
    </row>
    <row r="1040" spans="1:5" x14ac:dyDescent="0.2">
      <c r="A1040" s="273">
        <f t="shared" si="85"/>
        <v>1038</v>
      </c>
      <c r="B1040" s="16">
        <f t="shared" si="82"/>
        <v>192869.245</v>
      </c>
      <c r="C1040" s="274">
        <f t="shared" si="86"/>
        <v>161097.59999999998</v>
      </c>
      <c r="D1040" s="276">
        <f t="shared" si="83"/>
        <v>185.80852119460499</v>
      </c>
      <c r="E1040" s="276">
        <f t="shared" si="84"/>
        <v>155.19999999999999</v>
      </c>
    </row>
    <row r="1041" spans="1:5" x14ac:dyDescent="0.2">
      <c r="A1041" s="273">
        <f t="shared" si="85"/>
        <v>1039</v>
      </c>
      <c r="B1041" s="16">
        <f t="shared" si="82"/>
        <v>193036.42250000002</v>
      </c>
      <c r="C1041" s="274">
        <f t="shared" si="86"/>
        <v>161252.79999999999</v>
      </c>
      <c r="D1041" s="276">
        <f t="shared" si="83"/>
        <v>185.79058950914342</v>
      </c>
      <c r="E1041" s="276">
        <f t="shared" si="84"/>
        <v>155.19999999999999</v>
      </c>
    </row>
    <row r="1042" spans="1:5" x14ac:dyDescent="0.2">
      <c r="A1042" s="273">
        <f t="shared" si="85"/>
        <v>1040</v>
      </c>
      <c r="B1042" s="16">
        <f t="shared" si="82"/>
        <v>193203.6</v>
      </c>
      <c r="C1042" s="274">
        <f t="shared" si="86"/>
        <v>161408</v>
      </c>
      <c r="D1042" s="276">
        <f t="shared" si="83"/>
        <v>185.77269230769232</v>
      </c>
      <c r="E1042" s="276">
        <f t="shared" si="84"/>
        <v>155.19999999999999</v>
      </c>
    </row>
    <row r="1043" spans="1:5" x14ac:dyDescent="0.2">
      <c r="A1043" s="273">
        <f t="shared" si="85"/>
        <v>1041</v>
      </c>
      <c r="B1043" s="16">
        <f t="shared" si="82"/>
        <v>193370.7775</v>
      </c>
      <c r="C1043" s="274">
        <f t="shared" si="86"/>
        <v>161563.19999999998</v>
      </c>
      <c r="D1043" s="276">
        <f t="shared" si="83"/>
        <v>185.75482949087416</v>
      </c>
      <c r="E1043" s="276">
        <f t="shared" si="84"/>
        <v>155.19999999999999</v>
      </c>
    </row>
    <row r="1044" spans="1:5" x14ac:dyDescent="0.2">
      <c r="A1044" s="273">
        <f t="shared" si="85"/>
        <v>1042</v>
      </c>
      <c r="B1044" s="16">
        <f t="shared" si="82"/>
        <v>193537.95500000002</v>
      </c>
      <c r="C1044" s="274">
        <f t="shared" si="86"/>
        <v>161718.39999999999</v>
      </c>
      <c r="D1044" s="276">
        <f t="shared" si="83"/>
        <v>185.73700095969292</v>
      </c>
      <c r="E1044" s="276">
        <f t="shared" si="84"/>
        <v>155.19999999999999</v>
      </c>
    </row>
    <row r="1045" spans="1:5" x14ac:dyDescent="0.2">
      <c r="A1045" s="273">
        <f t="shared" si="85"/>
        <v>1043</v>
      </c>
      <c r="B1045" s="16">
        <f t="shared" si="82"/>
        <v>193705.13250000001</v>
      </c>
      <c r="C1045" s="274">
        <f t="shared" si="86"/>
        <v>161873.59999999998</v>
      </c>
      <c r="D1045" s="276">
        <f t="shared" si="83"/>
        <v>185.71920661553213</v>
      </c>
      <c r="E1045" s="276">
        <f t="shared" si="84"/>
        <v>155.19999999999999</v>
      </c>
    </row>
    <row r="1046" spans="1:5" x14ac:dyDescent="0.2">
      <c r="A1046" s="273">
        <f t="shared" si="85"/>
        <v>1044</v>
      </c>
      <c r="B1046" s="16">
        <f t="shared" si="82"/>
        <v>193872.31</v>
      </c>
      <c r="C1046" s="274">
        <f t="shared" si="86"/>
        <v>162028.79999999999</v>
      </c>
      <c r="D1046" s="276">
        <f t="shared" si="83"/>
        <v>185.70144636015326</v>
      </c>
      <c r="E1046" s="276">
        <f t="shared" si="84"/>
        <v>155.19999999999999</v>
      </c>
    </row>
    <row r="1047" spans="1:5" x14ac:dyDescent="0.2">
      <c r="A1047" s="273">
        <f t="shared" si="85"/>
        <v>1045</v>
      </c>
      <c r="B1047" s="16">
        <f t="shared" si="82"/>
        <v>194039.48750000002</v>
      </c>
      <c r="C1047" s="274">
        <f t="shared" si="86"/>
        <v>162184</v>
      </c>
      <c r="D1047" s="276">
        <f t="shared" si="83"/>
        <v>185.68372009569379</v>
      </c>
      <c r="E1047" s="276">
        <f t="shared" si="84"/>
        <v>155.19999999999999</v>
      </c>
    </row>
    <row r="1048" spans="1:5" x14ac:dyDescent="0.2">
      <c r="A1048" s="273">
        <f t="shared" si="85"/>
        <v>1046</v>
      </c>
      <c r="B1048" s="16">
        <f t="shared" si="82"/>
        <v>194206.66500000001</v>
      </c>
      <c r="C1048" s="274">
        <f t="shared" si="86"/>
        <v>162339.19999999998</v>
      </c>
      <c r="D1048" s="276">
        <f t="shared" si="83"/>
        <v>185.66602772466541</v>
      </c>
      <c r="E1048" s="276">
        <f t="shared" si="84"/>
        <v>155.19999999999999</v>
      </c>
    </row>
    <row r="1049" spans="1:5" x14ac:dyDescent="0.2">
      <c r="A1049" s="273">
        <f t="shared" si="85"/>
        <v>1047</v>
      </c>
      <c r="B1049" s="16">
        <f t="shared" si="82"/>
        <v>194373.8425</v>
      </c>
      <c r="C1049" s="274">
        <f t="shared" si="86"/>
        <v>162494.39999999999</v>
      </c>
      <c r="D1049" s="276">
        <f t="shared" si="83"/>
        <v>185.64836914995223</v>
      </c>
      <c r="E1049" s="276">
        <f t="shared" si="84"/>
        <v>155.19999999999999</v>
      </c>
    </row>
    <row r="1050" spans="1:5" x14ac:dyDescent="0.2">
      <c r="A1050" s="273">
        <f t="shared" si="85"/>
        <v>1048</v>
      </c>
      <c r="B1050" s="16">
        <f t="shared" si="82"/>
        <v>194541.02000000002</v>
      </c>
      <c r="C1050" s="274">
        <f t="shared" si="86"/>
        <v>162649.59999999998</v>
      </c>
      <c r="D1050" s="276">
        <f t="shared" si="83"/>
        <v>185.63074427480919</v>
      </c>
      <c r="E1050" s="276">
        <f t="shared" si="84"/>
        <v>155.19999999999999</v>
      </c>
    </row>
    <row r="1051" spans="1:5" x14ac:dyDescent="0.2">
      <c r="A1051" s="273">
        <f t="shared" si="85"/>
        <v>1049</v>
      </c>
      <c r="B1051" s="16">
        <f t="shared" si="82"/>
        <v>194708.19750000001</v>
      </c>
      <c r="C1051" s="274">
        <f t="shared" si="86"/>
        <v>162804.79999999999</v>
      </c>
      <c r="D1051" s="276">
        <f t="shared" si="83"/>
        <v>185.61315300285989</v>
      </c>
      <c r="E1051" s="276">
        <f t="shared" si="84"/>
        <v>155.19999999999999</v>
      </c>
    </row>
    <row r="1052" spans="1:5" x14ac:dyDescent="0.2">
      <c r="A1052" s="273">
        <f t="shared" si="85"/>
        <v>1050</v>
      </c>
      <c r="B1052" s="16">
        <f t="shared" si="82"/>
        <v>194875.375</v>
      </c>
      <c r="C1052" s="274">
        <f t="shared" si="86"/>
        <v>162960</v>
      </c>
      <c r="D1052" s="276">
        <f t="shared" si="83"/>
        <v>185.59559523809523</v>
      </c>
      <c r="E1052" s="276">
        <f t="shared" si="84"/>
        <v>155.19999999999999</v>
      </c>
    </row>
    <row r="1053" spans="1:5" x14ac:dyDescent="0.2">
      <c r="A1053" s="273">
        <f t="shared" si="85"/>
        <v>1051</v>
      </c>
      <c r="B1053" s="16">
        <f t="shared" si="82"/>
        <v>195042.55250000002</v>
      </c>
      <c r="C1053" s="274">
        <f t="shared" si="86"/>
        <v>163115.19999999998</v>
      </c>
      <c r="D1053" s="276">
        <f t="shared" si="83"/>
        <v>185.57807088487158</v>
      </c>
      <c r="E1053" s="276">
        <f t="shared" si="84"/>
        <v>155.19999999999999</v>
      </c>
    </row>
    <row r="1054" spans="1:5" x14ac:dyDescent="0.2">
      <c r="A1054" s="273">
        <f t="shared" si="85"/>
        <v>1052</v>
      </c>
      <c r="B1054" s="16">
        <f t="shared" si="82"/>
        <v>195209.73</v>
      </c>
      <c r="C1054" s="274">
        <f t="shared" si="86"/>
        <v>163270.39999999999</v>
      </c>
      <c r="D1054" s="276">
        <f t="shared" si="83"/>
        <v>185.56057984790874</v>
      </c>
      <c r="E1054" s="276">
        <f t="shared" si="84"/>
        <v>155.19999999999999</v>
      </c>
    </row>
    <row r="1055" spans="1:5" x14ac:dyDescent="0.2">
      <c r="A1055" s="273">
        <f t="shared" si="85"/>
        <v>1053</v>
      </c>
      <c r="B1055" s="16">
        <f t="shared" si="82"/>
        <v>195376.9075</v>
      </c>
      <c r="C1055" s="274">
        <f t="shared" si="86"/>
        <v>163425.59999999998</v>
      </c>
      <c r="D1055" s="276">
        <f t="shared" si="83"/>
        <v>185.54312203228869</v>
      </c>
      <c r="E1055" s="276">
        <f t="shared" si="84"/>
        <v>155.19999999999999</v>
      </c>
    </row>
    <row r="1056" spans="1:5" x14ac:dyDescent="0.2">
      <c r="A1056" s="273">
        <f t="shared" si="85"/>
        <v>1054</v>
      </c>
      <c r="B1056" s="16">
        <f t="shared" si="82"/>
        <v>195544.08499999999</v>
      </c>
      <c r="C1056" s="274">
        <f t="shared" si="86"/>
        <v>163580.79999999999</v>
      </c>
      <c r="D1056" s="276">
        <f t="shared" si="83"/>
        <v>185.52569734345352</v>
      </c>
      <c r="E1056" s="276">
        <f t="shared" si="84"/>
        <v>155.19999999999999</v>
      </c>
    </row>
    <row r="1057" spans="1:5" x14ac:dyDescent="0.2">
      <c r="A1057" s="273">
        <f t="shared" si="85"/>
        <v>1055</v>
      </c>
      <c r="B1057" s="16">
        <f t="shared" si="82"/>
        <v>195711.26250000001</v>
      </c>
      <c r="C1057" s="274">
        <f t="shared" si="86"/>
        <v>163736</v>
      </c>
      <c r="D1057" s="276">
        <f t="shared" si="83"/>
        <v>185.5083056872038</v>
      </c>
      <c r="E1057" s="276">
        <f t="shared" si="84"/>
        <v>155.19999999999999</v>
      </c>
    </row>
    <row r="1058" spans="1:5" x14ac:dyDescent="0.2">
      <c r="A1058" s="273">
        <f t="shared" si="85"/>
        <v>1056</v>
      </c>
      <c r="B1058" s="16">
        <f t="shared" si="82"/>
        <v>195878.44</v>
      </c>
      <c r="C1058" s="274">
        <f t="shared" si="86"/>
        <v>163891.19999999998</v>
      </c>
      <c r="D1058" s="276">
        <f t="shared" si="83"/>
        <v>185.49094696969698</v>
      </c>
      <c r="E1058" s="276">
        <f t="shared" si="84"/>
        <v>155.19999999999999</v>
      </c>
    </row>
    <row r="1059" spans="1:5" x14ac:dyDescent="0.2">
      <c r="A1059" s="273">
        <f t="shared" si="85"/>
        <v>1057</v>
      </c>
      <c r="B1059" s="16">
        <f t="shared" si="82"/>
        <v>196045.61749999999</v>
      </c>
      <c r="C1059" s="274">
        <f t="shared" si="86"/>
        <v>164046.39999999999</v>
      </c>
      <c r="D1059" s="276">
        <f t="shared" si="83"/>
        <v>185.4736210974456</v>
      </c>
      <c r="E1059" s="276">
        <f t="shared" si="84"/>
        <v>155.19999999999999</v>
      </c>
    </row>
    <row r="1060" spans="1:5" x14ac:dyDescent="0.2">
      <c r="A1060" s="273">
        <f t="shared" si="85"/>
        <v>1058</v>
      </c>
      <c r="B1060" s="16">
        <f t="shared" si="82"/>
        <v>196212.79500000001</v>
      </c>
      <c r="C1060" s="274">
        <f t="shared" si="86"/>
        <v>164201.59999999998</v>
      </c>
      <c r="D1060" s="276">
        <f t="shared" si="83"/>
        <v>185.45632797731571</v>
      </c>
      <c r="E1060" s="276">
        <f t="shared" si="84"/>
        <v>155.19999999999999</v>
      </c>
    </row>
    <row r="1061" spans="1:5" x14ac:dyDescent="0.2">
      <c r="A1061" s="273">
        <f t="shared" si="85"/>
        <v>1059</v>
      </c>
      <c r="B1061" s="16">
        <f t="shared" si="82"/>
        <v>196379.9725</v>
      </c>
      <c r="C1061" s="274">
        <f t="shared" si="86"/>
        <v>164356.79999999999</v>
      </c>
      <c r="D1061" s="276">
        <f t="shared" si="83"/>
        <v>185.43906751652503</v>
      </c>
      <c r="E1061" s="276">
        <f t="shared" si="84"/>
        <v>155.19999999999999</v>
      </c>
    </row>
    <row r="1062" spans="1:5" x14ac:dyDescent="0.2">
      <c r="A1062" s="273">
        <f t="shared" si="85"/>
        <v>1060</v>
      </c>
      <c r="B1062" s="16">
        <f t="shared" si="82"/>
        <v>196547.15</v>
      </c>
      <c r="C1062" s="274">
        <f t="shared" si="86"/>
        <v>164512</v>
      </c>
      <c r="D1062" s="276">
        <f t="shared" si="83"/>
        <v>185.4218396226415</v>
      </c>
      <c r="E1062" s="276">
        <f t="shared" si="84"/>
        <v>155.19999999999999</v>
      </c>
    </row>
    <row r="1063" spans="1:5" x14ac:dyDescent="0.2">
      <c r="A1063" s="273">
        <f t="shared" si="85"/>
        <v>1061</v>
      </c>
      <c r="B1063" s="16">
        <f t="shared" si="82"/>
        <v>196714.32750000001</v>
      </c>
      <c r="C1063" s="274">
        <f t="shared" si="86"/>
        <v>164667.19999999998</v>
      </c>
      <c r="D1063" s="276">
        <f t="shared" si="83"/>
        <v>185.40464420358154</v>
      </c>
      <c r="E1063" s="276">
        <f t="shared" si="84"/>
        <v>155.19999999999999</v>
      </c>
    </row>
    <row r="1064" spans="1:5" x14ac:dyDescent="0.2">
      <c r="A1064" s="273">
        <f t="shared" si="85"/>
        <v>1062</v>
      </c>
      <c r="B1064" s="16">
        <f t="shared" si="82"/>
        <v>196881.505</v>
      </c>
      <c r="C1064" s="274">
        <f t="shared" si="86"/>
        <v>164822.39999999999</v>
      </c>
      <c r="D1064" s="276">
        <f t="shared" si="83"/>
        <v>185.38748116760829</v>
      </c>
      <c r="E1064" s="276">
        <f t="shared" si="84"/>
        <v>155.19999999999999</v>
      </c>
    </row>
    <row r="1065" spans="1:5" x14ac:dyDescent="0.2">
      <c r="A1065" s="273">
        <f t="shared" si="85"/>
        <v>1063</v>
      </c>
      <c r="B1065" s="16">
        <f t="shared" si="82"/>
        <v>197048.6825</v>
      </c>
      <c r="C1065" s="274">
        <f t="shared" si="86"/>
        <v>164977.59999999998</v>
      </c>
      <c r="D1065" s="276">
        <f t="shared" si="83"/>
        <v>185.37035042333019</v>
      </c>
      <c r="E1065" s="276">
        <f t="shared" si="84"/>
        <v>155.19999999999999</v>
      </c>
    </row>
    <row r="1066" spans="1:5" x14ac:dyDescent="0.2">
      <c r="A1066" s="273">
        <f t="shared" si="85"/>
        <v>1064</v>
      </c>
      <c r="B1066" s="16">
        <f t="shared" si="82"/>
        <v>197215.86000000002</v>
      </c>
      <c r="C1066" s="274">
        <f t="shared" si="86"/>
        <v>165132.79999999999</v>
      </c>
      <c r="D1066" s="276">
        <f t="shared" si="83"/>
        <v>185.35325187969926</v>
      </c>
      <c r="E1066" s="276">
        <f t="shared" si="84"/>
        <v>155.19999999999999</v>
      </c>
    </row>
    <row r="1067" spans="1:5" x14ac:dyDescent="0.2">
      <c r="A1067" s="273">
        <f t="shared" si="85"/>
        <v>1065</v>
      </c>
      <c r="B1067" s="16">
        <f t="shared" si="82"/>
        <v>197383.03750000001</v>
      </c>
      <c r="C1067" s="274">
        <f t="shared" si="86"/>
        <v>165288</v>
      </c>
      <c r="D1067" s="276">
        <f t="shared" si="83"/>
        <v>185.33618544600938</v>
      </c>
      <c r="E1067" s="276">
        <f t="shared" si="84"/>
        <v>155.19999999999999</v>
      </c>
    </row>
    <row r="1068" spans="1:5" x14ac:dyDescent="0.2">
      <c r="A1068" s="273">
        <f t="shared" si="85"/>
        <v>1066</v>
      </c>
      <c r="B1068" s="16">
        <f t="shared" si="82"/>
        <v>197550.215</v>
      </c>
      <c r="C1068" s="274">
        <f t="shared" si="86"/>
        <v>165443.19999999998</v>
      </c>
      <c r="D1068" s="276">
        <f t="shared" si="83"/>
        <v>185.31915103189493</v>
      </c>
      <c r="E1068" s="276">
        <f t="shared" si="84"/>
        <v>155.19999999999999</v>
      </c>
    </row>
    <row r="1069" spans="1:5" x14ac:dyDescent="0.2">
      <c r="A1069" s="273">
        <f t="shared" si="85"/>
        <v>1067</v>
      </c>
      <c r="B1069" s="16">
        <f t="shared" si="82"/>
        <v>197717.39250000002</v>
      </c>
      <c r="C1069" s="274">
        <f t="shared" si="86"/>
        <v>165598.39999999999</v>
      </c>
      <c r="D1069" s="276">
        <f t="shared" si="83"/>
        <v>185.30214854732898</v>
      </c>
      <c r="E1069" s="276">
        <f t="shared" si="84"/>
        <v>155.19999999999999</v>
      </c>
    </row>
    <row r="1070" spans="1:5" x14ac:dyDescent="0.2">
      <c r="A1070" s="273">
        <f t="shared" si="85"/>
        <v>1068</v>
      </c>
      <c r="B1070" s="16">
        <f t="shared" si="82"/>
        <v>197884.57</v>
      </c>
      <c r="C1070" s="274">
        <f t="shared" si="86"/>
        <v>165753.59999999998</v>
      </c>
      <c r="D1070" s="276">
        <f t="shared" si="83"/>
        <v>185.28517790262174</v>
      </c>
      <c r="E1070" s="276">
        <f t="shared" si="84"/>
        <v>155.19999999999999</v>
      </c>
    </row>
    <row r="1071" spans="1:5" x14ac:dyDescent="0.2">
      <c r="A1071" s="273">
        <f t="shared" si="85"/>
        <v>1069</v>
      </c>
      <c r="B1071" s="16">
        <f t="shared" si="82"/>
        <v>198051.7475</v>
      </c>
      <c r="C1071" s="274">
        <f t="shared" si="86"/>
        <v>165908.79999999999</v>
      </c>
      <c r="D1071" s="276">
        <f t="shared" si="83"/>
        <v>185.26823900841907</v>
      </c>
      <c r="E1071" s="276">
        <f t="shared" si="84"/>
        <v>155.19999999999999</v>
      </c>
    </row>
    <row r="1072" spans="1:5" x14ac:dyDescent="0.2">
      <c r="A1072" s="273">
        <f t="shared" si="85"/>
        <v>1070</v>
      </c>
      <c r="B1072" s="16">
        <f t="shared" si="82"/>
        <v>198218.92500000002</v>
      </c>
      <c r="C1072" s="274">
        <f t="shared" si="86"/>
        <v>166064</v>
      </c>
      <c r="D1072" s="276">
        <f t="shared" si="83"/>
        <v>185.25133177570095</v>
      </c>
      <c r="E1072" s="276">
        <f t="shared" si="84"/>
        <v>155.19999999999999</v>
      </c>
    </row>
    <row r="1073" spans="1:5" x14ac:dyDescent="0.2">
      <c r="A1073" s="273">
        <f t="shared" si="85"/>
        <v>1071</v>
      </c>
      <c r="B1073" s="16">
        <f t="shared" si="82"/>
        <v>198386.10250000001</v>
      </c>
      <c r="C1073" s="274">
        <f t="shared" si="86"/>
        <v>166219.19999999998</v>
      </c>
      <c r="D1073" s="276">
        <f t="shared" si="83"/>
        <v>185.23445611577966</v>
      </c>
      <c r="E1073" s="276">
        <f t="shared" si="84"/>
        <v>155.19999999999999</v>
      </c>
    </row>
    <row r="1074" spans="1:5" x14ac:dyDescent="0.2">
      <c r="A1074" s="273">
        <f t="shared" si="85"/>
        <v>1072</v>
      </c>
      <c r="B1074" s="16">
        <f t="shared" si="82"/>
        <v>198553.28</v>
      </c>
      <c r="C1074" s="274">
        <f t="shared" si="86"/>
        <v>166374.39999999999</v>
      </c>
      <c r="D1074" s="276">
        <f t="shared" si="83"/>
        <v>185.2176119402985</v>
      </c>
      <c r="E1074" s="276">
        <f t="shared" si="84"/>
        <v>155.19999999999999</v>
      </c>
    </row>
    <row r="1075" spans="1:5" x14ac:dyDescent="0.2">
      <c r="A1075" s="273">
        <f t="shared" si="85"/>
        <v>1073</v>
      </c>
      <c r="B1075" s="16">
        <f t="shared" si="82"/>
        <v>198720.45750000002</v>
      </c>
      <c r="C1075" s="274">
        <f t="shared" si="86"/>
        <v>166529.59999999998</v>
      </c>
      <c r="D1075" s="276">
        <f t="shared" si="83"/>
        <v>185.20079916123021</v>
      </c>
      <c r="E1075" s="276">
        <f t="shared" si="84"/>
        <v>155.19999999999999</v>
      </c>
    </row>
    <row r="1076" spans="1:5" x14ac:dyDescent="0.2">
      <c r="A1076" s="273">
        <f t="shared" si="85"/>
        <v>1074</v>
      </c>
      <c r="B1076" s="16">
        <f t="shared" si="82"/>
        <v>198887.63500000001</v>
      </c>
      <c r="C1076" s="274">
        <f t="shared" si="86"/>
        <v>166684.79999999999</v>
      </c>
      <c r="D1076" s="276">
        <f t="shared" si="83"/>
        <v>185.18401769087524</v>
      </c>
      <c r="E1076" s="276">
        <f t="shared" si="84"/>
        <v>155.19999999999999</v>
      </c>
    </row>
    <row r="1077" spans="1:5" x14ac:dyDescent="0.2">
      <c r="A1077" s="273">
        <f t="shared" si="85"/>
        <v>1075</v>
      </c>
      <c r="B1077" s="16">
        <f t="shared" si="82"/>
        <v>199054.8125</v>
      </c>
      <c r="C1077" s="274">
        <f t="shared" si="86"/>
        <v>166840</v>
      </c>
      <c r="D1077" s="276">
        <f t="shared" si="83"/>
        <v>185.16726744186047</v>
      </c>
      <c r="E1077" s="276">
        <f t="shared" si="84"/>
        <v>155.19999999999999</v>
      </c>
    </row>
    <row r="1078" spans="1:5" x14ac:dyDescent="0.2">
      <c r="A1078" s="273">
        <f t="shared" si="85"/>
        <v>1076</v>
      </c>
      <c r="B1078" s="16">
        <f t="shared" si="82"/>
        <v>199221.99000000002</v>
      </c>
      <c r="C1078" s="274">
        <f t="shared" si="86"/>
        <v>166995.19999999998</v>
      </c>
      <c r="D1078" s="276">
        <f t="shared" si="83"/>
        <v>185.15054832713756</v>
      </c>
      <c r="E1078" s="276">
        <f t="shared" si="84"/>
        <v>155.19999999999999</v>
      </c>
    </row>
    <row r="1079" spans="1:5" x14ac:dyDescent="0.2">
      <c r="A1079" s="273">
        <f t="shared" si="85"/>
        <v>1077</v>
      </c>
      <c r="B1079" s="16">
        <f t="shared" si="82"/>
        <v>199389.16750000001</v>
      </c>
      <c r="C1079" s="274">
        <f t="shared" si="86"/>
        <v>167150.39999999999</v>
      </c>
      <c r="D1079" s="276">
        <f t="shared" si="83"/>
        <v>185.13386025998145</v>
      </c>
      <c r="E1079" s="276">
        <f t="shared" si="84"/>
        <v>155.19999999999999</v>
      </c>
    </row>
    <row r="1080" spans="1:5" x14ac:dyDescent="0.2">
      <c r="A1080" s="273">
        <f t="shared" si="85"/>
        <v>1078</v>
      </c>
      <c r="B1080" s="16">
        <f t="shared" si="82"/>
        <v>199556.345</v>
      </c>
      <c r="C1080" s="274">
        <f t="shared" si="86"/>
        <v>167305.59999999998</v>
      </c>
      <c r="D1080" s="276">
        <f t="shared" si="83"/>
        <v>185.11720315398887</v>
      </c>
      <c r="E1080" s="276">
        <f t="shared" si="84"/>
        <v>155.19999999999999</v>
      </c>
    </row>
    <row r="1081" spans="1:5" x14ac:dyDescent="0.2">
      <c r="A1081" s="273">
        <f t="shared" si="85"/>
        <v>1079</v>
      </c>
      <c r="B1081" s="16">
        <f t="shared" si="82"/>
        <v>199723.52249999999</v>
      </c>
      <c r="C1081" s="274">
        <f t="shared" si="86"/>
        <v>167460.79999999999</v>
      </c>
      <c r="D1081" s="276">
        <f t="shared" si="83"/>
        <v>185.10057692307691</v>
      </c>
      <c r="E1081" s="276">
        <f t="shared" si="84"/>
        <v>155.19999999999999</v>
      </c>
    </row>
    <row r="1082" spans="1:5" x14ac:dyDescent="0.2">
      <c r="A1082" s="273">
        <f t="shared" si="85"/>
        <v>1080</v>
      </c>
      <c r="B1082" s="16">
        <f t="shared" si="82"/>
        <v>199890.7</v>
      </c>
      <c r="C1082" s="274">
        <f t="shared" si="86"/>
        <v>167616</v>
      </c>
      <c r="D1082" s="276">
        <f t="shared" si="83"/>
        <v>185.08398148148149</v>
      </c>
      <c r="E1082" s="276">
        <f t="shared" si="84"/>
        <v>155.19999999999999</v>
      </c>
    </row>
    <row r="1083" spans="1:5" x14ac:dyDescent="0.2">
      <c r="A1083" s="273">
        <f t="shared" si="85"/>
        <v>1081</v>
      </c>
      <c r="B1083" s="16">
        <f t="shared" si="82"/>
        <v>200057.8775</v>
      </c>
      <c r="C1083" s="274">
        <f t="shared" si="86"/>
        <v>167771.19999999998</v>
      </c>
      <c r="D1083" s="276">
        <f t="shared" si="83"/>
        <v>185.06741674375579</v>
      </c>
      <c r="E1083" s="276">
        <f t="shared" si="84"/>
        <v>155.19999999999999</v>
      </c>
    </row>
    <row r="1084" spans="1:5" x14ac:dyDescent="0.2">
      <c r="A1084" s="273">
        <f t="shared" si="85"/>
        <v>1082</v>
      </c>
      <c r="B1084" s="16">
        <f t="shared" si="82"/>
        <v>200225.05499999999</v>
      </c>
      <c r="C1084" s="274">
        <f t="shared" si="86"/>
        <v>167926.39999999999</v>
      </c>
      <c r="D1084" s="276">
        <f t="shared" si="83"/>
        <v>185.05088262476895</v>
      </c>
      <c r="E1084" s="276">
        <f t="shared" si="84"/>
        <v>155.19999999999999</v>
      </c>
    </row>
    <row r="1085" spans="1:5" x14ac:dyDescent="0.2">
      <c r="A1085" s="273">
        <f t="shared" si="85"/>
        <v>1083</v>
      </c>
      <c r="B1085" s="16">
        <f t="shared" si="82"/>
        <v>200392.23250000001</v>
      </c>
      <c r="C1085" s="274">
        <f t="shared" si="86"/>
        <v>168081.59999999998</v>
      </c>
      <c r="D1085" s="276">
        <f t="shared" si="83"/>
        <v>185.03437903970453</v>
      </c>
      <c r="E1085" s="276">
        <f t="shared" si="84"/>
        <v>155.19999999999999</v>
      </c>
    </row>
    <row r="1086" spans="1:5" x14ac:dyDescent="0.2">
      <c r="A1086" s="273">
        <f t="shared" si="85"/>
        <v>1084</v>
      </c>
      <c r="B1086" s="16">
        <f t="shared" si="82"/>
        <v>200559.41</v>
      </c>
      <c r="C1086" s="274">
        <f t="shared" si="86"/>
        <v>168236.79999999999</v>
      </c>
      <c r="D1086" s="276">
        <f t="shared" si="83"/>
        <v>185.01790590405903</v>
      </c>
      <c r="E1086" s="276">
        <f t="shared" si="84"/>
        <v>155.19999999999999</v>
      </c>
    </row>
    <row r="1087" spans="1:5" x14ac:dyDescent="0.2">
      <c r="A1087" s="273">
        <f t="shared" si="85"/>
        <v>1085</v>
      </c>
      <c r="B1087" s="16">
        <f t="shared" si="82"/>
        <v>200726.58749999999</v>
      </c>
      <c r="C1087" s="274">
        <f t="shared" si="86"/>
        <v>168392</v>
      </c>
      <c r="D1087" s="276">
        <f t="shared" si="83"/>
        <v>185.00146313364056</v>
      </c>
      <c r="E1087" s="276">
        <f t="shared" si="84"/>
        <v>155.19999999999999</v>
      </c>
    </row>
    <row r="1088" spans="1:5" x14ac:dyDescent="0.2">
      <c r="A1088" s="273">
        <f t="shared" si="85"/>
        <v>1086</v>
      </c>
      <c r="B1088" s="16">
        <f t="shared" si="82"/>
        <v>200893.76500000001</v>
      </c>
      <c r="C1088" s="274">
        <f t="shared" si="86"/>
        <v>168547.19999999998</v>
      </c>
      <c r="D1088" s="276">
        <f t="shared" si="83"/>
        <v>184.98505064456722</v>
      </c>
      <c r="E1088" s="276">
        <f t="shared" si="84"/>
        <v>155.19999999999999</v>
      </c>
    </row>
    <row r="1089" spans="1:5" x14ac:dyDescent="0.2">
      <c r="A1089" s="273">
        <f t="shared" si="85"/>
        <v>1087</v>
      </c>
      <c r="B1089" s="16">
        <f t="shared" si="82"/>
        <v>201060.9425</v>
      </c>
      <c r="C1089" s="274">
        <f t="shared" si="86"/>
        <v>168702.4</v>
      </c>
      <c r="D1089" s="276">
        <f t="shared" si="83"/>
        <v>184.96866835326588</v>
      </c>
      <c r="E1089" s="276">
        <f t="shared" si="84"/>
        <v>155.19999999999999</v>
      </c>
    </row>
    <row r="1090" spans="1:5" x14ac:dyDescent="0.2">
      <c r="A1090" s="273">
        <f t="shared" si="85"/>
        <v>1088</v>
      </c>
      <c r="B1090" s="16">
        <f t="shared" si="82"/>
        <v>201228.12</v>
      </c>
      <c r="C1090" s="274">
        <f t="shared" si="86"/>
        <v>168857.59999999998</v>
      </c>
      <c r="D1090" s="276">
        <f t="shared" si="83"/>
        <v>184.95231617647059</v>
      </c>
      <c r="E1090" s="276">
        <f t="shared" si="84"/>
        <v>155.19999999999999</v>
      </c>
    </row>
    <row r="1091" spans="1:5" x14ac:dyDescent="0.2">
      <c r="A1091" s="273">
        <f t="shared" si="85"/>
        <v>1089</v>
      </c>
      <c r="B1091" s="16">
        <f t="shared" si="82"/>
        <v>201395.29750000002</v>
      </c>
      <c r="C1091" s="274">
        <f t="shared" si="86"/>
        <v>169012.8</v>
      </c>
      <c r="D1091" s="276">
        <f t="shared" si="83"/>
        <v>184.93599403122133</v>
      </c>
      <c r="E1091" s="276">
        <f t="shared" si="84"/>
        <v>155.19999999999999</v>
      </c>
    </row>
    <row r="1092" spans="1:5" x14ac:dyDescent="0.2">
      <c r="A1092" s="273">
        <f t="shared" si="85"/>
        <v>1090</v>
      </c>
      <c r="B1092" s="16">
        <f t="shared" ref="B1092:B1155" si="87">1.165*(16600+(A1092*143.5))</f>
        <v>201562.47500000001</v>
      </c>
      <c r="C1092" s="274">
        <f t="shared" si="86"/>
        <v>169168</v>
      </c>
      <c r="D1092" s="276">
        <f t="shared" ref="D1092:D1155" si="88">B1092/A1092</f>
        <v>184.91970183486239</v>
      </c>
      <c r="E1092" s="276">
        <f t="shared" ref="E1092:E1155" si="89">C1092/A1092</f>
        <v>155.19999999999999</v>
      </c>
    </row>
    <row r="1093" spans="1:5" x14ac:dyDescent="0.2">
      <c r="A1093" s="273">
        <f t="shared" si="85"/>
        <v>1091</v>
      </c>
      <c r="B1093" s="16">
        <f t="shared" si="87"/>
        <v>201729.6525</v>
      </c>
      <c r="C1093" s="274">
        <f t="shared" si="86"/>
        <v>169323.19999999998</v>
      </c>
      <c r="D1093" s="276">
        <f t="shared" si="88"/>
        <v>184.90343950504123</v>
      </c>
      <c r="E1093" s="276">
        <f t="shared" si="89"/>
        <v>155.19999999999999</v>
      </c>
    </row>
    <row r="1094" spans="1:5" x14ac:dyDescent="0.2">
      <c r="A1094" s="273">
        <f t="shared" si="85"/>
        <v>1092</v>
      </c>
      <c r="B1094" s="16">
        <f t="shared" si="87"/>
        <v>201896.83000000002</v>
      </c>
      <c r="C1094" s="274">
        <f t="shared" si="86"/>
        <v>169478.39999999999</v>
      </c>
      <c r="D1094" s="276">
        <f t="shared" si="88"/>
        <v>184.88720695970699</v>
      </c>
      <c r="E1094" s="276">
        <f t="shared" si="89"/>
        <v>155.19999999999999</v>
      </c>
    </row>
    <row r="1095" spans="1:5" x14ac:dyDescent="0.2">
      <c r="A1095" s="273">
        <f t="shared" si="85"/>
        <v>1093</v>
      </c>
      <c r="B1095" s="16">
        <f t="shared" si="87"/>
        <v>202064.00750000001</v>
      </c>
      <c r="C1095" s="274">
        <f t="shared" si="86"/>
        <v>169633.59999999998</v>
      </c>
      <c r="D1095" s="276">
        <f t="shared" si="88"/>
        <v>184.87100411710887</v>
      </c>
      <c r="E1095" s="276">
        <f t="shared" si="89"/>
        <v>155.19999999999999</v>
      </c>
    </row>
    <row r="1096" spans="1:5" x14ac:dyDescent="0.2">
      <c r="A1096" s="273">
        <f t="shared" si="85"/>
        <v>1094</v>
      </c>
      <c r="B1096" s="16">
        <f t="shared" si="87"/>
        <v>202231.185</v>
      </c>
      <c r="C1096" s="274">
        <f t="shared" si="86"/>
        <v>169788.79999999999</v>
      </c>
      <c r="D1096" s="276">
        <f t="shared" si="88"/>
        <v>184.85483089579523</v>
      </c>
      <c r="E1096" s="276">
        <f t="shared" si="89"/>
        <v>155.19999999999999</v>
      </c>
    </row>
    <row r="1097" spans="1:5" x14ac:dyDescent="0.2">
      <c r="A1097" s="273">
        <f t="shared" si="85"/>
        <v>1095</v>
      </c>
      <c r="B1097" s="16">
        <f t="shared" si="87"/>
        <v>202398.36250000002</v>
      </c>
      <c r="C1097" s="274">
        <f t="shared" si="86"/>
        <v>169944</v>
      </c>
      <c r="D1097" s="276">
        <f t="shared" si="88"/>
        <v>184.83868721461189</v>
      </c>
      <c r="E1097" s="276">
        <f t="shared" si="89"/>
        <v>155.19999999999999</v>
      </c>
    </row>
    <row r="1098" spans="1:5" x14ac:dyDescent="0.2">
      <c r="A1098" s="273">
        <f t="shared" si="85"/>
        <v>1096</v>
      </c>
      <c r="B1098" s="16">
        <f t="shared" si="87"/>
        <v>202565.54</v>
      </c>
      <c r="C1098" s="274">
        <f t="shared" si="86"/>
        <v>170099.19999999998</v>
      </c>
      <c r="D1098" s="276">
        <f t="shared" si="88"/>
        <v>184.82257299270074</v>
      </c>
      <c r="E1098" s="276">
        <f t="shared" si="89"/>
        <v>155.19999999999999</v>
      </c>
    </row>
    <row r="1099" spans="1:5" x14ac:dyDescent="0.2">
      <c r="A1099" s="273">
        <f t="shared" si="85"/>
        <v>1097</v>
      </c>
      <c r="B1099" s="16">
        <f t="shared" si="87"/>
        <v>202732.7175</v>
      </c>
      <c r="C1099" s="274">
        <f t="shared" si="86"/>
        <v>170254.4</v>
      </c>
      <c r="D1099" s="276">
        <f t="shared" si="88"/>
        <v>184.80648814949862</v>
      </c>
      <c r="E1099" s="276">
        <f t="shared" si="89"/>
        <v>155.19999999999999</v>
      </c>
    </row>
    <row r="1100" spans="1:5" x14ac:dyDescent="0.2">
      <c r="A1100" s="273">
        <f t="shared" si="85"/>
        <v>1098</v>
      </c>
      <c r="B1100" s="16">
        <f t="shared" si="87"/>
        <v>202899.89500000002</v>
      </c>
      <c r="C1100" s="274">
        <f t="shared" si="86"/>
        <v>170409.59999999998</v>
      </c>
      <c r="D1100" s="276">
        <f t="shared" si="88"/>
        <v>184.79043260473591</v>
      </c>
      <c r="E1100" s="276">
        <f t="shared" si="89"/>
        <v>155.19999999999999</v>
      </c>
    </row>
    <row r="1101" spans="1:5" x14ac:dyDescent="0.2">
      <c r="A1101" s="273">
        <f t="shared" si="85"/>
        <v>1099</v>
      </c>
      <c r="B1101" s="16">
        <f t="shared" si="87"/>
        <v>203067.07250000001</v>
      </c>
      <c r="C1101" s="274">
        <f t="shared" si="86"/>
        <v>170564.8</v>
      </c>
      <c r="D1101" s="276">
        <f t="shared" si="88"/>
        <v>184.77440627843495</v>
      </c>
      <c r="E1101" s="276">
        <f t="shared" si="89"/>
        <v>155.19999999999999</v>
      </c>
    </row>
    <row r="1102" spans="1:5" x14ac:dyDescent="0.2">
      <c r="A1102" s="273">
        <f t="shared" si="85"/>
        <v>1100</v>
      </c>
      <c r="B1102" s="16">
        <f t="shared" si="87"/>
        <v>203234.25</v>
      </c>
      <c r="C1102" s="274">
        <f t="shared" si="86"/>
        <v>170720</v>
      </c>
      <c r="D1102" s="276">
        <f t="shared" si="88"/>
        <v>184.75840909090908</v>
      </c>
      <c r="E1102" s="276">
        <f t="shared" si="89"/>
        <v>155.19999999999999</v>
      </c>
    </row>
    <row r="1103" spans="1:5" x14ac:dyDescent="0.2">
      <c r="A1103" s="273">
        <f t="shared" ref="A1103:A1166" si="90">A1102+1</f>
        <v>1101</v>
      </c>
      <c r="B1103" s="16">
        <f t="shared" si="87"/>
        <v>203401.42750000002</v>
      </c>
      <c r="C1103" s="274">
        <f t="shared" ref="C1103:C1166" si="91">A1103*155.2</f>
        <v>170875.19999999998</v>
      </c>
      <c r="D1103" s="276">
        <f t="shared" si="88"/>
        <v>184.74244096276115</v>
      </c>
      <c r="E1103" s="276">
        <f t="shared" si="89"/>
        <v>155.19999999999999</v>
      </c>
    </row>
    <row r="1104" spans="1:5" x14ac:dyDescent="0.2">
      <c r="A1104" s="273">
        <f t="shared" si="90"/>
        <v>1102</v>
      </c>
      <c r="B1104" s="16">
        <f t="shared" si="87"/>
        <v>203568.60500000001</v>
      </c>
      <c r="C1104" s="274">
        <f t="shared" si="91"/>
        <v>171030.39999999999</v>
      </c>
      <c r="D1104" s="276">
        <f t="shared" si="88"/>
        <v>184.72650181488206</v>
      </c>
      <c r="E1104" s="276">
        <f t="shared" si="89"/>
        <v>155.19999999999999</v>
      </c>
    </row>
    <row r="1105" spans="1:5" x14ac:dyDescent="0.2">
      <c r="A1105" s="273">
        <f t="shared" si="90"/>
        <v>1103</v>
      </c>
      <c r="B1105" s="16">
        <f t="shared" si="87"/>
        <v>203735.7825</v>
      </c>
      <c r="C1105" s="274">
        <f t="shared" si="91"/>
        <v>171185.59999999998</v>
      </c>
      <c r="D1105" s="276">
        <f t="shared" si="88"/>
        <v>184.71059156844967</v>
      </c>
      <c r="E1105" s="276">
        <f t="shared" si="89"/>
        <v>155.19999999999999</v>
      </c>
    </row>
    <row r="1106" spans="1:5" x14ac:dyDescent="0.2">
      <c r="A1106" s="273">
        <f t="shared" si="90"/>
        <v>1104</v>
      </c>
      <c r="B1106" s="16">
        <f t="shared" si="87"/>
        <v>203902.96</v>
      </c>
      <c r="C1106" s="274">
        <f t="shared" si="91"/>
        <v>171340.79999999999</v>
      </c>
      <c r="D1106" s="276">
        <f t="shared" si="88"/>
        <v>184.69471014492754</v>
      </c>
      <c r="E1106" s="276">
        <f t="shared" si="89"/>
        <v>155.19999999999999</v>
      </c>
    </row>
    <row r="1107" spans="1:5" x14ac:dyDescent="0.2">
      <c r="A1107" s="273">
        <f t="shared" si="90"/>
        <v>1105</v>
      </c>
      <c r="B1107" s="16">
        <f t="shared" si="87"/>
        <v>204070.13750000001</v>
      </c>
      <c r="C1107" s="274">
        <f t="shared" si="91"/>
        <v>171496</v>
      </c>
      <c r="D1107" s="276">
        <f t="shared" si="88"/>
        <v>184.67885746606336</v>
      </c>
      <c r="E1107" s="276">
        <f t="shared" si="89"/>
        <v>155.19999999999999</v>
      </c>
    </row>
    <row r="1108" spans="1:5" x14ac:dyDescent="0.2">
      <c r="A1108" s="273">
        <f t="shared" si="90"/>
        <v>1106</v>
      </c>
      <c r="B1108" s="16">
        <f t="shared" si="87"/>
        <v>204237.315</v>
      </c>
      <c r="C1108" s="274">
        <f t="shared" si="91"/>
        <v>171651.19999999998</v>
      </c>
      <c r="D1108" s="276">
        <f t="shared" si="88"/>
        <v>184.66303345388789</v>
      </c>
      <c r="E1108" s="276">
        <f t="shared" si="89"/>
        <v>155.19999999999999</v>
      </c>
    </row>
    <row r="1109" spans="1:5" x14ac:dyDescent="0.2">
      <c r="A1109" s="273">
        <f t="shared" si="90"/>
        <v>1107</v>
      </c>
      <c r="B1109" s="16">
        <f t="shared" si="87"/>
        <v>204404.49249999999</v>
      </c>
      <c r="C1109" s="274">
        <f t="shared" si="91"/>
        <v>171806.4</v>
      </c>
      <c r="D1109" s="276">
        <f t="shared" si="88"/>
        <v>184.64723803071362</v>
      </c>
      <c r="E1109" s="276">
        <f t="shared" si="89"/>
        <v>155.19999999999999</v>
      </c>
    </row>
    <row r="1110" spans="1:5" x14ac:dyDescent="0.2">
      <c r="A1110" s="273">
        <f t="shared" si="90"/>
        <v>1108</v>
      </c>
      <c r="B1110" s="16">
        <f t="shared" si="87"/>
        <v>204571.67</v>
      </c>
      <c r="C1110" s="274">
        <f t="shared" si="91"/>
        <v>171961.59999999998</v>
      </c>
      <c r="D1110" s="276">
        <f t="shared" si="88"/>
        <v>184.63147111913358</v>
      </c>
      <c r="E1110" s="276">
        <f t="shared" si="89"/>
        <v>155.19999999999999</v>
      </c>
    </row>
    <row r="1111" spans="1:5" x14ac:dyDescent="0.2">
      <c r="A1111" s="273">
        <f t="shared" si="90"/>
        <v>1109</v>
      </c>
      <c r="B1111" s="16">
        <f t="shared" si="87"/>
        <v>204738.8475</v>
      </c>
      <c r="C1111" s="274">
        <f t="shared" si="91"/>
        <v>172116.8</v>
      </c>
      <c r="D1111" s="276">
        <f t="shared" si="88"/>
        <v>184.61573264201985</v>
      </c>
      <c r="E1111" s="276">
        <f t="shared" si="89"/>
        <v>155.19999999999999</v>
      </c>
    </row>
    <row r="1112" spans="1:5" x14ac:dyDescent="0.2">
      <c r="A1112" s="273">
        <f t="shared" si="90"/>
        <v>1110</v>
      </c>
      <c r="B1112" s="16">
        <f t="shared" si="87"/>
        <v>204906.02499999999</v>
      </c>
      <c r="C1112" s="274">
        <f t="shared" si="91"/>
        <v>172272</v>
      </c>
      <c r="D1112" s="276">
        <f t="shared" si="88"/>
        <v>184.60002252252252</v>
      </c>
      <c r="E1112" s="276">
        <f t="shared" si="89"/>
        <v>155.19999999999999</v>
      </c>
    </row>
    <row r="1113" spans="1:5" x14ac:dyDescent="0.2">
      <c r="A1113" s="273">
        <f t="shared" si="90"/>
        <v>1111</v>
      </c>
      <c r="B1113" s="16">
        <f t="shared" si="87"/>
        <v>205073.20250000001</v>
      </c>
      <c r="C1113" s="274">
        <f t="shared" si="91"/>
        <v>172427.19999999998</v>
      </c>
      <c r="D1113" s="276">
        <f t="shared" si="88"/>
        <v>184.58434068406842</v>
      </c>
      <c r="E1113" s="276">
        <f t="shared" si="89"/>
        <v>155.19999999999999</v>
      </c>
    </row>
    <row r="1114" spans="1:5" x14ac:dyDescent="0.2">
      <c r="A1114" s="273">
        <f t="shared" si="90"/>
        <v>1112</v>
      </c>
      <c r="B1114" s="16">
        <f t="shared" si="87"/>
        <v>205240.38</v>
      </c>
      <c r="C1114" s="274">
        <f t="shared" si="91"/>
        <v>172582.39999999999</v>
      </c>
      <c r="D1114" s="276">
        <f t="shared" si="88"/>
        <v>184.56868705035973</v>
      </c>
      <c r="E1114" s="276">
        <f t="shared" si="89"/>
        <v>155.19999999999999</v>
      </c>
    </row>
    <row r="1115" spans="1:5" x14ac:dyDescent="0.2">
      <c r="A1115" s="273">
        <f t="shared" si="90"/>
        <v>1113</v>
      </c>
      <c r="B1115" s="16">
        <f t="shared" si="87"/>
        <v>205407.5575</v>
      </c>
      <c r="C1115" s="274">
        <f t="shared" si="91"/>
        <v>172737.59999999998</v>
      </c>
      <c r="D1115" s="276">
        <f t="shared" si="88"/>
        <v>184.55306154537286</v>
      </c>
      <c r="E1115" s="276">
        <f t="shared" si="89"/>
        <v>155.19999999999999</v>
      </c>
    </row>
    <row r="1116" spans="1:5" x14ac:dyDescent="0.2">
      <c r="A1116" s="273">
        <f t="shared" si="90"/>
        <v>1114</v>
      </c>
      <c r="B1116" s="16">
        <f t="shared" si="87"/>
        <v>205574.73500000002</v>
      </c>
      <c r="C1116" s="274">
        <f t="shared" si="91"/>
        <v>172892.79999999999</v>
      </c>
      <c r="D1116" s="276">
        <f t="shared" si="88"/>
        <v>184.53746409335727</v>
      </c>
      <c r="E1116" s="276">
        <f t="shared" si="89"/>
        <v>155.19999999999999</v>
      </c>
    </row>
    <row r="1117" spans="1:5" x14ac:dyDescent="0.2">
      <c r="A1117" s="273">
        <f t="shared" si="90"/>
        <v>1115</v>
      </c>
      <c r="B1117" s="16">
        <f t="shared" si="87"/>
        <v>205741.91250000001</v>
      </c>
      <c r="C1117" s="274">
        <f t="shared" si="91"/>
        <v>173048</v>
      </c>
      <c r="D1117" s="276">
        <f t="shared" si="88"/>
        <v>184.5218946188341</v>
      </c>
      <c r="E1117" s="276">
        <f t="shared" si="89"/>
        <v>155.19999999999999</v>
      </c>
    </row>
    <row r="1118" spans="1:5" x14ac:dyDescent="0.2">
      <c r="A1118" s="273">
        <f t="shared" si="90"/>
        <v>1116</v>
      </c>
      <c r="B1118" s="16">
        <f t="shared" si="87"/>
        <v>205909.09</v>
      </c>
      <c r="C1118" s="274">
        <f t="shared" si="91"/>
        <v>173203.19999999998</v>
      </c>
      <c r="D1118" s="276">
        <f t="shared" si="88"/>
        <v>184.50635304659497</v>
      </c>
      <c r="E1118" s="276">
        <f t="shared" si="89"/>
        <v>155.19999999999999</v>
      </c>
    </row>
    <row r="1119" spans="1:5" x14ac:dyDescent="0.2">
      <c r="A1119" s="273">
        <f t="shared" si="90"/>
        <v>1117</v>
      </c>
      <c r="B1119" s="16">
        <f t="shared" si="87"/>
        <v>206076.26750000002</v>
      </c>
      <c r="C1119" s="274">
        <f t="shared" si="91"/>
        <v>173358.4</v>
      </c>
      <c r="D1119" s="276">
        <f t="shared" si="88"/>
        <v>184.49083930170099</v>
      </c>
      <c r="E1119" s="276">
        <f t="shared" si="89"/>
        <v>155.19999999999999</v>
      </c>
    </row>
    <row r="1120" spans="1:5" x14ac:dyDescent="0.2">
      <c r="A1120" s="273">
        <f t="shared" si="90"/>
        <v>1118</v>
      </c>
      <c r="B1120" s="16">
        <f t="shared" si="87"/>
        <v>206243.44500000001</v>
      </c>
      <c r="C1120" s="274">
        <f t="shared" si="91"/>
        <v>173513.59999999998</v>
      </c>
      <c r="D1120" s="276">
        <f t="shared" si="88"/>
        <v>184.47535330948122</v>
      </c>
      <c r="E1120" s="276">
        <f t="shared" si="89"/>
        <v>155.19999999999999</v>
      </c>
    </row>
    <row r="1121" spans="1:5" x14ac:dyDescent="0.2">
      <c r="A1121" s="273">
        <f t="shared" si="90"/>
        <v>1119</v>
      </c>
      <c r="B1121" s="16">
        <f t="shared" si="87"/>
        <v>206410.6225</v>
      </c>
      <c r="C1121" s="274">
        <f t="shared" si="91"/>
        <v>173668.8</v>
      </c>
      <c r="D1121" s="276">
        <f t="shared" si="88"/>
        <v>184.45989499553173</v>
      </c>
      <c r="E1121" s="276">
        <f t="shared" si="89"/>
        <v>155.19999999999999</v>
      </c>
    </row>
    <row r="1122" spans="1:5" x14ac:dyDescent="0.2">
      <c r="A1122" s="273">
        <f t="shared" si="90"/>
        <v>1120</v>
      </c>
      <c r="B1122" s="16">
        <f t="shared" si="87"/>
        <v>206577.80000000002</v>
      </c>
      <c r="C1122" s="274">
        <f t="shared" si="91"/>
        <v>173824</v>
      </c>
      <c r="D1122" s="276">
        <f t="shared" si="88"/>
        <v>184.4444642857143</v>
      </c>
      <c r="E1122" s="276">
        <f t="shared" si="89"/>
        <v>155.19999999999999</v>
      </c>
    </row>
    <row r="1123" spans="1:5" x14ac:dyDescent="0.2">
      <c r="A1123" s="273">
        <f t="shared" si="90"/>
        <v>1121</v>
      </c>
      <c r="B1123" s="16">
        <f t="shared" si="87"/>
        <v>206744.97750000001</v>
      </c>
      <c r="C1123" s="274">
        <f t="shared" si="91"/>
        <v>173979.19999999998</v>
      </c>
      <c r="D1123" s="276">
        <f t="shared" si="88"/>
        <v>184.42906110615522</v>
      </c>
      <c r="E1123" s="276">
        <f t="shared" si="89"/>
        <v>155.19999999999999</v>
      </c>
    </row>
    <row r="1124" spans="1:5" x14ac:dyDescent="0.2">
      <c r="A1124" s="273">
        <f t="shared" si="90"/>
        <v>1122</v>
      </c>
      <c r="B1124" s="16">
        <f t="shared" si="87"/>
        <v>206912.155</v>
      </c>
      <c r="C1124" s="274">
        <f t="shared" si="91"/>
        <v>174134.39999999999</v>
      </c>
      <c r="D1124" s="276">
        <f t="shared" si="88"/>
        <v>184.4136853832442</v>
      </c>
      <c r="E1124" s="276">
        <f t="shared" si="89"/>
        <v>155.19999999999999</v>
      </c>
    </row>
    <row r="1125" spans="1:5" x14ac:dyDescent="0.2">
      <c r="A1125" s="273">
        <f t="shared" si="90"/>
        <v>1123</v>
      </c>
      <c r="B1125" s="16">
        <f t="shared" si="87"/>
        <v>207079.33250000002</v>
      </c>
      <c r="C1125" s="274">
        <f t="shared" si="91"/>
        <v>174289.59999999998</v>
      </c>
      <c r="D1125" s="276">
        <f t="shared" si="88"/>
        <v>184.39833704363315</v>
      </c>
      <c r="E1125" s="276">
        <f t="shared" si="89"/>
        <v>155.19999999999999</v>
      </c>
    </row>
    <row r="1126" spans="1:5" x14ac:dyDescent="0.2">
      <c r="A1126" s="273">
        <f t="shared" si="90"/>
        <v>1124</v>
      </c>
      <c r="B1126" s="16">
        <f t="shared" si="87"/>
        <v>207246.51</v>
      </c>
      <c r="C1126" s="274">
        <f t="shared" si="91"/>
        <v>174444.79999999999</v>
      </c>
      <c r="D1126" s="276">
        <f t="shared" si="88"/>
        <v>184.3830160142349</v>
      </c>
      <c r="E1126" s="276">
        <f t="shared" si="89"/>
        <v>155.19999999999999</v>
      </c>
    </row>
    <row r="1127" spans="1:5" x14ac:dyDescent="0.2">
      <c r="A1127" s="273">
        <f t="shared" si="90"/>
        <v>1125</v>
      </c>
      <c r="B1127" s="16">
        <f t="shared" si="87"/>
        <v>207413.6875</v>
      </c>
      <c r="C1127" s="274">
        <f t="shared" si="91"/>
        <v>174600</v>
      </c>
      <c r="D1127" s="276">
        <f t="shared" si="88"/>
        <v>184.36772222222223</v>
      </c>
      <c r="E1127" s="276">
        <f t="shared" si="89"/>
        <v>155.19999999999999</v>
      </c>
    </row>
    <row r="1128" spans="1:5" x14ac:dyDescent="0.2">
      <c r="A1128" s="273">
        <f t="shared" si="90"/>
        <v>1126</v>
      </c>
      <c r="B1128" s="16">
        <f t="shared" si="87"/>
        <v>207580.86500000002</v>
      </c>
      <c r="C1128" s="274">
        <f t="shared" si="91"/>
        <v>174755.19999999998</v>
      </c>
      <c r="D1128" s="276">
        <f t="shared" si="88"/>
        <v>184.35245559502667</v>
      </c>
      <c r="E1128" s="276">
        <f t="shared" si="89"/>
        <v>155.19999999999999</v>
      </c>
    </row>
    <row r="1129" spans="1:5" x14ac:dyDescent="0.2">
      <c r="A1129" s="273">
        <f t="shared" si="90"/>
        <v>1127</v>
      </c>
      <c r="B1129" s="16">
        <f t="shared" si="87"/>
        <v>207748.04250000001</v>
      </c>
      <c r="C1129" s="274">
        <f t="shared" si="91"/>
        <v>174910.4</v>
      </c>
      <c r="D1129" s="276">
        <f t="shared" si="88"/>
        <v>184.3372160603372</v>
      </c>
      <c r="E1129" s="276">
        <f t="shared" si="89"/>
        <v>155.19999999999999</v>
      </c>
    </row>
    <row r="1130" spans="1:5" x14ac:dyDescent="0.2">
      <c r="A1130" s="273">
        <f t="shared" si="90"/>
        <v>1128</v>
      </c>
      <c r="B1130" s="16">
        <f t="shared" si="87"/>
        <v>207915.22</v>
      </c>
      <c r="C1130" s="274">
        <f t="shared" si="91"/>
        <v>175065.59999999998</v>
      </c>
      <c r="D1130" s="276">
        <f t="shared" si="88"/>
        <v>184.3220035460993</v>
      </c>
      <c r="E1130" s="276">
        <f t="shared" si="89"/>
        <v>155.19999999999999</v>
      </c>
    </row>
    <row r="1131" spans="1:5" x14ac:dyDescent="0.2">
      <c r="A1131" s="273">
        <f t="shared" si="90"/>
        <v>1129</v>
      </c>
      <c r="B1131" s="16">
        <f t="shared" si="87"/>
        <v>208082.39749999999</v>
      </c>
      <c r="C1131" s="274">
        <f t="shared" si="91"/>
        <v>175220.8</v>
      </c>
      <c r="D1131" s="276">
        <f t="shared" si="88"/>
        <v>184.30681798051373</v>
      </c>
      <c r="E1131" s="276">
        <f t="shared" si="89"/>
        <v>155.19999999999999</v>
      </c>
    </row>
    <row r="1132" spans="1:5" x14ac:dyDescent="0.2">
      <c r="A1132" s="273">
        <f t="shared" si="90"/>
        <v>1130</v>
      </c>
      <c r="B1132" s="16">
        <f t="shared" si="87"/>
        <v>208249.57500000001</v>
      </c>
      <c r="C1132" s="274">
        <f t="shared" si="91"/>
        <v>175376</v>
      </c>
      <c r="D1132" s="276">
        <f t="shared" si="88"/>
        <v>184.2916592920354</v>
      </c>
      <c r="E1132" s="276">
        <f t="shared" si="89"/>
        <v>155.19999999999999</v>
      </c>
    </row>
    <row r="1133" spans="1:5" x14ac:dyDescent="0.2">
      <c r="A1133" s="273">
        <f t="shared" si="90"/>
        <v>1131</v>
      </c>
      <c r="B1133" s="16">
        <f t="shared" si="87"/>
        <v>208416.7525</v>
      </c>
      <c r="C1133" s="274">
        <f t="shared" si="91"/>
        <v>175531.19999999998</v>
      </c>
      <c r="D1133" s="276">
        <f t="shared" si="88"/>
        <v>184.27652740937225</v>
      </c>
      <c r="E1133" s="276">
        <f t="shared" si="89"/>
        <v>155.19999999999999</v>
      </c>
    </row>
    <row r="1134" spans="1:5" x14ac:dyDescent="0.2">
      <c r="A1134" s="273">
        <f t="shared" si="90"/>
        <v>1132</v>
      </c>
      <c r="B1134" s="16">
        <f t="shared" si="87"/>
        <v>208583.93</v>
      </c>
      <c r="C1134" s="274">
        <f t="shared" si="91"/>
        <v>175686.39999999999</v>
      </c>
      <c r="D1134" s="276">
        <f t="shared" si="88"/>
        <v>184.26142226148409</v>
      </c>
      <c r="E1134" s="276">
        <f t="shared" si="89"/>
        <v>155.19999999999999</v>
      </c>
    </row>
    <row r="1135" spans="1:5" x14ac:dyDescent="0.2">
      <c r="A1135" s="273">
        <f t="shared" si="90"/>
        <v>1133</v>
      </c>
      <c r="B1135" s="16">
        <f t="shared" si="87"/>
        <v>208751.10750000001</v>
      </c>
      <c r="C1135" s="274">
        <f t="shared" si="91"/>
        <v>175841.59999999998</v>
      </c>
      <c r="D1135" s="276">
        <f t="shared" si="88"/>
        <v>184.24634377758164</v>
      </c>
      <c r="E1135" s="276">
        <f t="shared" si="89"/>
        <v>155.19999999999999</v>
      </c>
    </row>
    <row r="1136" spans="1:5" x14ac:dyDescent="0.2">
      <c r="A1136" s="273">
        <f t="shared" si="90"/>
        <v>1134</v>
      </c>
      <c r="B1136" s="16">
        <f t="shared" si="87"/>
        <v>208918.285</v>
      </c>
      <c r="C1136" s="274">
        <f t="shared" si="91"/>
        <v>175996.79999999999</v>
      </c>
      <c r="D1136" s="276">
        <f t="shared" si="88"/>
        <v>184.23129188712522</v>
      </c>
      <c r="E1136" s="276">
        <f t="shared" si="89"/>
        <v>155.19999999999999</v>
      </c>
    </row>
    <row r="1137" spans="1:5" x14ac:dyDescent="0.2">
      <c r="A1137" s="273">
        <f t="shared" si="90"/>
        <v>1135</v>
      </c>
      <c r="B1137" s="16">
        <f t="shared" si="87"/>
        <v>209085.46249999999</v>
      </c>
      <c r="C1137" s="274">
        <f t="shared" si="91"/>
        <v>176152</v>
      </c>
      <c r="D1137" s="276">
        <f t="shared" si="88"/>
        <v>184.21626651982379</v>
      </c>
      <c r="E1137" s="276">
        <f t="shared" si="89"/>
        <v>155.19999999999999</v>
      </c>
    </row>
    <row r="1138" spans="1:5" x14ac:dyDescent="0.2">
      <c r="A1138" s="273">
        <f t="shared" si="90"/>
        <v>1136</v>
      </c>
      <c r="B1138" s="16">
        <f t="shared" si="87"/>
        <v>209252.64</v>
      </c>
      <c r="C1138" s="274">
        <f t="shared" si="91"/>
        <v>176307.19999999998</v>
      </c>
      <c r="D1138" s="276">
        <f t="shared" si="88"/>
        <v>184.2012676056338</v>
      </c>
      <c r="E1138" s="276">
        <f t="shared" si="89"/>
        <v>155.19999999999999</v>
      </c>
    </row>
    <row r="1139" spans="1:5" x14ac:dyDescent="0.2">
      <c r="A1139" s="273">
        <f t="shared" si="90"/>
        <v>1137</v>
      </c>
      <c r="B1139" s="16">
        <f t="shared" si="87"/>
        <v>209419.8175</v>
      </c>
      <c r="C1139" s="274">
        <f t="shared" si="91"/>
        <v>176462.4</v>
      </c>
      <c r="D1139" s="276">
        <f t="shared" si="88"/>
        <v>184.18629507475814</v>
      </c>
      <c r="E1139" s="276">
        <f t="shared" si="89"/>
        <v>155.19999999999999</v>
      </c>
    </row>
    <row r="1140" spans="1:5" x14ac:dyDescent="0.2">
      <c r="A1140" s="273">
        <f t="shared" si="90"/>
        <v>1138</v>
      </c>
      <c r="B1140" s="16">
        <f t="shared" si="87"/>
        <v>209586.995</v>
      </c>
      <c r="C1140" s="274">
        <f t="shared" si="91"/>
        <v>176617.59999999998</v>
      </c>
      <c r="D1140" s="276">
        <f t="shared" si="88"/>
        <v>184.171348857645</v>
      </c>
      <c r="E1140" s="276">
        <f t="shared" si="89"/>
        <v>155.19999999999999</v>
      </c>
    </row>
    <row r="1141" spans="1:5" x14ac:dyDescent="0.2">
      <c r="A1141" s="273">
        <f t="shared" si="90"/>
        <v>1139</v>
      </c>
      <c r="B1141" s="16">
        <f t="shared" si="87"/>
        <v>209754.17250000002</v>
      </c>
      <c r="C1141" s="274">
        <f t="shared" si="91"/>
        <v>176772.8</v>
      </c>
      <c r="D1141" s="276">
        <f t="shared" si="88"/>
        <v>184.15642888498684</v>
      </c>
      <c r="E1141" s="276">
        <f t="shared" si="89"/>
        <v>155.19999999999999</v>
      </c>
    </row>
    <row r="1142" spans="1:5" x14ac:dyDescent="0.2">
      <c r="A1142" s="273">
        <f t="shared" si="90"/>
        <v>1140</v>
      </c>
      <c r="B1142" s="16">
        <f t="shared" si="87"/>
        <v>209921.35</v>
      </c>
      <c r="C1142" s="274">
        <f t="shared" si="91"/>
        <v>176928</v>
      </c>
      <c r="D1142" s="276">
        <f t="shared" si="88"/>
        <v>184.14153508771929</v>
      </c>
      <c r="E1142" s="276">
        <f t="shared" si="89"/>
        <v>155.19999999999999</v>
      </c>
    </row>
    <row r="1143" spans="1:5" x14ac:dyDescent="0.2">
      <c r="A1143" s="273">
        <f t="shared" si="90"/>
        <v>1141</v>
      </c>
      <c r="B1143" s="16">
        <f t="shared" si="87"/>
        <v>210088.5275</v>
      </c>
      <c r="C1143" s="274">
        <f t="shared" si="91"/>
        <v>177083.19999999998</v>
      </c>
      <c r="D1143" s="276">
        <f t="shared" si="88"/>
        <v>184.12666739702016</v>
      </c>
      <c r="E1143" s="276">
        <f t="shared" si="89"/>
        <v>155.19999999999999</v>
      </c>
    </row>
    <row r="1144" spans="1:5" x14ac:dyDescent="0.2">
      <c r="A1144" s="273">
        <f t="shared" si="90"/>
        <v>1142</v>
      </c>
      <c r="B1144" s="16">
        <f t="shared" si="87"/>
        <v>210255.70500000002</v>
      </c>
      <c r="C1144" s="274">
        <f t="shared" si="91"/>
        <v>177238.39999999999</v>
      </c>
      <c r="D1144" s="276">
        <f t="shared" si="88"/>
        <v>184.11182574430825</v>
      </c>
      <c r="E1144" s="276">
        <f t="shared" si="89"/>
        <v>155.19999999999999</v>
      </c>
    </row>
    <row r="1145" spans="1:5" x14ac:dyDescent="0.2">
      <c r="A1145" s="273">
        <f t="shared" si="90"/>
        <v>1143</v>
      </c>
      <c r="B1145" s="16">
        <f t="shared" si="87"/>
        <v>210422.88250000001</v>
      </c>
      <c r="C1145" s="274">
        <f t="shared" si="91"/>
        <v>177393.59999999998</v>
      </c>
      <c r="D1145" s="276">
        <f t="shared" si="88"/>
        <v>184.09701006124234</v>
      </c>
      <c r="E1145" s="276">
        <f t="shared" si="89"/>
        <v>155.19999999999999</v>
      </c>
    </row>
    <row r="1146" spans="1:5" x14ac:dyDescent="0.2">
      <c r="A1146" s="273">
        <f t="shared" si="90"/>
        <v>1144</v>
      </c>
      <c r="B1146" s="16">
        <f t="shared" si="87"/>
        <v>210590.06</v>
      </c>
      <c r="C1146" s="274">
        <f t="shared" si="91"/>
        <v>177548.79999999999</v>
      </c>
      <c r="D1146" s="276">
        <f t="shared" si="88"/>
        <v>184.08222027972027</v>
      </c>
      <c r="E1146" s="276">
        <f t="shared" si="89"/>
        <v>155.19999999999999</v>
      </c>
    </row>
    <row r="1147" spans="1:5" x14ac:dyDescent="0.2">
      <c r="A1147" s="273">
        <f t="shared" si="90"/>
        <v>1145</v>
      </c>
      <c r="B1147" s="16">
        <f t="shared" si="87"/>
        <v>210757.23750000002</v>
      </c>
      <c r="C1147" s="274">
        <f t="shared" si="91"/>
        <v>177704</v>
      </c>
      <c r="D1147" s="276">
        <f t="shared" si="88"/>
        <v>184.06745633187774</v>
      </c>
      <c r="E1147" s="276">
        <f t="shared" si="89"/>
        <v>155.19999999999999</v>
      </c>
    </row>
    <row r="1148" spans="1:5" x14ac:dyDescent="0.2">
      <c r="A1148" s="273">
        <f t="shared" si="90"/>
        <v>1146</v>
      </c>
      <c r="B1148" s="16">
        <f t="shared" si="87"/>
        <v>210924.41500000001</v>
      </c>
      <c r="C1148" s="274">
        <f t="shared" si="91"/>
        <v>177859.19999999998</v>
      </c>
      <c r="D1148" s="276">
        <f t="shared" si="88"/>
        <v>184.05271815008726</v>
      </c>
      <c r="E1148" s="276">
        <f t="shared" si="89"/>
        <v>155.19999999999999</v>
      </c>
    </row>
    <row r="1149" spans="1:5" x14ac:dyDescent="0.2">
      <c r="A1149" s="273">
        <f t="shared" si="90"/>
        <v>1147</v>
      </c>
      <c r="B1149" s="16">
        <f t="shared" si="87"/>
        <v>211091.5925</v>
      </c>
      <c r="C1149" s="274">
        <f t="shared" si="91"/>
        <v>178014.4</v>
      </c>
      <c r="D1149" s="276">
        <f t="shared" si="88"/>
        <v>184.03800566695728</v>
      </c>
      <c r="E1149" s="276">
        <f t="shared" si="89"/>
        <v>155.19999999999999</v>
      </c>
    </row>
    <row r="1150" spans="1:5" x14ac:dyDescent="0.2">
      <c r="A1150" s="273">
        <f t="shared" si="90"/>
        <v>1148</v>
      </c>
      <c r="B1150" s="16">
        <f t="shared" si="87"/>
        <v>211258.77000000002</v>
      </c>
      <c r="C1150" s="274">
        <f t="shared" si="91"/>
        <v>178169.59999999998</v>
      </c>
      <c r="D1150" s="276">
        <f t="shared" si="88"/>
        <v>184.02331881533104</v>
      </c>
      <c r="E1150" s="276">
        <f t="shared" si="89"/>
        <v>155.19999999999999</v>
      </c>
    </row>
    <row r="1151" spans="1:5" x14ac:dyDescent="0.2">
      <c r="A1151" s="273">
        <f t="shared" si="90"/>
        <v>1149</v>
      </c>
      <c r="B1151" s="16">
        <f t="shared" si="87"/>
        <v>211425.94750000001</v>
      </c>
      <c r="C1151" s="274">
        <f t="shared" si="91"/>
        <v>178324.8</v>
      </c>
      <c r="D1151" s="276">
        <f t="shared" si="88"/>
        <v>184.00865752828548</v>
      </c>
      <c r="E1151" s="276">
        <f t="shared" si="89"/>
        <v>155.19999999999999</v>
      </c>
    </row>
    <row r="1152" spans="1:5" x14ac:dyDescent="0.2">
      <c r="A1152" s="273">
        <f t="shared" si="90"/>
        <v>1150</v>
      </c>
      <c r="B1152" s="16">
        <f t="shared" si="87"/>
        <v>211593.125</v>
      </c>
      <c r="C1152" s="274">
        <f t="shared" si="91"/>
        <v>178480</v>
      </c>
      <c r="D1152" s="276">
        <f t="shared" si="88"/>
        <v>183.99402173913043</v>
      </c>
      <c r="E1152" s="276">
        <f t="shared" si="89"/>
        <v>155.19999999999999</v>
      </c>
    </row>
    <row r="1153" spans="1:5" x14ac:dyDescent="0.2">
      <c r="A1153" s="273">
        <f t="shared" si="90"/>
        <v>1151</v>
      </c>
      <c r="B1153" s="16">
        <f t="shared" si="87"/>
        <v>211760.30250000002</v>
      </c>
      <c r="C1153" s="274">
        <f t="shared" si="91"/>
        <v>178635.19999999998</v>
      </c>
      <c r="D1153" s="276">
        <f t="shared" si="88"/>
        <v>183.97941138140749</v>
      </c>
      <c r="E1153" s="276">
        <f t="shared" si="89"/>
        <v>155.19999999999999</v>
      </c>
    </row>
    <row r="1154" spans="1:5" x14ac:dyDescent="0.2">
      <c r="A1154" s="273">
        <f t="shared" si="90"/>
        <v>1152</v>
      </c>
      <c r="B1154" s="16">
        <f t="shared" si="87"/>
        <v>211927.48</v>
      </c>
      <c r="C1154" s="274">
        <f t="shared" si="91"/>
        <v>178790.39999999999</v>
      </c>
      <c r="D1154" s="276">
        <f t="shared" si="88"/>
        <v>183.96482638888889</v>
      </c>
      <c r="E1154" s="276">
        <f t="shared" si="89"/>
        <v>155.19999999999999</v>
      </c>
    </row>
    <row r="1155" spans="1:5" x14ac:dyDescent="0.2">
      <c r="A1155" s="273">
        <f t="shared" si="90"/>
        <v>1153</v>
      </c>
      <c r="B1155" s="16">
        <f t="shared" si="87"/>
        <v>212094.6575</v>
      </c>
      <c r="C1155" s="274">
        <f t="shared" si="91"/>
        <v>178945.59999999998</v>
      </c>
      <c r="D1155" s="276">
        <f t="shared" si="88"/>
        <v>183.95026669557674</v>
      </c>
      <c r="E1155" s="276">
        <f t="shared" si="89"/>
        <v>155.19999999999999</v>
      </c>
    </row>
    <row r="1156" spans="1:5" x14ac:dyDescent="0.2">
      <c r="A1156" s="273">
        <f t="shared" si="90"/>
        <v>1154</v>
      </c>
      <c r="B1156" s="16">
        <f t="shared" ref="B1156:B1219" si="92">1.165*(16600+(A1156*143.5))</f>
        <v>212261.83500000002</v>
      </c>
      <c r="C1156" s="274">
        <f t="shared" si="91"/>
        <v>179100.79999999999</v>
      </c>
      <c r="D1156" s="276">
        <f t="shared" ref="D1156:D1219" si="93">B1156/A1156</f>
        <v>183.93573223570192</v>
      </c>
      <c r="E1156" s="276">
        <f t="shared" ref="E1156:E1219" si="94">C1156/A1156</f>
        <v>155.19999999999999</v>
      </c>
    </row>
    <row r="1157" spans="1:5" x14ac:dyDescent="0.2">
      <c r="A1157" s="273">
        <f t="shared" si="90"/>
        <v>1155</v>
      </c>
      <c r="B1157" s="16">
        <f t="shared" si="92"/>
        <v>212429.01250000001</v>
      </c>
      <c r="C1157" s="274">
        <f t="shared" si="91"/>
        <v>179256</v>
      </c>
      <c r="D1157" s="276">
        <f t="shared" si="93"/>
        <v>183.92122294372297</v>
      </c>
      <c r="E1157" s="276">
        <f t="shared" si="94"/>
        <v>155.19999999999999</v>
      </c>
    </row>
    <row r="1158" spans="1:5" x14ac:dyDescent="0.2">
      <c r="A1158" s="273">
        <f t="shared" si="90"/>
        <v>1156</v>
      </c>
      <c r="B1158" s="16">
        <f t="shared" si="92"/>
        <v>212596.19</v>
      </c>
      <c r="C1158" s="274">
        <f t="shared" si="91"/>
        <v>179411.19999999998</v>
      </c>
      <c r="D1158" s="276">
        <f t="shared" si="93"/>
        <v>183.90673875432526</v>
      </c>
      <c r="E1158" s="276">
        <f t="shared" si="94"/>
        <v>155.19999999999999</v>
      </c>
    </row>
    <row r="1159" spans="1:5" x14ac:dyDescent="0.2">
      <c r="A1159" s="273">
        <f t="shared" si="90"/>
        <v>1157</v>
      </c>
      <c r="B1159" s="16">
        <f t="shared" si="92"/>
        <v>212763.36749999999</v>
      </c>
      <c r="C1159" s="274">
        <f t="shared" si="91"/>
        <v>179566.4</v>
      </c>
      <c r="D1159" s="276">
        <f t="shared" si="93"/>
        <v>183.89227960242005</v>
      </c>
      <c r="E1159" s="276">
        <f t="shared" si="94"/>
        <v>155.19999999999999</v>
      </c>
    </row>
    <row r="1160" spans="1:5" x14ac:dyDescent="0.2">
      <c r="A1160" s="273">
        <f t="shared" si="90"/>
        <v>1158</v>
      </c>
      <c r="B1160" s="16">
        <f t="shared" si="92"/>
        <v>212930.54500000001</v>
      </c>
      <c r="C1160" s="274">
        <f t="shared" si="91"/>
        <v>179721.59999999998</v>
      </c>
      <c r="D1160" s="276">
        <f t="shared" si="93"/>
        <v>183.87784542314336</v>
      </c>
      <c r="E1160" s="276">
        <f t="shared" si="94"/>
        <v>155.19999999999999</v>
      </c>
    </row>
    <row r="1161" spans="1:5" x14ac:dyDescent="0.2">
      <c r="A1161" s="273">
        <f t="shared" si="90"/>
        <v>1159</v>
      </c>
      <c r="B1161" s="16">
        <f t="shared" si="92"/>
        <v>213097.7225</v>
      </c>
      <c r="C1161" s="274">
        <f t="shared" si="91"/>
        <v>179876.8</v>
      </c>
      <c r="D1161" s="276">
        <f t="shared" si="93"/>
        <v>183.86343615185504</v>
      </c>
      <c r="E1161" s="276">
        <f t="shared" si="94"/>
        <v>155.19999999999999</v>
      </c>
    </row>
    <row r="1162" spans="1:5" x14ac:dyDescent="0.2">
      <c r="A1162" s="273">
        <f t="shared" si="90"/>
        <v>1160</v>
      </c>
      <c r="B1162" s="16">
        <f t="shared" si="92"/>
        <v>213264.9</v>
      </c>
      <c r="C1162" s="274">
        <f t="shared" si="91"/>
        <v>180032</v>
      </c>
      <c r="D1162" s="276">
        <f t="shared" si="93"/>
        <v>183.84905172413792</v>
      </c>
      <c r="E1162" s="276">
        <f t="shared" si="94"/>
        <v>155.19999999999999</v>
      </c>
    </row>
    <row r="1163" spans="1:5" x14ac:dyDescent="0.2">
      <c r="A1163" s="273">
        <f t="shared" si="90"/>
        <v>1161</v>
      </c>
      <c r="B1163" s="16">
        <f t="shared" si="92"/>
        <v>213432.07750000001</v>
      </c>
      <c r="C1163" s="274">
        <f t="shared" si="91"/>
        <v>180187.19999999998</v>
      </c>
      <c r="D1163" s="276">
        <f t="shared" si="93"/>
        <v>183.83469207579674</v>
      </c>
      <c r="E1163" s="276">
        <f t="shared" si="94"/>
        <v>155.19999999999999</v>
      </c>
    </row>
    <row r="1164" spans="1:5" x14ac:dyDescent="0.2">
      <c r="A1164" s="273">
        <f t="shared" si="90"/>
        <v>1162</v>
      </c>
      <c r="B1164" s="16">
        <f t="shared" si="92"/>
        <v>213599.255</v>
      </c>
      <c r="C1164" s="274">
        <f t="shared" si="91"/>
        <v>180342.39999999999</v>
      </c>
      <c r="D1164" s="276">
        <f t="shared" si="93"/>
        <v>183.82035714285715</v>
      </c>
      <c r="E1164" s="276">
        <f t="shared" si="94"/>
        <v>155.19999999999999</v>
      </c>
    </row>
    <row r="1165" spans="1:5" x14ac:dyDescent="0.2">
      <c r="A1165" s="273">
        <f t="shared" si="90"/>
        <v>1163</v>
      </c>
      <c r="B1165" s="16">
        <f t="shared" si="92"/>
        <v>213766.4325</v>
      </c>
      <c r="C1165" s="274">
        <f t="shared" si="91"/>
        <v>180497.59999999998</v>
      </c>
      <c r="D1165" s="276">
        <f t="shared" si="93"/>
        <v>183.80604686156491</v>
      </c>
      <c r="E1165" s="276">
        <f t="shared" si="94"/>
        <v>155.19999999999999</v>
      </c>
    </row>
    <row r="1166" spans="1:5" x14ac:dyDescent="0.2">
      <c r="A1166" s="273">
        <f t="shared" si="90"/>
        <v>1164</v>
      </c>
      <c r="B1166" s="16">
        <f t="shared" si="92"/>
        <v>213933.61000000002</v>
      </c>
      <c r="C1166" s="274">
        <f t="shared" si="91"/>
        <v>180652.79999999999</v>
      </c>
      <c r="D1166" s="276">
        <f t="shared" si="93"/>
        <v>183.79176116838488</v>
      </c>
      <c r="E1166" s="276">
        <f t="shared" si="94"/>
        <v>155.19999999999999</v>
      </c>
    </row>
    <row r="1167" spans="1:5" x14ac:dyDescent="0.2">
      <c r="A1167" s="273">
        <f t="shared" ref="A1167:A1230" si="95">A1166+1</f>
        <v>1165</v>
      </c>
      <c r="B1167" s="16">
        <f t="shared" si="92"/>
        <v>214100.78750000001</v>
      </c>
      <c r="C1167" s="274">
        <f t="shared" ref="C1167:C1230" si="96">A1167*155.2</f>
        <v>180808</v>
      </c>
      <c r="D1167" s="276">
        <f t="shared" si="93"/>
        <v>183.7775</v>
      </c>
      <c r="E1167" s="276">
        <f t="shared" si="94"/>
        <v>155.19999999999999</v>
      </c>
    </row>
    <row r="1168" spans="1:5" x14ac:dyDescent="0.2">
      <c r="A1168" s="273">
        <f t="shared" si="95"/>
        <v>1166</v>
      </c>
      <c r="B1168" s="16">
        <f t="shared" si="92"/>
        <v>214267.965</v>
      </c>
      <c r="C1168" s="274">
        <f t="shared" si="96"/>
        <v>180963.19999999998</v>
      </c>
      <c r="D1168" s="276">
        <f t="shared" si="93"/>
        <v>183.76326329331047</v>
      </c>
      <c r="E1168" s="276">
        <f t="shared" si="94"/>
        <v>155.19999999999999</v>
      </c>
    </row>
    <row r="1169" spans="1:5" x14ac:dyDescent="0.2">
      <c r="A1169" s="273">
        <f t="shared" si="95"/>
        <v>1167</v>
      </c>
      <c r="B1169" s="16">
        <f t="shared" si="92"/>
        <v>214435.14250000002</v>
      </c>
      <c r="C1169" s="274">
        <f t="shared" si="96"/>
        <v>181118.4</v>
      </c>
      <c r="D1169" s="276">
        <f t="shared" si="93"/>
        <v>183.74905098543275</v>
      </c>
      <c r="E1169" s="276">
        <f t="shared" si="94"/>
        <v>155.19999999999999</v>
      </c>
    </row>
    <row r="1170" spans="1:5" x14ac:dyDescent="0.2">
      <c r="A1170" s="273">
        <f t="shared" si="95"/>
        <v>1168</v>
      </c>
      <c r="B1170" s="16">
        <f t="shared" si="92"/>
        <v>214602.32</v>
      </c>
      <c r="C1170" s="274">
        <f t="shared" si="96"/>
        <v>181273.59999999998</v>
      </c>
      <c r="D1170" s="276">
        <f t="shared" si="93"/>
        <v>183.73486301369863</v>
      </c>
      <c r="E1170" s="276">
        <f t="shared" si="94"/>
        <v>155.19999999999999</v>
      </c>
    </row>
    <row r="1171" spans="1:5" x14ac:dyDescent="0.2">
      <c r="A1171" s="273">
        <f t="shared" si="95"/>
        <v>1169</v>
      </c>
      <c r="B1171" s="16">
        <f t="shared" si="92"/>
        <v>214769.4975</v>
      </c>
      <c r="C1171" s="274">
        <f t="shared" si="96"/>
        <v>181428.8</v>
      </c>
      <c r="D1171" s="276">
        <f t="shared" si="93"/>
        <v>183.7206993156544</v>
      </c>
      <c r="E1171" s="276">
        <f t="shared" si="94"/>
        <v>155.19999999999999</v>
      </c>
    </row>
    <row r="1172" spans="1:5" x14ac:dyDescent="0.2">
      <c r="A1172" s="273">
        <f t="shared" si="95"/>
        <v>1170</v>
      </c>
      <c r="B1172" s="16">
        <f t="shared" si="92"/>
        <v>214936.67500000002</v>
      </c>
      <c r="C1172" s="274">
        <f t="shared" si="96"/>
        <v>181584</v>
      </c>
      <c r="D1172" s="276">
        <f t="shared" si="93"/>
        <v>183.70655982905984</v>
      </c>
      <c r="E1172" s="276">
        <f t="shared" si="94"/>
        <v>155.19999999999999</v>
      </c>
    </row>
    <row r="1173" spans="1:5" x14ac:dyDescent="0.2">
      <c r="A1173" s="273">
        <f t="shared" si="95"/>
        <v>1171</v>
      </c>
      <c r="B1173" s="16">
        <f t="shared" si="92"/>
        <v>215103.85250000001</v>
      </c>
      <c r="C1173" s="274">
        <f t="shared" si="96"/>
        <v>181739.19999999998</v>
      </c>
      <c r="D1173" s="276">
        <f t="shared" si="93"/>
        <v>183.69244449188727</v>
      </c>
      <c r="E1173" s="276">
        <f t="shared" si="94"/>
        <v>155.19999999999999</v>
      </c>
    </row>
    <row r="1174" spans="1:5" x14ac:dyDescent="0.2">
      <c r="A1174" s="273">
        <f t="shared" si="95"/>
        <v>1172</v>
      </c>
      <c r="B1174" s="16">
        <f t="shared" si="92"/>
        <v>215271.03</v>
      </c>
      <c r="C1174" s="274">
        <f t="shared" si="96"/>
        <v>181894.39999999999</v>
      </c>
      <c r="D1174" s="276">
        <f t="shared" si="93"/>
        <v>183.67835324232081</v>
      </c>
      <c r="E1174" s="276">
        <f t="shared" si="94"/>
        <v>155.19999999999999</v>
      </c>
    </row>
    <row r="1175" spans="1:5" x14ac:dyDescent="0.2">
      <c r="A1175" s="273">
        <f t="shared" si="95"/>
        <v>1173</v>
      </c>
      <c r="B1175" s="16">
        <f t="shared" si="92"/>
        <v>215438.20750000002</v>
      </c>
      <c r="C1175" s="274">
        <f t="shared" si="96"/>
        <v>182049.59999999998</v>
      </c>
      <c r="D1175" s="276">
        <f t="shared" si="93"/>
        <v>183.66428601875535</v>
      </c>
      <c r="E1175" s="276">
        <f t="shared" si="94"/>
        <v>155.19999999999999</v>
      </c>
    </row>
    <row r="1176" spans="1:5" x14ac:dyDescent="0.2">
      <c r="A1176" s="273">
        <f t="shared" si="95"/>
        <v>1174</v>
      </c>
      <c r="B1176" s="16">
        <f t="shared" si="92"/>
        <v>215605.38500000001</v>
      </c>
      <c r="C1176" s="274">
        <f t="shared" si="96"/>
        <v>182204.79999999999</v>
      </c>
      <c r="D1176" s="276">
        <f t="shared" si="93"/>
        <v>183.65024275979559</v>
      </c>
      <c r="E1176" s="276">
        <f t="shared" si="94"/>
        <v>155.19999999999999</v>
      </c>
    </row>
    <row r="1177" spans="1:5" x14ac:dyDescent="0.2">
      <c r="A1177" s="273">
        <f t="shared" si="95"/>
        <v>1175</v>
      </c>
      <c r="B1177" s="16">
        <f t="shared" si="92"/>
        <v>215772.5625</v>
      </c>
      <c r="C1177" s="274">
        <f t="shared" si="96"/>
        <v>182360</v>
      </c>
      <c r="D1177" s="276">
        <f t="shared" si="93"/>
        <v>183.63622340425533</v>
      </c>
      <c r="E1177" s="276">
        <f t="shared" si="94"/>
        <v>155.19999999999999</v>
      </c>
    </row>
    <row r="1178" spans="1:5" x14ac:dyDescent="0.2">
      <c r="A1178" s="273">
        <f t="shared" si="95"/>
        <v>1176</v>
      </c>
      <c r="B1178" s="16">
        <f t="shared" si="92"/>
        <v>215939.74000000002</v>
      </c>
      <c r="C1178" s="274">
        <f t="shared" si="96"/>
        <v>182515.19999999998</v>
      </c>
      <c r="D1178" s="276">
        <f t="shared" si="93"/>
        <v>183.62222789115648</v>
      </c>
      <c r="E1178" s="276">
        <f t="shared" si="94"/>
        <v>155.19999999999999</v>
      </c>
    </row>
    <row r="1179" spans="1:5" x14ac:dyDescent="0.2">
      <c r="A1179" s="273">
        <f t="shared" si="95"/>
        <v>1177</v>
      </c>
      <c r="B1179" s="16">
        <f t="shared" si="92"/>
        <v>216106.91750000001</v>
      </c>
      <c r="C1179" s="274">
        <f t="shared" si="96"/>
        <v>182670.4</v>
      </c>
      <c r="D1179" s="276">
        <f t="shared" si="93"/>
        <v>183.60825615972814</v>
      </c>
      <c r="E1179" s="276">
        <f t="shared" si="94"/>
        <v>155.19999999999999</v>
      </c>
    </row>
    <row r="1180" spans="1:5" x14ac:dyDescent="0.2">
      <c r="A1180" s="273">
        <f t="shared" si="95"/>
        <v>1178</v>
      </c>
      <c r="B1180" s="16">
        <f t="shared" si="92"/>
        <v>216274.095</v>
      </c>
      <c r="C1180" s="274">
        <f t="shared" si="96"/>
        <v>182825.59999999998</v>
      </c>
      <c r="D1180" s="276">
        <f t="shared" si="93"/>
        <v>183.59430814940578</v>
      </c>
      <c r="E1180" s="276">
        <f t="shared" si="94"/>
        <v>155.19999999999999</v>
      </c>
    </row>
    <row r="1181" spans="1:5" x14ac:dyDescent="0.2">
      <c r="A1181" s="273">
        <f t="shared" si="95"/>
        <v>1179</v>
      </c>
      <c r="B1181" s="16">
        <f t="shared" si="92"/>
        <v>216441.27250000002</v>
      </c>
      <c r="C1181" s="274">
        <f t="shared" si="96"/>
        <v>182980.8</v>
      </c>
      <c r="D1181" s="276">
        <f t="shared" si="93"/>
        <v>183.58038379983037</v>
      </c>
      <c r="E1181" s="276">
        <f t="shared" si="94"/>
        <v>155.19999999999999</v>
      </c>
    </row>
    <row r="1182" spans="1:5" x14ac:dyDescent="0.2">
      <c r="A1182" s="273">
        <f t="shared" si="95"/>
        <v>1180</v>
      </c>
      <c r="B1182" s="16">
        <f t="shared" si="92"/>
        <v>216608.45</v>
      </c>
      <c r="C1182" s="274">
        <f t="shared" si="96"/>
        <v>183136</v>
      </c>
      <c r="D1182" s="276">
        <f t="shared" si="93"/>
        <v>183.56648305084747</v>
      </c>
      <c r="E1182" s="276">
        <f t="shared" si="94"/>
        <v>155.19999999999999</v>
      </c>
    </row>
    <row r="1183" spans="1:5" x14ac:dyDescent="0.2">
      <c r="A1183" s="273">
        <f t="shared" si="95"/>
        <v>1181</v>
      </c>
      <c r="B1183" s="16">
        <f t="shared" si="92"/>
        <v>216775.6275</v>
      </c>
      <c r="C1183" s="274">
        <f t="shared" si="96"/>
        <v>183291.19999999998</v>
      </c>
      <c r="D1183" s="276">
        <f t="shared" si="93"/>
        <v>183.55260584250635</v>
      </c>
      <c r="E1183" s="276">
        <f t="shared" si="94"/>
        <v>155.19999999999999</v>
      </c>
    </row>
    <row r="1184" spans="1:5" x14ac:dyDescent="0.2">
      <c r="A1184" s="273">
        <f t="shared" si="95"/>
        <v>1182</v>
      </c>
      <c r="B1184" s="16">
        <f t="shared" si="92"/>
        <v>216942.80499999999</v>
      </c>
      <c r="C1184" s="274">
        <f t="shared" si="96"/>
        <v>183446.39999999999</v>
      </c>
      <c r="D1184" s="276">
        <f t="shared" si="93"/>
        <v>183.53875211505922</v>
      </c>
      <c r="E1184" s="276">
        <f t="shared" si="94"/>
        <v>155.19999999999999</v>
      </c>
    </row>
    <row r="1185" spans="1:5" x14ac:dyDescent="0.2">
      <c r="A1185" s="273">
        <f t="shared" si="95"/>
        <v>1183</v>
      </c>
      <c r="B1185" s="16">
        <f t="shared" si="92"/>
        <v>217109.98250000001</v>
      </c>
      <c r="C1185" s="274">
        <f t="shared" si="96"/>
        <v>183601.59999999998</v>
      </c>
      <c r="D1185" s="276">
        <f t="shared" si="93"/>
        <v>183.52492180896027</v>
      </c>
      <c r="E1185" s="276">
        <f t="shared" si="94"/>
        <v>155.19999999999999</v>
      </c>
    </row>
    <row r="1186" spans="1:5" x14ac:dyDescent="0.2">
      <c r="A1186" s="273">
        <f t="shared" si="95"/>
        <v>1184</v>
      </c>
      <c r="B1186" s="16">
        <f t="shared" si="92"/>
        <v>217277.16</v>
      </c>
      <c r="C1186" s="274">
        <f t="shared" si="96"/>
        <v>183756.79999999999</v>
      </c>
      <c r="D1186" s="276">
        <f t="shared" si="93"/>
        <v>183.51111486486488</v>
      </c>
      <c r="E1186" s="276">
        <f t="shared" si="94"/>
        <v>155.19999999999999</v>
      </c>
    </row>
    <row r="1187" spans="1:5" x14ac:dyDescent="0.2">
      <c r="A1187" s="273">
        <f t="shared" si="95"/>
        <v>1185</v>
      </c>
      <c r="B1187" s="16">
        <f t="shared" si="92"/>
        <v>217444.33749999999</v>
      </c>
      <c r="C1187" s="274">
        <f t="shared" si="96"/>
        <v>183912</v>
      </c>
      <c r="D1187" s="276">
        <f t="shared" si="93"/>
        <v>183.49733122362869</v>
      </c>
      <c r="E1187" s="276">
        <f t="shared" si="94"/>
        <v>155.19999999999999</v>
      </c>
    </row>
    <row r="1188" spans="1:5" x14ac:dyDescent="0.2">
      <c r="A1188" s="273">
        <f t="shared" si="95"/>
        <v>1186</v>
      </c>
      <c r="B1188" s="16">
        <f t="shared" si="92"/>
        <v>217611.51500000001</v>
      </c>
      <c r="C1188" s="274">
        <f t="shared" si="96"/>
        <v>184067.19999999998</v>
      </c>
      <c r="D1188" s="276">
        <f t="shared" si="93"/>
        <v>183.48357082630693</v>
      </c>
      <c r="E1188" s="276">
        <f t="shared" si="94"/>
        <v>155.19999999999999</v>
      </c>
    </row>
    <row r="1189" spans="1:5" x14ac:dyDescent="0.2">
      <c r="A1189" s="273">
        <f t="shared" si="95"/>
        <v>1187</v>
      </c>
      <c r="B1189" s="16">
        <f t="shared" si="92"/>
        <v>217778.6925</v>
      </c>
      <c r="C1189" s="274">
        <f t="shared" si="96"/>
        <v>184222.4</v>
      </c>
      <c r="D1189" s="276">
        <f t="shared" si="93"/>
        <v>183.46983361415334</v>
      </c>
      <c r="E1189" s="276">
        <f t="shared" si="94"/>
        <v>155.19999999999999</v>
      </c>
    </row>
    <row r="1190" spans="1:5" x14ac:dyDescent="0.2">
      <c r="A1190" s="273">
        <f t="shared" si="95"/>
        <v>1188</v>
      </c>
      <c r="B1190" s="16">
        <f t="shared" si="92"/>
        <v>217945.87</v>
      </c>
      <c r="C1190" s="274">
        <f t="shared" si="96"/>
        <v>184377.59999999998</v>
      </c>
      <c r="D1190" s="276">
        <f t="shared" si="93"/>
        <v>183.45611952861952</v>
      </c>
      <c r="E1190" s="276">
        <f t="shared" si="94"/>
        <v>155.19999999999999</v>
      </c>
    </row>
    <row r="1191" spans="1:5" x14ac:dyDescent="0.2">
      <c r="A1191" s="273">
        <f t="shared" si="95"/>
        <v>1189</v>
      </c>
      <c r="B1191" s="16">
        <f t="shared" si="92"/>
        <v>218113.04750000002</v>
      </c>
      <c r="C1191" s="274">
        <f t="shared" si="96"/>
        <v>184532.8</v>
      </c>
      <c r="D1191" s="276">
        <f t="shared" si="93"/>
        <v>183.44242851135408</v>
      </c>
      <c r="E1191" s="276">
        <f t="shared" si="94"/>
        <v>155.19999999999999</v>
      </c>
    </row>
    <row r="1192" spans="1:5" x14ac:dyDescent="0.2">
      <c r="A1192" s="273">
        <f t="shared" si="95"/>
        <v>1190</v>
      </c>
      <c r="B1192" s="16">
        <f t="shared" si="92"/>
        <v>218280.22500000001</v>
      </c>
      <c r="C1192" s="274">
        <f t="shared" si="96"/>
        <v>184688</v>
      </c>
      <c r="D1192" s="276">
        <f t="shared" si="93"/>
        <v>183.42876050420168</v>
      </c>
      <c r="E1192" s="276">
        <f t="shared" si="94"/>
        <v>155.19999999999999</v>
      </c>
    </row>
    <row r="1193" spans="1:5" x14ac:dyDescent="0.2">
      <c r="A1193" s="273">
        <f t="shared" si="95"/>
        <v>1191</v>
      </c>
      <c r="B1193" s="16">
        <f t="shared" si="92"/>
        <v>218447.4025</v>
      </c>
      <c r="C1193" s="274">
        <f t="shared" si="96"/>
        <v>184843.19999999998</v>
      </c>
      <c r="D1193" s="276">
        <f t="shared" si="93"/>
        <v>183.41511544920235</v>
      </c>
      <c r="E1193" s="276">
        <f t="shared" si="94"/>
        <v>155.19999999999999</v>
      </c>
    </row>
    <row r="1194" spans="1:5" x14ac:dyDescent="0.2">
      <c r="A1194" s="273">
        <f t="shared" si="95"/>
        <v>1192</v>
      </c>
      <c r="B1194" s="16">
        <f t="shared" si="92"/>
        <v>218614.58000000002</v>
      </c>
      <c r="C1194" s="274">
        <f t="shared" si="96"/>
        <v>184998.39999999999</v>
      </c>
      <c r="D1194" s="276">
        <f t="shared" si="93"/>
        <v>183.40149328859061</v>
      </c>
      <c r="E1194" s="276">
        <f t="shared" si="94"/>
        <v>155.19999999999999</v>
      </c>
    </row>
    <row r="1195" spans="1:5" x14ac:dyDescent="0.2">
      <c r="A1195" s="273">
        <f t="shared" si="95"/>
        <v>1193</v>
      </c>
      <c r="B1195" s="16">
        <f t="shared" si="92"/>
        <v>218781.75750000001</v>
      </c>
      <c r="C1195" s="274">
        <f t="shared" si="96"/>
        <v>185153.59999999998</v>
      </c>
      <c r="D1195" s="276">
        <f t="shared" si="93"/>
        <v>183.38789396479464</v>
      </c>
      <c r="E1195" s="276">
        <f t="shared" si="94"/>
        <v>155.19999999999999</v>
      </c>
    </row>
    <row r="1196" spans="1:5" x14ac:dyDescent="0.2">
      <c r="A1196" s="273">
        <f t="shared" si="95"/>
        <v>1194</v>
      </c>
      <c r="B1196" s="16">
        <f t="shared" si="92"/>
        <v>218948.935</v>
      </c>
      <c r="C1196" s="274">
        <f t="shared" si="96"/>
        <v>185308.79999999999</v>
      </c>
      <c r="D1196" s="276">
        <f t="shared" si="93"/>
        <v>183.37431742043552</v>
      </c>
      <c r="E1196" s="276">
        <f t="shared" si="94"/>
        <v>155.19999999999999</v>
      </c>
    </row>
    <row r="1197" spans="1:5" x14ac:dyDescent="0.2">
      <c r="A1197" s="273">
        <f t="shared" si="95"/>
        <v>1195</v>
      </c>
      <c r="B1197" s="16">
        <f t="shared" si="92"/>
        <v>219116.11250000002</v>
      </c>
      <c r="C1197" s="274">
        <f t="shared" si="96"/>
        <v>185464</v>
      </c>
      <c r="D1197" s="276">
        <f t="shared" si="93"/>
        <v>183.36076359832637</v>
      </c>
      <c r="E1197" s="276">
        <f t="shared" si="94"/>
        <v>155.19999999999999</v>
      </c>
    </row>
    <row r="1198" spans="1:5" x14ac:dyDescent="0.2">
      <c r="A1198" s="273">
        <f t="shared" si="95"/>
        <v>1196</v>
      </c>
      <c r="B1198" s="16">
        <f t="shared" si="92"/>
        <v>219283.29</v>
      </c>
      <c r="C1198" s="274">
        <f t="shared" si="96"/>
        <v>185619.19999999998</v>
      </c>
      <c r="D1198" s="276">
        <f t="shared" si="93"/>
        <v>183.34723244147159</v>
      </c>
      <c r="E1198" s="276">
        <f t="shared" si="94"/>
        <v>155.19999999999999</v>
      </c>
    </row>
    <row r="1199" spans="1:5" x14ac:dyDescent="0.2">
      <c r="A1199" s="273">
        <f t="shared" si="95"/>
        <v>1197</v>
      </c>
      <c r="B1199" s="16">
        <f t="shared" si="92"/>
        <v>219450.4675</v>
      </c>
      <c r="C1199" s="274">
        <f t="shared" si="96"/>
        <v>185774.4</v>
      </c>
      <c r="D1199" s="276">
        <f t="shared" si="93"/>
        <v>183.33372389306601</v>
      </c>
      <c r="E1199" s="276">
        <f t="shared" si="94"/>
        <v>155.19999999999999</v>
      </c>
    </row>
    <row r="1200" spans="1:5" x14ac:dyDescent="0.2">
      <c r="A1200" s="273">
        <f t="shared" si="95"/>
        <v>1198</v>
      </c>
      <c r="B1200" s="16">
        <f t="shared" si="92"/>
        <v>219617.64500000002</v>
      </c>
      <c r="C1200" s="274">
        <f t="shared" si="96"/>
        <v>185929.59999999998</v>
      </c>
      <c r="D1200" s="276">
        <f t="shared" si="93"/>
        <v>183.32023789649418</v>
      </c>
      <c r="E1200" s="276">
        <f t="shared" si="94"/>
        <v>155.19999999999999</v>
      </c>
    </row>
    <row r="1201" spans="1:5" x14ac:dyDescent="0.2">
      <c r="A1201" s="273">
        <f t="shared" si="95"/>
        <v>1199</v>
      </c>
      <c r="B1201" s="16">
        <f t="shared" si="92"/>
        <v>219784.82250000001</v>
      </c>
      <c r="C1201" s="274">
        <f t="shared" si="96"/>
        <v>186084.8</v>
      </c>
      <c r="D1201" s="276">
        <f t="shared" si="93"/>
        <v>183.30677439532946</v>
      </c>
      <c r="E1201" s="276">
        <f t="shared" si="94"/>
        <v>155.19999999999999</v>
      </c>
    </row>
    <row r="1202" spans="1:5" x14ac:dyDescent="0.2">
      <c r="A1202" s="273">
        <f t="shared" si="95"/>
        <v>1200</v>
      </c>
      <c r="B1202" s="16">
        <f t="shared" si="92"/>
        <v>219952</v>
      </c>
      <c r="C1202" s="274">
        <f t="shared" si="96"/>
        <v>186240</v>
      </c>
      <c r="D1202" s="276">
        <f t="shared" si="93"/>
        <v>183.29333333333332</v>
      </c>
      <c r="E1202" s="276">
        <f t="shared" si="94"/>
        <v>155.19999999999999</v>
      </c>
    </row>
    <row r="1203" spans="1:5" x14ac:dyDescent="0.2">
      <c r="A1203" s="273">
        <f t="shared" si="95"/>
        <v>1201</v>
      </c>
      <c r="B1203" s="16">
        <f t="shared" si="92"/>
        <v>220119.17750000002</v>
      </c>
      <c r="C1203" s="274">
        <f t="shared" si="96"/>
        <v>186395.19999999998</v>
      </c>
      <c r="D1203" s="276">
        <f t="shared" si="93"/>
        <v>183.27991465445464</v>
      </c>
      <c r="E1203" s="276">
        <f t="shared" si="94"/>
        <v>155.19999999999999</v>
      </c>
    </row>
    <row r="1204" spans="1:5" x14ac:dyDescent="0.2">
      <c r="A1204" s="273">
        <f t="shared" si="95"/>
        <v>1202</v>
      </c>
      <c r="B1204" s="16">
        <f t="shared" si="92"/>
        <v>220286.35500000001</v>
      </c>
      <c r="C1204" s="274">
        <f t="shared" si="96"/>
        <v>186550.39999999999</v>
      </c>
      <c r="D1204" s="276">
        <f t="shared" si="93"/>
        <v>183.26651830282862</v>
      </c>
      <c r="E1204" s="276">
        <f t="shared" si="94"/>
        <v>155.19999999999999</v>
      </c>
    </row>
    <row r="1205" spans="1:5" x14ac:dyDescent="0.2">
      <c r="A1205" s="273">
        <f t="shared" si="95"/>
        <v>1203</v>
      </c>
      <c r="B1205" s="16">
        <f t="shared" si="92"/>
        <v>220453.5325</v>
      </c>
      <c r="C1205" s="274">
        <f t="shared" si="96"/>
        <v>186705.59999999998</v>
      </c>
      <c r="D1205" s="276">
        <f t="shared" si="93"/>
        <v>183.2531442227764</v>
      </c>
      <c r="E1205" s="276">
        <f t="shared" si="94"/>
        <v>155.19999999999999</v>
      </c>
    </row>
    <row r="1206" spans="1:5" x14ac:dyDescent="0.2">
      <c r="A1206" s="273">
        <f t="shared" si="95"/>
        <v>1204</v>
      </c>
      <c r="B1206" s="16">
        <f t="shared" si="92"/>
        <v>220620.71000000002</v>
      </c>
      <c r="C1206" s="274">
        <f t="shared" si="96"/>
        <v>186860.79999999999</v>
      </c>
      <c r="D1206" s="276">
        <f t="shared" si="93"/>
        <v>183.23979235880401</v>
      </c>
      <c r="E1206" s="276">
        <f t="shared" si="94"/>
        <v>155.19999999999999</v>
      </c>
    </row>
    <row r="1207" spans="1:5" x14ac:dyDescent="0.2">
      <c r="A1207" s="273">
        <f t="shared" si="95"/>
        <v>1205</v>
      </c>
      <c r="B1207" s="16">
        <f t="shared" si="92"/>
        <v>220787.88750000001</v>
      </c>
      <c r="C1207" s="274">
        <f t="shared" si="96"/>
        <v>187016</v>
      </c>
      <c r="D1207" s="276">
        <f t="shared" si="93"/>
        <v>183.22646265560167</v>
      </c>
      <c r="E1207" s="276">
        <f t="shared" si="94"/>
        <v>155.19999999999999</v>
      </c>
    </row>
    <row r="1208" spans="1:5" x14ac:dyDescent="0.2">
      <c r="A1208" s="273">
        <f t="shared" si="95"/>
        <v>1206</v>
      </c>
      <c r="B1208" s="16">
        <f t="shared" si="92"/>
        <v>220955.065</v>
      </c>
      <c r="C1208" s="274">
        <f t="shared" si="96"/>
        <v>187171.19999999998</v>
      </c>
      <c r="D1208" s="276">
        <f t="shared" si="93"/>
        <v>183.21315505804313</v>
      </c>
      <c r="E1208" s="276">
        <f t="shared" si="94"/>
        <v>155.19999999999999</v>
      </c>
    </row>
    <row r="1209" spans="1:5" x14ac:dyDescent="0.2">
      <c r="A1209" s="273">
        <f t="shared" si="95"/>
        <v>1207</v>
      </c>
      <c r="B1209" s="16">
        <f t="shared" si="92"/>
        <v>221122.24249999999</v>
      </c>
      <c r="C1209" s="274">
        <f t="shared" si="96"/>
        <v>187326.4</v>
      </c>
      <c r="D1209" s="276">
        <f t="shared" si="93"/>
        <v>183.19986951118474</v>
      </c>
      <c r="E1209" s="276">
        <f t="shared" si="94"/>
        <v>155.19999999999999</v>
      </c>
    </row>
    <row r="1210" spans="1:5" x14ac:dyDescent="0.2">
      <c r="A1210" s="273">
        <f t="shared" si="95"/>
        <v>1208</v>
      </c>
      <c r="B1210" s="16">
        <f t="shared" si="92"/>
        <v>221289.42</v>
      </c>
      <c r="C1210" s="274">
        <f t="shared" si="96"/>
        <v>187481.59999999998</v>
      </c>
      <c r="D1210" s="276">
        <f t="shared" si="93"/>
        <v>183.1866059602649</v>
      </c>
      <c r="E1210" s="276">
        <f t="shared" si="94"/>
        <v>155.19999999999999</v>
      </c>
    </row>
    <row r="1211" spans="1:5" x14ac:dyDescent="0.2">
      <c r="A1211" s="273">
        <f t="shared" si="95"/>
        <v>1209</v>
      </c>
      <c r="B1211" s="16">
        <f t="shared" si="92"/>
        <v>221456.5975</v>
      </c>
      <c r="C1211" s="274">
        <f t="shared" si="96"/>
        <v>187636.8</v>
      </c>
      <c r="D1211" s="276">
        <f t="shared" si="93"/>
        <v>183.17336435070305</v>
      </c>
      <c r="E1211" s="276">
        <f t="shared" si="94"/>
        <v>155.19999999999999</v>
      </c>
    </row>
    <row r="1212" spans="1:5" x14ac:dyDescent="0.2">
      <c r="A1212" s="273">
        <f t="shared" si="95"/>
        <v>1210</v>
      </c>
      <c r="B1212" s="16">
        <f t="shared" si="92"/>
        <v>221623.77499999999</v>
      </c>
      <c r="C1212" s="274">
        <f t="shared" si="96"/>
        <v>187792</v>
      </c>
      <c r="D1212" s="276">
        <f t="shared" si="93"/>
        <v>183.16014462809918</v>
      </c>
      <c r="E1212" s="276">
        <f t="shared" si="94"/>
        <v>155.19999999999999</v>
      </c>
    </row>
    <row r="1213" spans="1:5" x14ac:dyDescent="0.2">
      <c r="A1213" s="273">
        <f t="shared" si="95"/>
        <v>1211</v>
      </c>
      <c r="B1213" s="16">
        <f t="shared" si="92"/>
        <v>221790.95250000001</v>
      </c>
      <c r="C1213" s="274">
        <f t="shared" si="96"/>
        <v>187947.19999999998</v>
      </c>
      <c r="D1213" s="276">
        <f t="shared" si="93"/>
        <v>183.14694673823288</v>
      </c>
      <c r="E1213" s="276">
        <f t="shared" si="94"/>
        <v>155.19999999999999</v>
      </c>
    </row>
    <row r="1214" spans="1:5" x14ac:dyDescent="0.2">
      <c r="A1214" s="273">
        <f t="shared" si="95"/>
        <v>1212</v>
      </c>
      <c r="B1214" s="16">
        <f t="shared" si="92"/>
        <v>221958.13</v>
      </c>
      <c r="C1214" s="274">
        <f t="shared" si="96"/>
        <v>188102.39999999999</v>
      </c>
      <c r="D1214" s="276">
        <f t="shared" si="93"/>
        <v>183.13377062706272</v>
      </c>
      <c r="E1214" s="276">
        <f t="shared" si="94"/>
        <v>155.19999999999999</v>
      </c>
    </row>
    <row r="1215" spans="1:5" x14ac:dyDescent="0.2">
      <c r="A1215" s="273">
        <f t="shared" si="95"/>
        <v>1213</v>
      </c>
      <c r="B1215" s="16">
        <f t="shared" si="92"/>
        <v>222125.3075</v>
      </c>
      <c r="C1215" s="274">
        <f t="shared" si="96"/>
        <v>188257.59999999998</v>
      </c>
      <c r="D1215" s="276">
        <f t="shared" si="93"/>
        <v>183.12061624072547</v>
      </c>
      <c r="E1215" s="276">
        <f t="shared" si="94"/>
        <v>155.19999999999999</v>
      </c>
    </row>
    <row r="1216" spans="1:5" x14ac:dyDescent="0.2">
      <c r="A1216" s="273">
        <f t="shared" si="95"/>
        <v>1214</v>
      </c>
      <c r="B1216" s="16">
        <f t="shared" si="92"/>
        <v>222292.48500000002</v>
      </c>
      <c r="C1216" s="274">
        <f t="shared" si="96"/>
        <v>188412.79999999999</v>
      </c>
      <c r="D1216" s="276">
        <f t="shared" si="93"/>
        <v>183.10748352553543</v>
      </c>
      <c r="E1216" s="276">
        <f t="shared" si="94"/>
        <v>155.19999999999999</v>
      </c>
    </row>
    <row r="1217" spans="1:5" x14ac:dyDescent="0.2">
      <c r="A1217" s="273">
        <f t="shared" si="95"/>
        <v>1215</v>
      </c>
      <c r="B1217" s="16">
        <f t="shared" si="92"/>
        <v>222459.66250000001</v>
      </c>
      <c r="C1217" s="274">
        <f t="shared" si="96"/>
        <v>188568</v>
      </c>
      <c r="D1217" s="276">
        <f t="shared" si="93"/>
        <v>183.09437242798356</v>
      </c>
      <c r="E1217" s="276">
        <f t="shared" si="94"/>
        <v>155.19999999999999</v>
      </c>
    </row>
    <row r="1218" spans="1:5" x14ac:dyDescent="0.2">
      <c r="A1218" s="273">
        <f t="shared" si="95"/>
        <v>1216</v>
      </c>
      <c r="B1218" s="16">
        <f t="shared" si="92"/>
        <v>222626.84</v>
      </c>
      <c r="C1218" s="274">
        <f t="shared" si="96"/>
        <v>188723.19999999998</v>
      </c>
      <c r="D1218" s="276">
        <f t="shared" si="93"/>
        <v>183.08128289473683</v>
      </c>
      <c r="E1218" s="276">
        <f t="shared" si="94"/>
        <v>155.19999999999999</v>
      </c>
    </row>
    <row r="1219" spans="1:5" x14ac:dyDescent="0.2">
      <c r="A1219" s="273">
        <f t="shared" si="95"/>
        <v>1217</v>
      </c>
      <c r="B1219" s="16">
        <f t="shared" si="92"/>
        <v>222794.01750000002</v>
      </c>
      <c r="C1219" s="274">
        <f t="shared" si="96"/>
        <v>188878.4</v>
      </c>
      <c r="D1219" s="276">
        <f t="shared" si="93"/>
        <v>183.06821487263764</v>
      </c>
      <c r="E1219" s="276">
        <f t="shared" si="94"/>
        <v>155.19999999999999</v>
      </c>
    </row>
    <row r="1220" spans="1:5" x14ac:dyDescent="0.2">
      <c r="A1220" s="273">
        <f t="shared" si="95"/>
        <v>1218</v>
      </c>
      <c r="B1220" s="16">
        <f t="shared" ref="B1220:B1283" si="97">1.165*(16600+(A1220*143.5))</f>
        <v>222961.19500000001</v>
      </c>
      <c r="C1220" s="274">
        <f t="shared" si="96"/>
        <v>189033.59999999998</v>
      </c>
      <c r="D1220" s="276">
        <f t="shared" ref="D1220:D1283" si="98">B1220/A1220</f>
        <v>183.0551683087028</v>
      </c>
      <c r="E1220" s="276">
        <f t="shared" ref="E1220:E1283" si="99">C1220/A1220</f>
        <v>155.19999999999999</v>
      </c>
    </row>
    <row r="1221" spans="1:5" x14ac:dyDescent="0.2">
      <c r="A1221" s="273">
        <f t="shared" si="95"/>
        <v>1219</v>
      </c>
      <c r="B1221" s="16">
        <f t="shared" si="97"/>
        <v>223128.3725</v>
      </c>
      <c r="C1221" s="274">
        <f t="shared" si="96"/>
        <v>189188.8</v>
      </c>
      <c r="D1221" s="276">
        <f t="shared" si="98"/>
        <v>183.04214315012305</v>
      </c>
      <c r="E1221" s="276">
        <f t="shared" si="99"/>
        <v>155.19999999999999</v>
      </c>
    </row>
    <row r="1222" spans="1:5" x14ac:dyDescent="0.2">
      <c r="A1222" s="273">
        <f t="shared" si="95"/>
        <v>1220</v>
      </c>
      <c r="B1222" s="16">
        <f t="shared" si="97"/>
        <v>223295.55000000002</v>
      </c>
      <c r="C1222" s="274">
        <f t="shared" si="96"/>
        <v>189344</v>
      </c>
      <c r="D1222" s="276">
        <f t="shared" si="98"/>
        <v>183.02913934426232</v>
      </c>
      <c r="E1222" s="276">
        <f t="shared" si="99"/>
        <v>155.19999999999999</v>
      </c>
    </row>
    <row r="1223" spans="1:5" x14ac:dyDescent="0.2">
      <c r="A1223" s="273">
        <f t="shared" si="95"/>
        <v>1221</v>
      </c>
      <c r="B1223" s="16">
        <f t="shared" si="97"/>
        <v>223462.72750000001</v>
      </c>
      <c r="C1223" s="274">
        <f t="shared" si="96"/>
        <v>189499.19999999998</v>
      </c>
      <c r="D1223" s="276">
        <f t="shared" si="98"/>
        <v>183.01615683865685</v>
      </c>
      <c r="E1223" s="276">
        <f t="shared" si="99"/>
        <v>155.19999999999999</v>
      </c>
    </row>
    <row r="1224" spans="1:5" x14ac:dyDescent="0.2">
      <c r="A1224" s="273">
        <f t="shared" si="95"/>
        <v>1222</v>
      </c>
      <c r="B1224" s="16">
        <f t="shared" si="97"/>
        <v>223629.905</v>
      </c>
      <c r="C1224" s="274">
        <f t="shared" si="96"/>
        <v>189654.39999999999</v>
      </c>
      <c r="D1224" s="276">
        <f t="shared" si="98"/>
        <v>183.00319558101472</v>
      </c>
      <c r="E1224" s="276">
        <f t="shared" si="99"/>
        <v>155.19999999999999</v>
      </c>
    </row>
    <row r="1225" spans="1:5" x14ac:dyDescent="0.2">
      <c r="A1225" s="273">
        <f t="shared" si="95"/>
        <v>1223</v>
      </c>
      <c r="B1225" s="16">
        <f t="shared" si="97"/>
        <v>223797.08250000002</v>
      </c>
      <c r="C1225" s="274">
        <f t="shared" si="96"/>
        <v>189809.59999999998</v>
      </c>
      <c r="D1225" s="276">
        <f t="shared" si="98"/>
        <v>182.99025551921505</v>
      </c>
      <c r="E1225" s="276">
        <f t="shared" si="99"/>
        <v>155.19999999999999</v>
      </c>
    </row>
    <row r="1226" spans="1:5" x14ac:dyDescent="0.2">
      <c r="A1226" s="273">
        <f t="shared" si="95"/>
        <v>1224</v>
      </c>
      <c r="B1226" s="16">
        <f t="shared" si="97"/>
        <v>223964.26</v>
      </c>
      <c r="C1226" s="274">
        <f t="shared" si="96"/>
        <v>189964.79999999999</v>
      </c>
      <c r="D1226" s="276">
        <f t="shared" si="98"/>
        <v>182.9773366013072</v>
      </c>
      <c r="E1226" s="276">
        <f t="shared" si="99"/>
        <v>155.19999999999999</v>
      </c>
    </row>
    <row r="1227" spans="1:5" x14ac:dyDescent="0.2">
      <c r="A1227" s="273">
        <f t="shared" si="95"/>
        <v>1225</v>
      </c>
      <c r="B1227" s="16">
        <f t="shared" si="97"/>
        <v>224131.4375</v>
      </c>
      <c r="C1227" s="274">
        <f t="shared" si="96"/>
        <v>190120</v>
      </c>
      <c r="D1227" s="276">
        <f t="shared" si="98"/>
        <v>182.96443877551022</v>
      </c>
      <c r="E1227" s="276">
        <f t="shared" si="99"/>
        <v>155.19999999999999</v>
      </c>
    </row>
    <row r="1228" spans="1:5" x14ac:dyDescent="0.2">
      <c r="A1228" s="273">
        <f t="shared" si="95"/>
        <v>1226</v>
      </c>
      <c r="B1228" s="16">
        <f t="shared" si="97"/>
        <v>224298.61500000002</v>
      </c>
      <c r="C1228" s="274">
        <f t="shared" si="96"/>
        <v>190275.19999999998</v>
      </c>
      <c r="D1228" s="276">
        <f t="shared" si="98"/>
        <v>182.9515619902121</v>
      </c>
      <c r="E1228" s="276">
        <f t="shared" si="99"/>
        <v>155.19999999999999</v>
      </c>
    </row>
    <row r="1229" spans="1:5" x14ac:dyDescent="0.2">
      <c r="A1229" s="273">
        <f t="shared" si="95"/>
        <v>1227</v>
      </c>
      <c r="B1229" s="16">
        <f t="shared" si="97"/>
        <v>224465.79250000001</v>
      </c>
      <c r="C1229" s="274">
        <f t="shared" si="96"/>
        <v>190430.4</v>
      </c>
      <c r="D1229" s="276">
        <f t="shared" si="98"/>
        <v>182.93870619396904</v>
      </c>
      <c r="E1229" s="276">
        <f t="shared" si="99"/>
        <v>155.19999999999999</v>
      </c>
    </row>
    <row r="1230" spans="1:5" x14ac:dyDescent="0.2">
      <c r="A1230" s="273">
        <f t="shared" si="95"/>
        <v>1228</v>
      </c>
      <c r="B1230" s="16">
        <f t="shared" si="97"/>
        <v>224632.97</v>
      </c>
      <c r="C1230" s="274">
        <f t="shared" si="96"/>
        <v>190585.59999999998</v>
      </c>
      <c r="D1230" s="276">
        <f t="shared" si="98"/>
        <v>182.92587133550489</v>
      </c>
      <c r="E1230" s="276">
        <f t="shared" si="99"/>
        <v>155.19999999999999</v>
      </c>
    </row>
    <row r="1231" spans="1:5" x14ac:dyDescent="0.2">
      <c r="A1231" s="273">
        <f t="shared" ref="A1231:A1294" si="100">A1230+1</f>
        <v>1229</v>
      </c>
      <c r="B1231" s="16">
        <f t="shared" si="97"/>
        <v>224800.14750000002</v>
      </c>
      <c r="C1231" s="274">
        <f t="shared" ref="C1231:C1294" si="101">A1231*155.2</f>
        <v>190740.8</v>
      </c>
      <c r="D1231" s="276">
        <f t="shared" si="98"/>
        <v>182.91305736371035</v>
      </c>
      <c r="E1231" s="276">
        <f t="shared" si="99"/>
        <v>155.19999999999999</v>
      </c>
    </row>
    <row r="1232" spans="1:5" x14ac:dyDescent="0.2">
      <c r="A1232" s="273">
        <f t="shared" si="100"/>
        <v>1230</v>
      </c>
      <c r="B1232" s="16">
        <f t="shared" si="97"/>
        <v>224967.32500000001</v>
      </c>
      <c r="C1232" s="274">
        <f t="shared" si="101"/>
        <v>190896</v>
      </c>
      <c r="D1232" s="276">
        <f t="shared" si="98"/>
        <v>182.90026422764228</v>
      </c>
      <c r="E1232" s="276">
        <f t="shared" si="99"/>
        <v>155.19999999999999</v>
      </c>
    </row>
    <row r="1233" spans="1:5" x14ac:dyDescent="0.2">
      <c r="A1233" s="273">
        <f t="shared" si="100"/>
        <v>1231</v>
      </c>
      <c r="B1233" s="16">
        <f t="shared" si="97"/>
        <v>225134.5025</v>
      </c>
      <c r="C1233" s="274">
        <f t="shared" si="101"/>
        <v>191051.19999999998</v>
      </c>
      <c r="D1233" s="276">
        <f t="shared" si="98"/>
        <v>182.88749187652314</v>
      </c>
      <c r="E1233" s="276">
        <f t="shared" si="99"/>
        <v>155.19999999999999</v>
      </c>
    </row>
    <row r="1234" spans="1:5" x14ac:dyDescent="0.2">
      <c r="A1234" s="273">
        <f t="shared" si="100"/>
        <v>1232</v>
      </c>
      <c r="B1234" s="16">
        <f t="shared" si="97"/>
        <v>225301.68</v>
      </c>
      <c r="C1234" s="274">
        <f t="shared" si="101"/>
        <v>191206.39999999999</v>
      </c>
      <c r="D1234" s="276">
        <f t="shared" si="98"/>
        <v>182.87474025974026</v>
      </c>
      <c r="E1234" s="276">
        <f t="shared" si="99"/>
        <v>155.19999999999999</v>
      </c>
    </row>
    <row r="1235" spans="1:5" x14ac:dyDescent="0.2">
      <c r="A1235" s="273">
        <f t="shared" si="100"/>
        <v>1233</v>
      </c>
      <c r="B1235" s="16">
        <f t="shared" si="97"/>
        <v>225468.85750000001</v>
      </c>
      <c r="C1235" s="274">
        <f t="shared" si="101"/>
        <v>191361.59999999998</v>
      </c>
      <c r="D1235" s="276">
        <f t="shared" si="98"/>
        <v>182.86200932684511</v>
      </c>
      <c r="E1235" s="276">
        <f t="shared" si="99"/>
        <v>155.19999999999999</v>
      </c>
    </row>
    <row r="1236" spans="1:5" x14ac:dyDescent="0.2">
      <c r="A1236" s="273">
        <f t="shared" si="100"/>
        <v>1234</v>
      </c>
      <c r="B1236" s="16">
        <f t="shared" si="97"/>
        <v>225636.035</v>
      </c>
      <c r="C1236" s="274">
        <f t="shared" si="101"/>
        <v>191516.79999999999</v>
      </c>
      <c r="D1236" s="276">
        <f t="shared" si="98"/>
        <v>182.84929902755269</v>
      </c>
      <c r="E1236" s="276">
        <f t="shared" si="99"/>
        <v>155.19999999999999</v>
      </c>
    </row>
    <row r="1237" spans="1:5" x14ac:dyDescent="0.2">
      <c r="A1237" s="273">
        <f t="shared" si="100"/>
        <v>1235</v>
      </c>
      <c r="B1237" s="16">
        <f t="shared" si="97"/>
        <v>225803.21249999999</v>
      </c>
      <c r="C1237" s="274">
        <f t="shared" si="101"/>
        <v>191672</v>
      </c>
      <c r="D1237" s="276">
        <f t="shared" si="98"/>
        <v>182.83660931174089</v>
      </c>
      <c r="E1237" s="276">
        <f t="shared" si="99"/>
        <v>155.19999999999999</v>
      </c>
    </row>
    <row r="1238" spans="1:5" x14ac:dyDescent="0.2">
      <c r="A1238" s="273">
        <f t="shared" si="100"/>
        <v>1236</v>
      </c>
      <c r="B1238" s="16">
        <f t="shared" si="97"/>
        <v>225970.39</v>
      </c>
      <c r="C1238" s="274">
        <f t="shared" si="101"/>
        <v>191827.19999999998</v>
      </c>
      <c r="D1238" s="276">
        <f t="shared" si="98"/>
        <v>182.82394012944985</v>
      </c>
      <c r="E1238" s="276">
        <f t="shared" si="99"/>
        <v>155.19999999999999</v>
      </c>
    </row>
    <row r="1239" spans="1:5" x14ac:dyDescent="0.2">
      <c r="A1239" s="273">
        <f t="shared" si="100"/>
        <v>1237</v>
      </c>
      <c r="B1239" s="16">
        <f t="shared" si="97"/>
        <v>226137.5675</v>
      </c>
      <c r="C1239" s="274">
        <f t="shared" si="101"/>
        <v>191982.4</v>
      </c>
      <c r="D1239" s="276">
        <f t="shared" si="98"/>
        <v>182.81129143088117</v>
      </c>
      <c r="E1239" s="276">
        <f t="shared" si="99"/>
        <v>155.19999999999999</v>
      </c>
    </row>
    <row r="1240" spans="1:5" x14ac:dyDescent="0.2">
      <c r="A1240" s="273">
        <f t="shared" si="100"/>
        <v>1238</v>
      </c>
      <c r="B1240" s="16">
        <f t="shared" si="97"/>
        <v>226304.745</v>
      </c>
      <c r="C1240" s="274">
        <f t="shared" si="101"/>
        <v>192137.59999999998</v>
      </c>
      <c r="D1240" s="276">
        <f t="shared" si="98"/>
        <v>182.7986631663974</v>
      </c>
      <c r="E1240" s="276">
        <f t="shared" si="99"/>
        <v>155.19999999999999</v>
      </c>
    </row>
    <row r="1241" spans="1:5" x14ac:dyDescent="0.2">
      <c r="A1241" s="273">
        <f t="shared" si="100"/>
        <v>1239</v>
      </c>
      <c r="B1241" s="16">
        <f t="shared" si="97"/>
        <v>226471.92250000002</v>
      </c>
      <c r="C1241" s="274">
        <f t="shared" si="101"/>
        <v>192292.8</v>
      </c>
      <c r="D1241" s="276">
        <f t="shared" si="98"/>
        <v>182.78605528652139</v>
      </c>
      <c r="E1241" s="276">
        <f t="shared" si="99"/>
        <v>155.19999999999999</v>
      </c>
    </row>
    <row r="1242" spans="1:5" x14ac:dyDescent="0.2">
      <c r="A1242" s="273">
        <f t="shared" si="100"/>
        <v>1240</v>
      </c>
      <c r="B1242" s="16">
        <f t="shared" si="97"/>
        <v>226639.1</v>
      </c>
      <c r="C1242" s="274">
        <f t="shared" si="101"/>
        <v>192448</v>
      </c>
      <c r="D1242" s="276">
        <f t="shared" si="98"/>
        <v>182.77346774193549</v>
      </c>
      <c r="E1242" s="276">
        <f t="shared" si="99"/>
        <v>155.19999999999999</v>
      </c>
    </row>
    <row r="1243" spans="1:5" x14ac:dyDescent="0.2">
      <c r="A1243" s="273">
        <f t="shared" si="100"/>
        <v>1241</v>
      </c>
      <c r="B1243" s="16">
        <f t="shared" si="97"/>
        <v>226806.2775</v>
      </c>
      <c r="C1243" s="274">
        <f t="shared" si="101"/>
        <v>192603.19999999998</v>
      </c>
      <c r="D1243" s="276">
        <f t="shared" si="98"/>
        <v>182.76090048348107</v>
      </c>
      <c r="E1243" s="276">
        <f t="shared" si="99"/>
        <v>155.19999999999999</v>
      </c>
    </row>
    <row r="1244" spans="1:5" x14ac:dyDescent="0.2">
      <c r="A1244" s="273">
        <f t="shared" si="100"/>
        <v>1242</v>
      </c>
      <c r="B1244" s="16">
        <f t="shared" si="97"/>
        <v>226973.45500000002</v>
      </c>
      <c r="C1244" s="274">
        <f t="shared" si="101"/>
        <v>192758.39999999999</v>
      </c>
      <c r="D1244" s="276">
        <f t="shared" si="98"/>
        <v>182.74835346215784</v>
      </c>
      <c r="E1244" s="276">
        <f t="shared" si="99"/>
        <v>155.19999999999999</v>
      </c>
    </row>
    <row r="1245" spans="1:5" x14ac:dyDescent="0.2">
      <c r="A1245" s="273">
        <f t="shared" si="100"/>
        <v>1243</v>
      </c>
      <c r="B1245" s="16">
        <f t="shared" si="97"/>
        <v>227140.63250000001</v>
      </c>
      <c r="C1245" s="274">
        <f t="shared" si="101"/>
        <v>192913.59999999998</v>
      </c>
      <c r="D1245" s="276">
        <f t="shared" si="98"/>
        <v>182.7358266291231</v>
      </c>
      <c r="E1245" s="276">
        <f t="shared" si="99"/>
        <v>155.19999999999999</v>
      </c>
    </row>
    <row r="1246" spans="1:5" x14ac:dyDescent="0.2">
      <c r="A1246" s="273">
        <f t="shared" si="100"/>
        <v>1244</v>
      </c>
      <c r="B1246" s="16">
        <f t="shared" si="97"/>
        <v>227307.81</v>
      </c>
      <c r="C1246" s="274">
        <f t="shared" si="101"/>
        <v>193068.79999999999</v>
      </c>
      <c r="D1246" s="276">
        <f t="shared" si="98"/>
        <v>182.72331993569131</v>
      </c>
      <c r="E1246" s="276">
        <f t="shared" si="99"/>
        <v>155.19999999999999</v>
      </c>
    </row>
    <row r="1247" spans="1:5" x14ac:dyDescent="0.2">
      <c r="A1247" s="273">
        <f t="shared" si="100"/>
        <v>1245</v>
      </c>
      <c r="B1247" s="16">
        <f t="shared" si="97"/>
        <v>227474.98750000002</v>
      </c>
      <c r="C1247" s="274">
        <f t="shared" si="101"/>
        <v>193224</v>
      </c>
      <c r="D1247" s="276">
        <f t="shared" si="98"/>
        <v>182.71083333333334</v>
      </c>
      <c r="E1247" s="276">
        <f t="shared" si="99"/>
        <v>155.19999999999999</v>
      </c>
    </row>
    <row r="1248" spans="1:5" x14ac:dyDescent="0.2">
      <c r="A1248" s="273">
        <f t="shared" si="100"/>
        <v>1246</v>
      </c>
      <c r="B1248" s="16">
        <f t="shared" si="97"/>
        <v>227642.16500000001</v>
      </c>
      <c r="C1248" s="274">
        <f t="shared" si="101"/>
        <v>193379.19999999998</v>
      </c>
      <c r="D1248" s="276">
        <f t="shared" si="98"/>
        <v>182.69836677367576</v>
      </c>
      <c r="E1248" s="276">
        <f t="shared" si="99"/>
        <v>155.19999999999999</v>
      </c>
    </row>
    <row r="1249" spans="1:5" x14ac:dyDescent="0.2">
      <c r="A1249" s="273">
        <f t="shared" si="100"/>
        <v>1247</v>
      </c>
      <c r="B1249" s="16">
        <f t="shared" si="97"/>
        <v>227809.3425</v>
      </c>
      <c r="C1249" s="274">
        <f t="shared" si="101"/>
        <v>193534.4</v>
      </c>
      <c r="D1249" s="276">
        <f t="shared" si="98"/>
        <v>182.68592020850039</v>
      </c>
      <c r="E1249" s="276">
        <f t="shared" si="99"/>
        <v>155.19999999999999</v>
      </c>
    </row>
    <row r="1250" spans="1:5" x14ac:dyDescent="0.2">
      <c r="A1250" s="273">
        <f t="shared" si="100"/>
        <v>1248</v>
      </c>
      <c r="B1250" s="16">
        <f t="shared" si="97"/>
        <v>227976.52000000002</v>
      </c>
      <c r="C1250" s="274">
        <f t="shared" si="101"/>
        <v>193689.59999999998</v>
      </c>
      <c r="D1250" s="276">
        <f t="shared" si="98"/>
        <v>182.6734935897436</v>
      </c>
      <c r="E1250" s="276">
        <f t="shared" si="99"/>
        <v>155.19999999999999</v>
      </c>
    </row>
    <row r="1251" spans="1:5" x14ac:dyDescent="0.2">
      <c r="A1251" s="273">
        <f t="shared" si="100"/>
        <v>1249</v>
      </c>
      <c r="B1251" s="16">
        <f t="shared" si="97"/>
        <v>228143.69750000001</v>
      </c>
      <c r="C1251" s="274">
        <f t="shared" si="101"/>
        <v>193844.8</v>
      </c>
      <c r="D1251" s="276">
        <f t="shared" si="98"/>
        <v>182.66108686949559</v>
      </c>
      <c r="E1251" s="276">
        <f t="shared" si="99"/>
        <v>155.19999999999999</v>
      </c>
    </row>
    <row r="1252" spans="1:5" x14ac:dyDescent="0.2">
      <c r="A1252" s="273">
        <f t="shared" si="100"/>
        <v>1250</v>
      </c>
      <c r="B1252" s="16">
        <f t="shared" si="97"/>
        <v>228310.875</v>
      </c>
      <c r="C1252" s="274">
        <f t="shared" si="101"/>
        <v>194000</v>
      </c>
      <c r="D1252" s="276">
        <f t="shared" si="98"/>
        <v>182.64869999999999</v>
      </c>
      <c r="E1252" s="276">
        <f t="shared" si="99"/>
        <v>155.19999999999999</v>
      </c>
    </row>
    <row r="1253" spans="1:5" x14ac:dyDescent="0.2">
      <c r="A1253" s="273">
        <f t="shared" si="100"/>
        <v>1251</v>
      </c>
      <c r="B1253" s="16">
        <f t="shared" si="97"/>
        <v>228478.05250000002</v>
      </c>
      <c r="C1253" s="274">
        <f t="shared" si="101"/>
        <v>194155.19999999998</v>
      </c>
      <c r="D1253" s="276">
        <f t="shared" si="98"/>
        <v>182.63633293365308</v>
      </c>
      <c r="E1253" s="276">
        <f t="shared" si="99"/>
        <v>155.19999999999999</v>
      </c>
    </row>
    <row r="1254" spans="1:5" x14ac:dyDescent="0.2">
      <c r="A1254" s="273">
        <f t="shared" si="100"/>
        <v>1252</v>
      </c>
      <c r="B1254" s="16">
        <f t="shared" si="97"/>
        <v>228645.23</v>
      </c>
      <c r="C1254" s="274">
        <f t="shared" si="101"/>
        <v>194310.39999999999</v>
      </c>
      <c r="D1254" s="276">
        <f t="shared" si="98"/>
        <v>182.62398562300319</v>
      </c>
      <c r="E1254" s="276">
        <f t="shared" si="99"/>
        <v>155.19999999999999</v>
      </c>
    </row>
    <row r="1255" spans="1:5" x14ac:dyDescent="0.2">
      <c r="A1255" s="273">
        <f t="shared" si="100"/>
        <v>1253</v>
      </c>
      <c r="B1255" s="16">
        <f t="shared" si="97"/>
        <v>228812.4075</v>
      </c>
      <c r="C1255" s="274">
        <f t="shared" si="101"/>
        <v>194465.59999999998</v>
      </c>
      <c r="D1255" s="276">
        <f t="shared" si="98"/>
        <v>182.61165802075021</v>
      </c>
      <c r="E1255" s="276">
        <f t="shared" si="99"/>
        <v>155.19999999999999</v>
      </c>
    </row>
    <row r="1256" spans="1:5" x14ac:dyDescent="0.2">
      <c r="A1256" s="273">
        <f t="shared" si="100"/>
        <v>1254</v>
      </c>
      <c r="B1256" s="16">
        <f t="shared" si="97"/>
        <v>228979.58500000002</v>
      </c>
      <c r="C1256" s="274">
        <f t="shared" si="101"/>
        <v>194620.79999999999</v>
      </c>
      <c r="D1256" s="276">
        <f t="shared" si="98"/>
        <v>182.59935007974482</v>
      </c>
      <c r="E1256" s="276">
        <f t="shared" si="99"/>
        <v>155.19999999999999</v>
      </c>
    </row>
    <row r="1257" spans="1:5" x14ac:dyDescent="0.2">
      <c r="A1257" s="273">
        <f t="shared" si="100"/>
        <v>1255</v>
      </c>
      <c r="B1257" s="16">
        <f t="shared" si="97"/>
        <v>229146.76250000001</v>
      </c>
      <c r="C1257" s="274">
        <f t="shared" si="101"/>
        <v>194776</v>
      </c>
      <c r="D1257" s="276">
        <f t="shared" si="98"/>
        <v>182.58706175298806</v>
      </c>
      <c r="E1257" s="276">
        <f t="shared" si="99"/>
        <v>155.19999999999999</v>
      </c>
    </row>
    <row r="1258" spans="1:5" x14ac:dyDescent="0.2">
      <c r="A1258" s="273">
        <f t="shared" si="100"/>
        <v>1256</v>
      </c>
      <c r="B1258" s="16">
        <f t="shared" si="97"/>
        <v>229313.94</v>
      </c>
      <c r="C1258" s="274">
        <f t="shared" si="101"/>
        <v>194931.19999999998</v>
      </c>
      <c r="D1258" s="276">
        <f t="shared" si="98"/>
        <v>182.57479299363058</v>
      </c>
      <c r="E1258" s="276">
        <f t="shared" si="99"/>
        <v>155.19999999999999</v>
      </c>
    </row>
    <row r="1259" spans="1:5" x14ac:dyDescent="0.2">
      <c r="A1259" s="273">
        <f t="shared" si="100"/>
        <v>1257</v>
      </c>
      <c r="B1259" s="16">
        <f t="shared" si="97"/>
        <v>229481.11749999999</v>
      </c>
      <c r="C1259" s="274">
        <f t="shared" si="101"/>
        <v>195086.4</v>
      </c>
      <c r="D1259" s="276">
        <f t="shared" si="98"/>
        <v>182.56254375497215</v>
      </c>
      <c r="E1259" s="276">
        <f t="shared" si="99"/>
        <v>155.19999999999999</v>
      </c>
    </row>
    <row r="1260" spans="1:5" x14ac:dyDescent="0.2">
      <c r="A1260" s="273">
        <f t="shared" si="100"/>
        <v>1258</v>
      </c>
      <c r="B1260" s="16">
        <f t="shared" si="97"/>
        <v>229648.29500000001</v>
      </c>
      <c r="C1260" s="274">
        <f t="shared" si="101"/>
        <v>195241.59999999998</v>
      </c>
      <c r="D1260" s="276">
        <f t="shared" si="98"/>
        <v>182.55031399046106</v>
      </c>
      <c r="E1260" s="276">
        <f t="shared" si="99"/>
        <v>155.19999999999999</v>
      </c>
    </row>
    <row r="1261" spans="1:5" x14ac:dyDescent="0.2">
      <c r="A1261" s="273">
        <f t="shared" si="100"/>
        <v>1259</v>
      </c>
      <c r="B1261" s="16">
        <f t="shared" si="97"/>
        <v>229815.4725</v>
      </c>
      <c r="C1261" s="274">
        <f t="shared" si="101"/>
        <v>195396.8</v>
      </c>
      <c r="D1261" s="276">
        <f t="shared" si="98"/>
        <v>182.53810365369341</v>
      </c>
      <c r="E1261" s="276">
        <f t="shared" si="99"/>
        <v>155.19999999999999</v>
      </c>
    </row>
    <row r="1262" spans="1:5" x14ac:dyDescent="0.2">
      <c r="A1262" s="273">
        <f t="shared" si="100"/>
        <v>1260</v>
      </c>
      <c r="B1262" s="16">
        <f t="shared" si="97"/>
        <v>229982.65</v>
      </c>
      <c r="C1262" s="274">
        <f t="shared" si="101"/>
        <v>195552</v>
      </c>
      <c r="D1262" s="276">
        <f t="shared" si="98"/>
        <v>182.5259126984127</v>
      </c>
      <c r="E1262" s="276">
        <f t="shared" si="99"/>
        <v>155.19999999999999</v>
      </c>
    </row>
    <row r="1263" spans="1:5" x14ac:dyDescent="0.2">
      <c r="A1263" s="273">
        <f t="shared" si="100"/>
        <v>1261</v>
      </c>
      <c r="B1263" s="16">
        <f t="shared" si="97"/>
        <v>230149.82750000001</v>
      </c>
      <c r="C1263" s="274">
        <f t="shared" si="101"/>
        <v>195707.19999999998</v>
      </c>
      <c r="D1263" s="276">
        <f t="shared" si="98"/>
        <v>182.51374107850913</v>
      </c>
      <c r="E1263" s="276">
        <f t="shared" si="99"/>
        <v>155.19999999999999</v>
      </c>
    </row>
    <row r="1264" spans="1:5" x14ac:dyDescent="0.2">
      <c r="A1264" s="273">
        <f t="shared" si="100"/>
        <v>1262</v>
      </c>
      <c r="B1264" s="16">
        <f t="shared" si="97"/>
        <v>230317.005</v>
      </c>
      <c r="C1264" s="274">
        <f t="shared" si="101"/>
        <v>195862.39999999999</v>
      </c>
      <c r="D1264" s="276">
        <f t="shared" si="98"/>
        <v>182.50158874801903</v>
      </c>
      <c r="E1264" s="276">
        <f t="shared" si="99"/>
        <v>155.19999999999999</v>
      </c>
    </row>
    <row r="1265" spans="1:5" x14ac:dyDescent="0.2">
      <c r="A1265" s="273">
        <f t="shared" si="100"/>
        <v>1263</v>
      </c>
      <c r="B1265" s="16">
        <f t="shared" si="97"/>
        <v>230484.1825</v>
      </c>
      <c r="C1265" s="274">
        <f t="shared" si="101"/>
        <v>196017.59999999998</v>
      </c>
      <c r="D1265" s="276">
        <f t="shared" si="98"/>
        <v>182.48945566112431</v>
      </c>
      <c r="E1265" s="276">
        <f t="shared" si="99"/>
        <v>155.19999999999999</v>
      </c>
    </row>
    <row r="1266" spans="1:5" x14ac:dyDescent="0.2">
      <c r="A1266" s="273">
        <f t="shared" si="100"/>
        <v>1264</v>
      </c>
      <c r="B1266" s="16">
        <f t="shared" si="97"/>
        <v>230651.36000000002</v>
      </c>
      <c r="C1266" s="274">
        <f t="shared" si="101"/>
        <v>196172.79999999999</v>
      </c>
      <c r="D1266" s="276">
        <f t="shared" si="98"/>
        <v>182.4773417721519</v>
      </c>
      <c r="E1266" s="276">
        <f t="shared" si="99"/>
        <v>155.19999999999999</v>
      </c>
    </row>
    <row r="1267" spans="1:5" x14ac:dyDescent="0.2">
      <c r="A1267" s="273">
        <f t="shared" si="100"/>
        <v>1265</v>
      </c>
      <c r="B1267" s="16">
        <f t="shared" si="97"/>
        <v>230818.53750000001</v>
      </c>
      <c r="C1267" s="274">
        <f t="shared" si="101"/>
        <v>196328</v>
      </c>
      <c r="D1267" s="276">
        <f t="shared" si="98"/>
        <v>182.46524703557313</v>
      </c>
      <c r="E1267" s="276">
        <f t="shared" si="99"/>
        <v>155.19999999999999</v>
      </c>
    </row>
    <row r="1268" spans="1:5" x14ac:dyDescent="0.2">
      <c r="A1268" s="273">
        <f t="shared" si="100"/>
        <v>1266</v>
      </c>
      <c r="B1268" s="16">
        <f t="shared" si="97"/>
        <v>230985.715</v>
      </c>
      <c r="C1268" s="274">
        <f t="shared" si="101"/>
        <v>196483.19999999998</v>
      </c>
      <c r="D1268" s="276">
        <f t="shared" si="98"/>
        <v>182.45317140600315</v>
      </c>
      <c r="E1268" s="276">
        <f t="shared" si="99"/>
        <v>155.19999999999999</v>
      </c>
    </row>
    <row r="1269" spans="1:5" x14ac:dyDescent="0.2">
      <c r="A1269" s="273">
        <f t="shared" si="100"/>
        <v>1267</v>
      </c>
      <c r="B1269" s="16">
        <f t="shared" si="97"/>
        <v>231152.89250000002</v>
      </c>
      <c r="C1269" s="274">
        <f t="shared" si="101"/>
        <v>196638.4</v>
      </c>
      <c r="D1269" s="276">
        <f t="shared" si="98"/>
        <v>182.44111483820049</v>
      </c>
      <c r="E1269" s="276">
        <f t="shared" si="99"/>
        <v>155.19999999999999</v>
      </c>
    </row>
    <row r="1270" spans="1:5" x14ac:dyDescent="0.2">
      <c r="A1270" s="273">
        <f t="shared" si="100"/>
        <v>1268</v>
      </c>
      <c r="B1270" s="16">
        <f t="shared" si="97"/>
        <v>231320.07</v>
      </c>
      <c r="C1270" s="274">
        <f t="shared" si="101"/>
        <v>196793.59999999998</v>
      </c>
      <c r="D1270" s="276">
        <f t="shared" si="98"/>
        <v>182.42907728706626</v>
      </c>
      <c r="E1270" s="276">
        <f t="shared" si="99"/>
        <v>155.19999999999999</v>
      </c>
    </row>
    <row r="1271" spans="1:5" x14ac:dyDescent="0.2">
      <c r="A1271" s="273">
        <f t="shared" si="100"/>
        <v>1269</v>
      </c>
      <c r="B1271" s="16">
        <f t="shared" si="97"/>
        <v>231487.2475</v>
      </c>
      <c r="C1271" s="274">
        <f t="shared" si="101"/>
        <v>196948.8</v>
      </c>
      <c r="D1271" s="276">
        <f t="shared" si="98"/>
        <v>182.4170587076438</v>
      </c>
      <c r="E1271" s="276">
        <f t="shared" si="99"/>
        <v>155.19999999999999</v>
      </c>
    </row>
    <row r="1272" spans="1:5" x14ac:dyDescent="0.2">
      <c r="A1272" s="273">
        <f t="shared" si="100"/>
        <v>1270</v>
      </c>
      <c r="B1272" s="16">
        <f t="shared" si="97"/>
        <v>231654.42500000002</v>
      </c>
      <c r="C1272" s="274">
        <f t="shared" si="101"/>
        <v>197104</v>
      </c>
      <c r="D1272" s="276">
        <f t="shared" si="98"/>
        <v>182.40505905511813</v>
      </c>
      <c r="E1272" s="276">
        <f t="shared" si="99"/>
        <v>155.19999999999999</v>
      </c>
    </row>
    <row r="1273" spans="1:5" x14ac:dyDescent="0.2">
      <c r="A1273" s="273">
        <f t="shared" si="100"/>
        <v>1271</v>
      </c>
      <c r="B1273" s="16">
        <f t="shared" si="97"/>
        <v>231821.60250000001</v>
      </c>
      <c r="C1273" s="274">
        <f t="shared" si="101"/>
        <v>197259.19999999998</v>
      </c>
      <c r="D1273" s="276">
        <f t="shared" si="98"/>
        <v>182.39307828481512</v>
      </c>
      <c r="E1273" s="276">
        <f t="shared" si="99"/>
        <v>155.19999999999999</v>
      </c>
    </row>
    <row r="1274" spans="1:5" x14ac:dyDescent="0.2">
      <c r="A1274" s="273">
        <f t="shared" si="100"/>
        <v>1272</v>
      </c>
      <c r="B1274" s="16">
        <f t="shared" si="97"/>
        <v>231988.78</v>
      </c>
      <c r="C1274" s="274">
        <f t="shared" si="101"/>
        <v>197414.39999999999</v>
      </c>
      <c r="D1274" s="276">
        <f t="shared" si="98"/>
        <v>182.38111635220125</v>
      </c>
      <c r="E1274" s="276">
        <f t="shared" si="99"/>
        <v>155.19999999999999</v>
      </c>
    </row>
    <row r="1275" spans="1:5" x14ac:dyDescent="0.2">
      <c r="A1275" s="273">
        <f t="shared" si="100"/>
        <v>1273</v>
      </c>
      <c r="B1275" s="16">
        <f t="shared" si="97"/>
        <v>232155.95750000002</v>
      </c>
      <c r="C1275" s="274">
        <f t="shared" si="101"/>
        <v>197569.59999999998</v>
      </c>
      <c r="D1275" s="276">
        <f t="shared" si="98"/>
        <v>182.36917321288297</v>
      </c>
      <c r="E1275" s="276">
        <f t="shared" si="99"/>
        <v>155.19999999999999</v>
      </c>
    </row>
    <row r="1276" spans="1:5" x14ac:dyDescent="0.2">
      <c r="A1276" s="273">
        <f t="shared" si="100"/>
        <v>1274</v>
      </c>
      <c r="B1276" s="16">
        <f t="shared" si="97"/>
        <v>232323.13500000001</v>
      </c>
      <c r="C1276" s="274">
        <f t="shared" si="101"/>
        <v>197724.79999999999</v>
      </c>
      <c r="D1276" s="276">
        <f t="shared" si="98"/>
        <v>182.35724882260598</v>
      </c>
      <c r="E1276" s="276">
        <f t="shared" si="99"/>
        <v>155.19999999999999</v>
      </c>
    </row>
    <row r="1277" spans="1:5" x14ac:dyDescent="0.2">
      <c r="A1277" s="273">
        <f t="shared" si="100"/>
        <v>1275</v>
      </c>
      <c r="B1277" s="16">
        <f t="shared" si="97"/>
        <v>232490.3125</v>
      </c>
      <c r="C1277" s="274">
        <f t="shared" si="101"/>
        <v>197880</v>
      </c>
      <c r="D1277" s="276">
        <f t="shared" si="98"/>
        <v>182.3453431372549</v>
      </c>
      <c r="E1277" s="276">
        <f t="shared" si="99"/>
        <v>155.19999999999999</v>
      </c>
    </row>
    <row r="1278" spans="1:5" x14ac:dyDescent="0.2">
      <c r="A1278" s="273">
        <f t="shared" si="100"/>
        <v>1276</v>
      </c>
      <c r="B1278" s="16">
        <f t="shared" si="97"/>
        <v>232657.49000000002</v>
      </c>
      <c r="C1278" s="274">
        <f t="shared" si="101"/>
        <v>198035.19999999998</v>
      </c>
      <c r="D1278" s="276">
        <f t="shared" si="98"/>
        <v>182.33345611285267</v>
      </c>
      <c r="E1278" s="276">
        <f t="shared" si="99"/>
        <v>155.19999999999999</v>
      </c>
    </row>
    <row r="1279" spans="1:5" x14ac:dyDescent="0.2">
      <c r="A1279" s="273">
        <f t="shared" si="100"/>
        <v>1277</v>
      </c>
      <c r="B1279" s="16">
        <f t="shared" si="97"/>
        <v>232824.66750000001</v>
      </c>
      <c r="C1279" s="274">
        <f t="shared" si="101"/>
        <v>198190.4</v>
      </c>
      <c r="D1279" s="276">
        <f t="shared" si="98"/>
        <v>182.32158770555992</v>
      </c>
      <c r="E1279" s="276">
        <f t="shared" si="99"/>
        <v>155.19999999999999</v>
      </c>
    </row>
    <row r="1280" spans="1:5" x14ac:dyDescent="0.2">
      <c r="A1280" s="273">
        <f t="shared" si="100"/>
        <v>1278</v>
      </c>
      <c r="B1280" s="16">
        <f t="shared" si="97"/>
        <v>232991.845</v>
      </c>
      <c r="C1280" s="274">
        <f t="shared" si="101"/>
        <v>198345.59999999998</v>
      </c>
      <c r="D1280" s="276">
        <f t="shared" si="98"/>
        <v>182.30973787167449</v>
      </c>
      <c r="E1280" s="276">
        <f t="shared" si="99"/>
        <v>155.19999999999999</v>
      </c>
    </row>
    <row r="1281" spans="1:5" x14ac:dyDescent="0.2">
      <c r="A1281" s="273">
        <f t="shared" si="100"/>
        <v>1279</v>
      </c>
      <c r="B1281" s="16">
        <f t="shared" si="97"/>
        <v>233159.02250000002</v>
      </c>
      <c r="C1281" s="274">
        <f t="shared" si="101"/>
        <v>198500.8</v>
      </c>
      <c r="D1281" s="276">
        <f t="shared" si="98"/>
        <v>182.29790656763097</v>
      </c>
      <c r="E1281" s="276">
        <f t="shared" si="99"/>
        <v>155.19999999999999</v>
      </c>
    </row>
    <row r="1282" spans="1:5" x14ac:dyDescent="0.2">
      <c r="A1282" s="273">
        <f t="shared" si="100"/>
        <v>1280</v>
      </c>
      <c r="B1282" s="16">
        <f t="shared" si="97"/>
        <v>233326.2</v>
      </c>
      <c r="C1282" s="274">
        <f t="shared" si="101"/>
        <v>198656</v>
      </c>
      <c r="D1282" s="276">
        <f t="shared" si="98"/>
        <v>182.28609375000002</v>
      </c>
      <c r="E1282" s="276">
        <f t="shared" si="99"/>
        <v>155.19999999999999</v>
      </c>
    </row>
    <row r="1283" spans="1:5" x14ac:dyDescent="0.2">
      <c r="A1283" s="273">
        <f t="shared" si="100"/>
        <v>1281</v>
      </c>
      <c r="B1283" s="16">
        <f t="shared" si="97"/>
        <v>233493.3775</v>
      </c>
      <c r="C1283" s="274">
        <f t="shared" si="101"/>
        <v>198811.19999999998</v>
      </c>
      <c r="D1283" s="276">
        <f t="shared" si="98"/>
        <v>182.27429937548791</v>
      </c>
      <c r="E1283" s="276">
        <f t="shared" si="99"/>
        <v>155.19999999999999</v>
      </c>
    </row>
    <row r="1284" spans="1:5" x14ac:dyDescent="0.2">
      <c r="A1284" s="273">
        <f t="shared" si="100"/>
        <v>1282</v>
      </c>
      <c r="B1284" s="16">
        <f t="shared" ref="B1284:B1347" si="102">1.165*(16600+(A1284*143.5))</f>
        <v>233660.55499999999</v>
      </c>
      <c r="C1284" s="274">
        <f t="shared" si="101"/>
        <v>198966.39999999999</v>
      </c>
      <c r="D1284" s="276">
        <f t="shared" ref="D1284:D1347" si="103">B1284/A1284</f>
        <v>182.26252340093603</v>
      </c>
      <c r="E1284" s="276">
        <f t="shared" ref="E1284:E1347" si="104">C1284/A1284</f>
        <v>155.19999999999999</v>
      </c>
    </row>
    <row r="1285" spans="1:5" x14ac:dyDescent="0.2">
      <c r="A1285" s="273">
        <f t="shared" si="100"/>
        <v>1283</v>
      </c>
      <c r="B1285" s="16">
        <f t="shared" si="102"/>
        <v>233827.73250000001</v>
      </c>
      <c r="C1285" s="274">
        <f t="shared" si="101"/>
        <v>199121.59999999998</v>
      </c>
      <c r="D1285" s="276">
        <f t="shared" si="103"/>
        <v>182.25076578332036</v>
      </c>
      <c r="E1285" s="276">
        <f t="shared" si="104"/>
        <v>155.19999999999999</v>
      </c>
    </row>
    <row r="1286" spans="1:5" x14ac:dyDescent="0.2">
      <c r="A1286" s="273">
        <f t="shared" si="100"/>
        <v>1284</v>
      </c>
      <c r="B1286" s="16">
        <f t="shared" si="102"/>
        <v>233994.91</v>
      </c>
      <c r="C1286" s="274">
        <f t="shared" si="101"/>
        <v>199276.79999999999</v>
      </c>
      <c r="D1286" s="276">
        <f t="shared" si="103"/>
        <v>182.23902647975078</v>
      </c>
      <c r="E1286" s="276">
        <f t="shared" si="104"/>
        <v>155.19999999999999</v>
      </c>
    </row>
    <row r="1287" spans="1:5" x14ac:dyDescent="0.2">
      <c r="A1287" s="273">
        <f t="shared" si="100"/>
        <v>1285</v>
      </c>
      <c r="B1287" s="16">
        <f t="shared" si="102"/>
        <v>234162.08749999999</v>
      </c>
      <c r="C1287" s="274">
        <f t="shared" si="101"/>
        <v>199431.99999999997</v>
      </c>
      <c r="D1287" s="276">
        <f t="shared" si="103"/>
        <v>182.22730544747083</v>
      </c>
      <c r="E1287" s="276">
        <f t="shared" si="104"/>
        <v>155.19999999999999</v>
      </c>
    </row>
    <row r="1288" spans="1:5" x14ac:dyDescent="0.2">
      <c r="A1288" s="273">
        <f t="shared" si="100"/>
        <v>1286</v>
      </c>
      <c r="B1288" s="16">
        <f t="shared" si="102"/>
        <v>234329.26500000001</v>
      </c>
      <c r="C1288" s="274">
        <f t="shared" si="101"/>
        <v>199587.19999999998</v>
      </c>
      <c r="D1288" s="276">
        <f t="shared" si="103"/>
        <v>182.21560264385693</v>
      </c>
      <c r="E1288" s="276">
        <f t="shared" si="104"/>
        <v>155.19999999999999</v>
      </c>
    </row>
    <row r="1289" spans="1:5" x14ac:dyDescent="0.2">
      <c r="A1289" s="273">
        <f t="shared" si="100"/>
        <v>1287</v>
      </c>
      <c r="B1289" s="16">
        <f t="shared" si="102"/>
        <v>234496.4425</v>
      </c>
      <c r="C1289" s="274">
        <f t="shared" si="101"/>
        <v>199742.4</v>
      </c>
      <c r="D1289" s="276">
        <f t="shared" si="103"/>
        <v>182.20391802641802</v>
      </c>
      <c r="E1289" s="276">
        <f t="shared" si="104"/>
        <v>155.19999999999999</v>
      </c>
    </row>
    <row r="1290" spans="1:5" x14ac:dyDescent="0.2">
      <c r="A1290" s="273">
        <f t="shared" si="100"/>
        <v>1288</v>
      </c>
      <c r="B1290" s="16">
        <f t="shared" si="102"/>
        <v>234663.62</v>
      </c>
      <c r="C1290" s="274">
        <f t="shared" si="101"/>
        <v>199897.59999999998</v>
      </c>
      <c r="D1290" s="276">
        <f t="shared" si="103"/>
        <v>182.19225155279503</v>
      </c>
      <c r="E1290" s="276">
        <f t="shared" si="104"/>
        <v>155.19999999999999</v>
      </c>
    </row>
    <row r="1291" spans="1:5" x14ac:dyDescent="0.2">
      <c r="A1291" s="273">
        <f t="shared" si="100"/>
        <v>1289</v>
      </c>
      <c r="B1291" s="16">
        <f t="shared" si="102"/>
        <v>234830.79750000002</v>
      </c>
      <c r="C1291" s="274">
        <f t="shared" si="101"/>
        <v>200052.8</v>
      </c>
      <c r="D1291" s="276">
        <f t="shared" si="103"/>
        <v>182.1806031807603</v>
      </c>
      <c r="E1291" s="276">
        <f t="shared" si="104"/>
        <v>155.19999999999999</v>
      </c>
    </row>
    <row r="1292" spans="1:5" x14ac:dyDescent="0.2">
      <c r="A1292" s="273">
        <f t="shared" si="100"/>
        <v>1290</v>
      </c>
      <c r="B1292" s="16">
        <f t="shared" si="102"/>
        <v>234997.97500000001</v>
      </c>
      <c r="C1292" s="274">
        <f t="shared" si="101"/>
        <v>200207.99999999997</v>
      </c>
      <c r="D1292" s="276">
        <f t="shared" si="103"/>
        <v>182.16897286821705</v>
      </c>
      <c r="E1292" s="276">
        <f t="shared" si="104"/>
        <v>155.19999999999999</v>
      </c>
    </row>
    <row r="1293" spans="1:5" x14ac:dyDescent="0.2">
      <c r="A1293" s="273">
        <f t="shared" si="100"/>
        <v>1291</v>
      </c>
      <c r="B1293" s="16">
        <f t="shared" si="102"/>
        <v>235165.1525</v>
      </c>
      <c r="C1293" s="274">
        <f t="shared" si="101"/>
        <v>200363.19999999998</v>
      </c>
      <c r="D1293" s="276">
        <f t="shared" si="103"/>
        <v>182.15736057319907</v>
      </c>
      <c r="E1293" s="276">
        <f t="shared" si="104"/>
        <v>155.19999999999999</v>
      </c>
    </row>
    <row r="1294" spans="1:5" x14ac:dyDescent="0.2">
      <c r="A1294" s="273">
        <f t="shared" si="100"/>
        <v>1292</v>
      </c>
      <c r="B1294" s="16">
        <f t="shared" si="102"/>
        <v>235332.33000000002</v>
      </c>
      <c r="C1294" s="274">
        <f t="shared" si="101"/>
        <v>200518.39999999999</v>
      </c>
      <c r="D1294" s="276">
        <f t="shared" si="103"/>
        <v>182.14576625386999</v>
      </c>
      <c r="E1294" s="276">
        <f t="shared" si="104"/>
        <v>155.19999999999999</v>
      </c>
    </row>
    <row r="1295" spans="1:5" x14ac:dyDescent="0.2">
      <c r="A1295" s="273">
        <f t="shared" ref="A1295:A1358" si="105">A1294+1</f>
        <v>1293</v>
      </c>
      <c r="B1295" s="16">
        <f t="shared" si="102"/>
        <v>235499.50750000001</v>
      </c>
      <c r="C1295" s="274">
        <f t="shared" ref="C1295:C1358" si="106">A1295*155.2</f>
        <v>200673.59999999998</v>
      </c>
      <c r="D1295" s="276">
        <f t="shared" si="103"/>
        <v>182.13418986852281</v>
      </c>
      <c r="E1295" s="276">
        <f t="shared" si="104"/>
        <v>155.19999999999999</v>
      </c>
    </row>
    <row r="1296" spans="1:5" x14ac:dyDescent="0.2">
      <c r="A1296" s="273">
        <f t="shared" si="105"/>
        <v>1294</v>
      </c>
      <c r="B1296" s="16">
        <f t="shared" si="102"/>
        <v>235666.685</v>
      </c>
      <c r="C1296" s="274">
        <f t="shared" si="106"/>
        <v>200828.79999999999</v>
      </c>
      <c r="D1296" s="276">
        <f t="shared" si="103"/>
        <v>182.1226313755796</v>
      </c>
      <c r="E1296" s="276">
        <f t="shared" si="104"/>
        <v>155.19999999999999</v>
      </c>
    </row>
    <row r="1297" spans="1:5" x14ac:dyDescent="0.2">
      <c r="A1297" s="273">
        <f t="shared" si="105"/>
        <v>1295</v>
      </c>
      <c r="B1297" s="16">
        <f t="shared" si="102"/>
        <v>235833.86250000002</v>
      </c>
      <c r="C1297" s="274">
        <f t="shared" si="106"/>
        <v>200983.99999999997</v>
      </c>
      <c r="D1297" s="276">
        <f t="shared" si="103"/>
        <v>182.11109073359074</v>
      </c>
      <c r="E1297" s="276">
        <f t="shared" si="104"/>
        <v>155.19999999999999</v>
      </c>
    </row>
    <row r="1298" spans="1:5" x14ac:dyDescent="0.2">
      <c r="A1298" s="273">
        <f t="shared" si="105"/>
        <v>1296</v>
      </c>
      <c r="B1298" s="16">
        <f t="shared" si="102"/>
        <v>236001.04</v>
      </c>
      <c r="C1298" s="274">
        <f t="shared" si="106"/>
        <v>201139.19999999998</v>
      </c>
      <c r="D1298" s="276">
        <f t="shared" si="103"/>
        <v>182.09956790123456</v>
      </c>
      <c r="E1298" s="276">
        <f t="shared" si="104"/>
        <v>155.19999999999999</v>
      </c>
    </row>
    <row r="1299" spans="1:5" x14ac:dyDescent="0.2">
      <c r="A1299" s="273">
        <f t="shared" si="105"/>
        <v>1297</v>
      </c>
      <c r="B1299" s="16">
        <f t="shared" si="102"/>
        <v>236168.2175</v>
      </c>
      <c r="C1299" s="274">
        <f t="shared" si="106"/>
        <v>201294.4</v>
      </c>
      <c r="D1299" s="276">
        <f t="shared" si="103"/>
        <v>182.0880628373169</v>
      </c>
      <c r="E1299" s="276">
        <f t="shared" si="104"/>
        <v>155.19999999999999</v>
      </c>
    </row>
    <row r="1300" spans="1:5" x14ac:dyDescent="0.2">
      <c r="A1300" s="273">
        <f t="shared" si="105"/>
        <v>1298</v>
      </c>
      <c r="B1300" s="16">
        <f t="shared" si="102"/>
        <v>236335.39500000002</v>
      </c>
      <c r="C1300" s="274">
        <f t="shared" si="106"/>
        <v>201449.59999999998</v>
      </c>
      <c r="D1300" s="276">
        <f t="shared" si="103"/>
        <v>182.07657550077042</v>
      </c>
      <c r="E1300" s="276">
        <f t="shared" si="104"/>
        <v>155.19999999999999</v>
      </c>
    </row>
    <row r="1301" spans="1:5" x14ac:dyDescent="0.2">
      <c r="A1301" s="273">
        <f t="shared" si="105"/>
        <v>1299</v>
      </c>
      <c r="B1301" s="16">
        <f t="shared" si="102"/>
        <v>236502.57250000001</v>
      </c>
      <c r="C1301" s="274">
        <f t="shared" si="106"/>
        <v>201604.8</v>
      </c>
      <c r="D1301" s="276">
        <f t="shared" si="103"/>
        <v>182.06510585065436</v>
      </c>
      <c r="E1301" s="276">
        <f t="shared" si="104"/>
        <v>155.19999999999999</v>
      </c>
    </row>
    <row r="1302" spans="1:5" x14ac:dyDescent="0.2">
      <c r="A1302" s="273">
        <f t="shared" si="105"/>
        <v>1300</v>
      </c>
      <c r="B1302" s="16">
        <f t="shared" si="102"/>
        <v>236669.75</v>
      </c>
      <c r="C1302" s="274">
        <f t="shared" si="106"/>
        <v>201759.99999999997</v>
      </c>
      <c r="D1302" s="276">
        <f t="shared" si="103"/>
        <v>182.05365384615385</v>
      </c>
      <c r="E1302" s="276">
        <f t="shared" si="104"/>
        <v>155.19999999999999</v>
      </c>
    </row>
    <row r="1303" spans="1:5" x14ac:dyDescent="0.2">
      <c r="A1303" s="273">
        <f t="shared" si="105"/>
        <v>1301</v>
      </c>
      <c r="B1303" s="16">
        <f t="shared" si="102"/>
        <v>236836.92750000002</v>
      </c>
      <c r="C1303" s="274">
        <f t="shared" si="106"/>
        <v>201915.19999999998</v>
      </c>
      <c r="D1303" s="276">
        <f t="shared" si="103"/>
        <v>182.04221944657957</v>
      </c>
      <c r="E1303" s="276">
        <f t="shared" si="104"/>
        <v>155.19999999999999</v>
      </c>
    </row>
    <row r="1304" spans="1:5" x14ac:dyDescent="0.2">
      <c r="A1304" s="273">
        <f t="shared" si="105"/>
        <v>1302</v>
      </c>
      <c r="B1304" s="16">
        <f t="shared" si="102"/>
        <v>237004.10500000001</v>
      </c>
      <c r="C1304" s="274">
        <f t="shared" si="106"/>
        <v>202070.39999999999</v>
      </c>
      <c r="D1304" s="276">
        <f t="shared" si="103"/>
        <v>182.03080261136714</v>
      </c>
      <c r="E1304" s="276">
        <f t="shared" si="104"/>
        <v>155.19999999999999</v>
      </c>
    </row>
    <row r="1305" spans="1:5" x14ac:dyDescent="0.2">
      <c r="A1305" s="273">
        <f t="shared" si="105"/>
        <v>1303</v>
      </c>
      <c r="B1305" s="16">
        <f t="shared" si="102"/>
        <v>237171.2825</v>
      </c>
      <c r="C1305" s="274">
        <f t="shared" si="106"/>
        <v>202225.59999999998</v>
      </c>
      <c r="D1305" s="276">
        <f t="shared" si="103"/>
        <v>182.01940330007676</v>
      </c>
      <c r="E1305" s="276">
        <f t="shared" si="104"/>
        <v>155.19999999999999</v>
      </c>
    </row>
    <row r="1306" spans="1:5" x14ac:dyDescent="0.2">
      <c r="A1306" s="273">
        <f t="shared" si="105"/>
        <v>1304</v>
      </c>
      <c r="B1306" s="16">
        <f t="shared" si="102"/>
        <v>237338.46000000002</v>
      </c>
      <c r="C1306" s="274">
        <f t="shared" si="106"/>
        <v>202380.79999999999</v>
      </c>
      <c r="D1306" s="276">
        <f t="shared" si="103"/>
        <v>182.00802147239264</v>
      </c>
      <c r="E1306" s="276">
        <f t="shared" si="104"/>
        <v>155.19999999999999</v>
      </c>
    </row>
    <row r="1307" spans="1:5" x14ac:dyDescent="0.2">
      <c r="A1307" s="273">
        <f t="shared" si="105"/>
        <v>1305</v>
      </c>
      <c r="B1307" s="16">
        <f t="shared" si="102"/>
        <v>237505.63750000001</v>
      </c>
      <c r="C1307" s="274">
        <f t="shared" si="106"/>
        <v>202535.99999999997</v>
      </c>
      <c r="D1307" s="276">
        <f t="shared" si="103"/>
        <v>181.99665708812262</v>
      </c>
      <c r="E1307" s="276">
        <f t="shared" si="104"/>
        <v>155.19999999999999</v>
      </c>
    </row>
    <row r="1308" spans="1:5" x14ac:dyDescent="0.2">
      <c r="A1308" s="273">
        <f t="shared" si="105"/>
        <v>1306</v>
      </c>
      <c r="B1308" s="16">
        <f t="shared" si="102"/>
        <v>237672.815</v>
      </c>
      <c r="C1308" s="274">
        <f t="shared" si="106"/>
        <v>202691.19999999998</v>
      </c>
      <c r="D1308" s="276">
        <f t="shared" si="103"/>
        <v>181.98531010719756</v>
      </c>
      <c r="E1308" s="276">
        <f t="shared" si="104"/>
        <v>155.19999999999999</v>
      </c>
    </row>
    <row r="1309" spans="1:5" x14ac:dyDescent="0.2">
      <c r="A1309" s="273">
        <f t="shared" si="105"/>
        <v>1307</v>
      </c>
      <c r="B1309" s="16">
        <f t="shared" si="102"/>
        <v>237839.99249999999</v>
      </c>
      <c r="C1309" s="274">
        <f t="shared" si="106"/>
        <v>202846.4</v>
      </c>
      <c r="D1309" s="276">
        <f t="shared" si="103"/>
        <v>181.97398048967099</v>
      </c>
      <c r="E1309" s="276">
        <f t="shared" si="104"/>
        <v>155.19999999999999</v>
      </c>
    </row>
    <row r="1310" spans="1:5" x14ac:dyDescent="0.2">
      <c r="A1310" s="273">
        <f t="shared" si="105"/>
        <v>1308</v>
      </c>
      <c r="B1310" s="16">
        <f t="shared" si="102"/>
        <v>238007.17</v>
      </c>
      <c r="C1310" s="274">
        <f t="shared" si="106"/>
        <v>203001.59999999998</v>
      </c>
      <c r="D1310" s="276">
        <f t="shared" si="103"/>
        <v>181.96266819571866</v>
      </c>
      <c r="E1310" s="276">
        <f t="shared" si="104"/>
        <v>155.19999999999999</v>
      </c>
    </row>
    <row r="1311" spans="1:5" x14ac:dyDescent="0.2">
      <c r="A1311" s="273">
        <f t="shared" si="105"/>
        <v>1309</v>
      </c>
      <c r="B1311" s="16">
        <f t="shared" si="102"/>
        <v>238174.3475</v>
      </c>
      <c r="C1311" s="274">
        <f t="shared" si="106"/>
        <v>203156.8</v>
      </c>
      <c r="D1311" s="276">
        <f t="shared" si="103"/>
        <v>181.95137318563789</v>
      </c>
      <c r="E1311" s="276">
        <f t="shared" si="104"/>
        <v>155.19999999999999</v>
      </c>
    </row>
    <row r="1312" spans="1:5" x14ac:dyDescent="0.2">
      <c r="A1312" s="273">
        <f t="shared" si="105"/>
        <v>1310</v>
      </c>
      <c r="B1312" s="16">
        <f t="shared" si="102"/>
        <v>238341.52499999999</v>
      </c>
      <c r="C1312" s="274">
        <f t="shared" si="106"/>
        <v>203311.99999999997</v>
      </c>
      <c r="D1312" s="276">
        <f t="shared" si="103"/>
        <v>181.94009541984732</v>
      </c>
      <c r="E1312" s="276">
        <f t="shared" si="104"/>
        <v>155.19999999999999</v>
      </c>
    </row>
    <row r="1313" spans="1:5" x14ac:dyDescent="0.2">
      <c r="A1313" s="273">
        <f t="shared" si="105"/>
        <v>1311</v>
      </c>
      <c r="B1313" s="16">
        <f t="shared" si="102"/>
        <v>238508.70250000001</v>
      </c>
      <c r="C1313" s="274">
        <f t="shared" si="106"/>
        <v>203467.19999999998</v>
      </c>
      <c r="D1313" s="276">
        <f t="shared" si="103"/>
        <v>181.92883485888635</v>
      </c>
      <c r="E1313" s="276">
        <f t="shared" si="104"/>
        <v>155.19999999999999</v>
      </c>
    </row>
    <row r="1314" spans="1:5" x14ac:dyDescent="0.2">
      <c r="A1314" s="273">
        <f t="shared" si="105"/>
        <v>1312</v>
      </c>
      <c r="B1314" s="16">
        <f t="shared" si="102"/>
        <v>238675.88</v>
      </c>
      <c r="C1314" s="274">
        <f t="shared" si="106"/>
        <v>203622.39999999999</v>
      </c>
      <c r="D1314" s="276">
        <f t="shared" si="103"/>
        <v>181.91759146341462</v>
      </c>
      <c r="E1314" s="276">
        <f t="shared" si="104"/>
        <v>155.19999999999999</v>
      </c>
    </row>
    <row r="1315" spans="1:5" x14ac:dyDescent="0.2">
      <c r="A1315" s="273">
        <f t="shared" si="105"/>
        <v>1313</v>
      </c>
      <c r="B1315" s="16">
        <f t="shared" si="102"/>
        <v>238843.0575</v>
      </c>
      <c r="C1315" s="274">
        <f t="shared" si="106"/>
        <v>203777.59999999998</v>
      </c>
      <c r="D1315" s="276">
        <f t="shared" si="103"/>
        <v>181.90636519421173</v>
      </c>
      <c r="E1315" s="276">
        <f t="shared" si="104"/>
        <v>155.19999999999999</v>
      </c>
    </row>
    <row r="1316" spans="1:5" x14ac:dyDescent="0.2">
      <c r="A1316" s="273">
        <f t="shared" si="105"/>
        <v>1314</v>
      </c>
      <c r="B1316" s="16">
        <f t="shared" si="102"/>
        <v>239010.23500000002</v>
      </c>
      <c r="C1316" s="274">
        <f t="shared" si="106"/>
        <v>203932.79999999999</v>
      </c>
      <c r="D1316" s="276">
        <f t="shared" si="103"/>
        <v>181.89515601217659</v>
      </c>
      <c r="E1316" s="276">
        <f t="shared" si="104"/>
        <v>155.19999999999999</v>
      </c>
    </row>
    <row r="1317" spans="1:5" x14ac:dyDescent="0.2">
      <c r="A1317" s="273">
        <f t="shared" si="105"/>
        <v>1315</v>
      </c>
      <c r="B1317" s="16">
        <f t="shared" si="102"/>
        <v>239177.41250000001</v>
      </c>
      <c r="C1317" s="274">
        <f t="shared" si="106"/>
        <v>204087.99999999997</v>
      </c>
      <c r="D1317" s="276">
        <f t="shared" si="103"/>
        <v>181.88396387832699</v>
      </c>
      <c r="E1317" s="276">
        <f t="shared" si="104"/>
        <v>155.19999999999999</v>
      </c>
    </row>
    <row r="1318" spans="1:5" x14ac:dyDescent="0.2">
      <c r="A1318" s="273">
        <f t="shared" si="105"/>
        <v>1316</v>
      </c>
      <c r="B1318" s="16">
        <f t="shared" si="102"/>
        <v>239344.59</v>
      </c>
      <c r="C1318" s="274">
        <f t="shared" si="106"/>
        <v>204243.19999999998</v>
      </c>
      <c r="D1318" s="276">
        <f t="shared" si="103"/>
        <v>181.8727887537994</v>
      </c>
      <c r="E1318" s="276">
        <f t="shared" si="104"/>
        <v>155.19999999999999</v>
      </c>
    </row>
    <row r="1319" spans="1:5" x14ac:dyDescent="0.2">
      <c r="A1319" s="273">
        <f t="shared" si="105"/>
        <v>1317</v>
      </c>
      <c r="B1319" s="16">
        <f t="shared" si="102"/>
        <v>239511.76750000002</v>
      </c>
      <c r="C1319" s="274">
        <f t="shared" si="106"/>
        <v>204398.4</v>
      </c>
      <c r="D1319" s="276">
        <f t="shared" si="103"/>
        <v>181.86163059984816</v>
      </c>
      <c r="E1319" s="276">
        <f t="shared" si="104"/>
        <v>155.19999999999999</v>
      </c>
    </row>
    <row r="1320" spans="1:5" x14ac:dyDescent="0.2">
      <c r="A1320" s="273">
        <f t="shared" si="105"/>
        <v>1318</v>
      </c>
      <c r="B1320" s="16">
        <f t="shared" si="102"/>
        <v>239678.94500000001</v>
      </c>
      <c r="C1320" s="274">
        <f t="shared" si="106"/>
        <v>204553.59999999998</v>
      </c>
      <c r="D1320" s="276">
        <f t="shared" si="103"/>
        <v>181.85048937784524</v>
      </c>
      <c r="E1320" s="276">
        <f t="shared" si="104"/>
        <v>155.19999999999999</v>
      </c>
    </row>
    <row r="1321" spans="1:5" x14ac:dyDescent="0.2">
      <c r="A1321" s="273">
        <f t="shared" si="105"/>
        <v>1319</v>
      </c>
      <c r="B1321" s="16">
        <f t="shared" si="102"/>
        <v>239846.1225</v>
      </c>
      <c r="C1321" s="274">
        <f t="shared" si="106"/>
        <v>204708.8</v>
      </c>
      <c r="D1321" s="276">
        <f t="shared" si="103"/>
        <v>181.83936504927976</v>
      </c>
      <c r="E1321" s="276">
        <f t="shared" si="104"/>
        <v>155.19999999999999</v>
      </c>
    </row>
    <row r="1322" spans="1:5" x14ac:dyDescent="0.2">
      <c r="A1322" s="273">
        <f t="shared" si="105"/>
        <v>1320</v>
      </c>
      <c r="B1322" s="16">
        <f t="shared" si="102"/>
        <v>240013.30000000002</v>
      </c>
      <c r="C1322" s="274">
        <f t="shared" si="106"/>
        <v>204863.99999999997</v>
      </c>
      <c r="D1322" s="276">
        <f t="shared" si="103"/>
        <v>181.82825757575759</v>
      </c>
      <c r="E1322" s="276">
        <f t="shared" si="104"/>
        <v>155.19999999999999</v>
      </c>
    </row>
    <row r="1323" spans="1:5" x14ac:dyDescent="0.2">
      <c r="A1323" s="273">
        <f t="shared" si="105"/>
        <v>1321</v>
      </c>
      <c r="B1323" s="16">
        <f t="shared" si="102"/>
        <v>240180.47750000001</v>
      </c>
      <c r="C1323" s="274">
        <f t="shared" si="106"/>
        <v>205019.19999999998</v>
      </c>
      <c r="D1323" s="276">
        <f t="shared" si="103"/>
        <v>181.81716691900075</v>
      </c>
      <c r="E1323" s="276">
        <f t="shared" si="104"/>
        <v>155.19999999999999</v>
      </c>
    </row>
    <row r="1324" spans="1:5" x14ac:dyDescent="0.2">
      <c r="A1324" s="273">
        <f t="shared" si="105"/>
        <v>1322</v>
      </c>
      <c r="B1324" s="16">
        <f t="shared" si="102"/>
        <v>240347.655</v>
      </c>
      <c r="C1324" s="274">
        <f t="shared" si="106"/>
        <v>205174.39999999999</v>
      </c>
      <c r="D1324" s="276">
        <f t="shared" si="103"/>
        <v>181.8060930408472</v>
      </c>
      <c r="E1324" s="276">
        <f t="shared" si="104"/>
        <v>155.19999999999999</v>
      </c>
    </row>
    <row r="1325" spans="1:5" x14ac:dyDescent="0.2">
      <c r="A1325" s="273">
        <f t="shared" si="105"/>
        <v>1323</v>
      </c>
      <c r="B1325" s="16">
        <f t="shared" si="102"/>
        <v>240514.83250000002</v>
      </c>
      <c r="C1325" s="274">
        <f t="shared" si="106"/>
        <v>205329.59999999998</v>
      </c>
      <c r="D1325" s="276">
        <f t="shared" si="103"/>
        <v>181.79503590325021</v>
      </c>
      <c r="E1325" s="276">
        <f t="shared" si="104"/>
        <v>155.19999999999999</v>
      </c>
    </row>
    <row r="1326" spans="1:5" x14ac:dyDescent="0.2">
      <c r="A1326" s="273">
        <f t="shared" si="105"/>
        <v>1324</v>
      </c>
      <c r="B1326" s="16">
        <f t="shared" si="102"/>
        <v>240682.01</v>
      </c>
      <c r="C1326" s="274">
        <f t="shared" si="106"/>
        <v>205484.79999999999</v>
      </c>
      <c r="D1326" s="276">
        <f t="shared" si="103"/>
        <v>181.78399546827796</v>
      </c>
      <c r="E1326" s="276">
        <f t="shared" si="104"/>
        <v>155.19999999999999</v>
      </c>
    </row>
    <row r="1327" spans="1:5" x14ac:dyDescent="0.2">
      <c r="A1327" s="273">
        <f t="shared" si="105"/>
        <v>1325</v>
      </c>
      <c r="B1327" s="16">
        <f t="shared" si="102"/>
        <v>240849.1875</v>
      </c>
      <c r="C1327" s="274">
        <f t="shared" si="106"/>
        <v>205639.99999999997</v>
      </c>
      <c r="D1327" s="276">
        <f t="shared" si="103"/>
        <v>181.7729716981132</v>
      </c>
      <c r="E1327" s="276">
        <f t="shared" si="104"/>
        <v>155.19999999999999</v>
      </c>
    </row>
    <row r="1328" spans="1:5" x14ac:dyDescent="0.2">
      <c r="A1328" s="273">
        <f t="shared" si="105"/>
        <v>1326</v>
      </c>
      <c r="B1328" s="16">
        <f t="shared" si="102"/>
        <v>241016.36500000002</v>
      </c>
      <c r="C1328" s="274">
        <f t="shared" si="106"/>
        <v>205795.19999999998</v>
      </c>
      <c r="D1328" s="276">
        <f t="shared" si="103"/>
        <v>181.7619645550528</v>
      </c>
      <c r="E1328" s="276">
        <f t="shared" si="104"/>
        <v>155.19999999999999</v>
      </c>
    </row>
    <row r="1329" spans="1:5" x14ac:dyDescent="0.2">
      <c r="A1329" s="273">
        <f t="shared" si="105"/>
        <v>1327</v>
      </c>
      <c r="B1329" s="16">
        <f t="shared" si="102"/>
        <v>241183.54250000001</v>
      </c>
      <c r="C1329" s="274">
        <f t="shared" si="106"/>
        <v>205950.4</v>
      </c>
      <c r="D1329" s="276">
        <f t="shared" si="103"/>
        <v>181.75097400150716</v>
      </c>
      <c r="E1329" s="276">
        <f t="shared" si="104"/>
        <v>155.19999999999999</v>
      </c>
    </row>
    <row r="1330" spans="1:5" x14ac:dyDescent="0.2">
      <c r="A1330" s="273">
        <f t="shared" si="105"/>
        <v>1328</v>
      </c>
      <c r="B1330" s="16">
        <f t="shared" si="102"/>
        <v>241350.72</v>
      </c>
      <c r="C1330" s="274">
        <f t="shared" si="106"/>
        <v>206105.59999999998</v>
      </c>
      <c r="D1330" s="276">
        <f t="shared" si="103"/>
        <v>181.74</v>
      </c>
      <c r="E1330" s="276">
        <f t="shared" si="104"/>
        <v>155.19999999999999</v>
      </c>
    </row>
    <row r="1331" spans="1:5" x14ac:dyDescent="0.2">
      <c r="A1331" s="273">
        <f t="shared" si="105"/>
        <v>1329</v>
      </c>
      <c r="B1331" s="16">
        <f t="shared" si="102"/>
        <v>241517.89750000002</v>
      </c>
      <c r="C1331" s="274">
        <f t="shared" si="106"/>
        <v>206260.8</v>
      </c>
      <c r="D1331" s="276">
        <f t="shared" si="103"/>
        <v>181.7290425131678</v>
      </c>
      <c r="E1331" s="276">
        <f t="shared" si="104"/>
        <v>155.19999999999999</v>
      </c>
    </row>
    <row r="1332" spans="1:5" x14ac:dyDescent="0.2">
      <c r="A1332" s="273">
        <f t="shared" si="105"/>
        <v>1330</v>
      </c>
      <c r="B1332" s="16">
        <f t="shared" si="102"/>
        <v>241685.07500000001</v>
      </c>
      <c r="C1332" s="274">
        <f t="shared" si="106"/>
        <v>206415.99999999997</v>
      </c>
      <c r="D1332" s="276">
        <f t="shared" si="103"/>
        <v>181.71810150375941</v>
      </c>
      <c r="E1332" s="276">
        <f t="shared" si="104"/>
        <v>155.19999999999999</v>
      </c>
    </row>
    <row r="1333" spans="1:5" x14ac:dyDescent="0.2">
      <c r="A1333" s="273">
        <f t="shared" si="105"/>
        <v>1331</v>
      </c>
      <c r="B1333" s="16">
        <f t="shared" si="102"/>
        <v>241852.2525</v>
      </c>
      <c r="C1333" s="274">
        <f t="shared" si="106"/>
        <v>206571.19999999998</v>
      </c>
      <c r="D1333" s="276">
        <f t="shared" si="103"/>
        <v>181.70717693463561</v>
      </c>
      <c r="E1333" s="276">
        <f t="shared" si="104"/>
        <v>155.19999999999999</v>
      </c>
    </row>
    <row r="1334" spans="1:5" x14ac:dyDescent="0.2">
      <c r="A1334" s="273">
        <f t="shared" si="105"/>
        <v>1332</v>
      </c>
      <c r="B1334" s="16">
        <f t="shared" si="102"/>
        <v>242019.43</v>
      </c>
      <c r="C1334" s="274">
        <f t="shared" si="106"/>
        <v>206726.39999999999</v>
      </c>
      <c r="D1334" s="276">
        <f t="shared" si="103"/>
        <v>181.69626876876876</v>
      </c>
      <c r="E1334" s="276">
        <f t="shared" si="104"/>
        <v>155.19999999999999</v>
      </c>
    </row>
    <row r="1335" spans="1:5" x14ac:dyDescent="0.2">
      <c r="A1335" s="273">
        <f t="shared" si="105"/>
        <v>1333</v>
      </c>
      <c r="B1335" s="16">
        <f t="shared" si="102"/>
        <v>242186.60750000001</v>
      </c>
      <c r="C1335" s="274">
        <f t="shared" si="106"/>
        <v>206881.59999999998</v>
      </c>
      <c r="D1335" s="276">
        <f t="shared" si="103"/>
        <v>181.68537696924233</v>
      </c>
      <c r="E1335" s="276">
        <f t="shared" si="104"/>
        <v>155.19999999999999</v>
      </c>
    </row>
    <row r="1336" spans="1:5" x14ac:dyDescent="0.2">
      <c r="A1336" s="273">
        <f t="shared" si="105"/>
        <v>1334</v>
      </c>
      <c r="B1336" s="16">
        <f t="shared" si="102"/>
        <v>242353.785</v>
      </c>
      <c r="C1336" s="274">
        <f t="shared" si="106"/>
        <v>207036.79999999999</v>
      </c>
      <c r="D1336" s="276">
        <f t="shared" si="103"/>
        <v>181.67450149925037</v>
      </c>
      <c r="E1336" s="276">
        <f t="shared" si="104"/>
        <v>155.19999999999999</v>
      </c>
    </row>
    <row r="1337" spans="1:5" x14ac:dyDescent="0.2">
      <c r="A1337" s="273">
        <f t="shared" si="105"/>
        <v>1335</v>
      </c>
      <c r="B1337" s="16">
        <f t="shared" si="102"/>
        <v>242520.96249999999</v>
      </c>
      <c r="C1337" s="274">
        <f t="shared" si="106"/>
        <v>207191.99999999997</v>
      </c>
      <c r="D1337" s="276">
        <f t="shared" si="103"/>
        <v>181.66364232209736</v>
      </c>
      <c r="E1337" s="276">
        <f t="shared" si="104"/>
        <v>155.19999999999999</v>
      </c>
    </row>
    <row r="1338" spans="1:5" x14ac:dyDescent="0.2">
      <c r="A1338" s="273">
        <f t="shared" si="105"/>
        <v>1336</v>
      </c>
      <c r="B1338" s="16">
        <f t="shared" si="102"/>
        <v>242688.14</v>
      </c>
      <c r="C1338" s="274">
        <f t="shared" si="106"/>
        <v>207347.19999999998</v>
      </c>
      <c r="D1338" s="276">
        <f t="shared" si="103"/>
        <v>181.65279940119763</v>
      </c>
      <c r="E1338" s="276">
        <f t="shared" si="104"/>
        <v>155.19999999999999</v>
      </c>
    </row>
    <row r="1339" spans="1:5" x14ac:dyDescent="0.2">
      <c r="A1339" s="273">
        <f t="shared" si="105"/>
        <v>1337</v>
      </c>
      <c r="B1339" s="16">
        <f t="shared" si="102"/>
        <v>242855.3175</v>
      </c>
      <c r="C1339" s="274">
        <f t="shared" si="106"/>
        <v>207502.4</v>
      </c>
      <c r="D1339" s="276">
        <f t="shared" si="103"/>
        <v>181.6419727000748</v>
      </c>
      <c r="E1339" s="276">
        <f t="shared" si="104"/>
        <v>155.19999999999999</v>
      </c>
    </row>
    <row r="1340" spans="1:5" x14ac:dyDescent="0.2">
      <c r="A1340" s="273">
        <f t="shared" si="105"/>
        <v>1338</v>
      </c>
      <c r="B1340" s="16">
        <f t="shared" si="102"/>
        <v>243022.495</v>
      </c>
      <c r="C1340" s="274">
        <f t="shared" si="106"/>
        <v>207657.59999999998</v>
      </c>
      <c r="D1340" s="276">
        <f t="shared" si="103"/>
        <v>181.63116218236172</v>
      </c>
      <c r="E1340" s="276">
        <f t="shared" si="104"/>
        <v>155.19999999999999</v>
      </c>
    </row>
    <row r="1341" spans="1:5" x14ac:dyDescent="0.2">
      <c r="A1341" s="273">
        <f t="shared" si="105"/>
        <v>1339</v>
      </c>
      <c r="B1341" s="16">
        <f t="shared" si="102"/>
        <v>243189.67250000002</v>
      </c>
      <c r="C1341" s="274">
        <f t="shared" si="106"/>
        <v>207812.8</v>
      </c>
      <c r="D1341" s="276">
        <f t="shared" si="103"/>
        <v>181.62036781179987</v>
      </c>
      <c r="E1341" s="276">
        <f t="shared" si="104"/>
        <v>155.19999999999999</v>
      </c>
    </row>
    <row r="1342" spans="1:5" x14ac:dyDescent="0.2">
      <c r="A1342" s="273">
        <f t="shared" si="105"/>
        <v>1340</v>
      </c>
      <c r="B1342" s="16">
        <f t="shared" si="102"/>
        <v>243356.85</v>
      </c>
      <c r="C1342" s="274">
        <f t="shared" si="106"/>
        <v>207967.99999999997</v>
      </c>
      <c r="D1342" s="276">
        <f t="shared" si="103"/>
        <v>181.60958955223882</v>
      </c>
      <c r="E1342" s="276">
        <f t="shared" si="104"/>
        <v>155.19999999999999</v>
      </c>
    </row>
    <row r="1343" spans="1:5" x14ac:dyDescent="0.2">
      <c r="A1343" s="273">
        <f t="shared" si="105"/>
        <v>1341</v>
      </c>
      <c r="B1343" s="16">
        <f t="shared" si="102"/>
        <v>243524.0275</v>
      </c>
      <c r="C1343" s="274">
        <f t="shared" si="106"/>
        <v>208123.19999999998</v>
      </c>
      <c r="D1343" s="276">
        <f t="shared" si="103"/>
        <v>181.59882736763609</v>
      </c>
      <c r="E1343" s="276">
        <f t="shared" si="104"/>
        <v>155.19999999999999</v>
      </c>
    </row>
    <row r="1344" spans="1:5" x14ac:dyDescent="0.2">
      <c r="A1344" s="273">
        <f t="shared" si="105"/>
        <v>1342</v>
      </c>
      <c r="B1344" s="16">
        <f t="shared" si="102"/>
        <v>243691.20500000002</v>
      </c>
      <c r="C1344" s="274">
        <f t="shared" si="106"/>
        <v>208278.39999999999</v>
      </c>
      <c r="D1344" s="276">
        <f t="shared" si="103"/>
        <v>181.58808122205664</v>
      </c>
      <c r="E1344" s="276">
        <f t="shared" si="104"/>
        <v>155.19999999999999</v>
      </c>
    </row>
    <row r="1345" spans="1:5" x14ac:dyDescent="0.2">
      <c r="A1345" s="273">
        <f t="shared" si="105"/>
        <v>1343</v>
      </c>
      <c r="B1345" s="16">
        <f t="shared" si="102"/>
        <v>243858.38250000001</v>
      </c>
      <c r="C1345" s="274">
        <f t="shared" si="106"/>
        <v>208433.59999999998</v>
      </c>
      <c r="D1345" s="276">
        <f t="shared" si="103"/>
        <v>181.57735107967238</v>
      </c>
      <c r="E1345" s="276">
        <f t="shared" si="104"/>
        <v>155.19999999999999</v>
      </c>
    </row>
    <row r="1346" spans="1:5" x14ac:dyDescent="0.2">
      <c r="A1346" s="273">
        <f t="shared" si="105"/>
        <v>1344</v>
      </c>
      <c r="B1346" s="16">
        <f t="shared" si="102"/>
        <v>244025.56</v>
      </c>
      <c r="C1346" s="274">
        <f t="shared" si="106"/>
        <v>208588.79999999999</v>
      </c>
      <c r="D1346" s="276">
        <f t="shared" si="103"/>
        <v>181.56663690476191</v>
      </c>
      <c r="E1346" s="276">
        <f t="shared" si="104"/>
        <v>155.19999999999999</v>
      </c>
    </row>
    <row r="1347" spans="1:5" x14ac:dyDescent="0.2">
      <c r="A1347" s="273">
        <f t="shared" si="105"/>
        <v>1345</v>
      </c>
      <c r="B1347" s="16">
        <f t="shared" si="102"/>
        <v>244192.73750000002</v>
      </c>
      <c r="C1347" s="274">
        <f t="shared" si="106"/>
        <v>208743.99999999997</v>
      </c>
      <c r="D1347" s="276">
        <f t="shared" si="103"/>
        <v>181.55593866171006</v>
      </c>
      <c r="E1347" s="276">
        <f t="shared" si="104"/>
        <v>155.19999999999999</v>
      </c>
    </row>
    <row r="1348" spans="1:5" x14ac:dyDescent="0.2">
      <c r="A1348" s="273">
        <f t="shared" si="105"/>
        <v>1346</v>
      </c>
      <c r="B1348" s="16">
        <f t="shared" ref="B1348:B1411" si="107">1.165*(16600+(A1348*143.5))</f>
        <v>244359.91500000001</v>
      </c>
      <c r="C1348" s="274">
        <f t="shared" si="106"/>
        <v>208899.19999999998</v>
      </c>
      <c r="D1348" s="276">
        <f t="shared" ref="D1348:D1411" si="108">B1348/A1348</f>
        <v>181.54525631500744</v>
      </c>
      <c r="E1348" s="276">
        <f t="shared" ref="E1348:E1411" si="109">C1348/A1348</f>
        <v>155.19999999999999</v>
      </c>
    </row>
    <row r="1349" spans="1:5" x14ac:dyDescent="0.2">
      <c r="A1349" s="273">
        <f t="shared" si="105"/>
        <v>1347</v>
      </c>
      <c r="B1349" s="16">
        <f t="shared" si="107"/>
        <v>244527.0925</v>
      </c>
      <c r="C1349" s="274">
        <f t="shared" si="106"/>
        <v>209054.4</v>
      </c>
      <c r="D1349" s="276">
        <f t="shared" si="108"/>
        <v>181.53458982925019</v>
      </c>
      <c r="E1349" s="276">
        <f t="shared" si="109"/>
        <v>155.19999999999999</v>
      </c>
    </row>
    <row r="1350" spans="1:5" x14ac:dyDescent="0.2">
      <c r="A1350" s="273">
        <f t="shared" si="105"/>
        <v>1348</v>
      </c>
      <c r="B1350" s="16">
        <f t="shared" si="107"/>
        <v>244694.27000000002</v>
      </c>
      <c r="C1350" s="274">
        <f t="shared" si="106"/>
        <v>209209.59999999998</v>
      </c>
      <c r="D1350" s="276">
        <f t="shared" si="108"/>
        <v>181.52393916913948</v>
      </c>
      <c r="E1350" s="276">
        <f t="shared" si="109"/>
        <v>155.19999999999999</v>
      </c>
    </row>
    <row r="1351" spans="1:5" x14ac:dyDescent="0.2">
      <c r="A1351" s="273">
        <f t="shared" si="105"/>
        <v>1349</v>
      </c>
      <c r="B1351" s="16">
        <f t="shared" si="107"/>
        <v>244861.44750000001</v>
      </c>
      <c r="C1351" s="274">
        <f t="shared" si="106"/>
        <v>209364.8</v>
      </c>
      <c r="D1351" s="276">
        <f t="shared" si="108"/>
        <v>181.51330429948109</v>
      </c>
      <c r="E1351" s="276">
        <f t="shared" si="109"/>
        <v>155.19999999999999</v>
      </c>
    </row>
    <row r="1352" spans="1:5" x14ac:dyDescent="0.2">
      <c r="A1352" s="273">
        <f t="shared" si="105"/>
        <v>1350</v>
      </c>
      <c r="B1352" s="16">
        <f t="shared" si="107"/>
        <v>245028.625</v>
      </c>
      <c r="C1352" s="274">
        <f t="shared" si="106"/>
        <v>209519.99999999997</v>
      </c>
      <c r="D1352" s="276">
        <f t="shared" si="108"/>
        <v>181.50268518518519</v>
      </c>
      <c r="E1352" s="276">
        <f t="shared" si="109"/>
        <v>155.19999999999999</v>
      </c>
    </row>
    <row r="1353" spans="1:5" x14ac:dyDescent="0.2">
      <c r="A1353" s="273">
        <f t="shared" si="105"/>
        <v>1351</v>
      </c>
      <c r="B1353" s="16">
        <f t="shared" si="107"/>
        <v>245195.80250000002</v>
      </c>
      <c r="C1353" s="274">
        <f t="shared" si="106"/>
        <v>209675.19999999998</v>
      </c>
      <c r="D1353" s="276">
        <f t="shared" si="108"/>
        <v>181.49208179126575</v>
      </c>
      <c r="E1353" s="276">
        <f t="shared" si="109"/>
        <v>155.19999999999999</v>
      </c>
    </row>
    <row r="1354" spans="1:5" x14ac:dyDescent="0.2">
      <c r="A1354" s="273">
        <f t="shared" si="105"/>
        <v>1352</v>
      </c>
      <c r="B1354" s="16">
        <f t="shared" si="107"/>
        <v>245362.98</v>
      </c>
      <c r="C1354" s="274">
        <f t="shared" si="106"/>
        <v>209830.39999999999</v>
      </c>
      <c r="D1354" s="276">
        <f t="shared" si="108"/>
        <v>181.48149408284024</v>
      </c>
      <c r="E1354" s="276">
        <f t="shared" si="109"/>
        <v>155.19999999999999</v>
      </c>
    </row>
    <row r="1355" spans="1:5" x14ac:dyDescent="0.2">
      <c r="A1355" s="273">
        <f t="shared" si="105"/>
        <v>1353</v>
      </c>
      <c r="B1355" s="16">
        <f t="shared" si="107"/>
        <v>245530.1575</v>
      </c>
      <c r="C1355" s="274">
        <f t="shared" si="106"/>
        <v>209985.59999999998</v>
      </c>
      <c r="D1355" s="276">
        <f t="shared" si="108"/>
        <v>181.47092202512934</v>
      </c>
      <c r="E1355" s="276">
        <f t="shared" si="109"/>
        <v>155.19999999999999</v>
      </c>
    </row>
    <row r="1356" spans="1:5" x14ac:dyDescent="0.2">
      <c r="A1356" s="273">
        <f t="shared" si="105"/>
        <v>1354</v>
      </c>
      <c r="B1356" s="16">
        <f t="shared" si="107"/>
        <v>245697.33500000002</v>
      </c>
      <c r="C1356" s="274">
        <f t="shared" si="106"/>
        <v>210140.79999999999</v>
      </c>
      <c r="D1356" s="276">
        <f t="shared" si="108"/>
        <v>181.46036558345645</v>
      </c>
      <c r="E1356" s="276">
        <f t="shared" si="109"/>
        <v>155.19999999999999</v>
      </c>
    </row>
    <row r="1357" spans="1:5" x14ac:dyDescent="0.2">
      <c r="A1357" s="273">
        <f t="shared" si="105"/>
        <v>1355</v>
      </c>
      <c r="B1357" s="16">
        <f t="shared" si="107"/>
        <v>245864.51250000001</v>
      </c>
      <c r="C1357" s="274">
        <f t="shared" si="106"/>
        <v>210295.99999999997</v>
      </c>
      <c r="D1357" s="276">
        <f t="shared" si="108"/>
        <v>181.44982472324725</v>
      </c>
      <c r="E1357" s="276">
        <f t="shared" si="109"/>
        <v>155.19999999999999</v>
      </c>
    </row>
    <row r="1358" spans="1:5" x14ac:dyDescent="0.2">
      <c r="A1358" s="273">
        <f t="shared" si="105"/>
        <v>1356</v>
      </c>
      <c r="B1358" s="16">
        <f t="shared" si="107"/>
        <v>246031.69</v>
      </c>
      <c r="C1358" s="274">
        <f t="shared" si="106"/>
        <v>210451.19999999998</v>
      </c>
      <c r="D1358" s="276">
        <f t="shared" si="108"/>
        <v>181.43929941002949</v>
      </c>
      <c r="E1358" s="276">
        <f t="shared" si="109"/>
        <v>155.19999999999999</v>
      </c>
    </row>
    <row r="1359" spans="1:5" x14ac:dyDescent="0.2">
      <c r="A1359" s="273">
        <f t="shared" ref="A1359:A1422" si="110">A1358+1</f>
        <v>1357</v>
      </c>
      <c r="B1359" s="16">
        <f t="shared" si="107"/>
        <v>246198.86749999999</v>
      </c>
      <c r="C1359" s="274">
        <f t="shared" ref="C1359:C1422" si="111">A1359*155.2</f>
        <v>210606.4</v>
      </c>
      <c r="D1359" s="276">
        <f t="shared" si="108"/>
        <v>181.42878960943256</v>
      </c>
      <c r="E1359" s="276">
        <f t="shared" si="109"/>
        <v>155.19999999999999</v>
      </c>
    </row>
    <row r="1360" spans="1:5" x14ac:dyDescent="0.2">
      <c r="A1360" s="273">
        <f t="shared" si="110"/>
        <v>1358</v>
      </c>
      <c r="B1360" s="16">
        <f t="shared" si="107"/>
        <v>246366.04500000001</v>
      </c>
      <c r="C1360" s="274">
        <f t="shared" si="111"/>
        <v>210761.59999999998</v>
      </c>
      <c r="D1360" s="276">
        <f t="shared" si="108"/>
        <v>181.41829528718705</v>
      </c>
      <c r="E1360" s="276">
        <f t="shared" si="109"/>
        <v>155.19999999999999</v>
      </c>
    </row>
    <row r="1361" spans="1:5" x14ac:dyDescent="0.2">
      <c r="A1361" s="273">
        <f t="shared" si="110"/>
        <v>1359</v>
      </c>
      <c r="B1361" s="16">
        <f t="shared" si="107"/>
        <v>246533.2225</v>
      </c>
      <c r="C1361" s="274">
        <f t="shared" si="111"/>
        <v>210916.8</v>
      </c>
      <c r="D1361" s="276">
        <f t="shared" si="108"/>
        <v>181.40781640912437</v>
      </c>
      <c r="E1361" s="276">
        <f t="shared" si="109"/>
        <v>155.19999999999999</v>
      </c>
    </row>
    <row r="1362" spans="1:5" x14ac:dyDescent="0.2">
      <c r="A1362" s="273">
        <f t="shared" si="110"/>
        <v>1360</v>
      </c>
      <c r="B1362" s="16">
        <f t="shared" si="107"/>
        <v>246700.4</v>
      </c>
      <c r="C1362" s="274">
        <f t="shared" si="111"/>
        <v>211071.99999999997</v>
      </c>
      <c r="D1362" s="276">
        <f t="shared" si="108"/>
        <v>181.39735294117648</v>
      </c>
      <c r="E1362" s="276">
        <f t="shared" si="109"/>
        <v>155.19999999999999</v>
      </c>
    </row>
    <row r="1363" spans="1:5" x14ac:dyDescent="0.2">
      <c r="A1363" s="273">
        <f t="shared" si="110"/>
        <v>1361</v>
      </c>
      <c r="B1363" s="16">
        <f t="shared" si="107"/>
        <v>246867.57750000001</v>
      </c>
      <c r="C1363" s="274">
        <f t="shared" si="111"/>
        <v>211227.19999999998</v>
      </c>
      <c r="D1363" s="276">
        <f t="shared" si="108"/>
        <v>181.38690484937547</v>
      </c>
      <c r="E1363" s="276">
        <f t="shared" si="109"/>
        <v>155.19999999999999</v>
      </c>
    </row>
    <row r="1364" spans="1:5" x14ac:dyDescent="0.2">
      <c r="A1364" s="273">
        <f t="shared" si="110"/>
        <v>1362</v>
      </c>
      <c r="B1364" s="16">
        <f t="shared" si="107"/>
        <v>247034.755</v>
      </c>
      <c r="C1364" s="274">
        <f t="shared" si="111"/>
        <v>211382.39999999999</v>
      </c>
      <c r="D1364" s="276">
        <f t="shared" si="108"/>
        <v>181.37647209985317</v>
      </c>
      <c r="E1364" s="276">
        <f t="shared" si="109"/>
        <v>155.19999999999999</v>
      </c>
    </row>
    <row r="1365" spans="1:5" x14ac:dyDescent="0.2">
      <c r="A1365" s="273">
        <f t="shared" si="110"/>
        <v>1363</v>
      </c>
      <c r="B1365" s="16">
        <f t="shared" si="107"/>
        <v>247201.9325</v>
      </c>
      <c r="C1365" s="274">
        <f t="shared" si="111"/>
        <v>211537.59999999998</v>
      </c>
      <c r="D1365" s="276">
        <f t="shared" si="108"/>
        <v>181.3660546588408</v>
      </c>
      <c r="E1365" s="276">
        <f t="shared" si="109"/>
        <v>155.19999999999999</v>
      </c>
    </row>
    <row r="1366" spans="1:5" x14ac:dyDescent="0.2">
      <c r="A1366" s="273">
        <f t="shared" si="110"/>
        <v>1364</v>
      </c>
      <c r="B1366" s="16">
        <f t="shared" si="107"/>
        <v>247369.11000000002</v>
      </c>
      <c r="C1366" s="274">
        <f t="shared" si="111"/>
        <v>211692.79999999999</v>
      </c>
      <c r="D1366" s="276">
        <f t="shared" si="108"/>
        <v>181.35565249266864</v>
      </c>
      <c r="E1366" s="276">
        <f t="shared" si="109"/>
        <v>155.19999999999999</v>
      </c>
    </row>
    <row r="1367" spans="1:5" x14ac:dyDescent="0.2">
      <c r="A1367" s="273">
        <f t="shared" si="110"/>
        <v>1365</v>
      </c>
      <c r="B1367" s="16">
        <f t="shared" si="107"/>
        <v>247536.28750000001</v>
      </c>
      <c r="C1367" s="274">
        <f t="shared" si="111"/>
        <v>211847.99999999997</v>
      </c>
      <c r="D1367" s="276">
        <f t="shared" si="108"/>
        <v>181.34526556776558</v>
      </c>
      <c r="E1367" s="276">
        <f t="shared" si="109"/>
        <v>155.19999999999999</v>
      </c>
    </row>
    <row r="1368" spans="1:5" x14ac:dyDescent="0.2">
      <c r="A1368" s="273">
        <f t="shared" si="110"/>
        <v>1366</v>
      </c>
      <c r="B1368" s="16">
        <f t="shared" si="107"/>
        <v>247703.465</v>
      </c>
      <c r="C1368" s="274">
        <f t="shared" si="111"/>
        <v>212003.19999999998</v>
      </c>
      <c r="D1368" s="276">
        <f t="shared" si="108"/>
        <v>181.33489385065886</v>
      </c>
      <c r="E1368" s="276">
        <f t="shared" si="109"/>
        <v>155.19999999999999</v>
      </c>
    </row>
    <row r="1369" spans="1:5" x14ac:dyDescent="0.2">
      <c r="A1369" s="273">
        <f t="shared" si="110"/>
        <v>1367</v>
      </c>
      <c r="B1369" s="16">
        <f t="shared" si="107"/>
        <v>247870.64250000002</v>
      </c>
      <c r="C1369" s="274">
        <f t="shared" si="111"/>
        <v>212158.4</v>
      </c>
      <c r="D1369" s="276">
        <f t="shared" si="108"/>
        <v>181.32453730797369</v>
      </c>
      <c r="E1369" s="276">
        <f t="shared" si="109"/>
        <v>155.19999999999999</v>
      </c>
    </row>
    <row r="1370" spans="1:5" x14ac:dyDescent="0.2">
      <c r="A1370" s="273">
        <f t="shared" si="110"/>
        <v>1368</v>
      </c>
      <c r="B1370" s="16">
        <f t="shared" si="107"/>
        <v>248037.82</v>
      </c>
      <c r="C1370" s="274">
        <f t="shared" si="111"/>
        <v>212313.59999999998</v>
      </c>
      <c r="D1370" s="276">
        <f t="shared" si="108"/>
        <v>181.31419590643276</v>
      </c>
      <c r="E1370" s="276">
        <f t="shared" si="109"/>
        <v>155.19999999999999</v>
      </c>
    </row>
    <row r="1371" spans="1:5" x14ac:dyDescent="0.2">
      <c r="A1371" s="273">
        <f t="shared" si="110"/>
        <v>1369</v>
      </c>
      <c r="B1371" s="16">
        <f t="shared" si="107"/>
        <v>248204.9975</v>
      </c>
      <c r="C1371" s="274">
        <f t="shared" si="111"/>
        <v>212468.8</v>
      </c>
      <c r="D1371" s="276">
        <f t="shared" si="108"/>
        <v>181.30386961285609</v>
      </c>
      <c r="E1371" s="276">
        <f t="shared" si="109"/>
        <v>155.19999999999999</v>
      </c>
    </row>
    <row r="1372" spans="1:5" x14ac:dyDescent="0.2">
      <c r="A1372" s="273">
        <f t="shared" si="110"/>
        <v>1370</v>
      </c>
      <c r="B1372" s="16">
        <f t="shared" si="107"/>
        <v>248372.17500000002</v>
      </c>
      <c r="C1372" s="274">
        <f t="shared" si="111"/>
        <v>212623.99999999997</v>
      </c>
      <c r="D1372" s="276">
        <f t="shared" si="108"/>
        <v>181.29355839416058</v>
      </c>
      <c r="E1372" s="276">
        <f t="shared" si="109"/>
        <v>155.19999999999999</v>
      </c>
    </row>
    <row r="1373" spans="1:5" x14ac:dyDescent="0.2">
      <c r="A1373" s="273">
        <f t="shared" si="110"/>
        <v>1371</v>
      </c>
      <c r="B1373" s="16">
        <f t="shared" si="107"/>
        <v>248539.35250000001</v>
      </c>
      <c r="C1373" s="274">
        <f t="shared" si="111"/>
        <v>212779.19999999998</v>
      </c>
      <c r="D1373" s="276">
        <f t="shared" si="108"/>
        <v>181.28326221735961</v>
      </c>
      <c r="E1373" s="276">
        <f t="shared" si="109"/>
        <v>155.19999999999999</v>
      </c>
    </row>
    <row r="1374" spans="1:5" x14ac:dyDescent="0.2">
      <c r="A1374" s="273">
        <f t="shared" si="110"/>
        <v>1372</v>
      </c>
      <c r="B1374" s="16">
        <f t="shared" si="107"/>
        <v>248706.53</v>
      </c>
      <c r="C1374" s="274">
        <f t="shared" si="111"/>
        <v>212934.39999999999</v>
      </c>
      <c r="D1374" s="276">
        <f t="shared" si="108"/>
        <v>181.27298104956267</v>
      </c>
      <c r="E1374" s="276">
        <f t="shared" si="109"/>
        <v>155.19999999999999</v>
      </c>
    </row>
    <row r="1375" spans="1:5" x14ac:dyDescent="0.2">
      <c r="A1375" s="273">
        <f t="shared" si="110"/>
        <v>1373</v>
      </c>
      <c r="B1375" s="16">
        <f t="shared" si="107"/>
        <v>248873.70750000002</v>
      </c>
      <c r="C1375" s="274">
        <f t="shared" si="111"/>
        <v>213089.59999999998</v>
      </c>
      <c r="D1375" s="276">
        <f t="shared" si="108"/>
        <v>181.26271485797525</v>
      </c>
      <c r="E1375" s="276">
        <f t="shared" si="109"/>
        <v>155.19999999999999</v>
      </c>
    </row>
    <row r="1376" spans="1:5" x14ac:dyDescent="0.2">
      <c r="A1376" s="273">
        <f t="shared" si="110"/>
        <v>1374</v>
      </c>
      <c r="B1376" s="16">
        <f t="shared" si="107"/>
        <v>249040.88500000001</v>
      </c>
      <c r="C1376" s="274">
        <f t="shared" si="111"/>
        <v>213244.79999999999</v>
      </c>
      <c r="D1376" s="276">
        <f t="shared" si="108"/>
        <v>181.25246360989811</v>
      </c>
      <c r="E1376" s="276">
        <f t="shared" si="109"/>
        <v>155.19999999999999</v>
      </c>
    </row>
    <row r="1377" spans="1:5" x14ac:dyDescent="0.2">
      <c r="A1377" s="273">
        <f t="shared" si="110"/>
        <v>1375</v>
      </c>
      <c r="B1377" s="16">
        <f t="shared" si="107"/>
        <v>249208.0625</v>
      </c>
      <c r="C1377" s="274">
        <f t="shared" si="111"/>
        <v>213399.99999999997</v>
      </c>
      <c r="D1377" s="276">
        <f t="shared" si="108"/>
        <v>181.24222727272726</v>
      </c>
      <c r="E1377" s="276">
        <f t="shared" si="109"/>
        <v>155.19999999999999</v>
      </c>
    </row>
    <row r="1378" spans="1:5" x14ac:dyDescent="0.2">
      <c r="A1378" s="273">
        <f t="shared" si="110"/>
        <v>1376</v>
      </c>
      <c r="B1378" s="16">
        <f t="shared" si="107"/>
        <v>249375.24000000002</v>
      </c>
      <c r="C1378" s="274">
        <f t="shared" si="111"/>
        <v>213555.19999999998</v>
      </c>
      <c r="D1378" s="276">
        <f t="shared" si="108"/>
        <v>181.23200581395349</v>
      </c>
      <c r="E1378" s="276">
        <f t="shared" si="109"/>
        <v>155.19999999999999</v>
      </c>
    </row>
    <row r="1379" spans="1:5" x14ac:dyDescent="0.2">
      <c r="A1379" s="273">
        <f t="shared" si="110"/>
        <v>1377</v>
      </c>
      <c r="B1379" s="16">
        <f t="shared" si="107"/>
        <v>249542.41750000001</v>
      </c>
      <c r="C1379" s="274">
        <f t="shared" si="111"/>
        <v>213710.4</v>
      </c>
      <c r="D1379" s="276">
        <f t="shared" si="108"/>
        <v>181.22179920116196</v>
      </c>
      <c r="E1379" s="276">
        <f t="shared" si="109"/>
        <v>155.19999999999999</v>
      </c>
    </row>
    <row r="1380" spans="1:5" x14ac:dyDescent="0.2">
      <c r="A1380" s="273">
        <f t="shared" si="110"/>
        <v>1378</v>
      </c>
      <c r="B1380" s="16">
        <f t="shared" si="107"/>
        <v>249709.595</v>
      </c>
      <c r="C1380" s="274">
        <f t="shared" si="111"/>
        <v>213865.59999999998</v>
      </c>
      <c r="D1380" s="276">
        <f t="shared" si="108"/>
        <v>181.21160740203194</v>
      </c>
      <c r="E1380" s="276">
        <f t="shared" si="109"/>
        <v>155.19999999999999</v>
      </c>
    </row>
    <row r="1381" spans="1:5" x14ac:dyDescent="0.2">
      <c r="A1381" s="273">
        <f t="shared" si="110"/>
        <v>1379</v>
      </c>
      <c r="B1381" s="16">
        <f t="shared" si="107"/>
        <v>249876.77250000002</v>
      </c>
      <c r="C1381" s="274">
        <f t="shared" si="111"/>
        <v>214020.8</v>
      </c>
      <c r="D1381" s="276">
        <f t="shared" si="108"/>
        <v>181.2014303843365</v>
      </c>
      <c r="E1381" s="276">
        <f t="shared" si="109"/>
        <v>155.19999999999999</v>
      </c>
    </row>
    <row r="1382" spans="1:5" x14ac:dyDescent="0.2">
      <c r="A1382" s="273">
        <f t="shared" si="110"/>
        <v>1380</v>
      </c>
      <c r="B1382" s="16">
        <f t="shared" si="107"/>
        <v>250043.95</v>
      </c>
      <c r="C1382" s="274">
        <f t="shared" si="111"/>
        <v>214175.99999999997</v>
      </c>
      <c r="D1382" s="276">
        <f t="shared" si="108"/>
        <v>181.19126811594205</v>
      </c>
      <c r="E1382" s="276">
        <f t="shared" si="109"/>
        <v>155.19999999999999</v>
      </c>
    </row>
    <row r="1383" spans="1:5" x14ac:dyDescent="0.2">
      <c r="A1383" s="273">
        <f t="shared" si="110"/>
        <v>1381</v>
      </c>
      <c r="B1383" s="16">
        <f t="shared" si="107"/>
        <v>250211.1275</v>
      </c>
      <c r="C1383" s="274">
        <f t="shared" si="111"/>
        <v>214331.19999999998</v>
      </c>
      <c r="D1383" s="276">
        <f t="shared" si="108"/>
        <v>181.18112056480811</v>
      </c>
      <c r="E1383" s="276">
        <f t="shared" si="109"/>
        <v>155.19999999999999</v>
      </c>
    </row>
    <row r="1384" spans="1:5" x14ac:dyDescent="0.2">
      <c r="A1384" s="273">
        <f t="shared" si="110"/>
        <v>1382</v>
      </c>
      <c r="B1384" s="16">
        <f t="shared" si="107"/>
        <v>250378.30500000002</v>
      </c>
      <c r="C1384" s="274">
        <f t="shared" si="111"/>
        <v>214486.39999999999</v>
      </c>
      <c r="D1384" s="276">
        <f t="shared" si="108"/>
        <v>181.17098769898701</v>
      </c>
      <c r="E1384" s="276">
        <f t="shared" si="109"/>
        <v>155.19999999999999</v>
      </c>
    </row>
    <row r="1385" spans="1:5" x14ac:dyDescent="0.2">
      <c r="A1385" s="273">
        <f t="shared" si="110"/>
        <v>1383</v>
      </c>
      <c r="B1385" s="16">
        <f t="shared" si="107"/>
        <v>250545.48250000001</v>
      </c>
      <c r="C1385" s="274">
        <f t="shared" si="111"/>
        <v>214641.59999999998</v>
      </c>
      <c r="D1385" s="276">
        <f t="shared" si="108"/>
        <v>181.16086948662328</v>
      </c>
      <c r="E1385" s="276">
        <f t="shared" si="109"/>
        <v>155.19999999999999</v>
      </c>
    </row>
    <row r="1386" spans="1:5" x14ac:dyDescent="0.2">
      <c r="A1386" s="273">
        <f t="shared" si="110"/>
        <v>1384</v>
      </c>
      <c r="B1386" s="16">
        <f t="shared" si="107"/>
        <v>250712.66</v>
      </c>
      <c r="C1386" s="274">
        <f t="shared" si="111"/>
        <v>214796.79999999999</v>
      </c>
      <c r="D1386" s="276">
        <f t="shared" si="108"/>
        <v>181.15076589595375</v>
      </c>
      <c r="E1386" s="276">
        <f t="shared" si="109"/>
        <v>155.19999999999999</v>
      </c>
    </row>
    <row r="1387" spans="1:5" x14ac:dyDescent="0.2">
      <c r="A1387" s="273">
        <f t="shared" si="110"/>
        <v>1385</v>
      </c>
      <c r="B1387" s="16">
        <f t="shared" si="107"/>
        <v>250879.83749999999</v>
      </c>
      <c r="C1387" s="274">
        <f t="shared" si="111"/>
        <v>214951.99999999997</v>
      </c>
      <c r="D1387" s="276">
        <f t="shared" si="108"/>
        <v>181.14067689530685</v>
      </c>
      <c r="E1387" s="276">
        <f t="shared" si="109"/>
        <v>155.19999999999999</v>
      </c>
    </row>
    <row r="1388" spans="1:5" x14ac:dyDescent="0.2">
      <c r="A1388" s="273">
        <f t="shared" si="110"/>
        <v>1386</v>
      </c>
      <c r="B1388" s="16">
        <f t="shared" si="107"/>
        <v>251047.01500000001</v>
      </c>
      <c r="C1388" s="274">
        <f t="shared" si="111"/>
        <v>215107.19999999998</v>
      </c>
      <c r="D1388" s="276">
        <f t="shared" si="108"/>
        <v>181.13060245310245</v>
      </c>
      <c r="E1388" s="276">
        <f t="shared" si="109"/>
        <v>155.19999999999999</v>
      </c>
    </row>
    <row r="1389" spans="1:5" x14ac:dyDescent="0.2">
      <c r="A1389" s="273">
        <f t="shared" si="110"/>
        <v>1387</v>
      </c>
      <c r="B1389" s="16">
        <f t="shared" si="107"/>
        <v>251214.1925</v>
      </c>
      <c r="C1389" s="274">
        <f t="shared" si="111"/>
        <v>215262.4</v>
      </c>
      <c r="D1389" s="276">
        <f t="shared" si="108"/>
        <v>181.12054253785149</v>
      </c>
      <c r="E1389" s="276">
        <f t="shared" si="109"/>
        <v>155.19999999999999</v>
      </c>
    </row>
    <row r="1390" spans="1:5" x14ac:dyDescent="0.2">
      <c r="A1390" s="273">
        <f t="shared" si="110"/>
        <v>1388</v>
      </c>
      <c r="B1390" s="16">
        <f t="shared" si="107"/>
        <v>251381.37</v>
      </c>
      <c r="C1390" s="274">
        <f t="shared" si="111"/>
        <v>215417.59999999998</v>
      </c>
      <c r="D1390" s="276">
        <f t="shared" si="108"/>
        <v>181.11049711815562</v>
      </c>
      <c r="E1390" s="276">
        <f t="shared" si="109"/>
        <v>155.19999999999999</v>
      </c>
    </row>
    <row r="1391" spans="1:5" x14ac:dyDescent="0.2">
      <c r="A1391" s="273">
        <f t="shared" si="110"/>
        <v>1389</v>
      </c>
      <c r="B1391" s="16">
        <f t="shared" si="107"/>
        <v>251548.54750000002</v>
      </c>
      <c r="C1391" s="274">
        <f t="shared" si="111"/>
        <v>215572.8</v>
      </c>
      <c r="D1391" s="276">
        <f t="shared" si="108"/>
        <v>181.10046616270699</v>
      </c>
      <c r="E1391" s="276">
        <f t="shared" si="109"/>
        <v>155.19999999999999</v>
      </c>
    </row>
    <row r="1392" spans="1:5" x14ac:dyDescent="0.2">
      <c r="A1392" s="273">
        <f t="shared" si="110"/>
        <v>1390</v>
      </c>
      <c r="B1392" s="16">
        <f t="shared" si="107"/>
        <v>251715.72500000001</v>
      </c>
      <c r="C1392" s="274">
        <f t="shared" si="111"/>
        <v>215727.99999999997</v>
      </c>
      <c r="D1392" s="276">
        <f t="shared" si="108"/>
        <v>181.09044964028777</v>
      </c>
      <c r="E1392" s="276">
        <f t="shared" si="109"/>
        <v>155.19999999999999</v>
      </c>
    </row>
    <row r="1393" spans="1:5" x14ac:dyDescent="0.2">
      <c r="A1393" s="273">
        <f t="shared" si="110"/>
        <v>1391</v>
      </c>
      <c r="B1393" s="16">
        <f t="shared" si="107"/>
        <v>251882.9025</v>
      </c>
      <c r="C1393" s="274">
        <f t="shared" si="111"/>
        <v>215883.19999999998</v>
      </c>
      <c r="D1393" s="276">
        <f t="shared" si="108"/>
        <v>181.08044751976993</v>
      </c>
      <c r="E1393" s="276">
        <f t="shared" si="109"/>
        <v>155.19999999999999</v>
      </c>
    </row>
    <row r="1394" spans="1:5" x14ac:dyDescent="0.2">
      <c r="A1394" s="273">
        <f t="shared" si="110"/>
        <v>1392</v>
      </c>
      <c r="B1394" s="16">
        <f t="shared" si="107"/>
        <v>252050.08000000002</v>
      </c>
      <c r="C1394" s="274">
        <f t="shared" si="111"/>
        <v>216038.39999999999</v>
      </c>
      <c r="D1394" s="276">
        <f t="shared" si="108"/>
        <v>181.07045977011495</v>
      </c>
      <c r="E1394" s="276">
        <f t="shared" si="109"/>
        <v>155.19999999999999</v>
      </c>
    </row>
    <row r="1395" spans="1:5" x14ac:dyDescent="0.2">
      <c r="A1395" s="273">
        <f t="shared" si="110"/>
        <v>1393</v>
      </c>
      <c r="B1395" s="16">
        <f t="shared" si="107"/>
        <v>252217.25750000001</v>
      </c>
      <c r="C1395" s="274">
        <f t="shared" si="111"/>
        <v>216193.59999999998</v>
      </c>
      <c r="D1395" s="276">
        <f t="shared" si="108"/>
        <v>181.06048636037329</v>
      </c>
      <c r="E1395" s="276">
        <f t="shared" si="109"/>
        <v>155.19999999999999</v>
      </c>
    </row>
    <row r="1396" spans="1:5" x14ac:dyDescent="0.2">
      <c r="A1396" s="273">
        <f t="shared" si="110"/>
        <v>1394</v>
      </c>
      <c r="B1396" s="16">
        <f t="shared" si="107"/>
        <v>252384.435</v>
      </c>
      <c r="C1396" s="274">
        <f t="shared" si="111"/>
        <v>216348.79999999999</v>
      </c>
      <c r="D1396" s="276">
        <f t="shared" si="108"/>
        <v>181.05052725968437</v>
      </c>
      <c r="E1396" s="276">
        <f t="shared" si="109"/>
        <v>155.19999999999999</v>
      </c>
    </row>
    <row r="1397" spans="1:5" x14ac:dyDescent="0.2">
      <c r="A1397" s="273">
        <f t="shared" si="110"/>
        <v>1395</v>
      </c>
      <c r="B1397" s="16">
        <f t="shared" si="107"/>
        <v>252551.61250000002</v>
      </c>
      <c r="C1397" s="274">
        <f t="shared" si="111"/>
        <v>216503.99999999997</v>
      </c>
      <c r="D1397" s="276">
        <f t="shared" si="108"/>
        <v>181.04058243727599</v>
      </c>
      <c r="E1397" s="276">
        <f t="shared" si="109"/>
        <v>155.19999999999999</v>
      </c>
    </row>
    <row r="1398" spans="1:5" x14ac:dyDescent="0.2">
      <c r="A1398" s="273">
        <f t="shared" si="110"/>
        <v>1396</v>
      </c>
      <c r="B1398" s="16">
        <f t="shared" si="107"/>
        <v>252718.79</v>
      </c>
      <c r="C1398" s="274">
        <f t="shared" si="111"/>
        <v>216659.19999999998</v>
      </c>
      <c r="D1398" s="276">
        <f t="shared" si="108"/>
        <v>181.0306518624642</v>
      </c>
      <c r="E1398" s="276">
        <f t="shared" si="109"/>
        <v>155.19999999999999</v>
      </c>
    </row>
    <row r="1399" spans="1:5" x14ac:dyDescent="0.2">
      <c r="A1399" s="273">
        <f t="shared" si="110"/>
        <v>1397</v>
      </c>
      <c r="B1399" s="16">
        <f t="shared" si="107"/>
        <v>252885.9675</v>
      </c>
      <c r="C1399" s="274">
        <f t="shared" si="111"/>
        <v>216814.4</v>
      </c>
      <c r="D1399" s="276">
        <f t="shared" si="108"/>
        <v>181.02073550465283</v>
      </c>
      <c r="E1399" s="276">
        <f t="shared" si="109"/>
        <v>155.19999999999999</v>
      </c>
    </row>
    <row r="1400" spans="1:5" x14ac:dyDescent="0.2">
      <c r="A1400" s="273">
        <f t="shared" si="110"/>
        <v>1398</v>
      </c>
      <c r="B1400" s="16">
        <f t="shared" si="107"/>
        <v>253053.14500000002</v>
      </c>
      <c r="C1400" s="274">
        <f t="shared" si="111"/>
        <v>216969.59999999998</v>
      </c>
      <c r="D1400" s="276">
        <f t="shared" si="108"/>
        <v>181.01083333333335</v>
      </c>
      <c r="E1400" s="276">
        <f t="shared" si="109"/>
        <v>155.19999999999999</v>
      </c>
    </row>
    <row r="1401" spans="1:5" x14ac:dyDescent="0.2">
      <c r="A1401" s="273">
        <f t="shared" si="110"/>
        <v>1399</v>
      </c>
      <c r="B1401" s="16">
        <f t="shared" si="107"/>
        <v>253220.32250000001</v>
      </c>
      <c r="C1401" s="274">
        <f t="shared" si="111"/>
        <v>217124.8</v>
      </c>
      <c r="D1401" s="276">
        <f t="shared" si="108"/>
        <v>181.00094531808435</v>
      </c>
      <c r="E1401" s="276">
        <f t="shared" si="109"/>
        <v>155.19999999999999</v>
      </c>
    </row>
    <row r="1402" spans="1:5" x14ac:dyDescent="0.2">
      <c r="A1402" s="273">
        <f t="shared" si="110"/>
        <v>1400</v>
      </c>
      <c r="B1402" s="16">
        <f t="shared" si="107"/>
        <v>253387.5</v>
      </c>
      <c r="C1402" s="274">
        <f t="shared" si="111"/>
        <v>217279.99999999997</v>
      </c>
      <c r="D1402" s="276">
        <f t="shared" si="108"/>
        <v>180.99107142857142</v>
      </c>
      <c r="E1402" s="276">
        <f t="shared" si="109"/>
        <v>155.19999999999999</v>
      </c>
    </row>
    <row r="1403" spans="1:5" x14ac:dyDescent="0.2">
      <c r="A1403" s="273">
        <f t="shared" si="110"/>
        <v>1401</v>
      </c>
      <c r="B1403" s="16">
        <f t="shared" si="107"/>
        <v>253554.67750000002</v>
      </c>
      <c r="C1403" s="274">
        <f t="shared" si="111"/>
        <v>217435.19999999998</v>
      </c>
      <c r="D1403" s="276">
        <f t="shared" si="108"/>
        <v>180.98121163454675</v>
      </c>
      <c r="E1403" s="276">
        <f t="shared" si="109"/>
        <v>155.19999999999999</v>
      </c>
    </row>
    <row r="1404" spans="1:5" x14ac:dyDescent="0.2">
      <c r="A1404" s="273">
        <f t="shared" si="110"/>
        <v>1402</v>
      </c>
      <c r="B1404" s="16">
        <f t="shared" si="107"/>
        <v>253721.85500000001</v>
      </c>
      <c r="C1404" s="274">
        <f t="shared" si="111"/>
        <v>217590.39999999999</v>
      </c>
      <c r="D1404" s="276">
        <f t="shared" si="108"/>
        <v>180.97136590584878</v>
      </c>
      <c r="E1404" s="276">
        <f t="shared" si="109"/>
        <v>155.19999999999999</v>
      </c>
    </row>
    <row r="1405" spans="1:5" x14ac:dyDescent="0.2">
      <c r="A1405" s="273">
        <f t="shared" si="110"/>
        <v>1403</v>
      </c>
      <c r="B1405" s="16">
        <f t="shared" si="107"/>
        <v>253889.0325</v>
      </c>
      <c r="C1405" s="274">
        <f t="shared" si="111"/>
        <v>217745.59999999998</v>
      </c>
      <c r="D1405" s="276">
        <f t="shared" si="108"/>
        <v>180.961534212402</v>
      </c>
      <c r="E1405" s="276">
        <f t="shared" si="109"/>
        <v>155.19999999999999</v>
      </c>
    </row>
    <row r="1406" spans="1:5" x14ac:dyDescent="0.2">
      <c r="A1406" s="273">
        <f t="shared" si="110"/>
        <v>1404</v>
      </c>
      <c r="B1406" s="16">
        <f t="shared" si="107"/>
        <v>254056.21000000002</v>
      </c>
      <c r="C1406" s="274">
        <f t="shared" si="111"/>
        <v>217900.79999999999</v>
      </c>
      <c r="D1406" s="276">
        <f t="shared" si="108"/>
        <v>180.95171652421655</v>
      </c>
      <c r="E1406" s="276">
        <f t="shared" si="109"/>
        <v>155.19999999999999</v>
      </c>
    </row>
    <row r="1407" spans="1:5" x14ac:dyDescent="0.2">
      <c r="A1407" s="273">
        <f t="shared" si="110"/>
        <v>1405</v>
      </c>
      <c r="B1407" s="16">
        <f t="shared" si="107"/>
        <v>254223.38750000001</v>
      </c>
      <c r="C1407" s="274">
        <f t="shared" si="111"/>
        <v>218055.99999999997</v>
      </c>
      <c r="D1407" s="276">
        <f t="shared" si="108"/>
        <v>180.94191281138791</v>
      </c>
      <c r="E1407" s="276">
        <f t="shared" si="109"/>
        <v>155.19999999999999</v>
      </c>
    </row>
    <row r="1408" spans="1:5" x14ac:dyDescent="0.2">
      <c r="A1408" s="273">
        <f t="shared" si="110"/>
        <v>1406</v>
      </c>
      <c r="B1408" s="16">
        <f t="shared" si="107"/>
        <v>254390.565</v>
      </c>
      <c r="C1408" s="274">
        <f t="shared" si="111"/>
        <v>218211.19999999998</v>
      </c>
      <c r="D1408" s="276">
        <f t="shared" si="108"/>
        <v>180.93212304409673</v>
      </c>
      <c r="E1408" s="276">
        <f t="shared" si="109"/>
        <v>155.19999999999999</v>
      </c>
    </row>
    <row r="1409" spans="1:5" x14ac:dyDescent="0.2">
      <c r="A1409" s="273">
        <f t="shared" si="110"/>
        <v>1407</v>
      </c>
      <c r="B1409" s="16">
        <f t="shared" si="107"/>
        <v>254557.74250000002</v>
      </c>
      <c r="C1409" s="274">
        <f t="shared" si="111"/>
        <v>218366.4</v>
      </c>
      <c r="D1409" s="276">
        <f t="shared" si="108"/>
        <v>180.92234719260841</v>
      </c>
      <c r="E1409" s="276">
        <f t="shared" si="109"/>
        <v>155.19999999999999</v>
      </c>
    </row>
    <row r="1410" spans="1:5" x14ac:dyDescent="0.2">
      <c r="A1410" s="273">
        <f t="shared" si="110"/>
        <v>1408</v>
      </c>
      <c r="B1410" s="16">
        <f t="shared" si="107"/>
        <v>254724.92</v>
      </c>
      <c r="C1410" s="274">
        <f t="shared" si="111"/>
        <v>218521.59999999998</v>
      </c>
      <c r="D1410" s="276">
        <f t="shared" si="108"/>
        <v>180.91258522727273</v>
      </c>
      <c r="E1410" s="276">
        <f t="shared" si="109"/>
        <v>155.19999999999999</v>
      </c>
    </row>
    <row r="1411" spans="1:5" x14ac:dyDescent="0.2">
      <c r="A1411" s="273">
        <f t="shared" si="110"/>
        <v>1409</v>
      </c>
      <c r="B1411" s="16">
        <f t="shared" si="107"/>
        <v>254892.0975</v>
      </c>
      <c r="C1411" s="274">
        <f t="shared" si="111"/>
        <v>218676.8</v>
      </c>
      <c r="D1411" s="276">
        <f t="shared" si="108"/>
        <v>180.90283711852379</v>
      </c>
      <c r="E1411" s="276">
        <f t="shared" si="109"/>
        <v>155.19999999999999</v>
      </c>
    </row>
    <row r="1412" spans="1:5" x14ac:dyDescent="0.2">
      <c r="A1412" s="273">
        <f t="shared" si="110"/>
        <v>1410</v>
      </c>
      <c r="B1412" s="16">
        <f t="shared" ref="B1412:B1475" si="112">1.165*(16600+(A1412*143.5))</f>
        <v>255059.27499999999</v>
      </c>
      <c r="C1412" s="274">
        <f t="shared" si="111"/>
        <v>218831.99999999997</v>
      </c>
      <c r="D1412" s="276">
        <f t="shared" ref="D1412:D1475" si="113">B1412/A1412</f>
        <v>180.89310283687942</v>
      </c>
      <c r="E1412" s="276">
        <f t="shared" ref="E1412:E1475" si="114">C1412/A1412</f>
        <v>155.19999999999999</v>
      </c>
    </row>
    <row r="1413" spans="1:5" x14ac:dyDescent="0.2">
      <c r="A1413" s="273">
        <f t="shared" si="110"/>
        <v>1411</v>
      </c>
      <c r="B1413" s="16">
        <f t="shared" si="112"/>
        <v>255226.45250000001</v>
      </c>
      <c r="C1413" s="274">
        <f t="shared" si="111"/>
        <v>218987.19999999998</v>
      </c>
      <c r="D1413" s="276">
        <f t="shared" si="113"/>
        <v>180.8833823529412</v>
      </c>
      <c r="E1413" s="276">
        <f t="shared" si="114"/>
        <v>155.19999999999999</v>
      </c>
    </row>
    <row r="1414" spans="1:5" x14ac:dyDescent="0.2">
      <c r="A1414" s="273">
        <f t="shared" si="110"/>
        <v>1412</v>
      </c>
      <c r="B1414" s="16">
        <f t="shared" si="112"/>
        <v>255393.63</v>
      </c>
      <c r="C1414" s="274">
        <f t="shared" si="111"/>
        <v>219142.39999999999</v>
      </c>
      <c r="D1414" s="276">
        <f t="shared" si="113"/>
        <v>180.87367563739377</v>
      </c>
      <c r="E1414" s="276">
        <f t="shared" si="114"/>
        <v>155.19999999999999</v>
      </c>
    </row>
    <row r="1415" spans="1:5" x14ac:dyDescent="0.2">
      <c r="A1415" s="273">
        <f t="shared" si="110"/>
        <v>1413</v>
      </c>
      <c r="B1415" s="16">
        <f t="shared" si="112"/>
        <v>255560.8075</v>
      </c>
      <c r="C1415" s="274">
        <f t="shared" si="111"/>
        <v>219297.59999999998</v>
      </c>
      <c r="D1415" s="276">
        <f t="shared" si="113"/>
        <v>180.86398266100494</v>
      </c>
      <c r="E1415" s="276">
        <f t="shared" si="114"/>
        <v>155.19999999999999</v>
      </c>
    </row>
    <row r="1416" spans="1:5" x14ac:dyDescent="0.2">
      <c r="A1416" s="273">
        <f t="shared" si="110"/>
        <v>1414</v>
      </c>
      <c r="B1416" s="16">
        <f t="shared" si="112"/>
        <v>255727.98500000002</v>
      </c>
      <c r="C1416" s="274">
        <f t="shared" si="111"/>
        <v>219452.79999999999</v>
      </c>
      <c r="D1416" s="276">
        <f t="shared" si="113"/>
        <v>180.85430339462519</v>
      </c>
      <c r="E1416" s="276">
        <f t="shared" si="114"/>
        <v>155.19999999999999</v>
      </c>
    </row>
    <row r="1417" spans="1:5" x14ac:dyDescent="0.2">
      <c r="A1417" s="273">
        <f t="shared" si="110"/>
        <v>1415</v>
      </c>
      <c r="B1417" s="16">
        <f t="shared" si="112"/>
        <v>255895.16250000001</v>
      </c>
      <c r="C1417" s="274">
        <f t="shared" si="111"/>
        <v>219607.99999999997</v>
      </c>
      <c r="D1417" s="276">
        <f t="shared" si="113"/>
        <v>180.84463780918728</v>
      </c>
      <c r="E1417" s="276">
        <f t="shared" si="114"/>
        <v>155.19999999999999</v>
      </c>
    </row>
    <row r="1418" spans="1:5" x14ac:dyDescent="0.2">
      <c r="A1418" s="273">
        <f t="shared" si="110"/>
        <v>1416</v>
      </c>
      <c r="B1418" s="16">
        <f t="shared" si="112"/>
        <v>256062.34</v>
      </c>
      <c r="C1418" s="274">
        <f t="shared" si="111"/>
        <v>219763.19999999998</v>
      </c>
      <c r="D1418" s="276">
        <f t="shared" si="113"/>
        <v>180.83498587570622</v>
      </c>
      <c r="E1418" s="276">
        <f t="shared" si="114"/>
        <v>155.19999999999999</v>
      </c>
    </row>
    <row r="1419" spans="1:5" x14ac:dyDescent="0.2">
      <c r="A1419" s="273">
        <f t="shared" si="110"/>
        <v>1417</v>
      </c>
      <c r="B1419" s="16">
        <f t="shared" si="112"/>
        <v>256229.51750000002</v>
      </c>
      <c r="C1419" s="274">
        <f t="shared" si="111"/>
        <v>219918.4</v>
      </c>
      <c r="D1419" s="276">
        <f t="shared" si="113"/>
        <v>180.82534756527878</v>
      </c>
      <c r="E1419" s="276">
        <f t="shared" si="114"/>
        <v>155.19999999999999</v>
      </c>
    </row>
    <row r="1420" spans="1:5" x14ac:dyDescent="0.2">
      <c r="A1420" s="273">
        <f t="shared" si="110"/>
        <v>1418</v>
      </c>
      <c r="B1420" s="16">
        <f t="shared" si="112"/>
        <v>256396.69500000001</v>
      </c>
      <c r="C1420" s="274">
        <f t="shared" si="111"/>
        <v>220073.59999999998</v>
      </c>
      <c r="D1420" s="276">
        <f t="shared" si="113"/>
        <v>180.81572284908322</v>
      </c>
      <c r="E1420" s="276">
        <f t="shared" si="114"/>
        <v>155.19999999999999</v>
      </c>
    </row>
    <row r="1421" spans="1:5" x14ac:dyDescent="0.2">
      <c r="A1421" s="273">
        <f t="shared" si="110"/>
        <v>1419</v>
      </c>
      <c r="B1421" s="16">
        <f t="shared" si="112"/>
        <v>256563.8725</v>
      </c>
      <c r="C1421" s="274">
        <f t="shared" si="111"/>
        <v>220228.8</v>
      </c>
      <c r="D1421" s="276">
        <f t="shared" si="113"/>
        <v>180.80611169837914</v>
      </c>
      <c r="E1421" s="276">
        <f t="shared" si="114"/>
        <v>155.19999999999999</v>
      </c>
    </row>
    <row r="1422" spans="1:5" x14ac:dyDescent="0.2">
      <c r="A1422" s="273">
        <f t="shared" si="110"/>
        <v>1420</v>
      </c>
      <c r="B1422" s="16">
        <f t="shared" si="112"/>
        <v>256731.05000000002</v>
      </c>
      <c r="C1422" s="274">
        <f t="shared" si="111"/>
        <v>220383.99999999997</v>
      </c>
      <c r="D1422" s="276">
        <f t="shared" si="113"/>
        <v>180.79651408450707</v>
      </c>
      <c r="E1422" s="276">
        <f t="shared" si="114"/>
        <v>155.19999999999999</v>
      </c>
    </row>
    <row r="1423" spans="1:5" x14ac:dyDescent="0.2">
      <c r="A1423" s="273">
        <f t="shared" ref="A1423:A1486" si="115">A1422+1</f>
        <v>1421</v>
      </c>
      <c r="B1423" s="16">
        <f t="shared" si="112"/>
        <v>256898.22750000001</v>
      </c>
      <c r="C1423" s="274">
        <f t="shared" ref="C1423:C1486" si="116">A1423*155.2</f>
        <v>220539.19999999998</v>
      </c>
      <c r="D1423" s="276">
        <f t="shared" si="113"/>
        <v>180.78692997888811</v>
      </c>
      <c r="E1423" s="276">
        <f t="shared" si="114"/>
        <v>155.19999999999999</v>
      </c>
    </row>
    <row r="1424" spans="1:5" x14ac:dyDescent="0.2">
      <c r="A1424" s="273">
        <f t="shared" si="115"/>
        <v>1422</v>
      </c>
      <c r="B1424" s="16">
        <f t="shared" si="112"/>
        <v>257065.405</v>
      </c>
      <c r="C1424" s="274">
        <f t="shared" si="116"/>
        <v>220694.39999999999</v>
      </c>
      <c r="D1424" s="276">
        <f t="shared" si="113"/>
        <v>180.77735935302391</v>
      </c>
      <c r="E1424" s="276">
        <f t="shared" si="114"/>
        <v>155.19999999999999</v>
      </c>
    </row>
    <row r="1425" spans="1:5" x14ac:dyDescent="0.2">
      <c r="A1425" s="273">
        <f t="shared" si="115"/>
        <v>1423</v>
      </c>
      <c r="B1425" s="16">
        <f t="shared" si="112"/>
        <v>257232.58250000002</v>
      </c>
      <c r="C1425" s="274">
        <f t="shared" si="116"/>
        <v>220849.59999999998</v>
      </c>
      <c r="D1425" s="276">
        <f t="shared" si="113"/>
        <v>180.76780217849614</v>
      </c>
      <c r="E1425" s="276">
        <f t="shared" si="114"/>
        <v>155.19999999999999</v>
      </c>
    </row>
    <row r="1426" spans="1:5" x14ac:dyDescent="0.2">
      <c r="A1426" s="273">
        <f t="shared" si="115"/>
        <v>1424</v>
      </c>
      <c r="B1426" s="16">
        <f t="shared" si="112"/>
        <v>257399.76</v>
      </c>
      <c r="C1426" s="274">
        <f t="shared" si="116"/>
        <v>221004.79999999999</v>
      </c>
      <c r="D1426" s="276">
        <f t="shared" si="113"/>
        <v>180.75825842696631</v>
      </c>
      <c r="E1426" s="276">
        <f t="shared" si="114"/>
        <v>155.19999999999999</v>
      </c>
    </row>
    <row r="1427" spans="1:5" x14ac:dyDescent="0.2">
      <c r="A1427" s="273">
        <f t="shared" si="115"/>
        <v>1425</v>
      </c>
      <c r="B1427" s="16">
        <f t="shared" si="112"/>
        <v>257566.9375</v>
      </c>
      <c r="C1427" s="274">
        <f t="shared" si="116"/>
        <v>221159.99999999997</v>
      </c>
      <c r="D1427" s="276">
        <f t="shared" si="113"/>
        <v>180.74872807017545</v>
      </c>
      <c r="E1427" s="276">
        <f t="shared" si="114"/>
        <v>155.19999999999999</v>
      </c>
    </row>
    <row r="1428" spans="1:5" x14ac:dyDescent="0.2">
      <c r="A1428" s="273">
        <f t="shared" si="115"/>
        <v>1426</v>
      </c>
      <c r="B1428" s="16">
        <f t="shared" si="112"/>
        <v>257734.11500000002</v>
      </c>
      <c r="C1428" s="274">
        <f t="shared" si="116"/>
        <v>221315.19999999998</v>
      </c>
      <c r="D1428" s="276">
        <f t="shared" si="113"/>
        <v>180.73921107994391</v>
      </c>
      <c r="E1428" s="276">
        <f t="shared" si="114"/>
        <v>155.19999999999999</v>
      </c>
    </row>
    <row r="1429" spans="1:5" x14ac:dyDescent="0.2">
      <c r="A1429" s="273">
        <f t="shared" si="115"/>
        <v>1427</v>
      </c>
      <c r="B1429" s="16">
        <f t="shared" si="112"/>
        <v>257901.29250000001</v>
      </c>
      <c r="C1429" s="274">
        <f t="shared" si="116"/>
        <v>221470.4</v>
      </c>
      <c r="D1429" s="276">
        <f t="shared" si="113"/>
        <v>180.729707428171</v>
      </c>
      <c r="E1429" s="276">
        <f t="shared" si="114"/>
        <v>155.19999999999999</v>
      </c>
    </row>
    <row r="1430" spans="1:5" x14ac:dyDescent="0.2">
      <c r="A1430" s="273">
        <f t="shared" si="115"/>
        <v>1428</v>
      </c>
      <c r="B1430" s="16">
        <f t="shared" si="112"/>
        <v>258068.47</v>
      </c>
      <c r="C1430" s="274">
        <f t="shared" si="116"/>
        <v>221625.59999999998</v>
      </c>
      <c r="D1430" s="276">
        <f t="shared" si="113"/>
        <v>180.72021708683474</v>
      </c>
      <c r="E1430" s="276">
        <f t="shared" si="114"/>
        <v>155.19999999999999</v>
      </c>
    </row>
    <row r="1431" spans="1:5" x14ac:dyDescent="0.2">
      <c r="A1431" s="273">
        <f t="shared" si="115"/>
        <v>1429</v>
      </c>
      <c r="B1431" s="16">
        <f t="shared" si="112"/>
        <v>258235.64750000002</v>
      </c>
      <c r="C1431" s="274">
        <f t="shared" si="116"/>
        <v>221780.8</v>
      </c>
      <c r="D1431" s="276">
        <f t="shared" si="113"/>
        <v>180.71074002799162</v>
      </c>
      <c r="E1431" s="276">
        <f t="shared" si="114"/>
        <v>155.19999999999999</v>
      </c>
    </row>
    <row r="1432" spans="1:5" x14ac:dyDescent="0.2">
      <c r="A1432" s="273">
        <f t="shared" si="115"/>
        <v>1430</v>
      </c>
      <c r="B1432" s="16">
        <f t="shared" si="112"/>
        <v>258402.82500000001</v>
      </c>
      <c r="C1432" s="274">
        <f t="shared" si="116"/>
        <v>221935.99999999997</v>
      </c>
      <c r="D1432" s="276">
        <f t="shared" si="113"/>
        <v>180.70127622377623</v>
      </c>
      <c r="E1432" s="276">
        <f t="shared" si="114"/>
        <v>155.19999999999999</v>
      </c>
    </row>
    <row r="1433" spans="1:5" x14ac:dyDescent="0.2">
      <c r="A1433" s="273">
        <f t="shared" si="115"/>
        <v>1431</v>
      </c>
      <c r="B1433" s="16">
        <f t="shared" si="112"/>
        <v>258570.0025</v>
      </c>
      <c r="C1433" s="274">
        <f t="shared" si="116"/>
        <v>222091.19999999998</v>
      </c>
      <c r="D1433" s="276">
        <f t="shared" si="113"/>
        <v>180.69182564640113</v>
      </c>
      <c r="E1433" s="276">
        <f t="shared" si="114"/>
        <v>155.19999999999999</v>
      </c>
    </row>
    <row r="1434" spans="1:5" x14ac:dyDescent="0.2">
      <c r="A1434" s="273">
        <f t="shared" si="115"/>
        <v>1432</v>
      </c>
      <c r="B1434" s="16">
        <f t="shared" si="112"/>
        <v>258737.18000000002</v>
      </c>
      <c r="C1434" s="274">
        <f t="shared" si="116"/>
        <v>222246.39999999999</v>
      </c>
      <c r="D1434" s="276">
        <f t="shared" si="113"/>
        <v>180.68238826815644</v>
      </c>
      <c r="E1434" s="276">
        <f t="shared" si="114"/>
        <v>155.19999999999999</v>
      </c>
    </row>
    <row r="1435" spans="1:5" x14ac:dyDescent="0.2">
      <c r="A1435" s="273">
        <f t="shared" si="115"/>
        <v>1433</v>
      </c>
      <c r="B1435" s="16">
        <f t="shared" si="112"/>
        <v>258904.35750000001</v>
      </c>
      <c r="C1435" s="274">
        <f t="shared" si="116"/>
        <v>222401.59999999998</v>
      </c>
      <c r="D1435" s="276">
        <f t="shared" si="113"/>
        <v>180.67296406140963</v>
      </c>
      <c r="E1435" s="276">
        <f t="shared" si="114"/>
        <v>155.19999999999999</v>
      </c>
    </row>
    <row r="1436" spans="1:5" x14ac:dyDescent="0.2">
      <c r="A1436" s="273">
        <f t="shared" si="115"/>
        <v>1434</v>
      </c>
      <c r="B1436" s="16">
        <f t="shared" si="112"/>
        <v>259071.535</v>
      </c>
      <c r="C1436" s="274">
        <f t="shared" si="116"/>
        <v>222556.79999999999</v>
      </c>
      <c r="D1436" s="276">
        <f t="shared" si="113"/>
        <v>180.6635529986053</v>
      </c>
      <c r="E1436" s="276">
        <f t="shared" si="114"/>
        <v>155.19999999999999</v>
      </c>
    </row>
    <row r="1437" spans="1:5" x14ac:dyDescent="0.2">
      <c r="A1437" s="273">
        <f t="shared" si="115"/>
        <v>1435</v>
      </c>
      <c r="B1437" s="16">
        <f t="shared" si="112"/>
        <v>259238.71249999999</v>
      </c>
      <c r="C1437" s="274">
        <f t="shared" si="116"/>
        <v>222711.99999999997</v>
      </c>
      <c r="D1437" s="276">
        <f t="shared" si="113"/>
        <v>180.6541550522648</v>
      </c>
      <c r="E1437" s="276">
        <f t="shared" si="114"/>
        <v>155.19999999999999</v>
      </c>
    </row>
    <row r="1438" spans="1:5" x14ac:dyDescent="0.2">
      <c r="A1438" s="273">
        <f t="shared" si="115"/>
        <v>1436</v>
      </c>
      <c r="B1438" s="16">
        <f t="shared" si="112"/>
        <v>259405.89</v>
      </c>
      <c r="C1438" s="274">
        <f t="shared" si="116"/>
        <v>222867.19999999998</v>
      </c>
      <c r="D1438" s="276">
        <f t="shared" si="113"/>
        <v>180.64477019498608</v>
      </c>
      <c r="E1438" s="276">
        <f t="shared" si="114"/>
        <v>155.19999999999999</v>
      </c>
    </row>
    <row r="1439" spans="1:5" x14ac:dyDescent="0.2">
      <c r="A1439" s="273">
        <f t="shared" si="115"/>
        <v>1437</v>
      </c>
      <c r="B1439" s="16">
        <f t="shared" si="112"/>
        <v>259573.0675</v>
      </c>
      <c r="C1439" s="274">
        <f t="shared" si="116"/>
        <v>223022.4</v>
      </c>
      <c r="D1439" s="276">
        <f t="shared" si="113"/>
        <v>180.63539839944329</v>
      </c>
      <c r="E1439" s="276">
        <f t="shared" si="114"/>
        <v>155.19999999999999</v>
      </c>
    </row>
    <row r="1440" spans="1:5" x14ac:dyDescent="0.2">
      <c r="A1440" s="273">
        <f t="shared" si="115"/>
        <v>1438</v>
      </c>
      <c r="B1440" s="16">
        <f t="shared" si="112"/>
        <v>259740.245</v>
      </c>
      <c r="C1440" s="274">
        <f t="shared" si="116"/>
        <v>223177.59999999998</v>
      </c>
      <c r="D1440" s="276">
        <f t="shared" si="113"/>
        <v>180.62603963838666</v>
      </c>
      <c r="E1440" s="276">
        <f t="shared" si="114"/>
        <v>155.19999999999999</v>
      </c>
    </row>
    <row r="1441" spans="1:5" x14ac:dyDescent="0.2">
      <c r="A1441" s="273">
        <f t="shared" si="115"/>
        <v>1439</v>
      </c>
      <c r="B1441" s="16">
        <f t="shared" si="112"/>
        <v>259907.42250000002</v>
      </c>
      <c r="C1441" s="274">
        <f t="shared" si="116"/>
        <v>223332.8</v>
      </c>
      <c r="D1441" s="276">
        <f t="shared" si="113"/>
        <v>180.61669388464213</v>
      </c>
      <c r="E1441" s="276">
        <f t="shared" si="114"/>
        <v>155.19999999999999</v>
      </c>
    </row>
    <row r="1442" spans="1:5" x14ac:dyDescent="0.2">
      <c r="A1442" s="273">
        <f t="shared" si="115"/>
        <v>1440</v>
      </c>
      <c r="B1442" s="16">
        <f t="shared" si="112"/>
        <v>260074.6</v>
      </c>
      <c r="C1442" s="274">
        <f t="shared" si="116"/>
        <v>223487.99999999997</v>
      </c>
      <c r="D1442" s="276">
        <f t="shared" si="113"/>
        <v>180.60736111111112</v>
      </c>
      <c r="E1442" s="276">
        <f t="shared" si="114"/>
        <v>155.19999999999999</v>
      </c>
    </row>
    <row r="1443" spans="1:5" x14ac:dyDescent="0.2">
      <c r="A1443" s="273">
        <f t="shared" si="115"/>
        <v>1441</v>
      </c>
      <c r="B1443" s="16">
        <f t="shared" si="112"/>
        <v>260241.7775</v>
      </c>
      <c r="C1443" s="274">
        <f t="shared" si="116"/>
        <v>223643.19999999998</v>
      </c>
      <c r="D1443" s="276">
        <f t="shared" si="113"/>
        <v>180.59804129077028</v>
      </c>
      <c r="E1443" s="276">
        <f t="shared" si="114"/>
        <v>155.19999999999999</v>
      </c>
    </row>
    <row r="1444" spans="1:5" x14ac:dyDescent="0.2">
      <c r="A1444" s="273">
        <f t="shared" si="115"/>
        <v>1442</v>
      </c>
      <c r="B1444" s="16">
        <f t="shared" si="112"/>
        <v>260408.95500000002</v>
      </c>
      <c r="C1444" s="274">
        <f t="shared" si="116"/>
        <v>223798.39999999999</v>
      </c>
      <c r="D1444" s="276">
        <f t="shared" si="113"/>
        <v>180.5887343966713</v>
      </c>
      <c r="E1444" s="276">
        <f t="shared" si="114"/>
        <v>155.19999999999999</v>
      </c>
    </row>
    <row r="1445" spans="1:5" x14ac:dyDescent="0.2">
      <c r="A1445" s="273">
        <f t="shared" si="115"/>
        <v>1443</v>
      </c>
      <c r="B1445" s="16">
        <f t="shared" si="112"/>
        <v>260576.13250000001</v>
      </c>
      <c r="C1445" s="274">
        <f t="shared" si="116"/>
        <v>223953.59999999998</v>
      </c>
      <c r="D1445" s="276">
        <f t="shared" si="113"/>
        <v>180.57944040194042</v>
      </c>
      <c r="E1445" s="276">
        <f t="shared" si="114"/>
        <v>155.19999999999999</v>
      </c>
    </row>
    <row r="1446" spans="1:5" x14ac:dyDescent="0.2">
      <c r="A1446" s="273">
        <f t="shared" si="115"/>
        <v>1444</v>
      </c>
      <c r="B1446" s="16">
        <f t="shared" si="112"/>
        <v>260743.31</v>
      </c>
      <c r="C1446" s="274">
        <f t="shared" si="116"/>
        <v>224108.79999999999</v>
      </c>
      <c r="D1446" s="276">
        <f t="shared" si="113"/>
        <v>180.57015927977838</v>
      </c>
      <c r="E1446" s="276">
        <f t="shared" si="114"/>
        <v>155.19999999999999</v>
      </c>
    </row>
    <row r="1447" spans="1:5" x14ac:dyDescent="0.2">
      <c r="A1447" s="273">
        <f t="shared" si="115"/>
        <v>1445</v>
      </c>
      <c r="B1447" s="16">
        <f t="shared" si="112"/>
        <v>260910.48750000002</v>
      </c>
      <c r="C1447" s="274">
        <f t="shared" si="116"/>
        <v>224263.99999999997</v>
      </c>
      <c r="D1447" s="276">
        <f t="shared" si="113"/>
        <v>180.56089100346023</v>
      </c>
      <c r="E1447" s="276">
        <f t="shared" si="114"/>
        <v>155.19999999999999</v>
      </c>
    </row>
    <row r="1448" spans="1:5" x14ac:dyDescent="0.2">
      <c r="A1448" s="273">
        <f t="shared" si="115"/>
        <v>1446</v>
      </c>
      <c r="B1448" s="16">
        <f t="shared" si="112"/>
        <v>261077.66500000001</v>
      </c>
      <c r="C1448" s="274">
        <f t="shared" si="116"/>
        <v>224419.19999999998</v>
      </c>
      <c r="D1448" s="276">
        <f t="shared" si="113"/>
        <v>180.55163554633472</v>
      </c>
      <c r="E1448" s="276">
        <f t="shared" si="114"/>
        <v>155.19999999999999</v>
      </c>
    </row>
    <row r="1449" spans="1:5" x14ac:dyDescent="0.2">
      <c r="A1449" s="273">
        <f t="shared" si="115"/>
        <v>1447</v>
      </c>
      <c r="B1449" s="16">
        <f t="shared" si="112"/>
        <v>261244.8425</v>
      </c>
      <c r="C1449" s="274">
        <f t="shared" si="116"/>
        <v>224574.4</v>
      </c>
      <c r="D1449" s="276">
        <f t="shared" si="113"/>
        <v>180.54239288182447</v>
      </c>
      <c r="E1449" s="276">
        <f t="shared" si="114"/>
        <v>155.19999999999999</v>
      </c>
    </row>
    <row r="1450" spans="1:5" x14ac:dyDescent="0.2">
      <c r="A1450" s="273">
        <f t="shared" si="115"/>
        <v>1448</v>
      </c>
      <c r="B1450" s="16">
        <f t="shared" si="112"/>
        <v>261412.02000000002</v>
      </c>
      <c r="C1450" s="274">
        <f t="shared" si="116"/>
        <v>224729.59999999998</v>
      </c>
      <c r="D1450" s="276">
        <f t="shared" si="113"/>
        <v>180.53316298342543</v>
      </c>
      <c r="E1450" s="276">
        <f t="shared" si="114"/>
        <v>155.19999999999999</v>
      </c>
    </row>
    <row r="1451" spans="1:5" x14ac:dyDescent="0.2">
      <c r="A1451" s="273">
        <f t="shared" si="115"/>
        <v>1449</v>
      </c>
      <c r="B1451" s="16">
        <f t="shared" si="112"/>
        <v>261579.19750000001</v>
      </c>
      <c r="C1451" s="274">
        <f t="shared" si="116"/>
        <v>224884.8</v>
      </c>
      <c r="D1451" s="276">
        <f t="shared" si="113"/>
        <v>180.52394582470671</v>
      </c>
      <c r="E1451" s="276">
        <f t="shared" si="114"/>
        <v>155.19999999999999</v>
      </c>
    </row>
    <row r="1452" spans="1:5" x14ac:dyDescent="0.2">
      <c r="A1452" s="273">
        <f t="shared" si="115"/>
        <v>1450</v>
      </c>
      <c r="B1452" s="16">
        <f t="shared" si="112"/>
        <v>261746.375</v>
      </c>
      <c r="C1452" s="274">
        <f t="shared" si="116"/>
        <v>225039.99999999997</v>
      </c>
      <c r="D1452" s="276">
        <f t="shared" si="113"/>
        <v>180.51474137931035</v>
      </c>
      <c r="E1452" s="276">
        <f t="shared" si="114"/>
        <v>155.19999999999999</v>
      </c>
    </row>
    <row r="1453" spans="1:5" x14ac:dyDescent="0.2">
      <c r="A1453" s="273">
        <f t="shared" si="115"/>
        <v>1451</v>
      </c>
      <c r="B1453" s="16">
        <f t="shared" si="112"/>
        <v>261913.55250000002</v>
      </c>
      <c r="C1453" s="274">
        <f t="shared" si="116"/>
        <v>225195.19999999998</v>
      </c>
      <c r="D1453" s="276">
        <f t="shared" si="113"/>
        <v>180.50554962095109</v>
      </c>
      <c r="E1453" s="276">
        <f t="shared" si="114"/>
        <v>155.19999999999999</v>
      </c>
    </row>
    <row r="1454" spans="1:5" x14ac:dyDescent="0.2">
      <c r="A1454" s="273">
        <f t="shared" si="115"/>
        <v>1452</v>
      </c>
      <c r="B1454" s="16">
        <f t="shared" si="112"/>
        <v>262080.73</v>
      </c>
      <c r="C1454" s="274">
        <f t="shared" si="116"/>
        <v>225350.39999999999</v>
      </c>
      <c r="D1454" s="276">
        <f t="shared" si="113"/>
        <v>180.49637052341598</v>
      </c>
      <c r="E1454" s="276">
        <f t="shared" si="114"/>
        <v>155.19999999999999</v>
      </c>
    </row>
    <row r="1455" spans="1:5" x14ac:dyDescent="0.2">
      <c r="A1455" s="273">
        <f t="shared" si="115"/>
        <v>1453</v>
      </c>
      <c r="B1455" s="16">
        <f t="shared" si="112"/>
        <v>262247.90750000003</v>
      </c>
      <c r="C1455" s="274">
        <f t="shared" si="116"/>
        <v>225505.59999999998</v>
      </c>
      <c r="D1455" s="276">
        <f t="shared" si="113"/>
        <v>180.48720406056438</v>
      </c>
      <c r="E1455" s="276">
        <f t="shared" si="114"/>
        <v>155.19999999999999</v>
      </c>
    </row>
    <row r="1456" spans="1:5" x14ac:dyDescent="0.2">
      <c r="A1456" s="273">
        <f t="shared" si="115"/>
        <v>1454</v>
      </c>
      <c r="B1456" s="16">
        <f t="shared" si="112"/>
        <v>262415.08500000002</v>
      </c>
      <c r="C1456" s="274">
        <f t="shared" si="116"/>
        <v>225660.79999999999</v>
      </c>
      <c r="D1456" s="276">
        <f t="shared" si="113"/>
        <v>180.4780502063274</v>
      </c>
      <c r="E1456" s="276">
        <f t="shared" si="114"/>
        <v>155.19999999999999</v>
      </c>
    </row>
    <row r="1457" spans="1:5" x14ac:dyDescent="0.2">
      <c r="A1457" s="273">
        <f t="shared" si="115"/>
        <v>1455</v>
      </c>
      <c r="B1457" s="16">
        <f t="shared" si="112"/>
        <v>262582.26250000001</v>
      </c>
      <c r="C1457" s="274">
        <f t="shared" si="116"/>
        <v>225815.99999999997</v>
      </c>
      <c r="D1457" s="276">
        <f t="shared" si="113"/>
        <v>180.46890893470791</v>
      </c>
      <c r="E1457" s="276">
        <f t="shared" si="114"/>
        <v>155.19999999999999</v>
      </c>
    </row>
    <row r="1458" spans="1:5" x14ac:dyDescent="0.2">
      <c r="A1458" s="273">
        <f t="shared" si="115"/>
        <v>1456</v>
      </c>
      <c r="B1458" s="16">
        <f t="shared" si="112"/>
        <v>262749.44</v>
      </c>
      <c r="C1458" s="274">
        <f t="shared" si="116"/>
        <v>225971.19999999998</v>
      </c>
      <c r="D1458" s="276">
        <f t="shared" si="113"/>
        <v>180.45978021978021</v>
      </c>
      <c r="E1458" s="276">
        <f t="shared" si="114"/>
        <v>155.19999999999999</v>
      </c>
    </row>
    <row r="1459" spans="1:5" x14ac:dyDescent="0.2">
      <c r="A1459" s="273">
        <f t="shared" si="115"/>
        <v>1457</v>
      </c>
      <c r="B1459" s="16">
        <f t="shared" si="112"/>
        <v>262916.61749999999</v>
      </c>
      <c r="C1459" s="274">
        <f t="shared" si="116"/>
        <v>226126.4</v>
      </c>
      <c r="D1459" s="276">
        <f t="shared" si="113"/>
        <v>180.45066403568975</v>
      </c>
      <c r="E1459" s="276">
        <f t="shared" si="114"/>
        <v>155.19999999999999</v>
      </c>
    </row>
    <row r="1460" spans="1:5" x14ac:dyDescent="0.2">
      <c r="A1460" s="273">
        <f t="shared" si="115"/>
        <v>1458</v>
      </c>
      <c r="B1460" s="16">
        <f t="shared" si="112"/>
        <v>263083.79499999998</v>
      </c>
      <c r="C1460" s="274">
        <f t="shared" si="116"/>
        <v>226281.59999999998</v>
      </c>
      <c r="D1460" s="276">
        <f t="shared" si="113"/>
        <v>180.44156035665293</v>
      </c>
      <c r="E1460" s="276">
        <f t="shared" si="114"/>
        <v>155.19999999999999</v>
      </c>
    </row>
    <row r="1461" spans="1:5" x14ac:dyDescent="0.2">
      <c r="A1461" s="273">
        <f t="shared" si="115"/>
        <v>1459</v>
      </c>
      <c r="B1461" s="16">
        <f t="shared" si="112"/>
        <v>263250.97250000003</v>
      </c>
      <c r="C1461" s="274">
        <f t="shared" si="116"/>
        <v>226436.8</v>
      </c>
      <c r="D1461" s="276">
        <f t="shared" si="113"/>
        <v>180.43246915695684</v>
      </c>
      <c r="E1461" s="276">
        <f t="shared" si="114"/>
        <v>155.19999999999999</v>
      </c>
    </row>
    <row r="1462" spans="1:5" x14ac:dyDescent="0.2">
      <c r="A1462" s="273">
        <f t="shared" si="115"/>
        <v>1460</v>
      </c>
      <c r="B1462" s="16">
        <f t="shared" si="112"/>
        <v>263418.15000000002</v>
      </c>
      <c r="C1462" s="274">
        <f t="shared" si="116"/>
        <v>226591.99999999997</v>
      </c>
      <c r="D1462" s="276">
        <f t="shared" si="113"/>
        <v>180.42339041095892</v>
      </c>
      <c r="E1462" s="276">
        <f t="shared" si="114"/>
        <v>155.19999999999999</v>
      </c>
    </row>
    <row r="1463" spans="1:5" x14ac:dyDescent="0.2">
      <c r="A1463" s="273">
        <f t="shared" si="115"/>
        <v>1461</v>
      </c>
      <c r="B1463" s="16">
        <f t="shared" si="112"/>
        <v>263585.32750000001</v>
      </c>
      <c r="C1463" s="274">
        <f t="shared" si="116"/>
        <v>226747.19999999998</v>
      </c>
      <c r="D1463" s="276">
        <f t="shared" si="113"/>
        <v>180.41432409308695</v>
      </c>
      <c r="E1463" s="276">
        <f t="shared" si="114"/>
        <v>155.19999999999999</v>
      </c>
    </row>
    <row r="1464" spans="1:5" x14ac:dyDescent="0.2">
      <c r="A1464" s="273">
        <f t="shared" si="115"/>
        <v>1462</v>
      </c>
      <c r="B1464" s="16">
        <f t="shared" si="112"/>
        <v>263752.505</v>
      </c>
      <c r="C1464" s="274">
        <f t="shared" si="116"/>
        <v>226902.39999999999</v>
      </c>
      <c r="D1464" s="276">
        <f t="shared" si="113"/>
        <v>180.40527017783859</v>
      </c>
      <c r="E1464" s="276">
        <f t="shared" si="114"/>
        <v>155.19999999999999</v>
      </c>
    </row>
    <row r="1465" spans="1:5" x14ac:dyDescent="0.2">
      <c r="A1465" s="273">
        <f t="shared" si="115"/>
        <v>1463</v>
      </c>
      <c r="B1465" s="16">
        <f t="shared" si="112"/>
        <v>263919.6825</v>
      </c>
      <c r="C1465" s="274">
        <f t="shared" si="116"/>
        <v>227057.59999999998</v>
      </c>
      <c r="D1465" s="276">
        <f t="shared" si="113"/>
        <v>180.39622863978127</v>
      </c>
      <c r="E1465" s="276">
        <f t="shared" si="114"/>
        <v>155.19999999999999</v>
      </c>
    </row>
    <row r="1466" spans="1:5" x14ac:dyDescent="0.2">
      <c r="A1466" s="273">
        <f t="shared" si="115"/>
        <v>1464</v>
      </c>
      <c r="B1466" s="16">
        <f t="shared" si="112"/>
        <v>264086.86</v>
      </c>
      <c r="C1466" s="274">
        <f t="shared" si="116"/>
        <v>227212.79999999999</v>
      </c>
      <c r="D1466" s="276">
        <f t="shared" si="113"/>
        <v>180.38719945355191</v>
      </c>
      <c r="E1466" s="276">
        <f t="shared" si="114"/>
        <v>155.19999999999999</v>
      </c>
    </row>
    <row r="1467" spans="1:5" x14ac:dyDescent="0.2">
      <c r="A1467" s="273">
        <f t="shared" si="115"/>
        <v>1465</v>
      </c>
      <c r="B1467" s="16">
        <f t="shared" si="112"/>
        <v>264254.03750000003</v>
      </c>
      <c r="C1467" s="274">
        <f t="shared" si="116"/>
        <v>227367.99999999997</v>
      </c>
      <c r="D1467" s="276">
        <f t="shared" si="113"/>
        <v>180.37818259385668</v>
      </c>
      <c r="E1467" s="276">
        <f t="shared" si="114"/>
        <v>155.19999999999999</v>
      </c>
    </row>
    <row r="1468" spans="1:5" x14ac:dyDescent="0.2">
      <c r="A1468" s="273">
        <f t="shared" si="115"/>
        <v>1466</v>
      </c>
      <c r="B1468" s="16">
        <f t="shared" si="112"/>
        <v>264421.21500000003</v>
      </c>
      <c r="C1468" s="274">
        <f t="shared" si="116"/>
        <v>227523.19999999998</v>
      </c>
      <c r="D1468" s="276">
        <f t="shared" si="113"/>
        <v>180.3691780354707</v>
      </c>
      <c r="E1468" s="276">
        <f t="shared" si="114"/>
        <v>155.19999999999999</v>
      </c>
    </row>
    <row r="1469" spans="1:5" x14ac:dyDescent="0.2">
      <c r="A1469" s="273">
        <f t="shared" si="115"/>
        <v>1467</v>
      </c>
      <c r="B1469" s="16">
        <f t="shared" si="112"/>
        <v>264588.39250000002</v>
      </c>
      <c r="C1469" s="274">
        <f t="shared" si="116"/>
        <v>227678.4</v>
      </c>
      <c r="D1469" s="276">
        <f t="shared" si="113"/>
        <v>180.36018575323791</v>
      </c>
      <c r="E1469" s="276">
        <f t="shared" si="114"/>
        <v>155.19999999999999</v>
      </c>
    </row>
    <row r="1470" spans="1:5" x14ac:dyDescent="0.2">
      <c r="A1470" s="273">
        <f t="shared" si="115"/>
        <v>1468</v>
      </c>
      <c r="B1470" s="16">
        <f t="shared" si="112"/>
        <v>264755.57</v>
      </c>
      <c r="C1470" s="274">
        <f t="shared" si="116"/>
        <v>227833.59999999998</v>
      </c>
      <c r="D1470" s="276">
        <f t="shared" si="113"/>
        <v>180.35120572207086</v>
      </c>
      <c r="E1470" s="276">
        <f t="shared" si="114"/>
        <v>155.19999999999999</v>
      </c>
    </row>
    <row r="1471" spans="1:5" x14ac:dyDescent="0.2">
      <c r="A1471" s="273">
        <f t="shared" si="115"/>
        <v>1469</v>
      </c>
      <c r="B1471" s="16">
        <f t="shared" si="112"/>
        <v>264922.7475</v>
      </c>
      <c r="C1471" s="274">
        <f t="shared" si="116"/>
        <v>227988.8</v>
      </c>
      <c r="D1471" s="276">
        <f t="shared" si="113"/>
        <v>180.3422379169503</v>
      </c>
      <c r="E1471" s="276">
        <f t="shared" si="114"/>
        <v>155.19999999999999</v>
      </c>
    </row>
    <row r="1472" spans="1:5" x14ac:dyDescent="0.2">
      <c r="A1472" s="273">
        <f t="shared" si="115"/>
        <v>1470</v>
      </c>
      <c r="B1472" s="16">
        <f t="shared" si="112"/>
        <v>265089.92499999999</v>
      </c>
      <c r="C1472" s="274">
        <f t="shared" si="116"/>
        <v>228143.99999999997</v>
      </c>
      <c r="D1472" s="276">
        <f t="shared" si="113"/>
        <v>180.33328231292515</v>
      </c>
      <c r="E1472" s="276">
        <f t="shared" si="114"/>
        <v>155.19999999999999</v>
      </c>
    </row>
    <row r="1473" spans="1:5" x14ac:dyDescent="0.2">
      <c r="A1473" s="273">
        <f t="shared" si="115"/>
        <v>1471</v>
      </c>
      <c r="B1473" s="16">
        <f t="shared" si="112"/>
        <v>265257.10249999998</v>
      </c>
      <c r="C1473" s="274">
        <f t="shared" si="116"/>
        <v>228299.19999999998</v>
      </c>
      <c r="D1473" s="276">
        <f t="shared" si="113"/>
        <v>180.32433888511216</v>
      </c>
      <c r="E1473" s="276">
        <f t="shared" si="114"/>
        <v>155.19999999999999</v>
      </c>
    </row>
    <row r="1474" spans="1:5" x14ac:dyDescent="0.2">
      <c r="A1474" s="273">
        <f t="shared" si="115"/>
        <v>1472</v>
      </c>
      <c r="B1474" s="16">
        <f t="shared" si="112"/>
        <v>265424.28000000003</v>
      </c>
      <c r="C1474" s="274">
        <f t="shared" si="116"/>
        <v>228454.39999999999</v>
      </c>
      <c r="D1474" s="276">
        <f t="shared" si="113"/>
        <v>180.31540760869566</v>
      </c>
      <c r="E1474" s="276">
        <f t="shared" si="114"/>
        <v>155.19999999999999</v>
      </c>
    </row>
    <row r="1475" spans="1:5" x14ac:dyDescent="0.2">
      <c r="A1475" s="273">
        <f t="shared" si="115"/>
        <v>1473</v>
      </c>
      <c r="B1475" s="16">
        <f t="shared" si="112"/>
        <v>265591.45750000002</v>
      </c>
      <c r="C1475" s="274">
        <f t="shared" si="116"/>
        <v>228609.59999999998</v>
      </c>
      <c r="D1475" s="276">
        <f t="shared" si="113"/>
        <v>180.30648845892736</v>
      </c>
      <c r="E1475" s="276">
        <f t="shared" si="114"/>
        <v>155.19999999999999</v>
      </c>
    </row>
    <row r="1476" spans="1:5" x14ac:dyDescent="0.2">
      <c r="A1476" s="273">
        <f t="shared" si="115"/>
        <v>1474</v>
      </c>
      <c r="B1476" s="16">
        <f t="shared" ref="B1476:B1539" si="117">1.165*(16600+(A1476*143.5))</f>
        <v>265758.63500000001</v>
      </c>
      <c r="C1476" s="274">
        <f t="shared" si="116"/>
        <v>228764.79999999999</v>
      </c>
      <c r="D1476" s="276">
        <f t="shared" ref="D1476:D1539" si="118">B1476/A1476</f>
        <v>180.2975814111262</v>
      </c>
      <c r="E1476" s="276">
        <f t="shared" ref="E1476:E1539" si="119">C1476/A1476</f>
        <v>155.19999999999999</v>
      </c>
    </row>
    <row r="1477" spans="1:5" x14ac:dyDescent="0.2">
      <c r="A1477" s="273">
        <f t="shared" si="115"/>
        <v>1475</v>
      </c>
      <c r="B1477" s="16">
        <f t="shared" si="117"/>
        <v>265925.8125</v>
      </c>
      <c r="C1477" s="274">
        <f t="shared" si="116"/>
        <v>228919.99999999997</v>
      </c>
      <c r="D1477" s="276">
        <f t="shared" si="118"/>
        <v>180.28868644067796</v>
      </c>
      <c r="E1477" s="276">
        <f t="shared" si="119"/>
        <v>155.19999999999999</v>
      </c>
    </row>
    <row r="1478" spans="1:5" x14ac:dyDescent="0.2">
      <c r="A1478" s="273">
        <f t="shared" si="115"/>
        <v>1476</v>
      </c>
      <c r="B1478" s="16">
        <f t="shared" si="117"/>
        <v>266092.99</v>
      </c>
      <c r="C1478" s="274">
        <f t="shared" si="116"/>
        <v>229075.19999999998</v>
      </c>
      <c r="D1478" s="276">
        <f t="shared" si="118"/>
        <v>180.27980352303521</v>
      </c>
      <c r="E1478" s="276">
        <f t="shared" si="119"/>
        <v>155.19999999999999</v>
      </c>
    </row>
    <row r="1479" spans="1:5" x14ac:dyDescent="0.2">
      <c r="A1479" s="273">
        <f t="shared" si="115"/>
        <v>1477</v>
      </c>
      <c r="B1479" s="16">
        <f t="shared" si="117"/>
        <v>266260.16749999998</v>
      </c>
      <c r="C1479" s="274">
        <f t="shared" si="116"/>
        <v>229230.4</v>
      </c>
      <c r="D1479" s="276">
        <f t="shared" si="118"/>
        <v>180.270932633717</v>
      </c>
      <c r="E1479" s="276">
        <f t="shared" si="119"/>
        <v>155.19999999999999</v>
      </c>
    </row>
    <row r="1480" spans="1:5" x14ac:dyDescent="0.2">
      <c r="A1480" s="273">
        <f t="shared" si="115"/>
        <v>1478</v>
      </c>
      <c r="B1480" s="16">
        <f t="shared" si="117"/>
        <v>266427.34500000003</v>
      </c>
      <c r="C1480" s="274">
        <f t="shared" si="116"/>
        <v>229385.59999999998</v>
      </c>
      <c r="D1480" s="276">
        <f t="shared" si="118"/>
        <v>180.26207374830855</v>
      </c>
      <c r="E1480" s="276">
        <f t="shared" si="119"/>
        <v>155.19999999999999</v>
      </c>
    </row>
    <row r="1481" spans="1:5" x14ac:dyDescent="0.2">
      <c r="A1481" s="273">
        <f t="shared" si="115"/>
        <v>1479</v>
      </c>
      <c r="B1481" s="16">
        <f t="shared" si="117"/>
        <v>266594.52250000002</v>
      </c>
      <c r="C1481" s="274">
        <f t="shared" si="116"/>
        <v>229540.8</v>
      </c>
      <c r="D1481" s="276">
        <f t="shared" si="118"/>
        <v>180.25322684246115</v>
      </c>
      <c r="E1481" s="276">
        <f t="shared" si="119"/>
        <v>155.19999999999999</v>
      </c>
    </row>
    <row r="1482" spans="1:5" x14ac:dyDescent="0.2">
      <c r="A1482" s="273">
        <f t="shared" si="115"/>
        <v>1480</v>
      </c>
      <c r="B1482" s="16">
        <f t="shared" si="117"/>
        <v>266761.7</v>
      </c>
      <c r="C1482" s="274">
        <f t="shared" si="116"/>
        <v>229695.99999999997</v>
      </c>
      <c r="D1482" s="276">
        <f t="shared" si="118"/>
        <v>180.24439189189189</v>
      </c>
      <c r="E1482" s="276">
        <f t="shared" si="119"/>
        <v>155.19999999999999</v>
      </c>
    </row>
    <row r="1483" spans="1:5" x14ac:dyDescent="0.2">
      <c r="A1483" s="273">
        <f t="shared" si="115"/>
        <v>1481</v>
      </c>
      <c r="B1483" s="16">
        <f t="shared" si="117"/>
        <v>266928.8775</v>
      </c>
      <c r="C1483" s="274">
        <f t="shared" si="116"/>
        <v>229851.19999999998</v>
      </c>
      <c r="D1483" s="276">
        <f t="shared" si="118"/>
        <v>180.23556887238354</v>
      </c>
      <c r="E1483" s="276">
        <f t="shared" si="119"/>
        <v>155.19999999999999</v>
      </c>
    </row>
    <row r="1484" spans="1:5" x14ac:dyDescent="0.2">
      <c r="A1484" s="273">
        <f t="shared" si="115"/>
        <v>1482</v>
      </c>
      <c r="B1484" s="16">
        <f t="shared" si="117"/>
        <v>267096.05499999999</v>
      </c>
      <c r="C1484" s="274">
        <f t="shared" si="116"/>
        <v>230006.39999999999</v>
      </c>
      <c r="D1484" s="276">
        <f t="shared" si="118"/>
        <v>180.22675775978408</v>
      </c>
      <c r="E1484" s="276">
        <f t="shared" si="119"/>
        <v>155.19999999999999</v>
      </c>
    </row>
    <row r="1485" spans="1:5" x14ac:dyDescent="0.2">
      <c r="A1485" s="273">
        <f t="shared" si="115"/>
        <v>1483</v>
      </c>
      <c r="B1485" s="16">
        <f t="shared" si="117"/>
        <v>267263.23249999998</v>
      </c>
      <c r="C1485" s="274">
        <f t="shared" si="116"/>
        <v>230161.59999999998</v>
      </c>
      <c r="D1485" s="276">
        <f t="shared" si="118"/>
        <v>180.21795853000674</v>
      </c>
      <c r="E1485" s="276">
        <f t="shared" si="119"/>
        <v>155.19999999999999</v>
      </c>
    </row>
    <row r="1486" spans="1:5" x14ac:dyDescent="0.2">
      <c r="A1486" s="273">
        <f t="shared" si="115"/>
        <v>1484</v>
      </c>
      <c r="B1486" s="16">
        <f t="shared" si="117"/>
        <v>267430.41000000003</v>
      </c>
      <c r="C1486" s="274">
        <f t="shared" si="116"/>
        <v>230316.79999999999</v>
      </c>
      <c r="D1486" s="276">
        <f t="shared" si="118"/>
        <v>180.20917115902967</v>
      </c>
      <c r="E1486" s="276">
        <f t="shared" si="119"/>
        <v>155.19999999999999</v>
      </c>
    </row>
    <row r="1487" spans="1:5" x14ac:dyDescent="0.2">
      <c r="A1487" s="273">
        <f t="shared" ref="A1487:A1550" si="120">A1486+1</f>
        <v>1485</v>
      </c>
      <c r="B1487" s="16">
        <f t="shared" si="117"/>
        <v>267597.58750000002</v>
      </c>
      <c r="C1487" s="274">
        <f t="shared" ref="C1487:C1550" si="121">A1487*155.2</f>
        <v>230471.99999999997</v>
      </c>
      <c r="D1487" s="276">
        <f t="shared" si="118"/>
        <v>180.20039562289563</v>
      </c>
      <c r="E1487" s="276">
        <f t="shared" si="119"/>
        <v>155.19999999999999</v>
      </c>
    </row>
    <row r="1488" spans="1:5" x14ac:dyDescent="0.2">
      <c r="A1488" s="273">
        <f t="shared" si="120"/>
        <v>1486</v>
      </c>
      <c r="B1488" s="16">
        <f t="shared" si="117"/>
        <v>267764.76500000001</v>
      </c>
      <c r="C1488" s="274">
        <f t="shared" si="121"/>
        <v>230627.19999999998</v>
      </c>
      <c r="D1488" s="276">
        <f t="shared" si="118"/>
        <v>180.191631897712</v>
      </c>
      <c r="E1488" s="276">
        <f t="shared" si="119"/>
        <v>155.19999999999999</v>
      </c>
    </row>
    <row r="1489" spans="1:5" x14ac:dyDescent="0.2">
      <c r="A1489" s="273">
        <f t="shared" si="120"/>
        <v>1487</v>
      </c>
      <c r="B1489" s="16">
        <f t="shared" si="117"/>
        <v>267931.9425</v>
      </c>
      <c r="C1489" s="274">
        <f t="shared" si="121"/>
        <v>230782.4</v>
      </c>
      <c r="D1489" s="276">
        <f t="shared" si="118"/>
        <v>180.18287995965031</v>
      </c>
      <c r="E1489" s="276">
        <f t="shared" si="119"/>
        <v>155.19999999999999</v>
      </c>
    </row>
    <row r="1490" spans="1:5" x14ac:dyDescent="0.2">
      <c r="A1490" s="273">
        <f t="shared" si="120"/>
        <v>1488</v>
      </c>
      <c r="B1490" s="16">
        <f t="shared" si="117"/>
        <v>268099.12</v>
      </c>
      <c r="C1490" s="274">
        <f t="shared" si="121"/>
        <v>230937.59999999998</v>
      </c>
      <c r="D1490" s="276">
        <f t="shared" si="118"/>
        <v>180.17413978494622</v>
      </c>
      <c r="E1490" s="276">
        <f t="shared" si="119"/>
        <v>155.19999999999999</v>
      </c>
    </row>
    <row r="1491" spans="1:5" x14ac:dyDescent="0.2">
      <c r="A1491" s="273">
        <f t="shared" si="120"/>
        <v>1489</v>
      </c>
      <c r="B1491" s="16">
        <f t="shared" si="117"/>
        <v>268266.29749999999</v>
      </c>
      <c r="C1491" s="274">
        <f t="shared" si="121"/>
        <v>231092.8</v>
      </c>
      <c r="D1491" s="276">
        <f t="shared" si="118"/>
        <v>180.16541134989924</v>
      </c>
      <c r="E1491" s="276">
        <f t="shared" si="119"/>
        <v>155.19999999999999</v>
      </c>
    </row>
    <row r="1492" spans="1:5" x14ac:dyDescent="0.2">
      <c r="A1492" s="273">
        <f t="shared" si="120"/>
        <v>1490</v>
      </c>
      <c r="B1492" s="16">
        <f t="shared" si="117"/>
        <v>268433.47500000003</v>
      </c>
      <c r="C1492" s="274">
        <f t="shared" si="121"/>
        <v>231247.99999999997</v>
      </c>
      <c r="D1492" s="276">
        <f t="shared" si="118"/>
        <v>180.15669463087249</v>
      </c>
      <c r="E1492" s="276">
        <f t="shared" si="119"/>
        <v>155.19999999999999</v>
      </c>
    </row>
    <row r="1493" spans="1:5" x14ac:dyDescent="0.2">
      <c r="A1493" s="273">
        <f t="shared" si="120"/>
        <v>1491</v>
      </c>
      <c r="B1493" s="16">
        <f t="shared" si="117"/>
        <v>268600.65250000003</v>
      </c>
      <c r="C1493" s="274">
        <f t="shared" si="121"/>
        <v>231403.19999999998</v>
      </c>
      <c r="D1493" s="276">
        <f t="shared" si="118"/>
        <v>180.14798960429243</v>
      </c>
      <c r="E1493" s="276">
        <f t="shared" si="119"/>
        <v>155.19999999999999</v>
      </c>
    </row>
    <row r="1494" spans="1:5" x14ac:dyDescent="0.2">
      <c r="A1494" s="273">
        <f t="shared" si="120"/>
        <v>1492</v>
      </c>
      <c r="B1494" s="16">
        <f t="shared" si="117"/>
        <v>268767.83</v>
      </c>
      <c r="C1494" s="274">
        <f t="shared" si="121"/>
        <v>231558.39999999999</v>
      </c>
      <c r="D1494" s="276">
        <f t="shared" si="118"/>
        <v>180.1392962466488</v>
      </c>
      <c r="E1494" s="276">
        <f t="shared" si="119"/>
        <v>155.19999999999999</v>
      </c>
    </row>
    <row r="1495" spans="1:5" x14ac:dyDescent="0.2">
      <c r="A1495" s="273">
        <f t="shared" si="120"/>
        <v>1493</v>
      </c>
      <c r="B1495" s="16">
        <f t="shared" si="117"/>
        <v>268935.00750000001</v>
      </c>
      <c r="C1495" s="274">
        <f t="shared" si="121"/>
        <v>231713.59999999998</v>
      </c>
      <c r="D1495" s="276">
        <f t="shared" si="118"/>
        <v>180.1306145344943</v>
      </c>
      <c r="E1495" s="276">
        <f t="shared" si="119"/>
        <v>155.19999999999999</v>
      </c>
    </row>
    <row r="1496" spans="1:5" x14ac:dyDescent="0.2">
      <c r="A1496" s="273">
        <f t="shared" si="120"/>
        <v>1494</v>
      </c>
      <c r="B1496" s="16">
        <f t="shared" si="117"/>
        <v>269102.185</v>
      </c>
      <c r="C1496" s="274">
        <f t="shared" si="121"/>
        <v>231868.79999999999</v>
      </c>
      <c r="D1496" s="276">
        <f t="shared" si="118"/>
        <v>180.12194444444444</v>
      </c>
      <c r="E1496" s="276">
        <f t="shared" si="119"/>
        <v>155.19999999999999</v>
      </c>
    </row>
    <row r="1497" spans="1:5" x14ac:dyDescent="0.2">
      <c r="A1497" s="273">
        <f t="shared" si="120"/>
        <v>1495</v>
      </c>
      <c r="B1497" s="16">
        <f t="shared" si="117"/>
        <v>269269.36249999999</v>
      </c>
      <c r="C1497" s="274">
        <f t="shared" si="121"/>
        <v>232023.99999999997</v>
      </c>
      <c r="D1497" s="276">
        <f t="shared" si="118"/>
        <v>180.11328595317724</v>
      </c>
      <c r="E1497" s="276">
        <f t="shared" si="119"/>
        <v>155.19999999999999</v>
      </c>
    </row>
    <row r="1498" spans="1:5" x14ac:dyDescent="0.2">
      <c r="A1498" s="273">
        <f t="shared" si="120"/>
        <v>1496</v>
      </c>
      <c r="B1498" s="16">
        <f t="shared" si="117"/>
        <v>269436.54000000004</v>
      </c>
      <c r="C1498" s="274">
        <f t="shared" si="121"/>
        <v>232179.19999999998</v>
      </c>
      <c r="D1498" s="276">
        <f t="shared" si="118"/>
        <v>180.10463903743317</v>
      </c>
      <c r="E1498" s="276">
        <f t="shared" si="119"/>
        <v>155.19999999999999</v>
      </c>
    </row>
    <row r="1499" spans="1:5" x14ac:dyDescent="0.2">
      <c r="A1499" s="273">
        <f t="shared" si="120"/>
        <v>1497</v>
      </c>
      <c r="B1499" s="16">
        <f t="shared" si="117"/>
        <v>269603.71750000003</v>
      </c>
      <c r="C1499" s="274">
        <f t="shared" si="121"/>
        <v>232334.4</v>
      </c>
      <c r="D1499" s="276">
        <f t="shared" si="118"/>
        <v>180.09600367401472</v>
      </c>
      <c r="E1499" s="276">
        <f t="shared" si="119"/>
        <v>155.19999999999999</v>
      </c>
    </row>
    <row r="1500" spans="1:5" x14ac:dyDescent="0.2">
      <c r="A1500" s="273">
        <f t="shared" si="120"/>
        <v>1498</v>
      </c>
      <c r="B1500" s="16">
        <f t="shared" si="117"/>
        <v>269770.89500000002</v>
      </c>
      <c r="C1500" s="274">
        <f t="shared" si="121"/>
        <v>232489.59999999998</v>
      </c>
      <c r="D1500" s="276">
        <f t="shared" si="118"/>
        <v>180.08737983978639</v>
      </c>
      <c r="E1500" s="276">
        <f t="shared" si="119"/>
        <v>155.19999999999999</v>
      </c>
    </row>
    <row r="1501" spans="1:5" x14ac:dyDescent="0.2">
      <c r="A1501" s="273">
        <f t="shared" si="120"/>
        <v>1499</v>
      </c>
      <c r="B1501" s="16">
        <f t="shared" si="117"/>
        <v>269938.07250000001</v>
      </c>
      <c r="C1501" s="274">
        <f t="shared" si="121"/>
        <v>232644.8</v>
      </c>
      <c r="D1501" s="276">
        <f t="shared" si="118"/>
        <v>180.07876751167444</v>
      </c>
      <c r="E1501" s="276">
        <f t="shared" si="119"/>
        <v>155.19999999999999</v>
      </c>
    </row>
    <row r="1502" spans="1:5" x14ac:dyDescent="0.2">
      <c r="A1502" s="273">
        <f t="shared" si="120"/>
        <v>1500</v>
      </c>
      <c r="B1502" s="16">
        <f t="shared" si="117"/>
        <v>270105.25</v>
      </c>
      <c r="C1502" s="274">
        <f t="shared" si="121"/>
        <v>232799.99999999997</v>
      </c>
      <c r="D1502" s="276">
        <f t="shared" si="118"/>
        <v>180.07016666666667</v>
      </c>
      <c r="E1502" s="276">
        <f t="shared" si="119"/>
        <v>155.19999999999999</v>
      </c>
    </row>
    <row r="1503" spans="1:5" x14ac:dyDescent="0.2">
      <c r="A1503" s="273">
        <f t="shared" si="120"/>
        <v>1501</v>
      </c>
      <c r="B1503" s="16">
        <f t="shared" si="117"/>
        <v>270272.42749999999</v>
      </c>
      <c r="C1503" s="274">
        <f t="shared" si="121"/>
        <v>232955.19999999998</v>
      </c>
      <c r="D1503" s="276">
        <f t="shared" si="118"/>
        <v>180.06157728181211</v>
      </c>
      <c r="E1503" s="276">
        <f t="shared" si="119"/>
        <v>155.19999999999999</v>
      </c>
    </row>
    <row r="1504" spans="1:5" x14ac:dyDescent="0.2">
      <c r="A1504" s="273">
        <f t="shared" si="120"/>
        <v>1502</v>
      </c>
      <c r="B1504" s="16">
        <f t="shared" si="117"/>
        <v>270439.60499999998</v>
      </c>
      <c r="C1504" s="274">
        <f t="shared" si="121"/>
        <v>233110.39999999999</v>
      </c>
      <c r="D1504" s="276">
        <f t="shared" si="118"/>
        <v>180.05299933422103</v>
      </c>
      <c r="E1504" s="276">
        <f t="shared" si="119"/>
        <v>155.19999999999999</v>
      </c>
    </row>
    <row r="1505" spans="1:5" x14ac:dyDescent="0.2">
      <c r="A1505" s="273">
        <f t="shared" si="120"/>
        <v>1503</v>
      </c>
      <c r="B1505" s="16">
        <f t="shared" si="117"/>
        <v>270606.78250000003</v>
      </c>
      <c r="C1505" s="274">
        <f t="shared" si="121"/>
        <v>233265.59999999998</v>
      </c>
      <c r="D1505" s="276">
        <f t="shared" si="118"/>
        <v>180.04443280106454</v>
      </c>
      <c r="E1505" s="276">
        <f t="shared" si="119"/>
        <v>155.19999999999999</v>
      </c>
    </row>
    <row r="1506" spans="1:5" x14ac:dyDescent="0.2">
      <c r="A1506" s="273">
        <f t="shared" si="120"/>
        <v>1504</v>
      </c>
      <c r="B1506" s="16">
        <f t="shared" si="117"/>
        <v>270773.96000000002</v>
      </c>
      <c r="C1506" s="274">
        <f t="shared" si="121"/>
        <v>233420.79999999999</v>
      </c>
      <c r="D1506" s="276">
        <f t="shared" si="118"/>
        <v>180.03587765957448</v>
      </c>
      <c r="E1506" s="276">
        <f t="shared" si="119"/>
        <v>155.19999999999999</v>
      </c>
    </row>
    <row r="1507" spans="1:5" x14ac:dyDescent="0.2">
      <c r="A1507" s="273">
        <f t="shared" si="120"/>
        <v>1505</v>
      </c>
      <c r="B1507" s="16">
        <f t="shared" si="117"/>
        <v>270941.13750000001</v>
      </c>
      <c r="C1507" s="274">
        <f t="shared" si="121"/>
        <v>233575.99999999997</v>
      </c>
      <c r="D1507" s="276">
        <f t="shared" si="118"/>
        <v>180.0273338870432</v>
      </c>
      <c r="E1507" s="276">
        <f t="shared" si="119"/>
        <v>155.19999999999999</v>
      </c>
    </row>
    <row r="1508" spans="1:5" x14ac:dyDescent="0.2">
      <c r="A1508" s="273">
        <f t="shared" si="120"/>
        <v>1506</v>
      </c>
      <c r="B1508" s="16">
        <f t="shared" si="117"/>
        <v>271108.315</v>
      </c>
      <c r="C1508" s="274">
        <f t="shared" si="121"/>
        <v>233731.19999999998</v>
      </c>
      <c r="D1508" s="276">
        <f t="shared" si="118"/>
        <v>180.01880146082337</v>
      </c>
      <c r="E1508" s="276">
        <f t="shared" si="119"/>
        <v>155.19999999999999</v>
      </c>
    </row>
    <row r="1509" spans="1:5" x14ac:dyDescent="0.2">
      <c r="A1509" s="273">
        <f t="shared" si="120"/>
        <v>1507</v>
      </c>
      <c r="B1509" s="16">
        <f t="shared" si="117"/>
        <v>271275.49249999999</v>
      </c>
      <c r="C1509" s="274">
        <f t="shared" si="121"/>
        <v>233886.4</v>
      </c>
      <c r="D1509" s="276">
        <f t="shared" si="118"/>
        <v>180.0102803583278</v>
      </c>
      <c r="E1509" s="276">
        <f t="shared" si="119"/>
        <v>155.19999999999999</v>
      </c>
    </row>
    <row r="1510" spans="1:5" x14ac:dyDescent="0.2">
      <c r="A1510" s="273">
        <f t="shared" si="120"/>
        <v>1508</v>
      </c>
      <c r="B1510" s="16">
        <f t="shared" si="117"/>
        <v>271442.67</v>
      </c>
      <c r="C1510" s="274">
        <f t="shared" si="121"/>
        <v>234041.59999999998</v>
      </c>
      <c r="D1510" s="276">
        <f t="shared" si="118"/>
        <v>180.00177055702918</v>
      </c>
      <c r="E1510" s="276">
        <f t="shared" si="119"/>
        <v>155.19999999999999</v>
      </c>
    </row>
    <row r="1511" spans="1:5" x14ac:dyDescent="0.2">
      <c r="A1511" s="273">
        <f t="shared" si="120"/>
        <v>1509</v>
      </c>
      <c r="B1511" s="16">
        <f t="shared" si="117"/>
        <v>271609.84750000003</v>
      </c>
      <c r="C1511" s="274">
        <f t="shared" si="121"/>
        <v>234196.8</v>
      </c>
      <c r="D1511" s="276">
        <f t="shared" si="118"/>
        <v>179.99327203445992</v>
      </c>
      <c r="E1511" s="276">
        <f t="shared" si="119"/>
        <v>155.19999999999999</v>
      </c>
    </row>
    <row r="1512" spans="1:5" x14ac:dyDescent="0.2">
      <c r="A1512" s="273">
        <f t="shared" si="120"/>
        <v>1510</v>
      </c>
      <c r="B1512" s="16">
        <f t="shared" si="117"/>
        <v>271777.02500000002</v>
      </c>
      <c r="C1512" s="274">
        <f t="shared" si="121"/>
        <v>234351.99999999997</v>
      </c>
      <c r="D1512" s="276">
        <f t="shared" si="118"/>
        <v>179.98478476821194</v>
      </c>
      <c r="E1512" s="276">
        <f t="shared" si="119"/>
        <v>155.19999999999999</v>
      </c>
    </row>
    <row r="1513" spans="1:5" x14ac:dyDescent="0.2">
      <c r="A1513" s="273">
        <f t="shared" si="120"/>
        <v>1511</v>
      </c>
      <c r="B1513" s="16">
        <f t="shared" si="117"/>
        <v>271944.20250000001</v>
      </c>
      <c r="C1513" s="274">
        <f t="shared" si="121"/>
        <v>234507.19999999998</v>
      </c>
      <c r="D1513" s="276">
        <f t="shared" si="118"/>
        <v>179.97630873593647</v>
      </c>
      <c r="E1513" s="276">
        <f t="shared" si="119"/>
        <v>155.19999999999999</v>
      </c>
    </row>
    <row r="1514" spans="1:5" x14ac:dyDescent="0.2">
      <c r="A1514" s="273">
        <f t="shared" si="120"/>
        <v>1512</v>
      </c>
      <c r="B1514" s="16">
        <f t="shared" si="117"/>
        <v>272111.38</v>
      </c>
      <c r="C1514" s="274">
        <f t="shared" si="121"/>
        <v>234662.39999999999</v>
      </c>
      <c r="D1514" s="276">
        <f t="shared" si="118"/>
        <v>179.96784391534391</v>
      </c>
      <c r="E1514" s="276">
        <f t="shared" si="119"/>
        <v>155.19999999999999</v>
      </c>
    </row>
    <row r="1515" spans="1:5" x14ac:dyDescent="0.2">
      <c r="A1515" s="273">
        <f t="shared" si="120"/>
        <v>1513</v>
      </c>
      <c r="B1515" s="16">
        <f t="shared" si="117"/>
        <v>272278.5575</v>
      </c>
      <c r="C1515" s="274">
        <f t="shared" si="121"/>
        <v>234817.59999999998</v>
      </c>
      <c r="D1515" s="276">
        <f t="shared" si="118"/>
        <v>179.95939028420358</v>
      </c>
      <c r="E1515" s="276">
        <f t="shared" si="119"/>
        <v>155.19999999999999</v>
      </c>
    </row>
    <row r="1516" spans="1:5" x14ac:dyDescent="0.2">
      <c r="A1516" s="273">
        <f t="shared" si="120"/>
        <v>1514</v>
      </c>
      <c r="B1516" s="16">
        <f t="shared" si="117"/>
        <v>272445.73499999999</v>
      </c>
      <c r="C1516" s="274">
        <f t="shared" si="121"/>
        <v>234972.79999999999</v>
      </c>
      <c r="D1516" s="276">
        <f t="shared" si="118"/>
        <v>179.95094782034346</v>
      </c>
      <c r="E1516" s="276">
        <f t="shared" si="119"/>
        <v>155.19999999999999</v>
      </c>
    </row>
    <row r="1517" spans="1:5" x14ac:dyDescent="0.2">
      <c r="A1517" s="273">
        <f t="shared" si="120"/>
        <v>1515</v>
      </c>
      <c r="B1517" s="16">
        <f t="shared" si="117"/>
        <v>272612.91250000003</v>
      </c>
      <c r="C1517" s="274">
        <f t="shared" si="121"/>
        <v>235127.99999999997</v>
      </c>
      <c r="D1517" s="276">
        <f t="shared" si="118"/>
        <v>179.94251650165018</v>
      </c>
      <c r="E1517" s="276">
        <f t="shared" si="119"/>
        <v>155.19999999999999</v>
      </c>
    </row>
    <row r="1518" spans="1:5" x14ac:dyDescent="0.2">
      <c r="A1518" s="273">
        <f t="shared" si="120"/>
        <v>1516</v>
      </c>
      <c r="B1518" s="16">
        <f t="shared" si="117"/>
        <v>272780.09000000003</v>
      </c>
      <c r="C1518" s="274">
        <f t="shared" si="121"/>
        <v>235283.19999999998</v>
      </c>
      <c r="D1518" s="276">
        <f t="shared" si="118"/>
        <v>179.93409630606862</v>
      </c>
      <c r="E1518" s="276">
        <f t="shared" si="119"/>
        <v>155.19999999999999</v>
      </c>
    </row>
    <row r="1519" spans="1:5" x14ac:dyDescent="0.2">
      <c r="A1519" s="273">
        <f t="shared" si="120"/>
        <v>1517</v>
      </c>
      <c r="B1519" s="16">
        <f t="shared" si="117"/>
        <v>272947.26750000002</v>
      </c>
      <c r="C1519" s="274">
        <f t="shared" si="121"/>
        <v>235438.4</v>
      </c>
      <c r="D1519" s="276">
        <f t="shared" si="118"/>
        <v>179.92568721160185</v>
      </c>
      <c r="E1519" s="276">
        <f t="shared" si="119"/>
        <v>155.19999999999999</v>
      </c>
    </row>
    <row r="1520" spans="1:5" x14ac:dyDescent="0.2">
      <c r="A1520" s="273">
        <f t="shared" si="120"/>
        <v>1518</v>
      </c>
      <c r="B1520" s="16">
        <f t="shared" si="117"/>
        <v>273114.44500000001</v>
      </c>
      <c r="C1520" s="274">
        <f t="shared" si="121"/>
        <v>235593.59999999998</v>
      </c>
      <c r="D1520" s="276">
        <f t="shared" si="118"/>
        <v>179.91728919631095</v>
      </c>
      <c r="E1520" s="276">
        <f t="shared" si="119"/>
        <v>155.19999999999999</v>
      </c>
    </row>
    <row r="1521" spans="1:5" x14ac:dyDescent="0.2">
      <c r="A1521" s="273">
        <f t="shared" si="120"/>
        <v>1519</v>
      </c>
      <c r="B1521" s="16">
        <f t="shared" si="117"/>
        <v>273281.6225</v>
      </c>
      <c r="C1521" s="274">
        <f t="shared" si="121"/>
        <v>235748.8</v>
      </c>
      <c r="D1521" s="276">
        <f t="shared" si="118"/>
        <v>179.90890223831468</v>
      </c>
      <c r="E1521" s="276">
        <f t="shared" si="119"/>
        <v>155.19999999999999</v>
      </c>
    </row>
    <row r="1522" spans="1:5" x14ac:dyDescent="0.2">
      <c r="A1522" s="273">
        <f t="shared" si="120"/>
        <v>1520</v>
      </c>
      <c r="B1522" s="16">
        <f t="shared" si="117"/>
        <v>273448.8</v>
      </c>
      <c r="C1522" s="274">
        <f t="shared" si="121"/>
        <v>235903.99999999997</v>
      </c>
      <c r="D1522" s="276">
        <f t="shared" si="118"/>
        <v>179.90052631578948</v>
      </c>
      <c r="E1522" s="276">
        <f t="shared" si="119"/>
        <v>155.19999999999999</v>
      </c>
    </row>
    <row r="1523" spans="1:5" x14ac:dyDescent="0.2">
      <c r="A1523" s="273">
        <f t="shared" si="120"/>
        <v>1521</v>
      </c>
      <c r="B1523" s="16">
        <f t="shared" si="117"/>
        <v>273615.97750000004</v>
      </c>
      <c r="C1523" s="274">
        <f t="shared" si="121"/>
        <v>236059.19999999998</v>
      </c>
      <c r="D1523" s="276">
        <f t="shared" si="118"/>
        <v>179.89216140696914</v>
      </c>
      <c r="E1523" s="276">
        <f t="shared" si="119"/>
        <v>155.19999999999999</v>
      </c>
    </row>
    <row r="1524" spans="1:5" x14ac:dyDescent="0.2">
      <c r="A1524" s="273">
        <f t="shared" si="120"/>
        <v>1522</v>
      </c>
      <c r="B1524" s="16">
        <f t="shared" si="117"/>
        <v>273783.15500000003</v>
      </c>
      <c r="C1524" s="274">
        <f t="shared" si="121"/>
        <v>236214.39999999999</v>
      </c>
      <c r="D1524" s="276">
        <f t="shared" si="118"/>
        <v>179.88380749014456</v>
      </c>
      <c r="E1524" s="276">
        <f t="shared" si="119"/>
        <v>155.19999999999999</v>
      </c>
    </row>
    <row r="1525" spans="1:5" x14ac:dyDescent="0.2">
      <c r="A1525" s="273">
        <f t="shared" si="120"/>
        <v>1523</v>
      </c>
      <c r="B1525" s="16">
        <f t="shared" si="117"/>
        <v>273950.33250000002</v>
      </c>
      <c r="C1525" s="274">
        <f t="shared" si="121"/>
        <v>236369.59999999998</v>
      </c>
      <c r="D1525" s="276">
        <f t="shared" si="118"/>
        <v>179.87546454366384</v>
      </c>
      <c r="E1525" s="276">
        <f t="shared" si="119"/>
        <v>155.19999999999999</v>
      </c>
    </row>
    <row r="1526" spans="1:5" x14ac:dyDescent="0.2">
      <c r="A1526" s="273">
        <f t="shared" si="120"/>
        <v>1524</v>
      </c>
      <c r="B1526" s="16">
        <f t="shared" si="117"/>
        <v>274117.51</v>
      </c>
      <c r="C1526" s="274">
        <f t="shared" si="121"/>
        <v>236524.79999999999</v>
      </c>
      <c r="D1526" s="276">
        <f t="shared" si="118"/>
        <v>179.86713254593175</v>
      </c>
      <c r="E1526" s="276">
        <f t="shared" si="119"/>
        <v>155.19999999999999</v>
      </c>
    </row>
    <row r="1527" spans="1:5" x14ac:dyDescent="0.2">
      <c r="A1527" s="273">
        <f t="shared" si="120"/>
        <v>1525</v>
      </c>
      <c r="B1527" s="16">
        <f t="shared" si="117"/>
        <v>274284.6875</v>
      </c>
      <c r="C1527" s="274">
        <f t="shared" si="121"/>
        <v>236679.99999999997</v>
      </c>
      <c r="D1527" s="276">
        <f t="shared" si="118"/>
        <v>179.85881147540982</v>
      </c>
      <c r="E1527" s="276">
        <f t="shared" si="119"/>
        <v>155.19999999999999</v>
      </c>
    </row>
    <row r="1528" spans="1:5" x14ac:dyDescent="0.2">
      <c r="A1528" s="273">
        <f t="shared" si="120"/>
        <v>1526</v>
      </c>
      <c r="B1528" s="16">
        <f t="shared" si="117"/>
        <v>274451.86499999999</v>
      </c>
      <c r="C1528" s="274">
        <f t="shared" si="121"/>
        <v>236835.19999999998</v>
      </c>
      <c r="D1528" s="276">
        <f t="shared" si="118"/>
        <v>179.85050131061598</v>
      </c>
      <c r="E1528" s="276">
        <f t="shared" si="119"/>
        <v>155.19999999999999</v>
      </c>
    </row>
    <row r="1529" spans="1:5" x14ac:dyDescent="0.2">
      <c r="A1529" s="273">
        <f t="shared" si="120"/>
        <v>1527</v>
      </c>
      <c r="B1529" s="16">
        <f t="shared" si="117"/>
        <v>274619.04249999998</v>
      </c>
      <c r="C1529" s="274">
        <f t="shared" si="121"/>
        <v>236990.4</v>
      </c>
      <c r="D1529" s="276">
        <f t="shared" si="118"/>
        <v>179.84220203012441</v>
      </c>
      <c r="E1529" s="276">
        <f t="shared" si="119"/>
        <v>155.19999999999999</v>
      </c>
    </row>
    <row r="1530" spans="1:5" x14ac:dyDescent="0.2">
      <c r="A1530" s="273">
        <f t="shared" si="120"/>
        <v>1528</v>
      </c>
      <c r="B1530" s="16">
        <f t="shared" si="117"/>
        <v>274786.22000000003</v>
      </c>
      <c r="C1530" s="274">
        <f t="shared" si="121"/>
        <v>237145.59999999998</v>
      </c>
      <c r="D1530" s="276">
        <f t="shared" si="118"/>
        <v>179.83391361256545</v>
      </c>
      <c r="E1530" s="276">
        <f t="shared" si="119"/>
        <v>155.19999999999999</v>
      </c>
    </row>
    <row r="1531" spans="1:5" x14ac:dyDescent="0.2">
      <c r="A1531" s="273">
        <f t="shared" si="120"/>
        <v>1529</v>
      </c>
      <c r="B1531" s="16">
        <f t="shared" si="117"/>
        <v>274953.39750000002</v>
      </c>
      <c r="C1531" s="274">
        <f t="shared" si="121"/>
        <v>237300.8</v>
      </c>
      <c r="D1531" s="276">
        <f t="shared" si="118"/>
        <v>179.82563603662527</v>
      </c>
      <c r="E1531" s="276">
        <f t="shared" si="119"/>
        <v>155.19999999999999</v>
      </c>
    </row>
    <row r="1532" spans="1:5" x14ac:dyDescent="0.2">
      <c r="A1532" s="273">
        <f t="shared" si="120"/>
        <v>1530</v>
      </c>
      <c r="B1532" s="16">
        <f t="shared" si="117"/>
        <v>275120.57500000001</v>
      </c>
      <c r="C1532" s="274">
        <f t="shared" si="121"/>
        <v>237455.99999999997</v>
      </c>
      <c r="D1532" s="276">
        <f t="shared" si="118"/>
        <v>179.81736928104576</v>
      </c>
      <c r="E1532" s="276">
        <f t="shared" si="119"/>
        <v>155.19999999999999</v>
      </c>
    </row>
    <row r="1533" spans="1:5" x14ac:dyDescent="0.2">
      <c r="A1533" s="273">
        <f t="shared" si="120"/>
        <v>1531</v>
      </c>
      <c r="B1533" s="16">
        <f t="shared" si="117"/>
        <v>275287.7525</v>
      </c>
      <c r="C1533" s="274">
        <f t="shared" si="121"/>
        <v>237611.19999999998</v>
      </c>
      <c r="D1533" s="276">
        <f t="shared" si="118"/>
        <v>179.80911332462443</v>
      </c>
      <c r="E1533" s="276">
        <f t="shared" si="119"/>
        <v>155.19999999999999</v>
      </c>
    </row>
    <row r="1534" spans="1:5" x14ac:dyDescent="0.2">
      <c r="A1534" s="273">
        <f t="shared" si="120"/>
        <v>1532</v>
      </c>
      <c r="B1534" s="16">
        <f t="shared" si="117"/>
        <v>275454.93</v>
      </c>
      <c r="C1534" s="274">
        <f t="shared" si="121"/>
        <v>237766.39999999999</v>
      </c>
      <c r="D1534" s="276">
        <f t="shared" si="118"/>
        <v>179.8008681462141</v>
      </c>
      <c r="E1534" s="276">
        <f t="shared" si="119"/>
        <v>155.19999999999999</v>
      </c>
    </row>
    <row r="1535" spans="1:5" x14ac:dyDescent="0.2">
      <c r="A1535" s="273">
        <f t="shared" si="120"/>
        <v>1533</v>
      </c>
      <c r="B1535" s="16">
        <f t="shared" si="117"/>
        <v>275622.10749999998</v>
      </c>
      <c r="C1535" s="274">
        <f t="shared" si="121"/>
        <v>237921.59999999998</v>
      </c>
      <c r="D1535" s="276">
        <f t="shared" si="118"/>
        <v>179.79263372472275</v>
      </c>
      <c r="E1535" s="276">
        <f t="shared" si="119"/>
        <v>155.19999999999999</v>
      </c>
    </row>
    <row r="1536" spans="1:5" x14ac:dyDescent="0.2">
      <c r="A1536" s="273">
        <f t="shared" si="120"/>
        <v>1534</v>
      </c>
      <c r="B1536" s="16">
        <f t="shared" si="117"/>
        <v>275789.28500000003</v>
      </c>
      <c r="C1536" s="274">
        <f t="shared" si="121"/>
        <v>238076.79999999999</v>
      </c>
      <c r="D1536" s="276">
        <f t="shared" si="118"/>
        <v>179.78441003911345</v>
      </c>
      <c r="E1536" s="276">
        <f t="shared" si="119"/>
        <v>155.19999999999999</v>
      </c>
    </row>
    <row r="1537" spans="1:5" x14ac:dyDescent="0.2">
      <c r="A1537" s="273">
        <f t="shared" si="120"/>
        <v>1535</v>
      </c>
      <c r="B1537" s="16">
        <f t="shared" si="117"/>
        <v>275956.46250000002</v>
      </c>
      <c r="C1537" s="274">
        <f t="shared" si="121"/>
        <v>238231.99999999997</v>
      </c>
      <c r="D1537" s="276">
        <f t="shared" si="118"/>
        <v>179.77619706840392</v>
      </c>
      <c r="E1537" s="276">
        <f t="shared" si="119"/>
        <v>155.19999999999999</v>
      </c>
    </row>
    <row r="1538" spans="1:5" x14ac:dyDescent="0.2">
      <c r="A1538" s="273">
        <f t="shared" si="120"/>
        <v>1536</v>
      </c>
      <c r="B1538" s="16">
        <f t="shared" si="117"/>
        <v>276123.64</v>
      </c>
      <c r="C1538" s="274">
        <f t="shared" si="121"/>
        <v>238387.19999999998</v>
      </c>
      <c r="D1538" s="276">
        <f t="shared" si="118"/>
        <v>179.76799479166667</v>
      </c>
      <c r="E1538" s="276">
        <f t="shared" si="119"/>
        <v>155.19999999999999</v>
      </c>
    </row>
    <row r="1539" spans="1:5" x14ac:dyDescent="0.2">
      <c r="A1539" s="273">
        <f t="shared" si="120"/>
        <v>1537</v>
      </c>
      <c r="B1539" s="16">
        <f t="shared" si="117"/>
        <v>276290.8175</v>
      </c>
      <c r="C1539" s="274">
        <f t="shared" si="121"/>
        <v>238542.4</v>
      </c>
      <c r="D1539" s="276">
        <f t="shared" si="118"/>
        <v>179.75980318802863</v>
      </c>
      <c r="E1539" s="276">
        <f t="shared" si="119"/>
        <v>155.19999999999999</v>
      </c>
    </row>
    <row r="1540" spans="1:5" x14ac:dyDescent="0.2">
      <c r="A1540" s="273">
        <f t="shared" si="120"/>
        <v>1538</v>
      </c>
      <c r="B1540" s="16">
        <f t="shared" ref="B1540:B1603" si="122">1.165*(16600+(A1540*143.5))</f>
        <v>276457.995</v>
      </c>
      <c r="C1540" s="274">
        <f t="shared" si="121"/>
        <v>238697.59999999998</v>
      </c>
      <c r="D1540" s="276">
        <f t="shared" ref="D1540:D1603" si="123">B1540/A1540</f>
        <v>179.75162223667101</v>
      </c>
      <c r="E1540" s="276">
        <f t="shared" ref="E1540:E1603" si="124">C1540/A1540</f>
        <v>155.19999999999999</v>
      </c>
    </row>
    <row r="1541" spans="1:5" x14ac:dyDescent="0.2">
      <c r="A1541" s="273">
        <f t="shared" si="120"/>
        <v>1539</v>
      </c>
      <c r="B1541" s="16">
        <f t="shared" si="122"/>
        <v>276625.17249999999</v>
      </c>
      <c r="C1541" s="274">
        <f t="shared" si="121"/>
        <v>238852.8</v>
      </c>
      <c r="D1541" s="276">
        <f t="shared" si="123"/>
        <v>179.74345191682909</v>
      </c>
      <c r="E1541" s="276">
        <f t="shared" si="124"/>
        <v>155.19999999999999</v>
      </c>
    </row>
    <row r="1542" spans="1:5" x14ac:dyDescent="0.2">
      <c r="A1542" s="273">
        <f t="shared" si="120"/>
        <v>1540</v>
      </c>
      <c r="B1542" s="16">
        <f t="shared" si="122"/>
        <v>276792.35000000003</v>
      </c>
      <c r="C1542" s="274">
        <f t="shared" si="121"/>
        <v>239007.99999999997</v>
      </c>
      <c r="D1542" s="276">
        <f t="shared" si="123"/>
        <v>179.73529220779224</v>
      </c>
      <c r="E1542" s="276">
        <f t="shared" si="124"/>
        <v>155.19999999999999</v>
      </c>
    </row>
    <row r="1543" spans="1:5" x14ac:dyDescent="0.2">
      <c r="A1543" s="273">
        <f t="shared" si="120"/>
        <v>1541</v>
      </c>
      <c r="B1543" s="16">
        <f t="shared" si="122"/>
        <v>276959.52750000003</v>
      </c>
      <c r="C1543" s="274">
        <f t="shared" si="121"/>
        <v>239163.19999999998</v>
      </c>
      <c r="D1543" s="276">
        <f t="shared" si="123"/>
        <v>179.72714308890332</v>
      </c>
      <c r="E1543" s="276">
        <f t="shared" si="124"/>
        <v>155.19999999999999</v>
      </c>
    </row>
    <row r="1544" spans="1:5" x14ac:dyDescent="0.2">
      <c r="A1544" s="273">
        <f t="shared" si="120"/>
        <v>1542</v>
      </c>
      <c r="B1544" s="16">
        <f t="shared" si="122"/>
        <v>277126.70500000002</v>
      </c>
      <c r="C1544" s="274">
        <f t="shared" si="121"/>
        <v>239318.39999999999</v>
      </c>
      <c r="D1544" s="276">
        <f t="shared" si="123"/>
        <v>179.71900453955902</v>
      </c>
      <c r="E1544" s="276">
        <f t="shared" si="124"/>
        <v>155.19999999999999</v>
      </c>
    </row>
    <row r="1545" spans="1:5" x14ac:dyDescent="0.2">
      <c r="A1545" s="273">
        <f t="shared" si="120"/>
        <v>1543</v>
      </c>
      <c r="B1545" s="16">
        <f t="shared" si="122"/>
        <v>277293.88250000001</v>
      </c>
      <c r="C1545" s="274">
        <f t="shared" si="121"/>
        <v>239473.59999999998</v>
      </c>
      <c r="D1545" s="276">
        <f t="shared" si="123"/>
        <v>179.71087653920932</v>
      </c>
      <c r="E1545" s="276">
        <f t="shared" si="124"/>
        <v>155.19999999999999</v>
      </c>
    </row>
    <row r="1546" spans="1:5" x14ac:dyDescent="0.2">
      <c r="A1546" s="273">
        <f t="shared" si="120"/>
        <v>1544</v>
      </c>
      <c r="B1546" s="16">
        <f t="shared" si="122"/>
        <v>277461.06</v>
      </c>
      <c r="C1546" s="274">
        <f t="shared" si="121"/>
        <v>239628.79999999999</v>
      </c>
      <c r="D1546" s="276">
        <f t="shared" si="123"/>
        <v>179.7027590673575</v>
      </c>
      <c r="E1546" s="276">
        <f t="shared" si="124"/>
        <v>155.19999999999999</v>
      </c>
    </row>
    <row r="1547" spans="1:5" x14ac:dyDescent="0.2">
      <c r="A1547" s="273">
        <f t="shared" si="120"/>
        <v>1545</v>
      </c>
      <c r="B1547" s="16">
        <f t="shared" si="122"/>
        <v>277628.23749999999</v>
      </c>
      <c r="C1547" s="274">
        <f t="shared" si="121"/>
        <v>239783.99999999997</v>
      </c>
      <c r="D1547" s="276">
        <f t="shared" si="123"/>
        <v>179.69465210355986</v>
      </c>
      <c r="E1547" s="276">
        <f t="shared" si="124"/>
        <v>155.19999999999999</v>
      </c>
    </row>
    <row r="1548" spans="1:5" x14ac:dyDescent="0.2">
      <c r="A1548" s="273">
        <f t="shared" si="120"/>
        <v>1546</v>
      </c>
      <c r="B1548" s="16">
        <f t="shared" si="122"/>
        <v>277795.41500000004</v>
      </c>
      <c r="C1548" s="274">
        <f t="shared" si="121"/>
        <v>239939.19999999998</v>
      </c>
      <c r="D1548" s="276">
        <f t="shared" si="123"/>
        <v>179.68655562742563</v>
      </c>
      <c r="E1548" s="276">
        <f t="shared" si="124"/>
        <v>155.19999999999999</v>
      </c>
    </row>
    <row r="1549" spans="1:5" x14ac:dyDescent="0.2">
      <c r="A1549" s="273">
        <f t="shared" si="120"/>
        <v>1547</v>
      </c>
      <c r="B1549" s="16">
        <f t="shared" si="122"/>
        <v>277962.59250000003</v>
      </c>
      <c r="C1549" s="274">
        <f t="shared" si="121"/>
        <v>240094.4</v>
      </c>
      <c r="D1549" s="276">
        <f t="shared" si="123"/>
        <v>179.6784696186167</v>
      </c>
      <c r="E1549" s="276">
        <f t="shared" si="124"/>
        <v>155.19999999999999</v>
      </c>
    </row>
    <row r="1550" spans="1:5" x14ac:dyDescent="0.2">
      <c r="A1550" s="273">
        <f t="shared" si="120"/>
        <v>1548</v>
      </c>
      <c r="B1550" s="16">
        <f t="shared" si="122"/>
        <v>278129.77</v>
      </c>
      <c r="C1550" s="274">
        <f t="shared" si="121"/>
        <v>240249.59999999998</v>
      </c>
      <c r="D1550" s="276">
        <f t="shared" si="123"/>
        <v>179.67039405684756</v>
      </c>
      <c r="E1550" s="276">
        <f t="shared" si="124"/>
        <v>155.19999999999999</v>
      </c>
    </row>
    <row r="1551" spans="1:5" x14ac:dyDescent="0.2">
      <c r="A1551" s="273">
        <f t="shared" ref="A1551:A1614" si="125">A1550+1</f>
        <v>1549</v>
      </c>
      <c r="B1551" s="16">
        <f t="shared" si="122"/>
        <v>278296.94750000001</v>
      </c>
      <c r="C1551" s="274">
        <f t="shared" ref="C1551:C1614" si="126">A1551*155.2</f>
        <v>240404.8</v>
      </c>
      <c r="D1551" s="276">
        <f t="shared" si="123"/>
        <v>179.66232892188509</v>
      </c>
      <c r="E1551" s="276">
        <f t="shared" si="124"/>
        <v>155.19999999999999</v>
      </c>
    </row>
    <row r="1552" spans="1:5" x14ac:dyDescent="0.2">
      <c r="A1552" s="273">
        <f t="shared" si="125"/>
        <v>1550</v>
      </c>
      <c r="B1552" s="16">
        <f t="shared" si="122"/>
        <v>278464.125</v>
      </c>
      <c r="C1552" s="274">
        <f t="shared" si="126"/>
        <v>240559.99999999997</v>
      </c>
      <c r="D1552" s="276">
        <f t="shared" si="123"/>
        <v>179.65427419354839</v>
      </c>
      <c r="E1552" s="276">
        <f t="shared" si="124"/>
        <v>155.19999999999999</v>
      </c>
    </row>
    <row r="1553" spans="1:5" x14ac:dyDescent="0.2">
      <c r="A1553" s="273">
        <f t="shared" si="125"/>
        <v>1551</v>
      </c>
      <c r="B1553" s="16">
        <f t="shared" si="122"/>
        <v>278631.30249999999</v>
      </c>
      <c r="C1553" s="274">
        <f t="shared" si="126"/>
        <v>240715.19999999998</v>
      </c>
      <c r="D1553" s="276">
        <f t="shared" si="123"/>
        <v>179.64622985170857</v>
      </c>
      <c r="E1553" s="276">
        <f t="shared" si="124"/>
        <v>155.19999999999999</v>
      </c>
    </row>
    <row r="1554" spans="1:5" x14ac:dyDescent="0.2">
      <c r="A1554" s="273">
        <f t="shared" si="125"/>
        <v>1552</v>
      </c>
      <c r="B1554" s="16">
        <f t="shared" si="122"/>
        <v>278798.48</v>
      </c>
      <c r="C1554" s="274">
        <f t="shared" si="126"/>
        <v>240870.39999999999</v>
      </c>
      <c r="D1554" s="276">
        <f t="shared" si="123"/>
        <v>179.63819587628865</v>
      </c>
      <c r="E1554" s="276">
        <f t="shared" si="124"/>
        <v>155.19999999999999</v>
      </c>
    </row>
    <row r="1555" spans="1:5" x14ac:dyDescent="0.2">
      <c r="A1555" s="273">
        <f t="shared" si="125"/>
        <v>1553</v>
      </c>
      <c r="B1555" s="16">
        <f t="shared" si="122"/>
        <v>278965.65750000003</v>
      </c>
      <c r="C1555" s="274">
        <f t="shared" si="126"/>
        <v>241025.59999999998</v>
      </c>
      <c r="D1555" s="276">
        <f t="shared" si="123"/>
        <v>179.63017224726337</v>
      </c>
      <c r="E1555" s="276">
        <f t="shared" si="124"/>
        <v>155.19999999999999</v>
      </c>
    </row>
    <row r="1556" spans="1:5" x14ac:dyDescent="0.2">
      <c r="A1556" s="273">
        <f t="shared" si="125"/>
        <v>1554</v>
      </c>
      <c r="B1556" s="16">
        <f t="shared" si="122"/>
        <v>279132.83500000002</v>
      </c>
      <c r="C1556" s="274">
        <f t="shared" si="126"/>
        <v>241180.79999999999</v>
      </c>
      <c r="D1556" s="276">
        <f t="shared" si="123"/>
        <v>179.62215894465896</v>
      </c>
      <c r="E1556" s="276">
        <f t="shared" si="124"/>
        <v>155.19999999999999</v>
      </c>
    </row>
    <row r="1557" spans="1:5" x14ac:dyDescent="0.2">
      <c r="A1557" s="273">
        <f t="shared" si="125"/>
        <v>1555</v>
      </c>
      <c r="B1557" s="16">
        <f t="shared" si="122"/>
        <v>279300.01250000001</v>
      </c>
      <c r="C1557" s="274">
        <f t="shared" si="126"/>
        <v>241335.99999999997</v>
      </c>
      <c r="D1557" s="276">
        <f t="shared" si="123"/>
        <v>179.61415594855308</v>
      </c>
      <c r="E1557" s="276">
        <f t="shared" si="124"/>
        <v>155.19999999999999</v>
      </c>
    </row>
    <row r="1558" spans="1:5" x14ac:dyDescent="0.2">
      <c r="A1558" s="273">
        <f t="shared" si="125"/>
        <v>1556</v>
      </c>
      <c r="B1558" s="16">
        <f t="shared" si="122"/>
        <v>279467.19</v>
      </c>
      <c r="C1558" s="274">
        <f t="shared" si="126"/>
        <v>241491.19999999998</v>
      </c>
      <c r="D1558" s="276">
        <f t="shared" si="123"/>
        <v>179.60616323907456</v>
      </c>
      <c r="E1558" s="276">
        <f t="shared" si="124"/>
        <v>155.19999999999999</v>
      </c>
    </row>
    <row r="1559" spans="1:5" x14ac:dyDescent="0.2">
      <c r="A1559" s="273">
        <f t="shared" si="125"/>
        <v>1557</v>
      </c>
      <c r="B1559" s="16">
        <f t="shared" si="122"/>
        <v>279634.36749999999</v>
      </c>
      <c r="C1559" s="274">
        <f t="shared" si="126"/>
        <v>241646.4</v>
      </c>
      <c r="D1559" s="276">
        <f t="shared" si="123"/>
        <v>179.59818079640334</v>
      </c>
      <c r="E1559" s="276">
        <f t="shared" si="124"/>
        <v>155.19999999999999</v>
      </c>
    </row>
    <row r="1560" spans="1:5" x14ac:dyDescent="0.2">
      <c r="A1560" s="273">
        <f t="shared" si="125"/>
        <v>1558</v>
      </c>
      <c r="B1560" s="16">
        <f t="shared" si="122"/>
        <v>279801.54499999998</v>
      </c>
      <c r="C1560" s="274">
        <f t="shared" si="126"/>
        <v>241801.59999999998</v>
      </c>
      <c r="D1560" s="276">
        <f t="shared" si="123"/>
        <v>179.59020860077021</v>
      </c>
      <c r="E1560" s="276">
        <f t="shared" si="124"/>
        <v>155.19999999999999</v>
      </c>
    </row>
    <row r="1561" spans="1:5" x14ac:dyDescent="0.2">
      <c r="A1561" s="273">
        <f t="shared" si="125"/>
        <v>1559</v>
      </c>
      <c r="B1561" s="16">
        <f t="shared" si="122"/>
        <v>279968.72250000003</v>
      </c>
      <c r="C1561" s="274">
        <f t="shared" si="126"/>
        <v>241956.8</v>
      </c>
      <c r="D1561" s="276">
        <f t="shared" si="123"/>
        <v>179.58224663245673</v>
      </c>
      <c r="E1561" s="276">
        <f t="shared" si="124"/>
        <v>155.19999999999999</v>
      </c>
    </row>
    <row r="1562" spans="1:5" x14ac:dyDescent="0.2">
      <c r="A1562" s="273">
        <f t="shared" si="125"/>
        <v>1560</v>
      </c>
      <c r="B1562" s="16">
        <f t="shared" si="122"/>
        <v>280135.90000000002</v>
      </c>
      <c r="C1562" s="274">
        <f t="shared" si="126"/>
        <v>242111.99999999997</v>
      </c>
      <c r="D1562" s="276">
        <f t="shared" si="123"/>
        <v>179.57429487179488</v>
      </c>
      <c r="E1562" s="276">
        <f t="shared" si="124"/>
        <v>155.19999999999999</v>
      </c>
    </row>
    <row r="1563" spans="1:5" x14ac:dyDescent="0.2">
      <c r="A1563" s="273">
        <f t="shared" si="125"/>
        <v>1561</v>
      </c>
      <c r="B1563" s="16">
        <f t="shared" si="122"/>
        <v>280303.07750000001</v>
      </c>
      <c r="C1563" s="274">
        <f t="shared" si="126"/>
        <v>242267.19999999998</v>
      </c>
      <c r="D1563" s="276">
        <f t="shared" si="123"/>
        <v>179.56635329916722</v>
      </c>
      <c r="E1563" s="276">
        <f t="shared" si="124"/>
        <v>155.19999999999999</v>
      </c>
    </row>
    <row r="1564" spans="1:5" x14ac:dyDescent="0.2">
      <c r="A1564" s="273">
        <f t="shared" si="125"/>
        <v>1562</v>
      </c>
      <c r="B1564" s="16">
        <f t="shared" si="122"/>
        <v>280470.255</v>
      </c>
      <c r="C1564" s="274">
        <f t="shared" si="126"/>
        <v>242422.39999999999</v>
      </c>
      <c r="D1564" s="276">
        <f t="shared" si="123"/>
        <v>179.5584218950064</v>
      </c>
      <c r="E1564" s="276">
        <f t="shared" si="124"/>
        <v>155.19999999999999</v>
      </c>
    </row>
    <row r="1565" spans="1:5" x14ac:dyDescent="0.2">
      <c r="A1565" s="273">
        <f t="shared" si="125"/>
        <v>1563</v>
      </c>
      <c r="B1565" s="16">
        <f t="shared" si="122"/>
        <v>280637.4325</v>
      </c>
      <c r="C1565" s="274">
        <f t="shared" si="126"/>
        <v>242577.59999999998</v>
      </c>
      <c r="D1565" s="276">
        <f t="shared" si="123"/>
        <v>179.55050063979527</v>
      </c>
      <c r="E1565" s="276">
        <f t="shared" si="124"/>
        <v>155.19999999999999</v>
      </c>
    </row>
    <row r="1566" spans="1:5" x14ac:dyDescent="0.2">
      <c r="A1566" s="273">
        <f t="shared" si="125"/>
        <v>1564</v>
      </c>
      <c r="B1566" s="16">
        <f t="shared" si="122"/>
        <v>280804.61</v>
      </c>
      <c r="C1566" s="274">
        <f t="shared" si="126"/>
        <v>242732.79999999999</v>
      </c>
      <c r="D1566" s="276">
        <f t="shared" si="123"/>
        <v>179.54258951406649</v>
      </c>
      <c r="E1566" s="276">
        <f t="shared" si="124"/>
        <v>155.19999999999999</v>
      </c>
    </row>
    <row r="1567" spans="1:5" x14ac:dyDescent="0.2">
      <c r="A1567" s="273">
        <f t="shared" si="125"/>
        <v>1565</v>
      </c>
      <c r="B1567" s="16">
        <f t="shared" si="122"/>
        <v>280971.78750000003</v>
      </c>
      <c r="C1567" s="274">
        <f t="shared" si="126"/>
        <v>242887.99999999997</v>
      </c>
      <c r="D1567" s="276">
        <f t="shared" si="123"/>
        <v>179.53468849840257</v>
      </c>
      <c r="E1567" s="276">
        <f t="shared" si="124"/>
        <v>155.19999999999999</v>
      </c>
    </row>
    <row r="1568" spans="1:5" x14ac:dyDescent="0.2">
      <c r="A1568" s="273">
        <f t="shared" si="125"/>
        <v>1566</v>
      </c>
      <c r="B1568" s="16">
        <f t="shared" si="122"/>
        <v>281138.96500000003</v>
      </c>
      <c r="C1568" s="274">
        <f t="shared" si="126"/>
        <v>243043.19999999998</v>
      </c>
      <c r="D1568" s="276">
        <f t="shared" si="123"/>
        <v>179.52679757343552</v>
      </c>
      <c r="E1568" s="276">
        <f t="shared" si="124"/>
        <v>155.19999999999999</v>
      </c>
    </row>
    <row r="1569" spans="1:5" x14ac:dyDescent="0.2">
      <c r="A1569" s="273">
        <f t="shared" si="125"/>
        <v>1567</v>
      </c>
      <c r="B1569" s="16">
        <f t="shared" si="122"/>
        <v>281306.14250000002</v>
      </c>
      <c r="C1569" s="274">
        <f t="shared" si="126"/>
        <v>243198.4</v>
      </c>
      <c r="D1569" s="276">
        <f t="shared" si="123"/>
        <v>179.51891671984686</v>
      </c>
      <c r="E1569" s="276">
        <f t="shared" si="124"/>
        <v>155.19999999999999</v>
      </c>
    </row>
    <row r="1570" spans="1:5" x14ac:dyDescent="0.2">
      <c r="A1570" s="273">
        <f t="shared" si="125"/>
        <v>1568</v>
      </c>
      <c r="B1570" s="16">
        <f t="shared" si="122"/>
        <v>281473.32</v>
      </c>
      <c r="C1570" s="274">
        <f t="shared" si="126"/>
        <v>243353.59999999998</v>
      </c>
      <c r="D1570" s="276">
        <f t="shared" si="123"/>
        <v>179.51104591836736</v>
      </c>
      <c r="E1570" s="276">
        <f t="shared" si="124"/>
        <v>155.19999999999999</v>
      </c>
    </row>
    <row r="1571" spans="1:5" x14ac:dyDescent="0.2">
      <c r="A1571" s="273">
        <f t="shared" si="125"/>
        <v>1569</v>
      </c>
      <c r="B1571" s="16">
        <f t="shared" si="122"/>
        <v>281640.4975</v>
      </c>
      <c r="C1571" s="274">
        <f t="shared" si="126"/>
        <v>243508.8</v>
      </c>
      <c r="D1571" s="276">
        <f t="shared" si="123"/>
        <v>179.50318514977693</v>
      </c>
      <c r="E1571" s="276">
        <f t="shared" si="124"/>
        <v>155.19999999999999</v>
      </c>
    </row>
    <row r="1572" spans="1:5" x14ac:dyDescent="0.2">
      <c r="A1572" s="273">
        <f t="shared" si="125"/>
        <v>1570</v>
      </c>
      <c r="B1572" s="16">
        <f t="shared" si="122"/>
        <v>281807.67499999999</v>
      </c>
      <c r="C1572" s="274">
        <f t="shared" si="126"/>
        <v>243663.99999999997</v>
      </c>
      <c r="D1572" s="276">
        <f t="shared" si="123"/>
        <v>179.49533439490446</v>
      </c>
      <c r="E1572" s="276">
        <f t="shared" si="124"/>
        <v>155.19999999999999</v>
      </c>
    </row>
    <row r="1573" spans="1:5" x14ac:dyDescent="0.2">
      <c r="A1573" s="273">
        <f t="shared" si="125"/>
        <v>1571</v>
      </c>
      <c r="B1573" s="16">
        <f t="shared" si="122"/>
        <v>281974.85250000004</v>
      </c>
      <c r="C1573" s="274">
        <f t="shared" si="126"/>
        <v>243819.19999999998</v>
      </c>
      <c r="D1573" s="276">
        <f t="shared" si="123"/>
        <v>179.48749363462764</v>
      </c>
      <c r="E1573" s="276">
        <f t="shared" si="124"/>
        <v>155.19999999999999</v>
      </c>
    </row>
    <row r="1574" spans="1:5" x14ac:dyDescent="0.2">
      <c r="A1574" s="273">
        <f t="shared" si="125"/>
        <v>1572</v>
      </c>
      <c r="B1574" s="16">
        <f t="shared" si="122"/>
        <v>282142.03000000003</v>
      </c>
      <c r="C1574" s="274">
        <f t="shared" si="126"/>
        <v>243974.39999999999</v>
      </c>
      <c r="D1574" s="276">
        <f t="shared" si="123"/>
        <v>179.4796628498728</v>
      </c>
      <c r="E1574" s="276">
        <f t="shared" si="124"/>
        <v>155.19999999999999</v>
      </c>
    </row>
    <row r="1575" spans="1:5" x14ac:dyDescent="0.2">
      <c r="A1575" s="273">
        <f t="shared" si="125"/>
        <v>1573</v>
      </c>
      <c r="B1575" s="16">
        <f t="shared" si="122"/>
        <v>282309.20750000002</v>
      </c>
      <c r="C1575" s="274">
        <f t="shared" si="126"/>
        <v>244129.59999999998</v>
      </c>
      <c r="D1575" s="276">
        <f t="shared" si="123"/>
        <v>179.47184202161475</v>
      </c>
      <c r="E1575" s="276">
        <f t="shared" si="124"/>
        <v>155.19999999999999</v>
      </c>
    </row>
    <row r="1576" spans="1:5" x14ac:dyDescent="0.2">
      <c r="A1576" s="273">
        <f t="shared" si="125"/>
        <v>1574</v>
      </c>
      <c r="B1576" s="16">
        <f t="shared" si="122"/>
        <v>282476.38500000001</v>
      </c>
      <c r="C1576" s="274">
        <f t="shared" si="126"/>
        <v>244284.79999999999</v>
      </c>
      <c r="D1576" s="276">
        <f t="shared" si="123"/>
        <v>179.46403113087675</v>
      </c>
      <c r="E1576" s="276">
        <f t="shared" si="124"/>
        <v>155.19999999999999</v>
      </c>
    </row>
    <row r="1577" spans="1:5" x14ac:dyDescent="0.2">
      <c r="A1577" s="273">
        <f t="shared" si="125"/>
        <v>1575</v>
      </c>
      <c r="B1577" s="16">
        <f t="shared" si="122"/>
        <v>282643.5625</v>
      </c>
      <c r="C1577" s="274">
        <f t="shared" si="126"/>
        <v>244439.99999999997</v>
      </c>
      <c r="D1577" s="276">
        <f t="shared" si="123"/>
        <v>179.45623015873016</v>
      </c>
      <c r="E1577" s="276">
        <f t="shared" si="124"/>
        <v>155.19999999999999</v>
      </c>
    </row>
    <row r="1578" spans="1:5" x14ac:dyDescent="0.2">
      <c r="A1578" s="273">
        <f t="shared" si="125"/>
        <v>1576</v>
      </c>
      <c r="B1578" s="16">
        <f t="shared" si="122"/>
        <v>282810.74</v>
      </c>
      <c r="C1578" s="274">
        <f t="shared" si="126"/>
        <v>244595.19999999998</v>
      </c>
      <c r="D1578" s="276">
        <f t="shared" si="123"/>
        <v>179.4484390862944</v>
      </c>
      <c r="E1578" s="276">
        <f t="shared" si="124"/>
        <v>155.19999999999999</v>
      </c>
    </row>
    <row r="1579" spans="1:5" x14ac:dyDescent="0.2">
      <c r="A1579" s="273">
        <f t="shared" si="125"/>
        <v>1577</v>
      </c>
      <c r="B1579" s="16">
        <f t="shared" si="122"/>
        <v>282977.91749999998</v>
      </c>
      <c r="C1579" s="274">
        <f t="shared" si="126"/>
        <v>244750.4</v>
      </c>
      <c r="D1579" s="276">
        <f t="shared" si="123"/>
        <v>179.44065789473683</v>
      </c>
      <c r="E1579" s="276">
        <f t="shared" si="124"/>
        <v>155.19999999999999</v>
      </c>
    </row>
    <row r="1580" spans="1:5" x14ac:dyDescent="0.2">
      <c r="A1580" s="273">
        <f t="shared" si="125"/>
        <v>1578</v>
      </c>
      <c r="B1580" s="16">
        <f t="shared" si="122"/>
        <v>283145.09500000003</v>
      </c>
      <c r="C1580" s="274">
        <f t="shared" si="126"/>
        <v>244905.59999999998</v>
      </c>
      <c r="D1580" s="276">
        <f t="shared" si="123"/>
        <v>179.43288656527253</v>
      </c>
      <c r="E1580" s="276">
        <f t="shared" si="124"/>
        <v>155.19999999999999</v>
      </c>
    </row>
    <row r="1581" spans="1:5" x14ac:dyDescent="0.2">
      <c r="A1581" s="273">
        <f t="shared" si="125"/>
        <v>1579</v>
      </c>
      <c r="B1581" s="16">
        <f t="shared" si="122"/>
        <v>283312.27250000002</v>
      </c>
      <c r="C1581" s="274">
        <f t="shared" si="126"/>
        <v>245060.8</v>
      </c>
      <c r="D1581" s="276">
        <f t="shared" si="123"/>
        <v>179.42512507916405</v>
      </c>
      <c r="E1581" s="276">
        <f t="shared" si="124"/>
        <v>155.19999999999999</v>
      </c>
    </row>
    <row r="1582" spans="1:5" x14ac:dyDescent="0.2">
      <c r="A1582" s="273">
        <f t="shared" si="125"/>
        <v>1580</v>
      </c>
      <c r="B1582" s="16">
        <f t="shared" si="122"/>
        <v>283479.45</v>
      </c>
      <c r="C1582" s="274">
        <f t="shared" si="126"/>
        <v>245215.99999999997</v>
      </c>
      <c r="D1582" s="276">
        <f t="shared" si="123"/>
        <v>179.41737341772154</v>
      </c>
      <c r="E1582" s="276">
        <f t="shared" si="124"/>
        <v>155.19999999999999</v>
      </c>
    </row>
    <row r="1583" spans="1:5" x14ac:dyDescent="0.2">
      <c r="A1583" s="273">
        <f t="shared" si="125"/>
        <v>1581</v>
      </c>
      <c r="B1583" s="16">
        <f t="shared" si="122"/>
        <v>283646.6275</v>
      </c>
      <c r="C1583" s="274">
        <f t="shared" si="126"/>
        <v>245371.19999999998</v>
      </c>
      <c r="D1583" s="276">
        <f t="shared" si="123"/>
        <v>179.40963156230234</v>
      </c>
      <c r="E1583" s="276">
        <f t="shared" si="124"/>
        <v>155.19999999999999</v>
      </c>
    </row>
    <row r="1584" spans="1:5" x14ac:dyDescent="0.2">
      <c r="A1584" s="273">
        <f t="shared" si="125"/>
        <v>1582</v>
      </c>
      <c r="B1584" s="16">
        <f t="shared" si="122"/>
        <v>283813.80499999999</v>
      </c>
      <c r="C1584" s="274">
        <f t="shared" si="126"/>
        <v>245526.39999999999</v>
      </c>
      <c r="D1584" s="276">
        <f t="shared" si="123"/>
        <v>179.40189949431098</v>
      </c>
      <c r="E1584" s="276">
        <f t="shared" si="124"/>
        <v>155.19999999999999</v>
      </c>
    </row>
    <row r="1585" spans="1:5" x14ac:dyDescent="0.2">
      <c r="A1585" s="273">
        <f t="shared" si="125"/>
        <v>1583</v>
      </c>
      <c r="B1585" s="16">
        <f t="shared" si="122"/>
        <v>283980.98249999998</v>
      </c>
      <c r="C1585" s="274">
        <f t="shared" si="126"/>
        <v>245681.59999999998</v>
      </c>
      <c r="D1585" s="276">
        <f t="shared" si="123"/>
        <v>179.39417719519898</v>
      </c>
      <c r="E1585" s="276">
        <f t="shared" si="124"/>
        <v>155.19999999999999</v>
      </c>
    </row>
    <row r="1586" spans="1:5" x14ac:dyDescent="0.2">
      <c r="A1586" s="273">
        <f t="shared" si="125"/>
        <v>1584</v>
      </c>
      <c r="B1586" s="16">
        <f t="shared" si="122"/>
        <v>284148.16000000003</v>
      </c>
      <c r="C1586" s="274">
        <f t="shared" si="126"/>
        <v>245836.79999999999</v>
      </c>
      <c r="D1586" s="276">
        <f t="shared" si="123"/>
        <v>179.38646464646467</v>
      </c>
      <c r="E1586" s="276">
        <f t="shared" si="124"/>
        <v>155.19999999999999</v>
      </c>
    </row>
    <row r="1587" spans="1:5" x14ac:dyDescent="0.2">
      <c r="A1587" s="273">
        <f t="shared" si="125"/>
        <v>1585</v>
      </c>
      <c r="B1587" s="16">
        <f t="shared" si="122"/>
        <v>284315.33750000002</v>
      </c>
      <c r="C1587" s="274">
        <f t="shared" si="126"/>
        <v>245991.99999999997</v>
      </c>
      <c r="D1587" s="276">
        <f t="shared" si="123"/>
        <v>179.378761829653</v>
      </c>
      <c r="E1587" s="276">
        <f t="shared" si="124"/>
        <v>155.19999999999999</v>
      </c>
    </row>
    <row r="1588" spans="1:5" x14ac:dyDescent="0.2">
      <c r="A1588" s="273">
        <f t="shared" si="125"/>
        <v>1586</v>
      </c>
      <c r="B1588" s="16">
        <f t="shared" si="122"/>
        <v>284482.51500000001</v>
      </c>
      <c r="C1588" s="274">
        <f t="shared" si="126"/>
        <v>246147.19999999998</v>
      </c>
      <c r="D1588" s="276">
        <f t="shared" si="123"/>
        <v>179.37106872635562</v>
      </c>
      <c r="E1588" s="276">
        <f t="shared" si="124"/>
        <v>155.19999999999999</v>
      </c>
    </row>
    <row r="1589" spans="1:5" x14ac:dyDescent="0.2">
      <c r="A1589" s="273">
        <f t="shared" si="125"/>
        <v>1587</v>
      </c>
      <c r="B1589" s="16">
        <f t="shared" si="122"/>
        <v>284649.6925</v>
      </c>
      <c r="C1589" s="274">
        <f t="shared" si="126"/>
        <v>246302.4</v>
      </c>
      <c r="D1589" s="276">
        <f t="shared" si="123"/>
        <v>179.36338531821048</v>
      </c>
      <c r="E1589" s="276">
        <f t="shared" si="124"/>
        <v>155.19999999999999</v>
      </c>
    </row>
    <row r="1590" spans="1:5" x14ac:dyDescent="0.2">
      <c r="A1590" s="273">
        <f t="shared" si="125"/>
        <v>1588</v>
      </c>
      <c r="B1590" s="16">
        <f t="shared" si="122"/>
        <v>284816.87</v>
      </c>
      <c r="C1590" s="274">
        <f t="shared" si="126"/>
        <v>246457.59999999998</v>
      </c>
      <c r="D1590" s="276">
        <f t="shared" si="123"/>
        <v>179.35571158690175</v>
      </c>
      <c r="E1590" s="276">
        <f t="shared" si="124"/>
        <v>155.19999999999999</v>
      </c>
    </row>
    <row r="1591" spans="1:5" x14ac:dyDescent="0.2">
      <c r="A1591" s="273">
        <f t="shared" si="125"/>
        <v>1589</v>
      </c>
      <c r="B1591" s="16">
        <f t="shared" si="122"/>
        <v>284984.04749999999</v>
      </c>
      <c r="C1591" s="274">
        <f t="shared" si="126"/>
        <v>246612.8</v>
      </c>
      <c r="D1591" s="276">
        <f t="shared" si="123"/>
        <v>179.34804751415984</v>
      </c>
      <c r="E1591" s="276">
        <f t="shared" si="124"/>
        <v>155.19999999999999</v>
      </c>
    </row>
    <row r="1592" spans="1:5" x14ac:dyDescent="0.2">
      <c r="A1592" s="273">
        <f t="shared" si="125"/>
        <v>1590</v>
      </c>
      <c r="B1592" s="16">
        <f t="shared" si="122"/>
        <v>285151.22500000003</v>
      </c>
      <c r="C1592" s="274">
        <f t="shared" si="126"/>
        <v>246767.99999999997</v>
      </c>
      <c r="D1592" s="276">
        <f t="shared" si="123"/>
        <v>179.34039308176102</v>
      </c>
      <c r="E1592" s="276">
        <f t="shared" si="124"/>
        <v>155.19999999999999</v>
      </c>
    </row>
    <row r="1593" spans="1:5" x14ac:dyDescent="0.2">
      <c r="A1593" s="273">
        <f t="shared" si="125"/>
        <v>1591</v>
      </c>
      <c r="B1593" s="16">
        <f t="shared" si="122"/>
        <v>285318.40250000003</v>
      </c>
      <c r="C1593" s="274">
        <f t="shared" si="126"/>
        <v>246923.19999999998</v>
      </c>
      <c r="D1593" s="276">
        <f t="shared" si="123"/>
        <v>179.33274827152735</v>
      </c>
      <c r="E1593" s="276">
        <f t="shared" si="124"/>
        <v>155.19999999999999</v>
      </c>
    </row>
    <row r="1594" spans="1:5" x14ac:dyDescent="0.2">
      <c r="A1594" s="273">
        <f t="shared" si="125"/>
        <v>1592</v>
      </c>
      <c r="B1594" s="16">
        <f t="shared" si="122"/>
        <v>285485.58</v>
      </c>
      <c r="C1594" s="274">
        <f t="shared" si="126"/>
        <v>247078.39999999999</v>
      </c>
      <c r="D1594" s="276">
        <f t="shared" si="123"/>
        <v>179.32511306532663</v>
      </c>
      <c r="E1594" s="276">
        <f t="shared" si="124"/>
        <v>155.19999999999999</v>
      </c>
    </row>
    <row r="1595" spans="1:5" x14ac:dyDescent="0.2">
      <c r="A1595" s="273">
        <f t="shared" si="125"/>
        <v>1593</v>
      </c>
      <c r="B1595" s="16">
        <f t="shared" si="122"/>
        <v>285652.75750000001</v>
      </c>
      <c r="C1595" s="274">
        <f t="shared" si="126"/>
        <v>247233.59999999998</v>
      </c>
      <c r="D1595" s="276">
        <f t="shared" si="123"/>
        <v>179.3174874450722</v>
      </c>
      <c r="E1595" s="276">
        <f t="shared" si="124"/>
        <v>155.19999999999999</v>
      </c>
    </row>
    <row r="1596" spans="1:5" x14ac:dyDescent="0.2">
      <c r="A1596" s="273">
        <f t="shared" si="125"/>
        <v>1594</v>
      </c>
      <c r="B1596" s="16">
        <f t="shared" si="122"/>
        <v>285819.935</v>
      </c>
      <c r="C1596" s="274">
        <f t="shared" si="126"/>
        <v>247388.79999999999</v>
      </c>
      <c r="D1596" s="276">
        <f t="shared" si="123"/>
        <v>179.3098713927227</v>
      </c>
      <c r="E1596" s="276">
        <f t="shared" si="124"/>
        <v>155.19999999999999</v>
      </c>
    </row>
    <row r="1597" spans="1:5" x14ac:dyDescent="0.2">
      <c r="A1597" s="273">
        <f t="shared" si="125"/>
        <v>1595</v>
      </c>
      <c r="B1597" s="16">
        <f t="shared" si="122"/>
        <v>285987.11249999999</v>
      </c>
      <c r="C1597" s="274">
        <f t="shared" si="126"/>
        <v>247543.99999999997</v>
      </c>
      <c r="D1597" s="276">
        <f t="shared" si="123"/>
        <v>179.30226489028212</v>
      </c>
      <c r="E1597" s="276">
        <f t="shared" si="124"/>
        <v>155.19999999999999</v>
      </c>
    </row>
    <row r="1598" spans="1:5" x14ac:dyDescent="0.2">
      <c r="A1598" s="273">
        <f t="shared" si="125"/>
        <v>1596</v>
      </c>
      <c r="B1598" s="16">
        <f t="shared" si="122"/>
        <v>286154.29000000004</v>
      </c>
      <c r="C1598" s="274">
        <f t="shared" si="126"/>
        <v>247699.19999999998</v>
      </c>
      <c r="D1598" s="276">
        <f t="shared" si="123"/>
        <v>179.29466791979951</v>
      </c>
      <c r="E1598" s="276">
        <f t="shared" si="124"/>
        <v>155.19999999999999</v>
      </c>
    </row>
    <row r="1599" spans="1:5" x14ac:dyDescent="0.2">
      <c r="A1599" s="273">
        <f t="shared" si="125"/>
        <v>1597</v>
      </c>
      <c r="B1599" s="16">
        <f t="shared" si="122"/>
        <v>286321.46750000003</v>
      </c>
      <c r="C1599" s="274">
        <f t="shared" si="126"/>
        <v>247854.4</v>
      </c>
      <c r="D1599" s="276">
        <f t="shared" si="123"/>
        <v>179.28708046336882</v>
      </c>
      <c r="E1599" s="276">
        <f t="shared" si="124"/>
        <v>155.19999999999999</v>
      </c>
    </row>
    <row r="1600" spans="1:5" x14ac:dyDescent="0.2">
      <c r="A1600" s="273">
        <f t="shared" si="125"/>
        <v>1598</v>
      </c>
      <c r="B1600" s="16">
        <f t="shared" si="122"/>
        <v>286488.64500000002</v>
      </c>
      <c r="C1600" s="274">
        <f t="shared" si="126"/>
        <v>248009.59999999998</v>
      </c>
      <c r="D1600" s="276">
        <f t="shared" si="123"/>
        <v>179.27950250312892</v>
      </c>
      <c r="E1600" s="276">
        <f t="shared" si="124"/>
        <v>155.19999999999999</v>
      </c>
    </row>
    <row r="1601" spans="1:5" x14ac:dyDescent="0.2">
      <c r="A1601" s="273">
        <f t="shared" si="125"/>
        <v>1599</v>
      </c>
      <c r="B1601" s="16">
        <f t="shared" si="122"/>
        <v>286655.82250000001</v>
      </c>
      <c r="C1601" s="274">
        <f t="shared" si="126"/>
        <v>248164.8</v>
      </c>
      <c r="D1601" s="276">
        <f t="shared" si="123"/>
        <v>179.27193402126329</v>
      </c>
      <c r="E1601" s="276">
        <f t="shared" si="124"/>
        <v>155.19999999999999</v>
      </c>
    </row>
    <row r="1602" spans="1:5" x14ac:dyDescent="0.2">
      <c r="A1602" s="273">
        <f t="shared" si="125"/>
        <v>1600</v>
      </c>
      <c r="B1602" s="16">
        <f t="shared" si="122"/>
        <v>286823</v>
      </c>
      <c r="C1602" s="274">
        <f t="shared" si="126"/>
        <v>248319.99999999997</v>
      </c>
      <c r="D1602" s="276">
        <f t="shared" si="123"/>
        <v>179.264375</v>
      </c>
      <c r="E1602" s="276">
        <f t="shared" si="124"/>
        <v>155.19999999999999</v>
      </c>
    </row>
    <row r="1603" spans="1:5" x14ac:dyDescent="0.2">
      <c r="A1603" s="273">
        <f t="shared" si="125"/>
        <v>1601</v>
      </c>
      <c r="B1603" s="16">
        <f t="shared" si="122"/>
        <v>286990.17749999999</v>
      </c>
      <c r="C1603" s="274">
        <f t="shared" si="126"/>
        <v>248475.19999999998</v>
      </c>
      <c r="D1603" s="276">
        <f t="shared" si="123"/>
        <v>179.2568254216115</v>
      </c>
      <c r="E1603" s="276">
        <f t="shared" si="124"/>
        <v>155.19999999999999</v>
      </c>
    </row>
    <row r="1604" spans="1:5" x14ac:dyDescent="0.2">
      <c r="A1604" s="273">
        <f t="shared" si="125"/>
        <v>1602</v>
      </c>
      <c r="B1604" s="16">
        <f t="shared" ref="B1604:B1667" si="127">1.165*(16600+(A1604*143.5))</f>
        <v>287157.35499999998</v>
      </c>
      <c r="C1604" s="274">
        <f t="shared" si="126"/>
        <v>248630.39999999999</v>
      </c>
      <c r="D1604" s="276">
        <f t="shared" ref="D1604:D1667" si="128">B1604/A1604</f>
        <v>179.24928526841447</v>
      </c>
      <c r="E1604" s="276">
        <f t="shared" ref="E1604:E1667" si="129">C1604/A1604</f>
        <v>155.19999999999999</v>
      </c>
    </row>
    <row r="1605" spans="1:5" x14ac:dyDescent="0.2">
      <c r="A1605" s="273">
        <f t="shared" si="125"/>
        <v>1603</v>
      </c>
      <c r="B1605" s="16">
        <f t="shared" si="127"/>
        <v>287324.53250000003</v>
      </c>
      <c r="C1605" s="274">
        <f t="shared" si="126"/>
        <v>248785.59999999998</v>
      </c>
      <c r="D1605" s="276">
        <f t="shared" si="128"/>
        <v>179.24175452276984</v>
      </c>
      <c r="E1605" s="276">
        <f t="shared" si="129"/>
        <v>155.19999999999999</v>
      </c>
    </row>
    <row r="1606" spans="1:5" x14ac:dyDescent="0.2">
      <c r="A1606" s="273">
        <f t="shared" si="125"/>
        <v>1604</v>
      </c>
      <c r="B1606" s="16">
        <f t="shared" si="127"/>
        <v>287491.71000000002</v>
      </c>
      <c r="C1606" s="274">
        <f t="shared" si="126"/>
        <v>248940.79999999999</v>
      </c>
      <c r="D1606" s="276">
        <f t="shared" si="128"/>
        <v>179.23423316708229</v>
      </c>
      <c r="E1606" s="276">
        <f t="shared" si="129"/>
        <v>155.19999999999999</v>
      </c>
    </row>
    <row r="1607" spans="1:5" x14ac:dyDescent="0.2">
      <c r="A1607" s="273">
        <f t="shared" si="125"/>
        <v>1605</v>
      </c>
      <c r="B1607" s="16">
        <f t="shared" si="127"/>
        <v>287658.88750000001</v>
      </c>
      <c r="C1607" s="274">
        <f t="shared" si="126"/>
        <v>249095.99999999997</v>
      </c>
      <c r="D1607" s="276">
        <f t="shared" si="128"/>
        <v>179.22672118380063</v>
      </c>
      <c r="E1607" s="276">
        <f t="shared" si="129"/>
        <v>155.19999999999999</v>
      </c>
    </row>
    <row r="1608" spans="1:5" x14ac:dyDescent="0.2">
      <c r="A1608" s="273">
        <f t="shared" si="125"/>
        <v>1606</v>
      </c>
      <c r="B1608" s="16">
        <f t="shared" si="127"/>
        <v>287826.065</v>
      </c>
      <c r="C1608" s="274">
        <f t="shared" si="126"/>
        <v>249251.19999999998</v>
      </c>
      <c r="D1608" s="276">
        <f t="shared" si="128"/>
        <v>179.2192185554172</v>
      </c>
      <c r="E1608" s="276">
        <f t="shared" si="129"/>
        <v>155.19999999999999</v>
      </c>
    </row>
    <row r="1609" spans="1:5" x14ac:dyDescent="0.2">
      <c r="A1609" s="273">
        <f t="shared" si="125"/>
        <v>1607</v>
      </c>
      <c r="B1609" s="16">
        <f t="shared" si="127"/>
        <v>287993.24249999999</v>
      </c>
      <c r="C1609" s="274">
        <f t="shared" si="126"/>
        <v>249406.4</v>
      </c>
      <c r="D1609" s="276">
        <f t="shared" si="128"/>
        <v>179.21172526446796</v>
      </c>
      <c r="E1609" s="276">
        <f t="shared" si="129"/>
        <v>155.19999999999999</v>
      </c>
    </row>
    <row r="1610" spans="1:5" x14ac:dyDescent="0.2">
      <c r="A1610" s="273">
        <f t="shared" si="125"/>
        <v>1608</v>
      </c>
      <c r="B1610" s="16">
        <f t="shared" si="127"/>
        <v>288160.42</v>
      </c>
      <c r="C1610" s="274">
        <f t="shared" si="126"/>
        <v>249561.59999999998</v>
      </c>
      <c r="D1610" s="276">
        <f t="shared" si="128"/>
        <v>179.20424129353233</v>
      </c>
      <c r="E1610" s="276">
        <f t="shared" si="129"/>
        <v>155.19999999999999</v>
      </c>
    </row>
    <row r="1611" spans="1:5" x14ac:dyDescent="0.2">
      <c r="A1611" s="273">
        <f t="shared" si="125"/>
        <v>1609</v>
      </c>
      <c r="B1611" s="16">
        <f t="shared" si="127"/>
        <v>288327.59750000003</v>
      </c>
      <c r="C1611" s="274">
        <f t="shared" si="126"/>
        <v>249716.8</v>
      </c>
      <c r="D1611" s="276">
        <f t="shared" si="128"/>
        <v>179.1967666252331</v>
      </c>
      <c r="E1611" s="276">
        <f t="shared" si="129"/>
        <v>155.19999999999999</v>
      </c>
    </row>
    <row r="1612" spans="1:5" x14ac:dyDescent="0.2">
      <c r="A1612" s="273">
        <f t="shared" si="125"/>
        <v>1610</v>
      </c>
      <c r="B1612" s="16">
        <f t="shared" si="127"/>
        <v>288494.77500000002</v>
      </c>
      <c r="C1612" s="274">
        <f t="shared" si="126"/>
        <v>249871.99999999997</v>
      </c>
      <c r="D1612" s="276">
        <f t="shared" si="128"/>
        <v>179.18930124223604</v>
      </c>
      <c r="E1612" s="276">
        <f t="shared" si="129"/>
        <v>155.19999999999999</v>
      </c>
    </row>
    <row r="1613" spans="1:5" x14ac:dyDescent="0.2">
      <c r="A1613" s="273">
        <f t="shared" si="125"/>
        <v>1611</v>
      </c>
      <c r="B1613" s="16">
        <f t="shared" si="127"/>
        <v>288661.95250000001</v>
      </c>
      <c r="C1613" s="274">
        <f t="shared" si="126"/>
        <v>250027.19999999998</v>
      </c>
      <c r="D1613" s="276">
        <f t="shared" si="128"/>
        <v>179.18184512725017</v>
      </c>
      <c r="E1613" s="276">
        <f t="shared" si="129"/>
        <v>155.19999999999999</v>
      </c>
    </row>
    <row r="1614" spans="1:5" x14ac:dyDescent="0.2">
      <c r="A1614" s="273">
        <f t="shared" si="125"/>
        <v>1612</v>
      </c>
      <c r="B1614" s="16">
        <f t="shared" si="127"/>
        <v>288829.13</v>
      </c>
      <c r="C1614" s="274">
        <f t="shared" si="126"/>
        <v>250182.39999999999</v>
      </c>
      <c r="D1614" s="276">
        <f t="shared" si="128"/>
        <v>179.17439826302729</v>
      </c>
      <c r="E1614" s="276">
        <f t="shared" si="129"/>
        <v>155.19999999999999</v>
      </c>
    </row>
    <row r="1615" spans="1:5" x14ac:dyDescent="0.2">
      <c r="A1615" s="273">
        <f t="shared" ref="A1615:A1678" si="130">A1614+1</f>
        <v>1613</v>
      </c>
      <c r="B1615" s="16">
        <f t="shared" si="127"/>
        <v>288996.3075</v>
      </c>
      <c r="C1615" s="274">
        <f t="shared" ref="C1615:C1678" si="131">A1615*155.2</f>
        <v>250337.59999999998</v>
      </c>
      <c r="D1615" s="276">
        <f t="shared" si="128"/>
        <v>179.16696063236205</v>
      </c>
      <c r="E1615" s="276">
        <f t="shared" si="129"/>
        <v>155.19999999999999</v>
      </c>
    </row>
    <row r="1616" spans="1:5" x14ac:dyDescent="0.2">
      <c r="A1616" s="273">
        <f t="shared" si="130"/>
        <v>1614</v>
      </c>
      <c r="B1616" s="16">
        <f t="shared" si="127"/>
        <v>289163.48499999999</v>
      </c>
      <c r="C1616" s="274">
        <f t="shared" si="131"/>
        <v>250492.79999999999</v>
      </c>
      <c r="D1616" s="276">
        <f t="shared" si="128"/>
        <v>179.1595322180917</v>
      </c>
      <c r="E1616" s="276">
        <f t="shared" si="129"/>
        <v>155.19999999999999</v>
      </c>
    </row>
    <row r="1617" spans="1:5" x14ac:dyDescent="0.2">
      <c r="A1617" s="273">
        <f t="shared" si="130"/>
        <v>1615</v>
      </c>
      <c r="B1617" s="16">
        <f t="shared" si="127"/>
        <v>289330.66250000003</v>
      </c>
      <c r="C1617" s="274">
        <f t="shared" si="131"/>
        <v>250647.99999999997</v>
      </c>
      <c r="D1617" s="276">
        <f t="shared" si="128"/>
        <v>179.15211300309599</v>
      </c>
      <c r="E1617" s="276">
        <f t="shared" si="129"/>
        <v>155.19999999999999</v>
      </c>
    </row>
    <row r="1618" spans="1:5" x14ac:dyDescent="0.2">
      <c r="A1618" s="273">
        <f t="shared" si="130"/>
        <v>1616</v>
      </c>
      <c r="B1618" s="16">
        <f t="shared" si="127"/>
        <v>289497.84000000003</v>
      </c>
      <c r="C1618" s="274">
        <f t="shared" si="131"/>
        <v>250803.19999999998</v>
      </c>
      <c r="D1618" s="276">
        <f t="shared" si="128"/>
        <v>179.14470297029703</v>
      </c>
      <c r="E1618" s="276">
        <f t="shared" si="129"/>
        <v>155.19999999999999</v>
      </c>
    </row>
    <row r="1619" spans="1:5" x14ac:dyDescent="0.2">
      <c r="A1619" s="273">
        <f t="shared" si="130"/>
        <v>1617</v>
      </c>
      <c r="B1619" s="16">
        <f t="shared" si="127"/>
        <v>289665.01750000002</v>
      </c>
      <c r="C1619" s="274">
        <f t="shared" si="131"/>
        <v>250958.4</v>
      </c>
      <c r="D1619" s="276">
        <f t="shared" si="128"/>
        <v>179.13730210265925</v>
      </c>
      <c r="E1619" s="276">
        <f t="shared" si="129"/>
        <v>155.19999999999999</v>
      </c>
    </row>
    <row r="1620" spans="1:5" x14ac:dyDescent="0.2">
      <c r="A1620" s="273">
        <f t="shared" si="130"/>
        <v>1618</v>
      </c>
      <c r="B1620" s="16">
        <f t="shared" si="127"/>
        <v>289832.19500000001</v>
      </c>
      <c r="C1620" s="274">
        <f t="shared" si="131"/>
        <v>251113.59999999998</v>
      </c>
      <c r="D1620" s="276">
        <f t="shared" si="128"/>
        <v>179.12991038318913</v>
      </c>
      <c r="E1620" s="276">
        <f t="shared" si="129"/>
        <v>155.19999999999999</v>
      </c>
    </row>
    <row r="1621" spans="1:5" x14ac:dyDescent="0.2">
      <c r="A1621" s="273">
        <f t="shared" si="130"/>
        <v>1619</v>
      </c>
      <c r="B1621" s="16">
        <f t="shared" si="127"/>
        <v>289999.3725</v>
      </c>
      <c r="C1621" s="274">
        <f t="shared" si="131"/>
        <v>251268.8</v>
      </c>
      <c r="D1621" s="276">
        <f t="shared" si="128"/>
        <v>179.12252779493514</v>
      </c>
      <c r="E1621" s="276">
        <f t="shared" si="129"/>
        <v>155.19999999999999</v>
      </c>
    </row>
    <row r="1622" spans="1:5" x14ac:dyDescent="0.2">
      <c r="A1622" s="273">
        <f t="shared" si="130"/>
        <v>1620</v>
      </c>
      <c r="B1622" s="16">
        <f t="shared" si="127"/>
        <v>290166.55</v>
      </c>
      <c r="C1622" s="274">
        <f t="shared" si="131"/>
        <v>251423.99999999997</v>
      </c>
      <c r="D1622" s="276">
        <f t="shared" si="128"/>
        <v>179.11515432098764</v>
      </c>
      <c r="E1622" s="276">
        <f t="shared" si="129"/>
        <v>155.19999999999999</v>
      </c>
    </row>
    <row r="1623" spans="1:5" x14ac:dyDescent="0.2">
      <c r="A1623" s="273">
        <f t="shared" si="130"/>
        <v>1621</v>
      </c>
      <c r="B1623" s="16">
        <f t="shared" si="127"/>
        <v>290333.72750000004</v>
      </c>
      <c r="C1623" s="274">
        <f t="shared" si="131"/>
        <v>251579.19999999998</v>
      </c>
      <c r="D1623" s="276">
        <f t="shared" si="128"/>
        <v>179.10778994447875</v>
      </c>
      <c r="E1623" s="276">
        <f t="shared" si="129"/>
        <v>155.19999999999999</v>
      </c>
    </row>
    <row r="1624" spans="1:5" x14ac:dyDescent="0.2">
      <c r="A1624" s="273">
        <f t="shared" si="130"/>
        <v>1622</v>
      </c>
      <c r="B1624" s="16">
        <f t="shared" si="127"/>
        <v>290500.90500000003</v>
      </c>
      <c r="C1624" s="274">
        <f t="shared" si="131"/>
        <v>251734.39999999999</v>
      </c>
      <c r="D1624" s="276">
        <f t="shared" si="128"/>
        <v>179.10043464858202</v>
      </c>
      <c r="E1624" s="276">
        <f t="shared" si="129"/>
        <v>155.19999999999999</v>
      </c>
    </row>
    <row r="1625" spans="1:5" x14ac:dyDescent="0.2">
      <c r="A1625" s="273">
        <f t="shared" si="130"/>
        <v>1623</v>
      </c>
      <c r="B1625" s="16">
        <f t="shared" si="127"/>
        <v>290668.08250000002</v>
      </c>
      <c r="C1625" s="274">
        <f t="shared" si="131"/>
        <v>251889.59999999998</v>
      </c>
      <c r="D1625" s="276">
        <f t="shared" si="128"/>
        <v>179.09308841651264</v>
      </c>
      <c r="E1625" s="276">
        <f t="shared" si="129"/>
        <v>155.19999999999999</v>
      </c>
    </row>
    <row r="1626" spans="1:5" x14ac:dyDescent="0.2">
      <c r="A1626" s="273">
        <f t="shared" si="130"/>
        <v>1624</v>
      </c>
      <c r="B1626" s="16">
        <f t="shared" si="127"/>
        <v>290835.26</v>
      </c>
      <c r="C1626" s="274">
        <f t="shared" si="131"/>
        <v>252044.79999999999</v>
      </c>
      <c r="D1626" s="276">
        <f t="shared" si="128"/>
        <v>179.0857512315271</v>
      </c>
      <c r="E1626" s="276">
        <f t="shared" si="129"/>
        <v>155.19999999999999</v>
      </c>
    </row>
    <row r="1627" spans="1:5" x14ac:dyDescent="0.2">
      <c r="A1627" s="273">
        <f t="shared" si="130"/>
        <v>1625</v>
      </c>
      <c r="B1627" s="16">
        <f t="shared" si="127"/>
        <v>291002.4375</v>
      </c>
      <c r="C1627" s="274">
        <f t="shared" si="131"/>
        <v>252199.99999999997</v>
      </c>
      <c r="D1627" s="276">
        <f t="shared" si="128"/>
        <v>179.07842307692309</v>
      </c>
      <c r="E1627" s="276">
        <f t="shared" si="129"/>
        <v>155.19999999999999</v>
      </c>
    </row>
    <row r="1628" spans="1:5" x14ac:dyDescent="0.2">
      <c r="A1628" s="273">
        <f t="shared" si="130"/>
        <v>1626</v>
      </c>
      <c r="B1628" s="16">
        <f t="shared" si="127"/>
        <v>291169.61499999999</v>
      </c>
      <c r="C1628" s="274">
        <f t="shared" si="131"/>
        <v>252355.19999999998</v>
      </c>
      <c r="D1628" s="276">
        <f t="shared" si="128"/>
        <v>179.07110393603935</v>
      </c>
      <c r="E1628" s="276">
        <f t="shared" si="129"/>
        <v>155.19999999999999</v>
      </c>
    </row>
    <row r="1629" spans="1:5" x14ac:dyDescent="0.2">
      <c r="A1629" s="273">
        <f t="shared" si="130"/>
        <v>1627</v>
      </c>
      <c r="B1629" s="16">
        <f t="shared" si="127"/>
        <v>291336.79249999998</v>
      </c>
      <c r="C1629" s="274">
        <f t="shared" si="131"/>
        <v>252510.4</v>
      </c>
      <c r="D1629" s="276">
        <f t="shared" si="128"/>
        <v>179.06379379225567</v>
      </c>
      <c r="E1629" s="276">
        <f t="shared" si="129"/>
        <v>155.19999999999999</v>
      </c>
    </row>
    <row r="1630" spans="1:5" x14ac:dyDescent="0.2">
      <c r="A1630" s="273">
        <f t="shared" si="130"/>
        <v>1628</v>
      </c>
      <c r="B1630" s="16">
        <f t="shared" si="127"/>
        <v>291503.97000000003</v>
      </c>
      <c r="C1630" s="274">
        <f t="shared" si="131"/>
        <v>252665.59999999998</v>
      </c>
      <c r="D1630" s="276">
        <f t="shared" si="128"/>
        <v>179.05649262899266</v>
      </c>
      <c r="E1630" s="276">
        <f t="shared" si="129"/>
        <v>155.19999999999999</v>
      </c>
    </row>
    <row r="1631" spans="1:5" x14ac:dyDescent="0.2">
      <c r="A1631" s="273">
        <f t="shared" si="130"/>
        <v>1629</v>
      </c>
      <c r="B1631" s="16">
        <f t="shared" si="127"/>
        <v>291671.14750000002</v>
      </c>
      <c r="C1631" s="274">
        <f t="shared" si="131"/>
        <v>252820.8</v>
      </c>
      <c r="D1631" s="276">
        <f t="shared" si="128"/>
        <v>179.0492004297115</v>
      </c>
      <c r="E1631" s="276">
        <f t="shared" si="129"/>
        <v>155.19999999999999</v>
      </c>
    </row>
    <row r="1632" spans="1:5" x14ac:dyDescent="0.2">
      <c r="A1632" s="273">
        <f t="shared" si="130"/>
        <v>1630</v>
      </c>
      <c r="B1632" s="16">
        <f t="shared" si="127"/>
        <v>291838.32500000001</v>
      </c>
      <c r="C1632" s="274">
        <f t="shared" si="131"/>
        <v>252975.99999999997</v>
      </c>
      <c r="D1632" s="276">
        <f t="shared" si="128"/>
        <v>179.04191717791412</v>
      </c>
      <c r="E1632" s="276">
        <f t="shared" si="129"/>
        <v>155.19999999999999</v>
      </c>
    </row>
    <row r="1633" spans="1:5" x14ac:dyDescent="0.2">
      <c r="A1633" s="273">
        <f t="shared" si="130"/>
        <v>1631</v>
      </c>
      <c r="B1633" s="16">
        <f t="shared" si="127"/>
        <v>292005.5025</v>
      </c>
      <c r="C1633" s="274">
        <f t="shared" si="131"/>
        <v>253131.19999999998</v>
      </c>
      <c r="D1633" s="276">
        <f t="shared" si="128"/>
        <v>179.03464285714287</v>
      </c>
      <c r="E1633" s="276">
        <f t="shared" si="129"/>
        <v>155.19999999999999</v>
      </c>
    </row>
    <row r="1634" spans="1:5" x14ac:dyDescent="0.2">
      <c r="A1634" s="273">
        <f t="shared" si="130"/>
        <v>1632</v>
      </c>
      <c r="B1634" s="16">
        <f t="shared" si="127"/>
        <v>292172.68</v>
      </c>
      <c r="C1634" s="274">
        <f t="shared" si="131"/>
        <v>253286.39999999999</v>
      </c>
      <c r="D1634" s="276">
        <f t="shared" si="128"/>
        <v>179.0273774509804</v>
      </c>
      <c r="E1634" s="276">
        <f t="shared" si="129"/>
        <v>155.19999999999999</v>
      </c>
    </row>
    <row r="1635" spans="1:5" x14ac:dyDescent="0.2">
      <c r="A1635" s="273">
        <f t="shared" si="130"/>
        <v>1633</v>
      </c>
      <c r="B1635" s="16">
        <f t="shared" si="127"/>
        <v>292339.85749999998</v>
      </c>
      <c r="C1635" s="274">
        <f t="shared" si="131"/>
        <v>253441.59999999998</v>
      </c>
      <c r="D1635" s="276">
        <f t="shared" si="128"/>
        <v>179.02012094304959</v>
      </c>
      <c r="E1635" s="276">
        <f t="shared" si="129"/>
        <v>155.19999999999999</v>
      </c>
    </row>
    <row r="1636" spans="1:5" x14ac:dyDescent="0.2">
      <c r="A1636" s="273">
        <f t="shared" si="130"/>
        <v>1634</v>
      </c>
      <c r="B1636" s="16">
        <f t="shared" si="127"/>
        <v>292507.03500000003</v>
      </c>
      <c r="C1636" s="274">
        <f t="shared" si="131"/>
        <v>253596.79999999999</v>
      </c>
      <c r="D1636" s="276">
        <f t="shared" si="128"/>
        <v>179.01287331701349</v>
      </c>
      <c r="E1636" s="276">
        <f t="shared" si="129"/>
        <v>155.19999999999999</v>
      </c>
    </row>
    <row r="1637" spans="1:5" x14ac:dyDescent="0.2">
      <c r="A1637" s="273">
        <f t="shared" si="130"/>
        <v>1635</v>
      </c>
      <c r="B1637" s="16">
        <f t="shared" si="127"/>
        <v>292674.21250000002</v>
      </c>
      <c r="C1637" s="274">
        <f t="shared" si="131"/>
        <v>253751.99999999997</v>
      </c>
      <c r="D1637" s="276">
        <f t="shared" si="128"/>
        <v>179.00563455657493</v>
      </c>
      <c r="E1637" s="276">
        <f t="shared" si="129"/>
        <v>155.19999999999999</v>
      </c>
    </row>
    <row r="1638" spans="1:5" x14ac:dyDescent="0.2">
      <c r="A1638" s="273">
        <f t="shared" si="130"/>
        <v>1636</v>
      </c>
      <c r="B1638" s="16">
        <f t="shared" si="127"/>
        <v>292841.39</v>
      </c>
      <c r="C1638" s="274">
        <f t="shared" si="131"/>
        <v>253907.19999999998</v>
      </c>
      <c r="D1638" s="276">
        <f t="shared" si="128"/>
        <v>178.99840464547677</v>
      </c>
      <c r="E1638" s="276">
        <f t="shared" si="129"/>
        <v>155.19999999999999</v>
      </c>
    </row>
    <row r="1639" spans="1:5" x14ac:dyDescent="0.2">
      <c r="A1639" s="273">
        <f t="shared" si="130"/>
        <v>1637</v>
      </c>
      <c r="B1639" s="16">
        <f t="shared" si="127"/>
        <v>293008.5675</v>
      </c>
      <c r="C1639" s="274">
        <f t="shared" si="131"/>
        <v>254062.4</v>
      </c>
      <c r="D1639" s="276">
        <f t="shared" si="128"/>
        <v>178.99118356750154</v>
      </c>
      <c r="E1639" s="276">
        <f t="shared" si="129"/>
        <v>155.19999999999999</v>
      </c>
    </row>
    <row r="1640" spans="1:5" x14ac:dyDescent="0.2">
      <c r="A1640" s="273">
        <f t="shared" si="130"/>
        <v>1638</v>
      </c>
      <c r="B1640" s="16">
        <f t="shared" si="127"/>
        <v>293175.745</v>
      </c>
      <c r="C1640" s="274">
        <f t="shared" si="131"/>
        <v>254217.59999999998</v>
      </c>
      <c r="D1640" s="276">
        <f t="shared" si="128"/>
        <v>178.98397130647129</v>
      </c>
      <c r="E1640" s="276">
        <f t="shared" si="129"/>
        <v>155.19999999999999</v>
      </c>
    </row>
    <row r="1641" spans="1:5" x14ac:dyDescent="0.2">
      <c r="A1641" s="273">
        <f t="shared" si="130"/>
        <v>1639</v>
      </c>
      <c r="B1641" s="16">
        <f t="shared" si="127"/>
        <v>293342.92249999999</v>
      </c>
      <c r="C1641" s="274">
        <f t="shared" si="131"/>
        <v>254372.8</v>
      </c>
      <c r="D1641" s="276">
        <f t="shared" si="128"/>
        <v>178.9767678462477</v>
      </c>
      <c r="E1641" s="276">
        <f t="shared" si="129"/>
        <v>155.19999999999999</v>
      </c>
    </row>
    <row r="1642" spans="1:5" x14ac:dyDescent="0.2">
      <c r="A1642" s="273">
        <f t="shared" si="130"/>
        <v>1640</v>
      </c>
      <c r="B1642" s="16">
        <f t="shared" si="127"/>
        <v>293510.10000000003</v>
      </c>
      <c r="C1642" s="274">
        <f t="shared" si="131"/>
        <v>254527.99999999997</v>
      </c>
      <c r="D1642" s="276">
        <f t="shared" si="128"/>
        <v>178.96957317073173</v>
      </c>
      <c r="E1642" s="276">
        <f t="shared" si="129"/>
        <v>155.19999999999999</v>
      </c>
    </row>
    <row r="1643" spans="1:5" x14ac:dyDescent="0.2">
      <c r="A1643" s="273">
        <f t="shared" si="130"/>
        <v>1641</v>
      </c>
      <c r="B1643" s="16">
        <f t="shared" si="127"/>
        <v>293677.27750000003</v>
      </c>
      <c r="C1643" s="274">
        <f t="shared" si="131"/>
        <v>254683.19999999998</v>
      </c>
      <c r="D1643" s="276">
        <f t="shared" si="128"/>
        <v>178.96238726386352</v>
      </c>
      <c r="E1643" s="276">
        <f t="shared" si="129"/>
        <v>155.19999999999999</v>
      </c>
    </row>
    <row r="1644" spans="1:5" x14ac:dyDescent="0.2">
      <c r="A1644" s="273">
        <f t="shared" si="130"/>
        <v>1642</v>
      </c>
      <c r="B1644" s="16">
        <f t="shared" si="127"/>
        <v>293844.45500000002</v>
      </c>
      <c r="C1644" s="274">
        <f t="shared" si="131"/>
        <v>254838.39999999999</v>
      </c>
      <c r="D1644" s="276">
        <f t="shared" si="128"/>
        <v>178.95521010962241</v>
      </c>
      <c r="E1644" s="276">
        <f t="shared" si="129"/>
        <v>155.19999999999999</v>
      </c>
    </row>
    <row r="1645" spans="1:5" x14ac:dyDescent="0.2">
      <c r="A1645" s="273">
        <f t="shared" si="130"/>
        <v>1643</v>
      </c>
      <c r="B1645" s="16">
        <f t="shared" si="127"/>
        <v>294011.63250000001</v>
      </c>
      <c r="C1645" s="274">
        <f t="shared" si="131"/>
        <v>254993.59999999998</v>
      </c>
      <c r="D1645" s="276">
        <f t="shared" si="128"/>
        <v>178.94804169202678</v>
      </c>
      <c r="E1645" s="276">
        <f t="shared" si="129"/>
        <v>155.19999999999999</v>
      </c>
    </row>
    <row r="1646" spans="1:5" x14ac:dyDescent="0.2">
      <c r="A1646" s="273">
        <f t="shared" si="130"/>
        <v>1644</v>
      </c>
      <c r="B1646" s="16">
        <f t="shared" si="127"/>
        <v>294178.81</v>
      </c>
      <c r="C1646" s="274">
        <f t="shared" si="131"/>
        <v>255148.79999999999</v>
      </c>
      <c r="D1646" s="276">
        <f t="shared" si="128"/>
        <v>178.94088199513382</v>
      </c>
      <c r="E1646" s="276">
        <f t="shared" si="129"/>
        <v>155.19999999999999</v>
      </c>
    </row>
    <row r="1647" spans="1:5" x14ac:dyDescent="0.2">
      <c r="A1647" s="273">
        <f t="shared" si="130"/>
        <v>1645</v>
      </c>
      <c r="B1647" s="16">
        <f t="shared" si="127"/>
        <v>294345.98749999999</v>
      </c>
      <c r="C1647" s="274">
        <f t="shared" si="131"/>
        <v>255303.99999999997</v>
      </c>
      <c r="D1647" s="276">
        <f t="shared" si="128"/>
        <v>178.9337310030395</v>
      </c>
      <c r="E1647" s="276">
        <f t="shared" si="129"/>
        <v>155.19999999999999</v>
      </c>
    </row>
    <row r="1648" spans="1:5" x14ac:dyDescent="0.2">
      <c r="A1648" s="273">
        <f t="shared" si="130"/>
        <v>1646</v>
      </c>
      <c r="B1648" s="16">
        <f t="shared" si="127"/>
        <v>294513.16500000004</v>
      </c>
      <c r="C1648" s="274">
        <f t="shared" si="131"/>
        <v>255459.19999999998</v>
      </c>
      <c r="D1648" s="276">
        <f t="shared" si="128"/>
        <v>178.92658869987852</v>
      </c>
      <c r="E1648" s="276">
        <f t="shared" si="129"/>
        <v>155.19999999999999</v>
      </c>
    </row>
    <row r="1649" spans="1:5" x14ac:dyDescent="0.2">
      <c r="A1649" s="273">
        <f t="shared" si="130"/>
        <v>1647</v>
      </c>
      <c r="B1649" s="16">
        <f t="shared" si="127"/>
        <v>294680.34250000003</v>
      </c>
      <c r="C1649" s="274">
        <f t="shared" si="131"/>
        <v>255614.4</v>
      </c>
      <c r="D1649" s="276">
        <f t="shared" si="128"/>
        <v>178.91945506982393</v>
      </c>
      <c r="E1649" s="276">
        <f t="shared" si="129"/>
        <v>155.19999999999999</v>
      </c>
    </row>
    <row r="1650" spans="1:5" x14ac:dyDescent="0.2">
      <c r="A1650" s="273">
        <f t="shared" si="130"/>
        <v>1648</v>
      </c>
      <c r="B1650" s="16">
        <f t="shared" si="127"/>
        <v>294847.52</v>
      </c>
      <c r="C1650" s="274">
        <f t="shared" si="131"/>
        <v>255769.59999999998</v>
      </c>
      <c r="D1650" s="276">
        <f t="shared" si="128"/>
        <v>178.91233009708739</v>
      </c>
      <c r="E1650" s="276">
        <f t="shared" si="129"/>
        <v>155.19999999999999</v>
      </c>
    </row>
    <row r="1651" spans="1:5" x14ac:dyDescent="0.2">
      <c r="A1651" s="273">
        <f t="shared" si="130"/>
        <v>1649</v>
      </c>
      <c r="B1651" s="16">
        <f t="shared" si="127"/>
        <v>295014.69750000001</v>
      </c>
      <c r="C1651" s="274">
        <f t="shared" si="131"/>
        <v>255924.8</v>
      </c>
      <c r="D1651" s="276">
        <f t="shared" si="128"/>
        <v>178.90521376591875</v>
      </c>
      <c r="E1651" s="276">
        <f t="shared" si="129"/>
        <v>155.19999999999999</v>
      </c>
    </row>
    <row r="1652" spans="1:5" x14ac:dyDescent="0.2">
      <c r="A1652" s="273">
        <f t="shared" si="130"/>
        <v>1650</v>
      </c>
      <c r="B1652" s="16">
        <f t="shared" si="127"/>
        <v>295181.875</v>
      </c>
      <c r="C1652" s="274">
        <f t="shared" si="131"/>
        <v>256079.99999999997</v>
      </c>
      <c r="D1652" s="276">
        <f t="shared" si="128"/>
        <v>178.89810606060607</v>
      </c>
      <c r="E1652" s="276">
        <f t="shared" si="129"/>
        <v>155.19999999999999</v>
      </c>
    </row>
    <row r="1653" spans="1:5" x14ac:dyDescent="0.2">
      <c r="A1653" s="273">
        <f t="shared" si="130"/>
        <v>1651</v>
      </c>
      <c r="B1653" s="16">
        <f t="shared" si="127"/>
        <v>295349.05249999999</v>
      </c>
      <c r="C1653" s="274">
        <f t="shared" si="131"/>
        <v>256235.19999999998</v>
      </c>
      <c r="D1653" s="276">
        <f t="shared" si="128"/>
        <v>178.89100696547547</v>
      </c>
      <c r="E1653" s="276">
        <f t="shared" si="129"/>
        <v>155.19999999999999</v>
      </c>
    </row>
    <row r="1654" spans="1:5" x14ac:dyDescent="0.2">
      <c r="A1654" s="273">
        <f t="shared" si="130"/>
        <v>1652</v>
      </c>
      <c r="B1654" s="16">
        <f t="shared" si="127"/>
        <v>295516.23</v>
      </c>
      <c r="C1654" s="274">
        <f t="shared" si="131"/>
        <v>256390.39999999999</v>
      </c>
      <c r="D1654" s="276">
        <f t="shared" si="128"/>
        <v>178.88391646489103</v>
      </c>
      <c r="E1654" s="276">
        <f t="shared" si="129"/>
        <v>155.19999999999999</v>
      </c>
    </row>
    <row r="1655" spans="1:5" x14ac:dyDescent="0.2">
      <c r="A1655" s="273">
        <f t="shared" si="130"/>
        <v>1653</v>
      </c>
      <c r="B1655" s="16">
        <f t="shared" si="127"/>
        <v>295683.40750000003</v>
      </c>
      <c r="C1655" s="274">
        <f t="shared" si="131"/>
        <v>256545.59999999998</v>
      </c>
      <c r="D1655" s="276">
        <f t="shared" si="128"/>
        <v>178.87683454325472</v>
      </c>
      <c r="E1655" s="276">
        <f t="shared" si="129"/>
        <v>155.19999999999999</v>
      </c>
    </row>
    <row r="1656" spans="1:5" x14ac:dyDescent="0.2">
      <c r="A1656" s="273">
        <f t="shared" si="130"/>
        <v>1654</v>
      </c>
      <c r="B1656" s="16">
        <f t="shared" si="127"/>
        <v>295850.58500000002</v>
      </c>
      <c r="C1656" s="274">
        <f t="shared" si="131"/>
        <v>256700.79999999999</v>
      </c>
      <c r="D1656" s="276">
        <f t="shared" si="128"/>
        <v>178.86976118500607</v>
      </c>
      <c r="E1656" s="276">
        <f t="shared" si="129"/>
        <v>155.19999999999999</v>
      </c>
    </row>
    <row r="1657" spans="1:5" x14ac:dyDescent="0.2">
      <c r="A1657" s="273">
        <f t="shared" si="130"/>
        <v>1655</v>
      </c>
      <c r="B1657" s="16">
        <f t="shared" si="127"/>
        <v>296017.76250000001</v>
      </c>
      <c r="C1657" s="274">
        <f t="shared" si="131"/>
        <v>256855.99999999997</v>
      </c>
      <c r="D1657" s="276">
        <f t="shared" si="128"/>
        <v>178.86269637462237</v>
      </c>
      <c r="E1657" s="276">
        <f t="shared" si="129"/>
        <v>155.19999999999999</v>
      </c>
    </row>
    <row r="1658" spans="1:5" x14ac:dyDescent="0.2">
      <c r="A1658" s="273">
        <f t="shared" si="130"/>
        <v>1656</v>
      </c>
      <c r="B1658" s="16">
        <f t="shared" si="127"/>
        <v>296184.94</v>
      </c>
      <c r="C1658" s="274">
        <f t="shared" si="131"/>
        <v>257011.19999999998</v>
      </c>
      <c r="D1658" s="276">
        <f t="shared" si="128"/>
        <v>178.85564009661837</v>
      </c>
      <c r="E1658" s="276">
        <f t="shared" si="129"/>
        <v>155.19999999999999</v>
      </c>
    </row>
    <row r="1659" spans="1:5" x14ac:dyDescent="0.2">
      <c r="A1659" s="273">
        <f t="shared" si="130"/>
        <v>1657</v>
      </c>
      <c r="B1659" s="16">
        <f t="shared" si="127"/>
        <v>296352.11749999999</v>
      </c>
      <c r="C1659" s="274">
        <f t="shared" si="131"/>
        <v>257166.4</v>
      </c>
      <c r="D1659" s="276">
        <f t="shared" si="128"/>
        <v>178.84859233554616</v>
      </c>
      <c r="E1659" s="276">
        <f t="shared" si="129"/>
        <v>155.19999999999999</v>
      </c>
    </row>
    <row r="1660" spans="1:5" x14ac:dyDescent="0.2">
      <c r="A1660" s="273">
        <f t="shared" si="130"/>
        <v>1658</v>
      </c>
      <c r="B1660" s="16">
        <f t="shared" si="127"/>
        <v>296519.29499999998</v>
      </c>
      <c r="C1660" s="274">
        <f t="shared" si="131"/>
        <v>257321.59999999998</v>
      </c>
      <c r="D1660" s="276">
        <f t="shared" si="128"/>
        <v>178.84155307599517</v>
      </c>
      <c r="E1660" s="276">
        <f t="shared" si="129"/>
        <v>155.19999999999999</v>
      </c>
    </row>
    <row r="1661" spans="1:5" x14ac:dyDescent="0.2">
      <c r="A1661" s="273">
        <f t="shared" si="130"/>
        <v>1659</v>
      </c>
      <c r="B1661" s="16">
        <f t="shared" si="127"/>
        <v>296686.47250000003</v>
      </c>
      <c r="C1661" s="274">
        <f t="shared" si="131"/>
        <v>257476.8</v>
      </c>
      <c r="D1661" s="276">
        <f t="shared" si="128"/>
        <v>178.83452230259195</v>
      </c>
      <c r="E1661" s="276">
        <f t="shared" si="129"/>
        <v>155.19999999999999</v>
      </c>
    </row>
    <row r="1662" spans="1:5" x14ac:dyDescent="0.2">
      <c r="A1662" s="273">
        <f t="shared" si="130"/>
        <v>1660</v>
      </c>
      <c r="B1662" s="16">
        <f t="shared" si="127"/>
        <v>296853.65000000002</v>
      </c>
      <c r="C1662" s="274">
        <f t="shared" si="131"/>
        <v>257631.99999999997</v>
      </c>
      <c r="D1662" s="276">
        <f t="shared" si="128"/>
        <v>178.82750000000001</v>
      </c>
      <c r="E1662" s="276">
        <f t="shared" si="129"/>
        <v>155.19999999999999</v>
      </c>
    </row>
    <row r="1663" spans="1:5" x14ac:dyDescent="0.2">
      <c r="A1663" s="273">
        <f t="shared" si="130"/>
        <v>1661</v>
      </c>
      <c r="B1663" s="16">
        <f t="shared" si="127"/>
        <v>297020.82750000001</v>
      </c>
      <c r="C1663" s="274">
        <f t="shared" si="131"/>
        <v>257787.19999999998</v>
      </c>
      <c r="D1663" s="276">
        <f t="shared" si="128"/>
        <v>178.82048615291993</v>
      </c>
      <c r="E1663" s="276">
        <f t="shared" si="129"/>
        <v>155.19999999999999</v>
      </c>
    </row>
    <row r="1664" spans="1:5" x14ac:dyDescent="0.2">
      <c r="A1664" s="273">
        <f t="shared" si="130"/>
        <v>1662</v>
      </c>
      <c r="B1664" s="16">
        <f t="shared" si="127"/>
        <v>297188.005</v>
      </c>
      <c r="C1664" s="274">
        <f t="shared" si="131"/>
        <v>257942.39999999999</v>
      </c>
      <c r="D1664" s="276">
        <f t="shared" si="128"/>
        <v>178.81348074608906</v>
      </c>
      <c r="E1664" s="276">
        <f t="shared" si="129"/>
        <v>155.19999999999999</v>
      </c>
    </row>
    <row r="1665" spans="1:5" x14ac:dyDescent="0.2">
      <c r="A1665" s="273">
        <f t="shared" si="130"/>
        <v>1663</v>
      </c>
      <c r="B1665" s="16">
        <f t="shared" si="127"/>
        <v>297355.1825</v>
      </c>
      <c r="C1665" s="274">
        <f t="shared" si="131"/>
        <v>258097.59999999998</v>
      </c>
      <c r="D1665" s="276">
        <f t="shared" si="128"/>
        <v>178.80648376428141</v>
      </c>
      <c r="E1665" s="276">
        <f t="shared" si="129"/>
        <v>155.19999999999999</v>
      </c>
    </row>
    <row r="1666" spans="1:5" x14ac:dyDescent="0.2">
      <c r="A1666" s="273">
        <f t="shared" si="130"/>
        <v>1664</v>
      </c>
      <c r="B1666" s="16">
        <f t="shared" si="127"/>
        <v>297522.36</v>
      </c>
      <c r="C1666" s="274">
        <f t="shared" si="131"/>
        <v>258252.79999999999</v>
      </c>
      <c r="D1666" s="276">
        <f t="shared" si="128"/>
        <v>178.79949519230769</v>
      </c>
      <c r="E1666" s="276">
        <f t="shared" si="129"/>
        <v>155.19999999999999</v>
      </c>
    </row>
    <row r="1667" spans="1:5" x14ac:dyDescent="0.2">
      <c r="A1667" s="273">
        <f t="shared" si="130"/>
        <v>1665</v>
      </c>
      <c r="B1667" s="16">
        <f t="shared" si="127"/>
        <v>297689.53750000003</v>
      </c>
      <c r="C1667" s="274">
        <f t="shared" si="131"/>
        <v>258407.99999999997</v>
      </c>
      <c r="D1667" s="276">
        <f t="shared" si="128"/>
        <v>178.79251501501503</v>
      </c>
      <c r="E1667" s="276">
        <f t="shared" si="129"/>
        <v>155.19999999999999</v>
      </c>
    </row>
    <row r="1668" spans="1:5" x14ac:dyDescent="0.2">
      <c r="A1668" s="273">
        <f t="shared" si="130"/>
        <v>1666</v>
      </c>
      <c r="B1668" s="16">
        <f t="shared" ref="B1668:B1731" si="132">1.165*(16600+(A1668*143.5))</f>
        <v>297856.71500000003</v>
      </c>
      <c r="C1668" s="274">
        <f t="shared" si="131"/>
        <v>258563.19999999998</v>
      </c>
      <c r="D1668" s="276">
        <f t="shared" ref="D1668:D1731" si="133">B1668/A1668</f>
        <v>178.78554321728694</v>
      </c>
      <c r="E1668" s="276">
        <f t="shared" ref="E1668:E1731" si="134">C1668/A1668</f>
        <v>155.19999999999999</v>
      </c>
    </row>
    <row r="1669" spans="1:5" x14ac:dyDescent="0.2">
      <c r="A1669" s="273">
        <f t="shared" si="130"/>
        <v>1667</v>
      </c>
      <c r="B1669" s="16">
        <f t="shared" si="132"/>
        <v>298023.89250000002</v>
      </c>
      <c r="C1669" s="274">
        <f t="shared" si="131"/>
        <v>258718.4</v>
      </c>
      <c r="D1669" s="276">
        <f t="shared" si="133"/>
        <v>178.77857978404319</v>
      </c>
      <c r="E1669" s="276">
        <f t="shared" si="134"/>
        <v>155.19999999999999</v>
      </c>
    </row>
    <row r="1670" spans="1:5" x14ac:dyDescent="0.2">
      <c r="A1670" s="273">
        <f t="shared" si="130"/>
        <v>1668</v>
      </c>
      <c r="B1670" s="16">
        <f t="shared" si="132"/>
        <v>298191.07</v>
      </c>
      <c r="C1670" s="274">
        <f t="shared" si="131"/>
        <v>258873.59999999998</v>
      </c>
      <c r="D1670" s="276">
        <f t="shared" si="133"/>
        <v>178.77162470023981</v>
      </c>
      <c r="E1670" s="276">
        <f t="shared" si="134"/>
        <v>155.19999999999999</v>
      </c>
    </row>
    <row r="1671" spans="1:5" x14ac:dyDescent="0.2">
      <c r="A1671" s="273">
        <f t="shared" si="130"/>
        <v>1669</v>
      </c>
      <c r="B1671" s="16">
        <f t="shared" si="132"/>
        <v>298358.2475</v>
      </c>
      <c r="C1671" s="274">
        <f t="shared" si="131"/>
        <v>259028.8</v>
      </c>
      <c r="D1671" s="276">
        <f t="shared" si="133"/>
        <v>178.76467795086879</v>
      </c>
      <c r="E1671" s="276">
        <f t="shared" si="134"/>
        <v>155.19999999999999</v>
      </c>
    </row>
    <row r="1672" spans="1:5" x14ac:dyDescent="0.2">
      <c r="A1672" s="273">
        <f t="shared" si="130"/>
        <v>1670</v>
      </c>
      <c r="B1672" s="16">
        <f t="shared" si="132"/>
        <v>298525.42499999999</v>
      </c>
      <c r="C1672" s="274">
        <f t="shared" si="131"/>
        <v>259183.99999999997</v>
      </c>
      <c r="D1672" s="276">
        <f t="shared" si="133"/>
        <v>178.75773952095807</v>
      </c>
      <c r="E1672" s="276">
        <f t="shared" si="134"/>
        <v>155.19999999999999</v>
      </c>
    </row>
    <row r="1673" spans="1:5" x14ac:dyDescent="0.2">
      <c r="A1673" s="273">
        <f t="shared" si="130"/>
        <v>1671</v>
      </c>
      <c r="B1673" s="16">
        <f t="shared" si="132"/>
        <v>298692.60250000004</v>
      </c>
      <c r="C1673" s="274">
        <f t="shared" si="131"/>
        <v>259339.19999999998</v>
      </c>
      <c r="D1673" s="276">
        <f t="shared" si="133"/>
        <v>178.75080939557154</v>
      </c>
      <c r="E1673" s="276">
        <f t="shared" si="134"/>
        <v>155.19999999999999</v>
      </c>
    </row>
    <row r="1674" spans="1:5" x14ac:dyDescent="0.2">
      <c r="A1674" s="273">
        <f t="shared" si="130"/>
        <v>1672</v>
      </c>
      <c r="B1674" s="16">
        <f t="shared" si="132"/>
        <v>298859.78000000003</v>
      </c>
      <c r="C1674" s="274">
        <f t="shared" si="131"/>
        <v>259494.39999999999</v>
      </c>
      <c r="D1674" s="276">
        <f t="shared" si="133"/>
        <v>178.74388755980863</v>
      </c>
      <c r="E1674" s="276">
        <f t="shared" si="134"/>
        <v>155.19999999999999</v>
      </c>
    </row>
    <row r="1675" spans="1:5" x14ac:dyDescent="0.2">
      <c r="A1675" s="273">
        <f t="shared" si="130"/>
        <v>1673</v>
      </c>
      <c r="B1675" s="16">
        <f t="shared" si="132"/>
        <v>299026.95750000002</v>
      </c>
      <c r="C1675" s="274">
        <f t="shared" si="131"/>
        <v>259649.59999999998</v>
      </c>
      <c r="D1675" s="276">
        <f t="shared" si="133"/>
        <v>178.73697399880456</v>
      </c>
      <c r="E1675" s="276">
        <f t="shared" si="134"/>
        <v>155.19999999999999</v>
      </c>
    </row>
    <row r="1676" spans="1:5" x14ac:dyDescent="0.2">
      <c r="A1676" s="273">
        <f t="shared" si="130"/>
        <v>1674</v>
      </c>
      <c r="B1676" s="16">
        <f t="shared" si="132"/>
        <v>299194.13500000001</v>
      </c>
      <c r="C1676" s="274">
        <f t="shared" si="131"/>
        <v>259804.79999999999</v>
      </c>
      <c r="D1676" s="276">
        <f t="shared" si="133"/>
        <v>178.73006869772999</v>
      </c>
      <c r="E1676" s="276">
        <f t="shared" si="134"/>
        <v>155.19999999999999</v>
      </c>
    </row>
    <row r="1677" spans="1:5" x14ac:dyDescent="0.2">
      <c r="A1677" s="273">
        <f t="shared" si="130"/>
        <v>1675</v>
      </c>
      <c r="B1677" s="16">
        <f t="shared" si="132"/>
        <v>299361.3125</v>
      </c>
      <c r="C1677" s="274">
        <f t="shared" si="131"/>
        <v>259959.99999999997</v>
      </c>
      <c r="D1677" s="276">
        <f t="shared" si="133"/>
        <v>178.72317164179105</v>
      </c>
      <c r="E1677" s="276">
        <f t="shared" si="134"/>
        <v>155.19999999999999</v>
      </c>
    </row>
    <row r="1678" spans="1:5" x14ac:dyDescent="0.2">
      <c r="A1678" s="273">
        <f t="shared" si="130"/>
        <v>1676</v>
      </c>
      <c r="B1678" s="16">
        <f t="shared" si="132"/>
        <v>299528.49</v>
      </c>
      <c r="C1678" s="274">
        <f t="shared" si="131"/>
        <v>260115.19999999998</v>
      </c>
      <c r="D1678" s="276">
        <f t="shared" si="133"/>
        <v>178.71628281622912</v>
      </c>
      <c r="E1678" s="276">
        <f t="shared" si="134"/>
        <v>155.19999999999999</v>
      </c>
    </row>
    <row r="1679" spans="1:5" x14ac:dyDescent="0.2">
      <c r="A1679" s="273">
        <f t="shared" ref="A1679:A1742" si="135">A1678+1</f>
        <v>1677</v>
      </c>
      <c r="B1679" s="16">
        <f t="shared" si="132"/>
        <v>299695.66749999998</v>
      </c>
      <c r="C1679" s="274">
        <f t="shared" ref="C1679:C1742" si="136">A1679*155.2</f>
        <v>260270.4</v>
      </c>
      <c r="D1679" s="276">
        <f t="shared" si="133"/>
        <v>178.70940220632079</v>
      </c>
      <c r="E1679" s="276">
        <f t="shared" si="134"/>
        <v>155.19999999999999</v>
      </c>
    </row>
    <row r="1680" spans="1:5" x14ac:dyDescent="0.2">
      <c r="A1680" s="273">
        <f t="shared" si="135"/>
        <v>1678</v>
      </c>
      <c r="B1680" s="16">
        <f t="shared" si="132"/>
        <v>299862.84500000003</v>
      </c>
      <c r="C1680" s="274">
        <f t="shared" si="136"/>
        <v>260425.59999999998</v>
      </c>
      <c r="D1680" s="276">
        <f t="shared" si="133"/>
        <v>178.70252979737785</v>
      </c>
      <c r="E1680" s="276">
        <f t="shared" si="134"/>
        <v>155.19999999999999</v>
      </c>
    </row>
    <row r="1681" spans="1:5" x14ac:dyDescent="0.2">
      <c r="A1681" s="273">
        <f t="shared" si="135"/>
        <v>1679</v>
      </c>
      <c r="B1681" s="16">
        <f t="shared" si="132"/>
        <v>300030.02250000002</v>
      </c>
      <c r="C1681" s="274">
        <f t="shared" si="136"/>
        <v>260580.8</v>
      </c>
      <c r="D1681" s="276">
        <f t="shared" si="133"/>
        <v>178.6956655747469</v>
      </c>
      <c r="E1681" s="276">
        <f t="shared" si="134"/>
        <v>155.19999999999999</v>
      </c>
    </row>
    <row r="1682" spans="1:5" x14ac:dyDescent="0.2">
      <c r="A1682" s="273">
        <f t="shared" si="135"/>
        <v>1680</v>
      </c>
      <c r="B1682" s="16">
        <f t="shared" si="132"/>
        <v>300197.2</v>
      </c>
      <c r="C1682" s="274">
        <f t="shared" si="136"/>
        <v>260735.99999999997</v>
      </c>
      <c r="D1682" s="276">
        <f t="shared" si="133"/>
        <v>178.68880952380954</v>
      </c>
      <c r="E1682" s="276">
        <f t="shared" si="134"/>
        <v>155.19999999999999</v>
      </c>
    </row>
    <row r="1683" spans="1:5" x14ac:dyDescent="0.2">
      <c r="A1683" s="273">
        <f t="shared" si="135"/>
        <v>1681</v>
      </c>
      <c r="B1683" s="16">
        <f t="shared" si="132"/>
        <v>300364.3775</v>
      </c>
      <c r="C1683" s="274">
        <f t="shared" si="136"/>
        <v>260891.19999999998</v>
      </c>
      <c r="D1683" s="276">
        <f t="shared" si="133"/>
        <v>178.68196162998217</v>
      </c>
      <c r="E1683" s="276">
        <f t="shared" si="134"/>
        <v>155.19999999999999</v>
      </c>
    </row>
    <row r="1684" spans="1:5" x14ac:dyDescent="0.2">
      <c r="A1684" s="273">
        <f t="shared" si="135"/>
        <v>1682</v>
      </c>
      <c r="B1684" s="16">
        <f t="shared" si="132"/>
        <v>300531.55499999999</v>
      </c>
      <c r="C1684" s="274">
        <f t="shared" si="136"/>
        <v>261046.39999999999</v>
      </c>
      <c r="D1684" s="276">
        <f t="shared" si="133"/>
        <v>178.6751218787158</v>
      </c>
      <c r="E1684" s="276">
        <f t="shared" si="134"/>
        <v>155.19999999999999</v>
      </c>
    </row>
    <row r="1685" spans="1:5" x14ac:dyDescent="0.2">
      <c r="A1685" s="273">
        <f t="shared" si="135"/>
        <v>1683</v>
      </c>
      <c r="B1685" s="16">
        <f t="shared" si="132"/>
        <v>300698.73249999998</v>
      </c>
      <c r="C1685" s="274">
        <f t="shared" si="136"/>
        <v>261201.59999999998</v>
      </c>
      <c r="D1685" s="276">
        <f t="shared" si="133"/>
        <v>178.66829025549612</v>
      </c>
      <c r="E1685" s="276">
        <f t="shared" si="134"/>
        <v>155.19999999999999</v>
      </c>
    </row>
    <row r="1686" spans="1:5" x14ac:dyDescent="0.2">
      <c r="A1686" s="273">
        <f t="shared" si="135"/>
        <v>1684</v>
      </c>
      <c r="B1686" s="16">
        <f t="shared" si="132"/>
        <v>300865.91000000003</v>
      </c>
      <c r="C1686" s="274">
        <f t="shared" si="136"/>
        <v>261356.79999999999</v>
      </c>
      <c r="D1686" s="276">
        <f t="shared" si="133"/>
        <v>178.66146674584326</v>
      </c>
      <c r="E1686" s="276">
        <f t="shared" si="134"/>
        <v>155.19999999999999</v>
      </c>
    </row>
    <row r="1687" spans="1:5" x14ac:dyDescent="0.2">
      <c r="A1687" s="273">
        <f t="shared" si="135"/>
        <v>1685</v>
      </c>
      <c r="B1687" s="16">
        <f t="shared" si="132"/>
        <v>301033.08750000002</v>
      </c>
      <c r="C1687" s="274">
        <f t="shared" si="136"/>
        <v>261511.99999999997</v>
      </c>
      <c r="D1687" s="276">
        <f t="shared" si="133"/>
        <v>178.6546513353116</v>
      </c>
      <c r="E1687" s="276">
        <f t="shared" si="134"/>
        <v>155.19999999999999</v>
      </c>
    </row>
    <row r="1688" spans="1:5" x14ac:dyDescent="0.2">
      <c r="A1688" s="273">
        <f t="shared" si="135"/>
        <v>1686</v>
      </c>
      <c r="B1688" s="16">
        <f t="shared" si="132"/>
        <v>301200.26500000001</v>
      </c>
      <c r="C1688" s="274">
        <f t="shared" si="136"/>
        <v>261667.19999999998</v>
      </c>
      <c r="D1688" s="276">
        <f t="shared" si="133"/>
        <v>178.64784400948992</v>
      </c>
      <c r="E1688" s="276">
        <f t="shared" si="134"/>
        <v>155.19999999999999</v>
      </c>
    </row>
    <row r="1689" spans="1:5" x14ac:dyDescent="0.2">
      <c r="A1689" s="273">
        <f t="shared" si="135"/>
        <v>1687</v>
      </c>
      <c r="B1689" s="16">
        <f t="shared" si="132"/>
        <v>301367.4425</v>
      </c>
      <c r="C1689" s="274">
        <f t="shared" si="136"/>
        <v>261822.4</v>
      </c>
      <c r="D1689" s="276">
        <f t="shared" si="133"/>
        <v>178.6410447540012</v>
      </c>
      <c r="E1689" s="276">
        <f t="shared" si="134"/>
        <v>155.19999999999999</v>
      </c>
    </row>
    <row r="1690" spans="1:5" x14ac:dyDescent="0.2">
      <c r="A1690" s="273">
        <f t="shared" si="135"/>
        <v>1688</v>
      </c>
      <c r="B1690" s="16">
        <f t="shared" si="132"/>
        <v>301534.62</v>
      </c>
      <c r="C1690" s="274">
        <f t="shared" si="136"/>
        <v>261977.59999999998</v>
      </c>
      <c r="D1690" s="276">
        <f t="shared" si="133"/>
        <v>178.63425355450238</v>
      </c>
      <c r="E1690" s="276">
        <f t="shared" si="134"/>
        <v>155.19999999999999</v>
      </c>
    </row>
    <row r="1691" spans="1:5" x14ac:dyDescent="0.2">
      <c r="A1691" s="273">
        <f t="shared" si="135"/>
        <v>1689</v>
      </c>
      <c r="B1691" s="16">
        <f t="shared" si="132"/>
        <v>301701.79749999999</v>
      </c>
      <c r="C1691" s="274">
        <f t="shared" si="136"/>
        <v>262132.8</v>
      </c>
      <c r="D1691" s="276">
        <f t="shared" si="133"/>
        <v>178.62747039668443</v>
      </c>
      <c r="E1691" s="276">
        <f t="shared" si="134"/>
        <v>155.19999999999999</v>
      </c>
    </row>
    <row r="1692" spans="1:5" x14ac:dyDescent="0.2">
      <c r="A1692" s="273">
        <f t="shared" si="135"/>
        <v>1690</v>
      </c>
      <c r="B1692" s="16">
        <f t="shared" si="132"/>
        <v>301868.97500000003</v>
      </c>
      <c r="C1692" s="274">
        <f t="shared" si="136"/>
        <v>262288</v>
      </c>
      <c r="D1692" s="276">
        <f t="shared" si="133"/>
        <v>178.62069526627221</v>
      </c>
      <c r="E1692" s="276">
        <f t="shared" si="134"/>
        <v>155.19999999999999</v>
      </c>
    </row>
    <row r="1693" spans="1:5" x14ac:dyDescent="0.2">
      <c r="A1693" s="273">
        <f t="shared" si="135"/>
        <v>1691</v>
      </c>
      <c r="B1693" s="16">
        <f t="shared" si="132"/>
        <v>302036.15250000003</v>
      </c>
      <c r="C1693" s="274">
        <f t="shared" si="136"/>
        <v>262443.19999999995</v>
      </c>
      <c r="D1693" s="276">
        <f t="shared" si="133"/>
        <v>178.61392814902428</v>
      </c>
      <c r="E1693" s="276">
        <f t="shared" si="134"/>
        <v>155.19999999999996</v>
      </c>
    </row>
    <row r="1694" spans="1:5" x14ac:dyDescent="0.2">
      <c r="A1694" s="273">
        <f t="shared" si="135"/>
        <v>1692</v>
      </c>
      <c r="B1694" s="16">
        <f t="shared" si="132"/>
        <v>302203.33</v>
      </c>
      <c r="C1694" s="274">
        <f t="shared" si="136"/>
        <v>262598.39999999997</v>
      </c>
      <c r="D1694" s="276">
        <f t="shared" si="133"/>
        <v>178.60716903073288</v>
      </c>
      <c r="E1694" s="276">
        <f t="shared" si="134"/>
        <v>155.19999999999999</v>
      </c>
    </row>
    <row r="1695" spans="1:5" x14ac:dyDescent="0.2">
      <c r="A1695" s="273">
        <f t="shared" si="135"/>
        <v>1693</v>
      </c>
      <c r="B1695" s="16">
        <f t="shared" si="132"/>
        <v>302370.50750000001</v>
      </c>
      <c r="C1695" s="274">
        <f t="shared" si="136"/>
        <v>262753.59999999998</v>
      </c>
      <c r="D1695" s="276">
        <f t="shared" si="133"/>
        <v>178.60041789722388</v>
      </c>
      <c r="E1695" s="276">
        <f t="shared" si="134"/>
        <v>155.19999999999999</v>
      </c>
    </row>
    <row r="1696" spans="1:5" x14ac:dyDescent="0.2">
      <c r="A1696" s="273">
        <f t="shared" si="135"/>
        <v>1694</v>
      </c>
      <c r="B1696" s="16">
        <f t="shared" si="132"/>
        <v>302537.685</v>
      </c>
      <c r="C1696" s="274">
        <f t="shared" si="136"/>
        <v>262908.79999999999</v>
      </c>
      <c r="D1696" s="276">
        <f t="shared" si="133"/>
        <v>178.59367473435654</v>
      </c>
      <c r="E1696" s="276">
        <f t="shared" si="134"/>
        <v>155.19999999999999</v>
      </c>
    </row>
    <row r="1697" spans="1:5" x14ac:dyDescent="0.2">
      <c r="A1697" s="273">
        <f t="shared" si="135"/>
        <v>1695</v>
      </c>
      <c r="B1697" s="16">
        <f t="shared" si="132"/>
        <v>302704.86249999999</v>
      </c>
      <c r="C1697" s="274">
        <f t="shared" si="136"/>
        <v>263064</v>
      </c>
      <c r="D1697" s="276">
        <f t="shared" si="133"/>
        <v>178.58693952802358</v>
      </c>
      <c r="E1697" s="276">
        <f t="shared" si="134"/>
        <v>155.19999999999999</v>
      </c>
    </row>
    <row r="1698" spans="1:5" x14ac:dyDescent="0.2">
      <c r="A1698" s="273">
        <f t="shared" si="135"/>
        <v>1696</v>
      </c>
      <c r="B1698" s="16">
        <f t="shared" si="132"/>
        <v>302872.04000000004</v>
      </c>
      <c r="C1698" s="274">
        <f t="shared" si="136"/>
        <v>263219.19999999995</v>
      </c>
      <c r="D1698" s="276">
        <f t="shared" si="133"/>
        <v>178.58021226415096</v>
      </c>
      <c r="E1698" s="276">
        <f t="shared" si="134"/>
        <v>155.19999999999996</v>
      </c>
    </row>
    <row r="1699" spans="1:5" x14ac:dyDescent="0.2">
      <c r="A1699" s="273">
        <f t="shared" si="135"/>
        <v>1697</v>
      </c>
      <c r="B1699" s="16">
        <f t="shared" si="132"/>
        <v>303039.21750000003</v>
      </c>
      <c r="C1699" s="274">
        <f t="shared" si="136"/>
        <v>263374.39999999997</v>
      </c>
      <c r="D1699" s="276">
        <f t="shared" si="133"/>
        <v>178.57349292869773</v>
      </c>
      <c r="E1699" s="276">
        <f t="shared" si="134"/>
        <v>155.19999999999999</v>
      </c>
    </row>
    <row r="1700" spans="1:5" x14ac:dyDescent="0.2">
      <c r="A1700" s="273">
        <f t="shared" si="135"/>
        <v>1698</v>
      </c>
      <c r="B1700" s="16">
        <f t="shared" si="132"/>
        <v>303206.39500000002</v>
      </c>
      <c r="C1700" s="274">
        <f t="shared" si="136"/>
        <v>263529.59999999998</v>
      </c>
      <c r="D1700" s="276">
        <f t="shared" si="133"/>
        <v>178.56678150765609</v>
      </c>
      <c r="E1700" s="276">
        <f t="shared" si="134"/>
        <v>155.19999999999999</v>
      </c>
    </row>
    <row r="1701" spans="1:5" x14ac:dyDescent="0.2">
      <c r="A1701" s="273">
        <f t="shared" si="135"/>
        <v>1699</v>
      </c>
      <c r="B1701" s="16">
        <f t="shared" si="132"/>
        <v>303373.57250000001</v>
      </c>
      <c r="C1701" s="274">
        <f t="shared" si="136"/>
        <v>263684.8</v>
      </c>
      <c r="D1701" s="276">
        <f t="shared" si="133"/>
        <v>178.56007798705122</v>
      </c>
      <c r="E1701" s="276">
        <f t="shared" si="134"/>
        <v>155.19999999999999</v>
      </c>
    </row>
    <row r="1702" spans="1:5" x14ac:dyDescent="0.2">
      <c r="A1702" s="273">
        <f t="shared" si="135"/>
        <v>1700</v>
      </c>
      <c r="B1702" s="16">
        <f t="shared" si="132"/>
        <v>303540.75</v>
      </c>
      <c r="C1702" s="274">
        <f t="shared" si="136"/>
        <v>263840</v>
      </c>
      <c r="D1702" s="276">
        <f t="shared" si="133"/>
        <v>178.55338235294118</v>
      </c>
      <c r="E1702" s="276">
        <f t="shared" si="134"/>
        <v>155.19999999999999</v>
      </c>
    </row>
    <row r="1703" spans="1:5" x14ac:dyDescent="0.2">
      <c r="A1703" s="273">
        <f t="shared" si="135"/>
        <v>1701</v>
      </c>
      <c r="B1703" s="16">
        <f t="shared" si="132"/>
        <v>303707.92749999999</v>
      </c>
      <c r="C1703" s="274">
        <f t="shared" si="136"/>
        <v>263995.19999999995</v>
      </c>
      <c r="D1703" s="276">
        <f t="shared" si="133"/>
        <v>178.54669459141681</v>
      </c>
      <c r="E1703" s="276">
        <f t="shared" si="134"/>
        <v>155.19999999999996</v>
      </c>
    </row>
    <row r="1704" spans="1:5" x14ac:dyDescent="0.2">
      <c r="A1704" s="273">
        <f t="shared" si="135"/>
        <v>1702</v>
      </c>
      <c r="B1704" s="16">
        <f t="shared" si="132"/>
        <v>303875.10499999998</v>
      </c>
      <c r="C1704" s="274">
        <f t="shared" si="136"/>
        <v>264150.39999999997</v>
      </c>
      <c r="D1704" s="276">
        <f t="shared" si="133"/>
        <v>178.54001468860164</v>
      </c>
      <c r="E1704" s="276">
        <f t="shared" si="134"/>
        <v>155.19999999999999</v>
      </c>
    </row>
    <row r="1705" spans="1:5" x14ac:dyDescent="0.2">
      <c r="A1705" s="273">
        <f t="shared" si="135"/>
        <v>1703</v>
      </c>
      <c r="B1705" s="16">
        <f t="shared" si="132"/>
        <v>304042.28250000003</v>
      </c>
      <c r="C1705" s="274">
        <f t="shared" si="136"/>
        <v>264305.59999999998</v>
      </c>
      <c r="D1705" s="276">
        <f t="shared" si="133"/>
        <v>178.53334263065182</v>
      </c>
      <c r="E1705" s="276">
        <f t="shared" si="134"/>
        <v>155.19999999999999</v>
      </c>
    </row>
    <row r="1706" spans="1:5" x14ac:dyDescent="0.2">
      <c r="A1706" s="273">
        <f t="shared" si="135"/>
        <v>1704</v>
      </c>
      <c r="B1706" s="16">
        <f t="shared" si="132"/>
        <v>304209.46000000002</v>
      </c>
      <c r="C1706" s="274">
        <f t="shared" si="136"/>
        <v>264460.79999999999</v>
      </c>
      <c r="D1706" s="276">
        <f t="shared" si="133"/>
        <v>178.52667840375588</v>
      </c>
      <c r="E1706" s="276">
        <f t="shared" si="134"/>
        <v>155.19999999999999</v>
      </c>
    </row>
    <row r="1707" spans="1:5" x14ac:dyDescent="0.2">
      <c r="A1707" s="273">
        <f t="shared" si="135"/>
        <v>1705</v>
      </c>
      <c r="B1707" s="16">
        <f t="shared" si="132"/>
        <v>304376.63750000001</v>
      </c>
      <c r="C1707" s="274">
        <f t="shared" si="136"/>
        <v>264616</v>
      </c>
      <c r="D1707" s="276">
        <f t="shared" si="133"/>
        <v>178.52002199413491</v>
      </c>
      <c r="E1707" s="276">
        <f t="shared" si="134"/>
        <v>155.19999999999999</v>
      </c>
    </row>
    <row r="1708" spans="1:5" x14ac:dyDescent="0.2">
      <c r="A1708" s="273">
        <f t="shared" si="135"/>
        <v>1706</v>
      </c>
      <c r="B1708" s="16">
        <f t="shared" si="132"/>
        <v>304543.815</v>
      </c>
      <c r="C1708" s="274">
        <f t="shared" si="136"/>
        <v>264771.19999999995</v>
      </c>
      <c r="D1708" s="276">
        <f t="shared" si="133"/>
        <v>178.5133733880422</v>
      </c>
      <c r="E1708" s="276">
        <f t="shared" si="134"/>
        <v>155.19999999999996</v>
      </c>
    </row>
    <row r="1709" spans="1:5" x14ac:dyDescent="0.2">
      <c r="A1709" s="273">
        <f t="shared" si="135"/>
        <v>1707</v>
      </c>
      <c r="B1709" s="16">
        <f t="shared" si="132"/>
        <v>304710.99249999999</v>
      </c>
      <c r="C1709" s="274">
        <f t="shared" si="136"/>
        <v>264926.39999999997</v>
      </c>
      <c r="D1709" s="276">
        <f t="shared" si="133"/>
        <v>178.50673257176334</v>
      </c>
      <c r="E1709" s="276">
        <f t="shared" si="134"/>
        <v>155.19999999999999</v>
      </c>
    </row>
    <row r="1710" spans="1:5" x14ac:dyDescent="0.2">
      <c r="A1710" s="273">
        <f t="shared" si="135"/>
        <v>1708</v>
      </c>
      <c r="B1710" s="16">
        <f t="shared" si="132"/>
        <v>304878.17</v>
      </c>
      <c r="C1710" s="274">
        <f t="shared" si="136"/>
        <v>265081.59999999998</v>
      </c>
      <c r="D1710" s="276">
        <f t="shared" si="133"/>
        <v>178.50009953161592</v>
      </c>
      <c r="E1710" s="276">
        <f t="shared" si="134"/>
        <v>155.19999999999999</v>
      </c>
    </row>
    <row r="1711" spans="1:5" x14ac:dyDescent="0.2">
      <c r="A1711" s="273">
        <f t="shared" si="135"/>
        <v>1709</v>
      </c>
      <c r="B1711" s="16">
        <f t="shared" si="132"/>
        <v>305045.34750000003</v>
      </c>
      <c r="C1711" s="274">
        <f t="shared" si="136"/>
        <v>265236.8</v>
      </c>
      <c r="D1711" s="276">
        <f t="shared" si="133"/>
        <v>178.4934742539497</v>
      </c>
      <c r="E1711" s="276">
        <f t="shared" si="134"/>
        <v>155.19999999999999</v>
      </c>
    </row>
    <row r="1712" spans="1:5" x14ac:dyDescent="0.2">
      <c r="A1712" s="273">
        <f t="shared" si="135"/>
        <v>1710</v>
      </c>
      <c r="B1712" s="16">
        <f t="shared" si="132"/>
        <v>305212.52500000002</v>
      </c>
      <c r="C1712" s="274">
        <f t="shared" si="136"/>
        <v>265392</v>
      </c>
      <c r="D1712" s="276">
        <f t="shared" si="133"/>
        <v>178.48685672514623</v>
      </c>
      <c r="E1712" s="276">
        <f t="shared" si="134"/>
        <v>155.19999999999999</v>
      </c>
    </row>
    <row r="1713" spans="1:5" x14ac:dyDescent="0.2">
      <c r="A1713" s="273">
        <f t="shared" si="135"/>
        <v>1711</v>
      </c>
      <c r="B1713" s="16">
        <f t="shared" si="132"/>
        <v>305379.70250000001</v>
      </c>
      <c r="C1713" s="274">
        <f t="shared" si="136"/>
        <v>265547.19999999995</v>
      </c>
      <c r="D1713" s="276">
        <f t="shared" si="133"/>
        <v>178.48024693161895</v>
      </c>
      <c r="E1713" s="276">
        <f t="shared" si="134"/>
        <v>155.19999999999996</v>
      </c>
    </row>
    <row r="1714" spans="1:5" x14ac:dyDescent="0.2">
      <c r="A1714" s="273">
        <f t="shared" si="135"/>
        <v>1712</v>
      </c>
      <c r="B1714" s="16">
        <f t="shared" si="132"/>
        <v>305546.88</v>
      </c>
      <c r="C1714" s="274">
        <f t="shared" si="136"/>
        <v>265702.39999999997</v>
      </c>
      <c r="D1714" s="276">
        <f t="shared" si="133"/>
        <v>178.47364485981308</v>
      </c>
      <c r="E1714" s="276">
        <f t="shared" si="134"/>
        <v>155.19999999999999</v>
      </c>
    </row>
    <row r="1715" spans="1:5" x14ac:dyDescent="0.2">
      <c r="A1715" s="273">
        <f t="shared" si="135"/>
        <v>1713</v>
      </c>
      <c r="B1715" s="16">
        <f t="shared" si="132"/>
        <v>305714.0575</v>
      </c>
      <c r="C1715" s="274">
        <f t="shared" si="136"/>
        <v>265857.59999999998</v>
      </c>
      <c r="D1715" s="276">
        <f t="shared" si="133"/>
        <v>178.46705049620547</v>
      </c>
      <c r="E1715" s="276">
        <f t="shared" si="134"/>
        <v>155.19999999999999</v>
      </c>
    </row>
    <row r="1716" spans="1:5" x14ac:dyDescent="0.2">
      <c r="A1716" s="273">
        <f t="shared" si="135"/>
        <v>1714</v>
      </c>
      <c r="B1716" s="16">
        <f t="shared" si="132"/>
        <v>305881.23499999999</v>
      </c>
      <c r="C1716" s="274">
        <f t="shared" si="136"/>
        <v>266012.79999999999</v>
      </c>
      <c r="D1716" s="276">
        <f t="shared" si="133"/>
        <v>178.46046382730455</v>
      </c>
      <c r="E1716" s="276">
        <f t="shared" si="134"/>
        <v>155.19999999999999</v>
      </c>
    </row>
    <row r="1717" spans="1:5" x14ac:dyDescent="0.2">
      <c r="A1717" s="273">
        <f t="shared" si="135"/>
        <v>1715</v>
      </c>
      <c r="B1717" s="16">
        <f t="shared" si="132"/>
        <v>306048.41250000003</v>
      </c>
      <c r="C1717" s="274">
        <f t="shared" si="136"/>
        <v>266168</v>
      </c>
      <c r="D1717" s="276">
        <f t="shared" si="133"/>
        <v>178.45388483965016</v>
      </c>
      <c r="E1717" s="276">
        <f t="shared" si="134"/>
        <v>155.19999999999999</v>
      </c>
    </row>
    <row r="1718" spans="1:5" x14ac:dyDescent="0.2">
      <c r="A1718" s="273">
        <f t="shared" si="135"/>
        <v>1716</v>
      </c>
      <c r="B1718" s="16">
        <f t="shared" si="132"/>
        <v>306215.59000000003</v>
      </c>
      <c r="C1718" s="274">
        <f t="shared" si="136"/>
        <v>266323.19999999995</v>
      </c>
      <c r="D1718" s="276">
        <f t="shared" si="133"/>
        <v>178.44731351981355</v>
      </c>
      <c r="E1718" s="276">
        <f t="shared" si="134"/>
        <v>155.19999999999996</v>
      </c>
    </row>
    <row r="1719" spans="1:5" x14ac:dyDescent="0.2">
      <c r="A1719" s="273">
        <f t="shared" si="135"/>
        <v>1717</v>
      </c>
      <c r="B1719" s="16">
        <f t="shared" si="132"/>
        <v>306382.76750000002</v>
      </c>
      <c r="C1719" s="274">
        <f t="shared" si="136"/>
        <v>266478.39999999997</v>
      </c>
      <c r="D1719" s="276">
        <f t="shared" si="133"/>
        <v>178.44074985439721</v>
      </c>
      <c r="E1719" s="276">
        <f t="shared" si="134"/>
        <v>155.19999999999999</v>
      </c>
    </row>
    <row r="1720" spans="1:5" x14ac:dyDescent="0.2">
      <c r="A1720" s="273">
        <f t="shared" si="135"/>
        <v>1718</v>
      </c>
      <c r="B1720" s="16">
        <f t="shared" si="132"/>
        <v>306549.94500000001</v>
      </c>
      <c r="C1720" s="274">
        <f t="shared" si="136"/>
        <v>266633.59999999998</v>
      </c>
      <c r="D1720" s="276">
        <f t="shared" si="133"/>
        <v>178.43419383003493</v>
      </c>
      <c r="E1720" s="276">
        <f t="shared" si="134"/>
        <v>155.19999999999999</v>
      </c>
    </row>
    <row r="1721" spans="1:5" x14ac:dyDescent="0.2">
      <c r="A1721" s="273">
        <f t="shared" si="135"/>
        <v>1719</v>
      </c>
      <c r="B1721" s="16">
        <f t="shared" si="132"/>
        <v>306717.1225</v>
      </c>
      <c r="C1721" s="274">
        <f t="shared" si="136"/>
        <v>266788.8</v>
      </c>
      <c r="D1721" s="276">
        <f t="shared" si="133"/>
        <v>178.42764543339152</v>
      </c>
      <c r="E1721" s="276">
        <f t="shared" si="134"/>
        <v>155.19999999999999</v>
      </c>
    </row>
    <row r="1722" spans="1:5" x14ac:dyDescent="0.2">
      <c r="A1722" s="273">
        <f t="shared" si="135"/>
        <v>1720</v>
      </c>
      <c r="B1722" s="16">
        <f t="shared" si="132"/>
        <v>306884.3</v>
      </c>
      <c r="C1722" s="274">
        <f t="shared" si="136"/>
        <v>266944</v>
      </c>
      <c r="D1722" s="276">
        <f t="shared" si="133"/>
        <v>178.42110465116278</v>
      </c>
      <c r="E1722" s="276">
        <f t="shared" si="134"/>
        <v>155.19999999999999</v>
      </c>
    </row>
    <row r="1723" spans="1:5" x14ac:dyDescent="0.2">
      <c r="A1723" s="273">
        <f t="shared" si="135"/>
        <v>1721</v>
      </c>
      <c r="B1723" s="16">
        <f t="shared" si="132"/>
        <v>307051.47750000004</v>
      </c>
      <c r="C1723" s="274">
        <f t="shared" si="136"/>
        <v>267099.19999999995</v>
      </c>
      <c r="D1723" s="276">
        <f t="shared" si="133"/>
        <v>178.41457147007557</v>
      </c>
      <c r="E1723" s="276">
        <f t="shared" si="134"/>
        <v>155.19999999999996</v>
      </c>
    </row>
    <row r="1724" spans="1:5" x14ac:dyDescent="0.2">
      <c r="A1724" s="273">
        <f t="shared" si="135"/>
        <v>1722</v>
      </c>
      <c r="B1724" s="16">
        <f t="shared" si="132"/>
        <v>307218.65500000003</v>
      </c>
      <c r="C1724" s="274">
        <f t="shared" si="136"/>
        <v>267254.39999999997</v>
      </c>
      <c r="D1724" s="276">
        <f t="shared" si="133"/>
        <v>178.40804587688734</v>
      </c>
      <c r="E1724" s="276">
        <f t="shared" si="134"/>
        <v>155.19999999999999</v>
      </c>
    </row>
    <row r="1725" spans="1:5" x14ac:dyDescent="0.2">
      <c r="A1725" s="273">
        <f t="shared" si="135"/>
        <v>1723</v>
      </c>
      <c r="B1725" s="16">
        <f t="shared" si="132"/>
        <v>307385.83250000002</v>
      </c>
      <c r="C1725" s="274">
        <f t="shared" si="136"/>
        <v>267409.59999999998</v>
      </c>
      <c r="D1725" s="276">
        <f t="shared" si="133"/>
        <v>178.40152785838654</v>
      </c>
      <c r="E1725" s="276">
        <f t="shared" si="134"/>
        <v>155.19999999999999</v>
      </c>
    </row>
    <row r="1726" spans="1:5" x14ac:dyDescent="0.2">
      <c r="A1726" s="273">
        <f t="shared" si="135"/>
        <v>1724</v>
      </c>
      <c r="B1726" s="16">
        <f t="shared" si="132"/>
        <v>307553.01</v>
      </c>
      <c r="C1726" s="274">
        <f t="shared" si="136"/>
        <v>267564.79999999999</v>
      </c>
      <c r="D1726" s="276">
        <f t="shared" si="133"/>
        <v>178.39501740139212</v>
      </c>
      <c r="E1726" s="276">
        <f t="shared" si="134"/>
        <v>155.19999999999999</v>
      </c>
    </row>
    <row r="1727" spans="1:5" x14ac:dyDescent="0.2">
      <c r="A1727" s="273">
        <f t="shared" si="135"/>
        <v>1725</v>
      </c>
      <c r="B1727" s="16">
        <f t="shared" si="132"/>
        <v>307720.1875</v>
      </c>
      <c r="C1727" s="274">
        <f t="shared" si="136"/>
        <v>267720</v>
      </c>
      <c r="D1727" s="276">
        <f t="shared" si="133"/>
        <v>178.38851449275361</v>
      </c>
      <c r="E1727" s="276">
        <f t="shared" si="134"/>
        <v>155.19999999999999</v>
      </c>
    </row>
    <row r="1728" spans="1:5" x14ac:dyDescent="0.2">
      <c r="A1728" s="273">
        <f t="shared" si="135"/>
        <v>1726</v>
      </c>
      <c r="B1728" s="16">
        <f t="shared" si="132"/>
        <v>307887.36499999999</v>
      </c>
      <c r="C1728" s="274">
        <f t="shared" si="136"/>
        <v>267875.19999999995</v>
      </c>
      <c r="D1728" s="276">
        <f t="shared" si="133"/>
        <v>178.3820191193511</v>
      </c>
      <c r="E1728" s="276">
        <f t="shared" si="134"/>
        <v>155.19999999999996</v>
      </c>
    </row>
    <row r="1729" spans="1:5" x14ac:dyDescent="0.2">
      <c r="A1729" s="273">
        <f t="shared" si="135"/>
        <v>1727</v>
      </c>
      <c r="B1729" s="16">
        <f t="shared" si="132"/>
        <v>308054.54249999998</v>
      </c>
      <c r="C1729" s="274">
        <f t="shared" si="136"/>
        <v>268030.39999999997</v>
      </c>
      <c r="D1729" s="276">
        <f t="shared" si="133"/>
        <v>178.37553126809496</v>
      </c>
      <c r="E1729" s="276">
        <f t="shared" si="134"/>
        <v>155.19999999999999</v>
      </c>
    </row>
    <row r="1730" spans="1:5" x14ac:dyDescent="0.2">
      <c r="A1730" s="273">
        <f t="shared" si="135"/>
        <v>1728</v>
      </c>
      <c r="B1730" s="16">
        <f t="shared" si="132"/>
        <v>308221.72000000003</v>
      </c>
      <c r="C1730" s="274">
        <f t="shared" si="136"/>
        <v>268185.59999999998</v>
      </c>
      <c r="D1730" s="276">
        <f t="shared" si="133"/>
        <v>178.36905092592593</v>
      </c>
      <c r="E1730" s="276">
        <f t="shared" si="134"/>
        <v>155.19999999999999</v>
      </c>
    </row>
    <row r="1731" spans="1:5" x14ac:dyDescent="0.2">
      <c r="A1731" s="273">
        <f t="shared" si="135"/>
        <v>1729</v>
      </c>
      <c r="B1731" s="16">
        <f t="shared" si="132"/>
        <v>308388.89750000002</v>
      </c>
      <c r="C1731" s="274">
        <f t="shared" si="136"/>
        <v>268340.8</v>
      </c>
      <c r="D1731" s="276">
        <f t="shared" si="133"/>
        <v>178.36257807981494</v>
      </c>
      <c r="E1731" s="276">
        <f t="shared" si="134"/>
        <v>155.19999999999999</v>
      </c>
    </row>
    <row r="1732" spans="1:5" x14ac:dyDescent="0.2">
      <c r="A1732" s="273">
        <f t="shared" si="135"/>
        <v>1730</v>
      </c>
      <c r="B1732" s="16">
        <f t="shared" ref="B1732:B1795" si="137">1.165*(16600+(A1732*143.5))</f>
        <v>308556.07500000001</v>
      </c>
      <c r="C1732" s="274">
        <f t="shared" si="136"/>
        <v>268496</v>
      </c>
      <c r="D1732" s="276">
        <f t="shared" ref="D1732:D1795" si="138">B1732/A1732</f>
        <v>178.35611271676302</v>
      </c>
      <c r="E1732" s="276">
        <f t="shared" ref="E1732:E1795" si="139">C1732/A1732</f>
        <v>155.19999999999999</v>
      </c>
    </row>
    <row r="1733" spans="1:5" x14ac:dyDescent="0.2">
      <c r="A1733" s="273">
        <f t="shared" si="135"/>
        <v>1731</v>
      </c>
      <c r="B1733" s="16">
        <f t="shared" si="137"/>
        <v>308723.2525</v>
      </c>
      <c r="C1733" s="274">
        <f t="shared" si="136"/>
        <v>268651.19999999995</v>
      </c>
      <c r="D1733" s="276">
        <f t="shared" si="138"/>
        <v>178.34965482380127</v>
      </c>
      <c r="E1733" s="276">
        <f t="shared" si="139"/>
        <v>155.19999999999996</v>
      </c>
    </row>
    <row r="1734" spans="1:5" x14ac:dyDescent="0.2">
      <c r="A1734" s="273">
        <f t="shared" si="135"/>
        <v>1732</v>
      </c>
      <c r="B1734" s="16">
        <f t="shared" si="137"/>
        <v>308890.43</v>
      </c>
      <c r="C1734" s="274">
        <f t="shared" si="136"/>
        <v>268806.39999999997</v>
      </c>
      <c r="D1734" s="276">
        <f t="shared" si="138"/>
        <v>178.34320438799077</v>
      </c>
      <c r="E1734" s="276">
        <f t="shared" si="139"/>
        <v>155.19999999999999</v>
      </c>
    </row>
    <row r="1735" spans="1:5" x14ac:dyDescent="0.2">
      <c r="A1735" s="273">
        <f t="shared" si="135"/>
        <v>1733</v>
      </c>
      <c r="B1735" s="16">
        <f t="shared" si="137"/>
        <v>309057.60749999998</v>
      </c>
      <c r="C1735" s="274">
        <f t="shared" si="136"/>
        <v>268961.59999999998</v>
      </c>
      <c r="D1735" s="276">
        <f t="shared" si="138"/>
        <v>178.33676139642239</v>
      </c>
      <c r="E1735" s="276">
        <f t="shared" si="139"/>
        <v>155.19999999999999</v>
      </c>
    </row>
    <row r="1736" spans="1:5" x14ac:dyDescent="0.2">
      <c r="A1736" s="273">
        <f t="shared" si="135"/>
        <v>1734</v>
      </c>
      <c r="B1736" s="16">
        <f t="shared" si="137"/>
        <v>309224.78500000003</v>
      </c>
      <c r="C1736" s="274">
        <f t="shared" si="136"/>
        <v>269116.79999999999</v>
      </c>
      <c r="D1736" s="276">
        <f t="shared" si="138"/>
        <v>178.33032583621687</v>
      </c>
      <c r="E1736" s="276">
        <f t="shared" si="139"/>
        <v>155.19999999999999</v>
      </c>
    </row>
    <row r="1737" spans="1:5" x14ac:dyDescent="0.2">
      <c r="A1737" s="273">
        <f t="shared" si="135"/>
        <v>1735</v>
      </c>
      <c r="B1737" s="16">
        <f t="shared" si="137"/>
        <v>309391.96250000002</v>
      </c>
      <c r="C1737" s="274">
        <f t="shared" si="136"/>
        <v>269272</v>
      </c>
      <c r="D1737" s="276">
        <f t="shared" si="138"/>
        <v>178.3238976945245</v>
      </c>
      <c r="E1737" s="276">
        <f t="shared" si="139"/>
        <v>155.19999999999999</v>
      </c>
    </row>
    <row r="1738" spans="1:5" x14ac:dyDescent="0.2">
      <c r="A1738" s="273">
        <f t="shared" si="135"/>
        <v>1736</v>
      </c>
      <c r="B1738" s="16">
        <f t="shared" si="137"/>
        <v>309559.14</v>
      </c>
      <c r="C1738" s="274">
        <f t="shared" si="136"/>
        <v>269427.19999999995</v>
      </c>
      <c r="D1738" s="276">
        <f t="shared" si="138"/>
        <v>178.31747695852536</v>
      </c>
      <c r="E1738" s="276">
        <f t="shared" si="139"/>
        <v>155.19999999999996</v>
      </c>
    </row>
    <row r="1739" spans="1:5" x14ac:dyDescent="0.2">
      <c r="A1739" s="273">
        <f t="shared" si="135"/>
        <v>1737</v>
      </c>
      <c r="B1739" s="16">
        <f t="shared" si="137"/>
        <v>309726.3175</v>
      </c>
      <c r="C1739" s="274">
        <f t="shared" si="136"/>
        <v>269582.39999999997</v>
      </c>
      <c r="D1739" s="276">
        <f t="shared" si="138"/>
        <v>178.31106361542891</v>
      </c>
      <c r="E1739" s="276">
        <f t="shared" si="139"/>
        <v>155.19999999999999</v>
      </c>
    </row>
    <row r="1740" spans="1:5" x14ac:dyDescent="0.2">
      <c r="A1740" s="273">
        <f t="shared" si="135"/>
        <v>1738</v>
      </c>
      <c r="B1740" s="16">
        <f t="shared" si="137"/>
        <v>309893.495</v>
      </c>
      <c r="C1740" s="274">
        <f t="shared" si="136"/>
        <v>269737.59999999998</v>
      </c>
      <c r="D1740" s="276">
        <f t="shared" si="138"/>
        <v>178.30465765247411</v>
      </c>
      <c r="E1740" s="276">
        <f t="shared" si="139"/>
        <v>155.19999999999999</v>
      </c>
    </row>
    <row r="1741" spans="1:5" x14ac:dyDescent="0.2">
      <c r="A1741" s="273">
        <f t="shared" si="135"/>
        <v>1739</v>
      </c>
      <c r="B1741" s="16">
        <f t="shared" si="137"/>
        <v>310060.67249999999</v>
      </c>
      <c r="C1741" s="274">
        <f t="shared" si="136"/>
        <v>269892.8</v>
      </c>
      <c r="D1741" s="276">
        <f t="shared" si="138"/>
        <v>178.29825905692925</v>
      </c>
      <c r="E1741" s="276">
        <f t="shared" si="139"/>
        <v>155.19999999999999</v>
      </c>
    </row>
    <row r="1742" spans="1:5" x14ac:dyDescent="0.2">
      <c r="A1742" s="273">
        <f t="shared" si="135"/>
        <v>1740</v>
      </c>
      <c r="B1742" s="16">
        <f t="shared" si="137"/>
        <v>310227.85000000003</v>
      </c>
      <c r="C1742" s="274">
        <f t="shared" si="136"/>
        <v>270048</v>
      </c>
      <c r="D1742" s="276">
        <f t="shared" si="138"/>
        <v>178.29186781609198</v>
      </c>
      <c r="E1742" s="276">
        <f t="shared" si="139"/>
        <v>155.19999999999999</v>
      </c>
    </row>
    <row r="1743" spans="1:5" x14ac:dyDescent="0.2">
      <c r="A1743" s="273">
        <f t="shared" ref="A1743:A1806" si="140">A1742+1</f>
        <v>1741</v>
      </c>
      <c r="B1743" s="16">
        <f t="shared" si="137"/>
        <v>310395.02750000003</v>
      </c>
      <c r="C1743" s="274">
        <f t="shared" ref="C1743:C1806" si="141">A1743*155.2</f>
        <v>270203.19999999995</v>
      </c>
      <c r="D1743" s="276">
        <f t="shared" si="138"/>
        <v>178.28548391728893</v>
      </c>
      <c r="E1743" s="276">
        <f t="shared" si="139"/>
        <v>155.19999999999996</v>
      </c>
    </row>
    <row r="1744" spans="1:5" x14ac:dyDescent="0.2">
      <c r="A1744" s="273">
        <f t="shared" si="140"/>
        <v>1742</v>
      </c>
      <c r="B1744" s="16">
        <f t="shared" si="137"/>
        <v>310562.20500000002</v>
      </c>
      <c r="C1744" s="274">
        <f t="shared" si="141"/>
        <v>270358.39999999997</v>
      </c>
      <c r="D1744" s="276">
        <f t="shared" si="138"/>
        <v>178.27910734787602</v>
      </c>
      <c r="E1744" s="276">
        <f t="shared" si="139"/>
        <v>155.19999999999999</v>
      </c>
    </row>
    <row r="1745" spans="1:5" x14ac:dyDescent="0.2">
      <c r="A1745" s="273">
        <f t="shared" si="140"/>
        <v>1743</v>
      </c>
      <c r="B1745" s="16">
        <f t="shared" si="137"/>
        <v>310729.38250000001</v>
      </c>
      <c r="C1745" s="274">
        <f t="shared" si="141"/>
        <v>270513.59999999998</v>
      </c>
      <c r="D1745" s="276">
        <f t="shared" si="138"/>
        <v>178.27273809523811</v>
      </c>
      <c r="E1745" s="276">
        <f t="shared" si="139"/>
        <v>155.19999999999999</v>
      </c>
    </row>
    <row r="1746" spans="1:5" x14ac:dyDescent="0.2">
      <c r="A1746" s="273">
        <f t="shared" si="140"/>
        <v>1744</v>
      </c>
      <c r="B1746" s="16">
        <f t="shared" si="137"/>
        <v>310896.56</v>
      </c>
      <c r="C1746" s="274">
        <f t="shared" si="141"/>
        <v>270668.79999999999</v>
      </c>
      <c r="D1746" s="276">
        <f t="shared" si="138"/>
        <v>178.26637614678899</v>
      </c>
      <c r="E1746" s="276">
        <f t="shared" si="139"/>
        <v>155.19999999999999</v>
      </c>
    </row>
    <row r="1747" spans="1:5" x14ac:dyDescent="0.2">
      <c r="A1747" s="273">
        <f t="shared" si="140"/>
        <v>1745</v>
      </c>
      <c r="B1747" s="16">
        <f t="shared" si="137"/>
        <v>311063.73749999999</v>
      </c>
      <c r="C1747" s="274">
        <f t="shared" si="141"/>
        <v>270824</v>
      </c>
      <c r="D1747" s="276">
        <f t="shared" si="138"/>
        <v>178.26002148997134</v>
      </c>
      <c r="E1747" s="276">
        <f t="shared" si="139"/>
        <v>155.19999999999999</v>
      </c>
    </row>
    <row r="1748" spans="1:5" x14ac:dyDescent="0.2">
      <c r="A1748" s="273">
        <f t="shared" si="140"/>
        <v>1746</v>
      </c>
      <c r="B1748" s="16">
        <f t="shared" si="137"/>
        <v>311230.91500000004</v>
      </c>
      <c r="C1748" s="274">
        <f t="shared" si="141"/>
        <v>270979.19999999995</v>
      </c>
      <c r="D1748" s="276">
        <f t="shared" si="138"/>
        <v>178.25367411225662</v>
      </c>
      <c r="E1748" s="276">
        <f t="shared" si="139"/>
        <v>155.19999999999996</v>
      </c>
    </row>
    <row r="1749" spans="1:5" x14ac:dyDescent="0.2">
      <c r="A1749" s="273">
        <f t="shared" si="140"/>
        <v>1747</v>
      </c>
      <c r="B1749" s="16">
        <f t="shared" si="137"/>
        <v>311398.09250000003</v>
      </c>
      <c r="C1749" s="274">
        <f t="shared" si="141"/>
        <v>271134.39999999997</v>
      </c>
      <c r="D1749" s="276">
        <f t="shared" si="138"/>
        <v>178.24733400114482</v>
      </c>
      <c r="E1749" s="276">
        <f t="shared" si="139"/>
        <v>155.19999999999999</v>
      </c>
    </row>
    <row r="1750" spans="1:5" x14ac:dyDescent="0.2">
      <c r="A1750" s="273">
        <f t="shared" si="140"/>
        <v>1748</v>
      </c>
      <c r="B1750" s="16">
        <f t="shared" si="137"/>
        <v>311565.27</v>
      </c>
      <c r="C1750" s="274">
        <f t="shared" si="141"/>
        <v>271289.59999999998</v>
      </c>
      <c r="D1750" s="276">
        <f t="shared" si="138"/>
        <v>178.24100114416478</v>
      </c>
      <c r="E1750" s="276">
        <f t="shared" si="139"/>
        <v>155.19999999999999</v>
      </c>
    </row>
    <row r="1751" spans="1:5" x14ac:dyDescent="0.2">
      <c r="A1751" s="273">
        <f t="shared" si="140"/>
        <v>1749</v>
      </c>
      <c r="B1751" s="16">
        <f t="shared" si="137"/>
        <v>311732.44750000001</v>
      </c>
      <c r="C1751" s="274">
        <f t="shared" si="141"/>
        <v>271444.8</v>
      </c>
      <c r="D1751" s="276">
        <f t="shared" si="138"/>
        <v>178.23467552887365</v>
      </c>
      <c r="E1751" s="276">
        <f t="shared" si="139"/>
        <v>155.19999999999999</v>
      </c>
    </row>
    <row r="1752" spans="1:5" x14ac:dyDescent="0.2">
      <c r="A1752" s="273">
        <f t="shared" si="140"/>
        <v>1750</v>
      </c>
      <c r="B1752" s="16">
        <f t="shared" si="137"/>
        <v>311899.625</v>
      </c>
      <c r="C1752" s="274">
        <f t="shared" si="141"/>
        <v>271600</v>
      </c>
      <c r="D1752" s="276">
        <f t="shared" si="138"/>
        <v>178.22835714285713</v>
      </c>
      <c r="E1752" s="276">
        <f t="shared" si="139"/>
        <v>155.19999999999999</v>
      </c>
    </row>
    <row r="1753" spans="1:5" x14ac:dyDescent="0.2">
      <c r="A1753" s="273">
        <f t="shared" si="140"/>
        <v>1751</v>
      </c>
      <c r="B1753" s="16">
        <f t="shared" si="137"/>
        <v>312066.80249999999</v>
      </c>
      <c r="C1753" s="274">
        <f t="shared" si="141"/>
        <v>271755.19999999995</v>
      </c>
      <c r="D1753" s="276">
        <f t="shared" si="138"/>
        <v>178.22204597372928</v>
      </c>
      <c r="E1753" s="276">
        <f t="shared" si="139"/>
        <v>155.19999999999996</v>
      </c>
    </row>
    <row r="1754" spans="1:5" x14ac:dyDescent="0.2">
      <c r="A1754" s="273">
        <f t="shared" si="140"/>
        <v>1752</v>
      </c>
      <c r="B1754" s="16">
        <f t="shared" si="137"/>
        <v>312233.98</v>
      </c>
      <c r="C1754" s="274">
        <f t="shared" si="141"/>
        <v>271910.39999999997</v>
      </c>
      <c r="D1754" s="276">
        <f t="shared" si="138"/>
        <v>178.21574200913241</v>
      </c>
      <c r="E1754" s="276">
        <f t="shared" si="139"/>
        <v>155.19999999999999</v>
      </c>
    </row>
    <row r="1755" spans="1:5" x14ac:dyDescent="0.2">
      <c r="A1755" s="273">
        <f t="shared" si="140"/>
        <v>1753</v>
      </c>
      <c r="B1755" s="16">
        <f t="shared" si="137"/>
        <v>312401.15750000003</v>
      </c>
      <c r="C1755" s="274">
        <f t="shared" si="141"/>
        <v>272065.59999999998</v>
      </c>
      <c r="D1755" s="276">
        <f t="shared" si="138"/>
        <v>178.20944523673705</v>
      </c>
      <c r="E1755" s="276">
        <f t="shared" si="139"/>
        <v>155.19999999999999</v>
      </c>
    </row>
    <row r="1756" spans="1:5" x14ac:dyDescent="0.2">
      <c r="A1756" s="273">
        <f t="shared" si="140"/>
        <v>1754</v>
      </c>
      <c r="B1756" s="16">
        <f t="shared" si="137"/>
        <v>312568.33500000002</v>
      </c>
      <c r="C1756" s="274">
        <f t="shared" si="141"/>
        <v>272220.79999999999</v>
      </c>
      <c r="D1756" s="276">
        <f t="shared" si="138"/>
        <v>178.20315564424175</v>
      </c>
      <c r="E1756" s="276">
        <f t="shared" si="139"/>
        <v>155.19999999999999</v>
      </c>
    </row>
    <row r="1757" spans="1:5" x14ac:dyDescent="0.2">
      <c r="A1757" s="273">
        <f t="shared" si="140"/>
        <v>1755</v>
      </c>
      <c r="B1757" s="16">
        <f t="shared" si="137"/>
        <v>312735.51250000001</v>
      </c>
      <c r="C1757" s="274">
        <f t="shared" si="141"/>
        <v>272376</v>
      </c>
      <c r="D1757" s="276">
        <f t="shared" si="138"/>
        <v>178.19687321937323</v>
      </c>
      <c r="E1757" s="276">
        <f t="shared" si="139"/>
        <v>155.19999999999999</v>
      </c>
    </row>
    <row r="1758" spans="1:5" x14ac:dyDescent="0.2">
      <c r="A1758" s="273">
        <f t="shared" si="140"/>
        <v>1756</v>
      </c>
      <c r="B1758" s="16">
        <f t="shared" si="137"/>
        <v>312902.69</v>
      </c>
      <c r="C1758" s="274">
        <f t="shared" si="141"/>
        <v>272531.19999999995</v>
      </c>
      <c r="D1758" s="276">
        <f t="shared" si="138"/>
        <v>178.1905979498861</v>
      </c>
      <c r="E1758" s="276">
        <f t="shared" si="139"/>
        <v>155.19999999999996</v>
      </c>
    </row>
    <row r="1759" spans="1:5" x14ac:dyDescent="0.2">
      <c r="A1759" s="273">
        <f t="shared" si="140"/>
        <v>1757</v>
      </c>
      <c r="B1759" s="16">
        <f t="shared" si="137"/>
        <v>313069.86749999999</v>
      </c>
      <c r="C1759" s="274">
        <f t="shared" si="141"/>
        <v>272686.39999999997</v>
      </c>
      <c r="D1759" s="276">
        <f t="shared" si="138"/>
        <v>178.18432982356288</v>
      </c>
      <c r="E1759" s="276">
        <f t="shared" si="139"/>
        <v>155.19999999999999</v>
      </c>
    </row>
    <row r="1760" spans="1:5" x14ac:dyDescent="0.2">
      <c r="A1760" s="273">
        <f t="shared" si="140"/>
        <v>1758</v>
      </c>
      <c r="B1760" s="16">
        <f t="shared" si="137"/>
        <v>313237.04499999998</v>
      </c>
      <c r="C1760" s="274">
        <f t="shared" si="141"/>
        <v>272841.59999999998</v>
      </c>
      <c r="D1760" s="276">
        <f t="shared" si="138"/>
        <v>178.17806882821387</v>
      </c>
      <c r="E1760" s="276">
        <f t="shared" si="139"/>
        <v>155.19999999999999</v>
      </c>
    </row>
    <row r="1761" spans="1:5" x14ac:dyDescent="0.2">
      <c r="A1761" s="273">
        <f t="shared" si="140"/>
        <v>1759</v>
      </c>
      <c r="B1761" s="16">
        <f t="shared" si="137"/>
        <v>313404.22250000003</v>
      </c>
      <c r="C1761" s="274">
        <f t="shared" si="141"/>
        <v>272996.8</v>
      </c>
      <c r="D1761" s="276">
        <f t="shared" si="138"/>
        <v>178.17181495167711</v>
      </c>
      <c r="E1761" s="276">
        <f t="shared" si="139"/>
        <v>155.19999999999999</v>
      </c>
    </row>
    <row r="1762" spans="1:5" x14ac:dyDescent="0.2">
      <c r="A1762" s="273">
        <f t="shared" si="140"/>
        <v>1760</v>
      </c>
      <c r="B1762" s="16">
        <f t="shared" si="137"/>
        <v>313571.40000000002</v>
      </c>
      <c r="C1762" s="274">
        <f t="shared" si="141"/>
        <v>273152</v>
      </c>
      <c r="D1762" s="276">
        <f t="shared" si="138"/>
        <v>178.1655681818182</v>
      </c>
      <c r="E1762" s="276">
        <f t="shared" si="139"/>
        <v>155.19999999999999</v>
      </c>
    </row>
    <row r="1763" spans="1:5" x14ac:dyDescent="0.2">
      <c r="A1763" s="273">
        <f t="shared" si="140"/>
        <v>1761</v>
      </c>
      <c r="B1763" s="16">
        <f t="shared" si="137"/>
        <v>313738.57750000001</v>
      </c>
      <c r="C1763" s="274">
        <f t="shared" si="141"/>
        <v>273307.19999999995</v>
      </c>
      <c r="D1763" s="276">
        <f t="shared" si="138"/>
        <v>178.15932850653039</v>
      </c>
      <c r="E1763" s="276">
        <f t="shared" si="139"/>
        <v>155.19999999999996</v>
      </c>
    </row>
    <row r="1764" spans="1:5" x14ac:dyDescent="0.2">
      <c r="A1764" s="273">
        <f t="shared" si="140"/>
        <v>1762</v>
      </c>
      <c r="B1764" s="16">
        <f t="shared" si="137"/>
        <v>313905.755</v>
      </c>
      <c r="C1764" s="274">
        <f t="shared" si="141"/>
        <v>273462.39999999997</v>
      </c>
      <c r="D1764" s="276">
        <f t="shared" si="138"/>
        <v>178.1530959137344</v>
      </c>
      <c r="E1764" s="276">
        <f t="shared" si="139"/>
        <v>155.19999999999999</v>
      </c>
    </row>
    <row r="1765" spans="1:5" x14ac:dyDescent="0.2">
      <c r="A1765" s="273">
        <f t="shared" si="140"/>
        <v>1763</v>
      </c>
      <c r="B1765" s="16">
        <f t="shared" si="137"/>
        <v>314072.9325</v>
      </c>
      <c r="C1765" s="274">
        <f t="shared" si="141"/>
        <v>273617.59999999998</v>
      </c>
      <c r="D1765" s="276">
        <f t="shared" si="138"/>
        <v>178.14687039137834</v>
      </c>
      <c r="E1765" s="276">
        <f t="shared" si="139"/>
        <v>155.19999999999999</v>
      </c>
    </row>
    <row r="1766" spans="1:5" x14ac:dyDescent="0.2">
      <c r="A1766" s="273">
        <f t="shared" si="140"/>
        <v>1764</v>
      </c>
      <c r="B1766" s="16">
        <f t="shared" si="137"/>
        <v>314240.11</v>
      </c>
      <c r="C1766" s="274">
        <f t="shared" si="141"/>
        <v>273772.79999999999</v>
      </c>
      <c r="D1766" s="276">
        <f t="shared" si="138"/>
        <v>178.14065192743763</v>
      </c>
      <c r="E1766" s="276">
        <f t="shared" si="139"/>
        <v>155.19999999999999</v>
      </c>
    </row>
    <row r="1767" spans="1:5" x14ac:dyDescent="0.2">
      <c r="A1767" s="273">
        <f t="shared" si="140"/>
        <v>1765</v>
      </c>
      <c r="B1767" s="16">
        <f t="shared" si="137"/>
        <v>314407.28750000003</v>
      </c>
      <c r="C1767" s="274">
        <f t="shared" si="141"/>
        <v>273928</v>
      </c>
      <c r="D1767" s="276">
        <f t="shared" si="138"/>
        <v>178.13444050991504</v>
      </c>
      <c r="E1767" s="276">
        <f t="shared" si="139"/>
        <v>155.19999999999999</v>
      </c>
    </row>
    <row r="1768" spans="1:5" x14ac:dyDescent="0.2">
      <c r="A1768" s="273">
        <f t="shared" si="140"/>
        <v>1766</v>
      </c>
      <c r="B1768" s="16">
        <f t="shared" si="137"/>
        <v>314574.46500000003</v>
      </c>
      <c r="C1768" s="274">
        <f t="shared" si="141"/>
        <v>274083.19999999995</v>
      </c>
      <c r="D1768" s="276">
        <f t="shared" si="138"/>
        <v>178.12823612684033</v>
      </c>
      <c r="E1768" s="276">
        <f t="shared" si="139"/>
        <v>155.19999999999996</v>
      </c>
    </row>
    <row r="1769" spans="1:5" x14ac:dyDescent="0.2">
      <c r="A1769" s="273">
        <f t="shared" si="140"/>
        <v>1767</v>
      </c>
      <c r="B1769" s="16">
        <f t="shared" si="137"/>
        <v>314741.64250000002</v>
      </c>
      <c r="C1769" s="274">
        <f t="shared" si="141"/>
        <v>274238.39999999997</v>
      </c>
      <c r="D1769" s="276">
        <f t="shared" si="138"/>
        <v>178.12203876627052</v>
      </c>
      <c r="E1769" s="276">
        <f t="shared" si="139"/>
        <v>155.19999999999999</v>
      </c>
    </row>
    <row r="1770" spans="1:5" x14ac:dyDescent="0.2">
      <c r="A1770" s="273">
        <f t="shared" si="140"/>
        <v>1768</v>
      </c>
      <c r="B1770" s="16">
        <f t="shared" si="137"/>
        <v>314908.82</v>
      </c>
      <c r="C1770" s="274">
        <f t="shared" si="141"/>
        <v>274393.59999999998</v>
      </c>
      <c r="D1770" s="276">
        <f t="shared" si="138"/>
        <v>178.11584841628959</v>
      </c>
      <c r="E1770" s="276">
        <f t="shared" si="139"/>
        <v>155.19999999999999</v>
      </c>
    </row>
    <row r="1771" spans="1:5" x14ac:dyDescent="0.2">
      <c r="A1771" s="273">
        <f t="shared" si="140"/>
        <v>1769</v>
      </c>
      <c r="B1771" s="16">
        <f t="shared" si="137"/>
        <v>315075.9975</v>
      </c>
      <c r="C1771" s="274">
        <f t="shared" si="141"/>
        <v>274548.8</v>
      </c>
      <c r="D1771" s="276">
        <f t="shared" si="138"/>
        <v>178.10966506500847</v>
      </c>
      <c r="E1771" s="276">
        <f t="shared" si="139"/>
        <v>155.19999999999999</v>
      </c>
    </row>
    <row r="1772" spans="1:5" x14ac:dyDescent="0.2">
      <c r="A1772" s="273">
        <f t="shared" si="140"/>
        <v>1770</v>
      </c>
      <c r="B1772" s="16">
        <f t="shared" si="137"/>
        <v>315243.17499999999</v>
      </c>
      <c r="C1772" s="274">
        <f t="shared" si="141"/>
        <v>274704</v>
      </c>
      <c r="D1772" s="276">
        <f t="shared" si="138"/>
        <v>178.10348870056495</v>
      </c>
      <c r="E1772" s="276">
        <f t="shared" si="139"/>
        <v>155.19999999999999</v>
      </c>
    </row>
    <row r="1773" spans="1:5" x14ac:dyDescent="0.2">
      <c r="A1773" s="273">
        <f t="shared" si="140"/>
        <v>1771</v>
      </c>
      <c r="B1773" s="16">
        <f t="shared" si="137"/>
        <v>315410.35250000004</v>
      </c>
      <c r="C1773" s="274">
        <f t="shared" si="141"/>
        <v>274859.19999999995</v>
      </c>
      <c r="D1773" s="276">
        <f t="shared" si="138"/>
        <v>178.09731931112367</v>
      </c>
      <c r="E1773" s="276">
        <f t="shared" si="139"/>
        <v>155.19999999999996</v>
      </c>
    </row>
    <row r="1774" spans="1:5" x14ac:dyDescent="0.2">
      <c r="A1774" s="273">
        <f t="shared" si="140"/>
        <v>1772</v>
      </c>
      <c r="B1774" s="16">
        <f t="shared" si="137"/>
        <v>315577.53000000003</v>
      </c>
      <c r="C1774" s="274">
        <f t="shared" si="141"/>
        <v>275014.39999999997</v>
      </c>
      <c r="D1774" s="276">
        <f t="shared" si="138"/>
        <v>178.09115688487586</v>
      </c>
      <c r="E1774" s="276">
        <f t="shared" si="139"/>
        <v>155.19999999999999</v>
      </c>
    </row>
    <row r="1775" spans="1:5" x14ac:dyDescent="0.2">
      <c r="A1775" s="273">
        <f t="shared" si="140"/>
        <v>1773</v>
      </c>
      <c r="B1775" s="16">
        <f t="shared" si="137"/>
        <v>315744.70750000002</v>
      </c>
      <c r="C1775" s="274">
        <f t="shared" si="141"/>
        <v>275169.59999999998</v>
      </c>
      <c r="D1775" s="276">
        <f t="shared" si="138"/>
        <v>178.0850014100395</v>
      </c>
      <c r="E1775" s="276">
        <f t="shared" si="139"/>
        <v>155.19999999999999</v>
      </c>
    </row>
    <row r="1776" spans="1:5" x14ac:dyDescent="0.2">
      <c r="A1776" s="273">
        <f t="shared" si="140"/>
        <v>1774</v>
      </c>
      <c r="B1776" s="16">
        <f t="shared" si="137"/>
        <v>315911.88500000001</v>
      </c>
      <c r="C1776" s="274">
        <f t="shared" si="141"/>
        <v>275324.79999999999</v>
      </c>
      <c r="D1776" s="276">
        <f t="shared" si="138"/>
        <v>178.07885287485908</v>
      </c>
      <c r="E1776" s="276">
        <f t="shared" si="139"/>
        <v>155.19999999999999</v>
      </c>
    </row>
    <row r="1777" spans="1:5" x14ac:dyDescent="0.2">
      <c r="A1777" s="273">
        <f t="shared" si="140"/>
        <v>1775</v>
      </c>
      <c r="B1777" s="16">
        <f t="shared" si="137"/>
        <v>316079.0625</v>
      </c>
      <c r="C1777" s="274">
        <f t="shared" si="141"/>
        <v>275480</v>
      </c>
      <c r="D1777" s="276">
        <f t="shared" si="138"/>
        <v>178.07271126760563</v>
      </c>
      <c r="E1777" s="276">
        <f t="shared" si="139"/>
        <v>155.19999999999999</v>
      </c>
    </row>
    <row r="1778" spans="1:5" x14ac:dyDescent="0.2">
      <c r="A1778" s="273">
        <f t="shared" si="140"/>
        <v>1776</v>
      </c>
      <c r="B1778" s="16">
        <f t="shared" si="137"/>
        <v>316246.24</v>
      </c>
      <c r="C1778" s="274">
        <f t="shared" si="141"/>
        <v>275635.19999999995</v>
      </c>
      <c r="D1778" s="276">
        <f t="shared" si="138"/>
        <v>178.06657657657658</v>
      </c>
      <c r="E1778" s="276">
        <f t="shared" si="139"/>
        <v>155.19999999999996</v>
      </c>
    </row>
    <row r="1779" spans="1:5" x14ac:dyDescent="0.2">
      <c r="A1779" s="273">
        <f t="shared" si="140"/>
        <v>1777</v>
      </c>
      <c r="B1779" s="16">
        <f t="shared" si="137"/>
        <v>316413.41749999998</v>
      </c>
      <c r="C1779" s="274">
        <f t="shared" si="141"/>
        <v>275790.39999999997</v>
      </c>
      <c r="D1779" s="276">
        <f t="shared" si="138"/>
        <v>178.06044879009565</v>
      </c>
      <c r="E1779" s="276">
        <f t="shared" si="139"/>
        <v>155.19999999999999</v>
      </c>
    </row>
    <row r="1780" spans="1:5" x14ac:dyDescent="0.2">
      <c r="A1780" s="273">
        <f t="shared" si="140"/>
        <v>1778</v>
      </c>
      <c r="B1780" s="16">
        <f t="shared" si="137"/>
        <v>316580.59500000003</v>
      </c>
      <c r="C1780" s="274">
        <f t="shared" si="141"/>
        <v>275945.59999999998</v>
      </c>
      <c r="D1780" s="276">
        <f t="shared" si="138"/>
        <v>178.05432789651294</v>
      </c>
      <c r="E1780" s="276">
        <f t="shared" si="139"/>
        <v>155.19999999999999</v>
      </c>
    </row>
    <row r="1781" spans="1:5" x14ac:dyDescent="0.2">
      <c r="A1781" s="273">
        <f t="shared" si="140"/>
        <v>1779</v>
      </c>
      <c r="B1781" s="16">
        <f t="shared" si="137"/>
        <v>316747.77250000002</v>
      </c>
      <c r="C1781" s="274">
        <f t="shared" si="141"/>
        <v>276100.8</v>
      </c>
      <c r="D1781" s="276">
        <f t="shared" si="138"/>
        <v>178.04821388420461</v>
      </c>
      <c r="E1781" s="276">
        <f t="shared" si="139"/>
        <v>155.19999999999999</v>
      </c>
    </row>
    <row r="1782" spans="1:5" x14ac:dyDescent="0.2">
      <c r="A1782" s="273">
        <f t="shared" si="140"/>
        <v>1780</v>
      </c>
      <c r="B1782" s="16">
        <f t="shared" si="137"/>
        <v>316914.95</v>
      </c>
      <c r="C1782" s="274">
        <f t="shared" si="141"/>
        <v>276256</v>
      </c>
      <c r="D1782" s="276">
        <f t="shared" si="138"/>
        <v>178.04210674157304</v>
      </c>
      <c r="E1782" s="276">
        <f t="shared" si="139"/>
        <v>155.19999999999999</v>
      </c>
    </row>
    <row r="1783" spans="1:5" x14ac:dyDescent="0.2">
      <c r="A1783" s="273">
        <f t="shared" si="140"/>
        <v>1781</v>
      </c>
      <c r="B1783" s="16">
        <f t="shared" si="137"/>
        <v>317082.1275</v>
      </c>
      <c r="C1783" s="274">
        <f t="shared" si="141"/>
        <v>276411.19999999995</v>
      </c>
      <c r="D1783" s="276">
        <f t="shared" si="138"/>
        <v>178.0360064570466</v>
      </c>
      <c r="E1783" s="276">
        <f t="shared" si="139"/>
        <v>155.19999999999996</v>
      </c>
    </row>
    <row r="1784" spans="1:5" x14ac:dyDescent="0.2">
      <c r="A1784" s="273">
        <f t="shared" si="140"/>
        <v>1782</v>
      </c>
      <c r="B1784" s="16">
        <f t="shared" si="137"/>
        <v>317249.30499999999</v>
      </c>
      <c r="C1784" s="274">
        <f t="shared" si="141"/>
        <v>276566.39999999997</v>
      </c>
      <c r="D1784" s="276">
        <f t="shared" si="138"/>
        <v>178.02991301907969</v>
      </c>
      <c r="E1784" s="276">
        <f t="shared" si="139"/>
        <v>155.19999999999999</v>
      </c>
    </row>
    <row r="1785" spans="1:5" x14ac:dyDescent="0.2">
      <c r="A1785" s="273">
        <f t="shared" si="140"/>
        <v>1783</v>
      </c>
      <c r="B1785" s="16">
        <f t="shared" si="137"/>
        <v>317416.48249999998</v>
      </c>
      <c r="C1785" s="274">
        <f t="shared" si="141"/>
        <v>276721.59999999998</v>
      </c>
      <c r="D1785" s="276">
        <f t="shared" si="138"/>
        <v>178.02382641615253</v>
      </c>
      <c r="E1785" s="276">
        <f t="shared" si="139"/>
        <v>155.19999999999999</v>
      </c>
    </row>
    <row r="1786" spans="1:5" x14ac:dyDescent="0.2">
      <c r="A1786" s="273">
        <f t="shared" si="140"/>
        <v>1784</v>
      </c>
      <c r="B1786" s="16">
        <f t="shared" si="137"/>
        <v>317583.66000000003</v>
      </c>
      <c r="C1786" s="274">
        <f t="shared" si="141"/>
        <v>276876.79999999999</v>
      </c>
      <c r="D1786" s="276">
        <f t="shared" si="138"/>
        <v>178.01774663677131</v>
      </c>
      <c r="E1786" s="276">
        <f t="shared" si="139"/>
        <v>155.19999999999999</v>
      </c>
    </row>
    <row r="1787" spans="1:5" x14ac:dyDescent="0.2">
      <c r="A1787" s="273">
        <f t="shared" si="140"/>
        <v>1785</v>
      </c>
      <c r="B1787" s="16">
        <f t="shared" si="137"/>
        <v>317750.83750000002</v>
      </c>
      <c r="C1787" s="274">
        <f t="shared" si="141"/>
        <v>277032</v>
      </c>
      <c r="D1787" s="276">
        <f t="shared" si="138"/>
        <v>178.0116736694678</v>
      </c>
      <c r="E1787" s="276">
        <f t="shared" si="139"/>
        <v>155.19999999999999</v>
      </c>
    </row>
    <row r="1788" spans="1:5" x14ac:dyDescent="0.2">
      <c r="A1788" s="273">
        <f t="shared" si="140"/>
        <v>1786</v>
      </c>
      <c r="B1788" s="16">
        <f t="shared" si="137"/>
        <v>317918.01500000001</v>
      </c>
      <c r="C1788" s="274">
        <f t="shared" si="141"/>
        <v>277187.19999999995</v>
      </c>
      <c r="D1788" s="276">
        <f t="shared" si="138"/>
        <v>178.00560750279956</v>
      </c>
      <c r="E1788" s="276">
        <f t="shared" si="139"/>
        <v>155.19999999999996</v>
      </c>
    </row>
    <row r="1789" spans="1:5" x14ac:dyDescent="0.2">
      <c r="A1789" s="273">
        <f t="shared" si="140"/>
        <v>1787</v>
      </c>
      <c r="B1789" s="16">
        <f t="shared" si="137"/>
        <v>318085.1925</v>
      </c>
      <c r="C1789" s="274">
        <f t="shared" si="141"/>
        <v>277342.39999999997</v>
      </c>
      <c r="D1789" s="276">
        <f t="shared" si="138"/>
        <v>177.99954812534975</v>
      </c>
      <c r="E1789" s="276">
        <f t="shared" si="139"/>
        <v>155.19999999999999</v>
      </c>
    </row>
    <row r="1790" spans="1:5" x14ac:dyDescent="0.2">
      <c r="A1790" s="273">
        <f t="shared" si="140"/>
        <v>1788</v>
      </c>
      <c r="B1790" s="16">
        <f t="shared" si="137"/>
        <v>318252.37</v>
      </c>
      <c r="C1790" s="274">
        <f t="shared" si="141"/>
        <v>277497.59999999998</v>
      </c>
      <c r="D1790" s="276">
        <f t="shared" si="138"/>
        <v>177.99349552572707</v>
      </c>
      <c r="E1790" s="276">
        <f t="shared" si="139"/>
        <v>155.19999999999999</v>
      </c>
    </row>
    <row r="1791" spans="1:5" x14ac:dyDescent="0.2">
      <c r="A1791" s="273">
        <f t="shared" si="140"/>
        <v>1789</v>
      </c>
      <c r="B1791" s="16">
        <f t="shared" si="137"/>
        <v>318419.54749999999</v>
      </c>
      <c r="C1791" s="274">
        <f t="shared" si="141"/>
        <v>277652.8</v>
      </c>
      <c r="D1791" s="276">
        <f t="shared" si="138"/>
        <v>177.98744969256566</v>
      </c>
      <c r="E1791" s="276">
        <f t="shared" si="139"/>
        <v>155.19999999999999</v>
      </c>
    </row>
    <row r="1792" spans="1:5" x14ac:dyDescent="0.2">
      <c r="A1792" s="273">
        <f t="shared" si="140"/>
        <v>1790</v>
      </c>
      <c r="B1792" s="16">
        <f t="shared" si="137"/>
        <v>318586.72500000003</v>
      </c>
      <c r="C1792" s="274">
        <f t="shared" si="141"/>
        <v>277808</v>
      </c>
      <c r="D1792" s="276">
        <f t="shared" si="138"/>
        <v>177.98141061452515</v>
      </c>
      <c r="E1792" s="276">
        <f t="shared" si="139"/>
        <v>155.19999999999999</v>
      </c>
    </row>
    <row r="1793" spans="1:5" x14ac:dyDescent="0.2">
      <c r="A1793" s="273">
        <f t="shared" si="140"/>
        <v>1791</v>
      </c>
      <c r="B1793" s="16">
        <f t="shared" si="137"/>
        <v>318753.90250000003</v>
      </c>
      <c r="C1793" s="274">
        <f t="shared" si="141"/>
        <v>277963.19999999995</v>
      </c>
      <c r="D1793" s="276">
        <f t="shared" si="138"/>
        <v>177.97537828029036</v>
      </c>
      <c r="E1793" s="276">
        <f t="shared" si="139"/>
        <v>155.19999999999996</v>
      </c>
    </row>
    <row r="1794" spans="1:5" x14ac:dyDescent="0.2">
      <c r="A1794" s="273">
        <f t="shared" si="140"/>
        <v>1792</v>
      </c>
      <c r="B1794" s="16">
        <f t="shared" si="137"/>
        <v>318921.08</v>
      </c>
      <c r="C1794" s="274">
        <f t="shared" si="141"/>
        <v>278118.39999999997</v>
      </c>
      <c r="D1794" s="276">
        <f t="shared" si="138"/>
        <v>177.96935267857143</v>
      </c>
      <c r="E1794" s="276">
        <f t="shared" si="139"/>
        <v>155.19999999999999</v>
      </c>
    </row>
    <row r="1795" spans="1:5" x14ac:dyDescent="0.2">
      <c r="A1795" s="273">
        <f t="shared" si="140"/>
        <v>1793</v>
      </c>
      <c r="B1795" s="16">
        <f t="shared" si="137"/>
        <v>319088.25750000001</v>
      </c>
      <c r="C1795" s="274">
        <f t="shared" si="141"/>
        <v>278273.59999999998</v>
      </c>
      <c r="D1795" s="276">
        <f t="shared" si="138"/>
        <v>177.96333379810375</v>
      </c>
      <c r="E1795" s="276">
        <f t="shared" si="139"/>
        <v>155.19999999999999</v>
      </c>
    </row>
    <row r="1796" spans="1:5" x14ac:dyDescent="0.2">
      <c r="A1796" s="273">
        <f t="shared" si="140"/>
        <v>1794</v>
      </c>
      <c r="B1796" s="16">
        <f t="shared" ref="B1796:B1859" si="142">1.165*(16600+(A1796*143.5))</f>
        <v>319255.435</v>
      </c>
      <c r="C1796" s="274">
        <f t="shared" si="141"/>
        <v>278428.79999999999</v>
      </c>
      <c r="D1796" s="276">
        <f t="shared" ref="D1796:D1859" si="143">B1796/A1796</f>
        <v>177.9573216276477</v>
      </c>
      <c r="E1796" s="276">
        <f t="shared" ref="E1796:E1859" si="144">C1796/A1796</f>
        <v>155.19999999999999</v>
      </c>
    </row>
    <row r="1797" spans="1:5" x14ac:dyDescent="0.2">
      <c r="A1797" s="273">
        <f t="shared" si="140"/>
        <v>1795</v>
      </c>
      <c r="B1797" s="16">
        <f t="shared" si="142"/>
        <v>319422.61249999999</v>
      </c>
      <c r="C1797" s="274">
        <f t="shared" si="141"/>
        <v>278584</v>
      </c>
      <c r="D1797" s="276">
        <f t="shared" si="143"/>
        <v>177.95131615598885</v>
      </c>
      <c r="E1797" s="276">
        <f t="shared" si="144"/>
        <v>155.19999999999999</v>
      </c>
    </row>
    <row r="1798" spans="1:5" x14ac:dyDescent="0.2">
      <c r="A1798" s="273">
        <f t="shared" si="140"/>
        <v>1796</v>
      </c>
      <c r="B1798" s="16">
        <f t="shared" si="142"/>
        <v>319589.79000000004</v>
      </c>
      <c r="C1798" s="274">
        <f t="shared" si="141"/>
        <v>278739.19999999995</v>
      </c>
      <c r="D1798" s="276">
        <f t="shared" si="143"/>
        <v>177.94531737193765</v>
      </c>
      <c r="E1798" s="276">
        <f t="shared" si="144"/>
        <v>155.19999999999996</v>
      </c>
    </row>
    <row r="1799" spans="1:5" x14ac:dyDescent="0.2">
      <c r="A1799" s="273">
        <f t="shared" si="140"/>
        <v>1797</v>
      </c>
      <c r="B1799" s="16">
        <f t="shared" si="142"/>
        <v>319756.96750000003</v>
      </c>
      <c r="C1799" s="274">
        <f t="shared" si="141"/>
        <v>278894.39999999997</v>
      </c>
      <c r="D1799" s="276">
        <f t="shared" si="143"/>
        <v>177.93932526432945</v>
      </c>
      <c r="E1799" s="276">
        <f t="shared" si="144"/>
        <v>155.19999999999999</v>
      </c>
    </row>
    <row r="1800" spans="1:5" x14ac:dyDescent="0.2">
      <c r="A1800" s="273">
        <f t="shared" si="140"/>
        <v>1798</v>
      </c>
      <c r="B1800" s="16">
        <f t="shared" si="142"/>
        <v>319924.14500000002</v>
      </c>
      <c r="C1800" s="274">
        <f t="shared" si="141"/>
        <v>279049.59999999998</v>
      </c>
      <c r="D1800" s="276">
        <f t="shared" si="143"/>
        <v>177.93333982202449</v>
      </c>
      <c r="E1800" s="276">
        <f t="shared" si="144"/>
        <v>155.19999999999999</v>
      </c>
    </row>
    <row r="1801" spans="1:5" x14ac:dyDescent="0.2">
      <c r="A1801" s="273">
        <f t="shared" si="140"/>
        <v>1799</v>
      </c>
      <c r="B1801" s="16">
        <f t="shared" si="142"/>
        <v>320091.32250000001</v>
      </c>
      <c r="C1801" s="274">
        <f t="shared" si="141"/>
        <v>279204.8</v>
      </c>
      <c r="D1801" s="276">
        <f t="shared" si="143"/>
        <v>177.92736103390774</v>
      </c>
      <c r="E1801" s="276">
        <f t="shared" si="144"/>
        <v>155.19999999999999</v>
      </c>
    </row>
    <row r="1802" spans="1:5" x14ac:dyDescent="0.2">
      <c r="A1802" s="273">
        <f t="shared" si="140"/>
        <v>1800</v>
      </c>
      <c r="B1802" s="16">
        <f t="shared" si="142"/>
        <v>320258.5</v>
      </c>
      <c r="C1802" s="274">
        <f t="shared" si="141"/>
        <v>279360</v>
      </c>
      <c r="D1802" s="276">
        <f t="shared" si="143"/>
        <v>177.92138888888888</v>
      </c>
      <c r="E1802" s="276">
        <f t="shared" si="144"/>
        <v>155.19999999999999</v>
      </c>
    </row>
    <row r="1803" spans="1:5" x14ac:dyDescent="0.2">
      <c r="A1803" s="273">
        <f t="shared" si="140"/>
        <v>1801</v>
      </c>
      <c r="B1803" s="16">
        <f t="shared" si="142"/>
        <v>320425.67749999999</v>
      </c>
      <c r="C1803" s="274">
        <f t="shared" si="141"/>
        <v>279515.19999999995</v>
      </c>
      <c r="D1803" s="276">
        <f t="shared" si="143"/>
        <v>177.91542337590226</v>
      </c>
      <c r="E1803" s="276">
        <f t="shared" si="144"/>
        <v>155.19999999999996</v>
      </c>
    </row>
    <row r="1804" spans="1:5" x14ac:dyDescent="0.2">
      <c r="A1804" s="273">
        <f t="shared" si="140"/>
        <v>1802</v>
      </c>
      <c r="B1804" s="16">
        <f t="shared" si="142"/>
        <v>320592.85499999998</v>
      </c>
      <c r="C1804" s="274">
        <f t="shared" si="141"/>
        <v>279670.39999999997</v>
      </c>
      <c r="D1804" s="276">
        <f t="shared" si="143"/>
        <v>177.90946448390676</v>
      </c>
      <c r="E1804" s="276">
        <f t="shared" si="144"/>
        <v>155.19999999999999</v>
      </c>
    </row>
    <row r="1805" spans="1:5" x14ac:dyDescent="0.2">
      <c r="A1805" s="273">
        <f t="shared" si="140"/>
        <v>1803</v>
      </c>
      <c r="B1805" s="16">
        <f t="shared" si="142"/>
        <v>320760.03250000003</v>
      </c>
      <c r="C1805" s="274">
        <f t="shared" si="141"/>
        <v>279825.59999999998</v>
      </c>
      <c r="D1805" s="276">
        <f t="shared" si="143"/>
        <v>177.90351220188577</v>
      </c>
      <c r="E1805" s="276">
        <f t="shared" si="144"/>
        <v>155.19999999999999</v>
      </c>
    </row>
    <row r="1806" spans="1:5" x14ac:dyDescent="0.2">
      <c r="A1806" s="273">
        <f t="shared" si="140"/>
        <v>1804</v>
      </c>
      <c r="B1806" s="16">
        <f t="shared" si="142"/>
        <v>320927.21000000002</v>
      </c>
      <c r="C1806" s="274">
        <f t="shared" si="141"/>
        <v>279980.79999999999</v>
      </c>
      <c r="D1806" s="276">
        <f t="shared" si="143"/>
        <v>177.89756651884701</v>
      </c>
      <c r="E1806" s="276">
        <f t="shared" si="144"/>
        <v>155.19999999999999</v>
      </c>
    </row>
    <row r="1807" spans="1:5" x14ac:dyDescent="0.2">
      <c r="A1807" s="273">
        <f t="shared" ref="A1807:A1870" si="145">A1806+1</f>
        <v>1805</v>
      </c>
      <c r="B1807" s="16">
        <f t="shared" si="142"/>
        <v>321094.38750000001</v>
      </c>
      <c r="C1807" s="274">
        <f t="shared" ref="C1807:C1870" si="146">A1807*155.2</f>
        <v>280136</v>
      </c>
      <c r="D1807" s="276">
        <f t="shared" si="143"/>
        <v>177.89162742382271</v>
      </c>
      <c r="E1807" s="276">
        <f t="shared" si="144"/>
        <v>155.19999999999999</v>
      </c>
    </row>
    <row r="1808" spans="1:5" x14ac:dyDescent="0.2">
      <c r="A1808" s="273">
        <f t="shared" si="145"/>
        <v>1806</v>
      </c>
      <c r="B1808" s="16">
        <f t="shared" si="142"/>
        <v>321261.565</v>
      </c>
      <c r="C1808" s="274">
        <f t="shared" si="146"/>
        <v>280291.19999999995</v>
      </c>
      <c r="D1808" s="276">
        <f t="shared" si="143"/>
        <v>177.88569490586931</v>
      </c>
      <c r="E1808" s="276">
        <f t="shared" si="144"/>
        <v>155.19999999999996</v>
      </c>
    </row>
    <row r="1809" spans="1:5" x14ac:dyDescent="0.2">
      <c r="A1809" s="273">
        <f t="shared" si="145"/>
        <v>1807</v>
      </c>
      <c r="B1809" s="16">
        <f t="shared" si="142"/>
        <v>321428.74249999999</v>
      </c>
      <c r="C1809" s="274">
        <f t="shared" si="146"/>
        <v>280446.39999999997</v>
      </c>
      <c r="D1809" s="276">
        <f t="shared" si="143"/>
        <v>177.87976895406752</v>
      </c>
      <c r="E1809" s="276">
        <f t="shared" si="144"/>
        <v>155.19999999999999</v>
      </c>
    </row>
    <row r="1810" spans="1:5" x14ac:dyDescent="0.2">
      <c r="A1810" s="273">
        <f t="shared" si="145"/>
        <v>1808</v>
      </c>
      <c r="B1810" s="16">
        <f t="shared" si="142"/>
        <v>321595.92</v>
      </c>
      <c r="C1810" s="274">
        <f t="shared" si="146"/>
        <v>280601.59999999998</v>
      </c>
      <c r="D1810" s="276">
        <f t="shared" si="143"/>
        <v>177.87384955752211</v>
      </c>
      <c r="E1810" s="276">
        <f t="shared" si="144"/>
        <v>155.19999999999999</v>
      </c>
    </row>
    <row r="1811" spans="1:5" x14ac:dyDescent="0.2">
      <c r="A1811" s="273">
        <f t="shared" si="145"/>
        <v>1809</v>
      </c>
      <c r="B1811" s="16">
        <f t="shared" si="142"/>
        <v>321763.09750000003</v>
      </c>
      <c r="C1811" s="274">
        <f t="shared" si="146"/>
        <v>280756.8</v>
      </c>
      <c r="D1811" s="276">
        <f t="shared" si="143"/>
        <v>177.8679367053621</v>
      </c>
      <c r="E1811" s="276">
        <f t="shared" si="144"/>
        <v>155.19999999999999</v>
      </c>
    </row>
    <row r="1812" spans="1:5" x14ac:dyDescent="0.2">
      <c r="A1812" s="273">
        <f t="shared" si="145"/>
        <v>1810</v>
      </c>
      <c r="B1812" s="16">
        <f t="shared" si="142"/>
        <v>321930.27500000002</v>
      </c>
      <c r="C1812" s="274">
        <f t="shared" si="146"/>
        <v>280912</v>
      </c>
      <c r="D1812" s="276">
        <f t="shared" si="143"/>
        <v>177.86203038674034</v>
      </c>
      <c r="E1812" s="276">
        <f t="shared" si="144"/>
        <v>155.19999999999999</v>
      </c>
    </row>
    <row r="1813" spans="1:5" x14ac:dyDescent="0.2">
      <c r="A1813" s="273">
        <f t="shared" si="145"/>
        <v>1811</v>
      </c>
      <c r="B1813" s="16">
        <f t="shared" si="142"/>
        <v>322097.45250000001</v>
      </c>
      <c r="C1813" s="274">
        <f t="shared" si="146"/>
        <v>281067.19999999995</v>
      </c>
      <c r="D1813" s="276">
        <f t="shared" si="143"/>
        <v>177.8561305908338</v>
      </c>
      <c r="E1813" s="276">
        <f t="shared" si="144"/>
        <v>155.19999999999996</v>
      </c>
    </row>
    <row r="1814" spans="1:5" x14ac:dyDescent="0.2">
      <c r="A1814" s="273">
        <f t="shared" si="145"/>
        <v>1812</v>
      </c>
      <c r="B1814" s="16">
        <f t="shared" si="142"/>
        <v>322264.63</v>
      </c>
      <c r="C1814" s="274">
        <f t="shared" si="146"/>
        <v>281222.39999999997</v>
      </c>
      <c r="D1814" s="276">
        <f t="shared" si="143"/>
        <v>177.85023730684327</v>
      </c>
      <c r="E1814" s="276">
        <f t="shared" si="144"/>
        <v>155.19999999999999</v>
      </c>
    </row>
    <row r="1815" spans="1:5" x14ac:dyDescent="0.2">
      <c r="A1815" s="273">
        <f t="shared" si="145"/>
        <v>1813</v>
      </c>
      <c r="B1815" s="16">
        <f t="shared" si="142"/>
        <v>322431.8075</v>
      </c>
      <c r="C1815" s="274">
        <f t="shared" si="146"/>
        <v>281377.59999999998</v>
      </c>
      <c r="D1815" s="276">
        <f t="shared" si="143"/>
        <v>177.84435052399337</v>
      </c>
      <c r="E1815" s="276">
        <f t="shared" si="144"/>
        <v>155.19999999999999</v>
      </c>
    </row>
    <row r="1816" spans="1:5" x14ac:dyDescent="0.2">
      <c r="A1816" s="273">
        <f t="shared" si="145"/>
        <v>1814</v>
      </c>
      <c r="B1816" s="16">
        <f t="shared" si="142"/>
        <v>322598.98499999999</v>
      </c>
      <c r="C1816" s="274">
        <f t="shared" si="146"/>
        <v>281532.79999999999</v>
      </c>
      <c r="D1816" s="276">
        <f t="shared" si="143"/>
        <v>177.83847023153251</v>
      </c>
      <c r="E1816" s="276">
        <f t="shared" si="144"/>
        <v>155.19999999999999</v>
      </c>
    </row>
    <row r="1817" spans="1:5" x14ac:dyDescent="0.2">
      <c r="A1817" s="273">
        <f t="shared" si="145"/>
        <v>1815</v>
      </c>
      <c r="B1817" s="16">
        <f t="shared" si="142"/>
        <v>322766.16250000003</v>
      </c>
      <c r="C1817" s="274">
        <f t="shared" si="146"/>
        <v>281688</v>
      </c>
      <c r="D1817" s="276">
        <f t="shared" si="143"/>
        <v>177.83259641873281</v>
      </c>
      <c r="E1817" s="276">
        <f t="shared" si="144"/>
        <v>155.19999999999999</v>
      </c>
    </row>
    <row r="1818" spans="1:5" x14ac:dyDescent="0.2">
      <c r="A1818" s="273">
        <f t="shared" si="145"/>
        <v>1816</v>
      </c>
      <c r="B1818" s="16">
        <f t="shared" si="142"/>
        <v>322933.34000000003</v>
      </c>
      <c r="C1818" s="274">
        <f t="shared" si="146"/>
        <v>281843.19999999995</v>
      </c>
      <c r="D1818" s="276">
        <f t="shared" si="143"/>
        <v>177.82672907488987</v>
      </c>
      <c r="E1818" s="276">
        <f t="shared" si="144"/>
        <v>155.19999999999996</v>
      </c>
    </row>
    <row r="1819" spans="1:5" x14ac:dyDescent="0.2">
      <c r="A1819" s="273">
        <f t="shared" si="145"/>
        <v>1817</v>
      </c>
      <c r="B1819" s="16">
        <f t="shared" si="142"/>
        <v>323100.51750000002</v>
      </c>
      <c r="C1819" s="274">
        <f t="shared" si="146"/>
        <v>281998.39999999997</v>
      </c>
      <c r="D1819" s="276">
        <f t="shared" si="143"/>
        <v>177.82086818932308</v>
      </c>
      <c r="E1819" s="276">
        <f t="shared" si="144"/>
        <v>155.19999999999999</v>
      </c>
    </row>
    <row r="1820" spans="1:5" x14ac:dyDescent="0.2">
      <c r="A1820" s="273">
        <f t="shared" si="145"/>
        <v>1818</v>
      </c>
      <c r="B1820" s="16">
        <f t="shared" si="142"/>
        <v>323267.69500000001</v>
      </c>
      <c r="C1820" s="274">
        <f t="shared" si="146"/>
        <v>282153.59999999998</v>
      </c>
      <c r="D1820" s="276">
        <f t="shared" si="143"/>
        <v>177.81501375137515</v>
      </c>
      <c r="E1820" s="276">
        <f t="shared" si="144"/>
        <v>155.19999999999999</v>
      </c>
    </row>
    <row r="1821" spans="1:5" x14ac:dyDescent="0.2">
      <c r="A1821" s="273">
        <f t="shared" si="145"/>
        <v>1819</v>
      </c>
      <c r="B1821" s="16">
        <f t="shared" si="142"/>
        <v>323434.8725</v>
      </c>
      <c r="C1821" s="274">
        <f t="shared" si="146"/>
        <v>282308.8</v>
      </c>
      <c r="D1821" s="276">
        <f t="shared" si="143"/>
        <v>177.80916575041232</v>
      </c>
      <c r="E1821" s="276">
        <f t="shared" si="144"/>
        <v>155.19999999999999</v>
      </c>
    </row>
    <row r="1822" spans="1:5" x14ac:dyDescent="0.2">
      <c r="A1822" s="273">
        <f t="shared" si="145"/>
        <v>1820</v>
      </c>
      <c r="B1822" s="16">
        <f t="shared" si="142"/>
        <v>323602.05</v>
      </c>
      <c r="C1822" s="274">
        <f t="shared" si="146"/>
        <v>282464</v>
      </c>
      <c r="D1822" s="276">
        <f t="shared" si="143"/>
        <v>177.80332417582417</v>
      </c>
      <c r="E1822" s="276">
        <f t="shared" si="144"/>
        <v>155.19999999999999</v>
      </c>
    </row>
    <row r="1823" spans="1:5" x14ac:dyDescent="0.2">
      <c r="A1823" s="273">
        <f t="shared" si="145"/>
        <v>1821</v>
      </c>
      <c r="B1823" s="16">
        <f t="shared" si="142"/>
        <v>323769.22750000004</v>
      </c>
      <c r="C1823" s="274">
        <f t="shared" si="146"/>
        <v>282619.19999999995</v>
      </c>
      <c r="D1823" s="276">
        <f t="shared" si="143"/>
        <v>177.79748901702362</v>
      </c>
      <c r="E1823" s="276">
        <f t="shared" si="144"/>
        <v>155.19999999999999</v>
      </c>
    </row>
    <row r="1824" spans="1:5" x14ac:dyDescent="0.2">
      <c r="A1824" s="273">
        <f t="shared" si="145"/>
        <v>1822</v>
      </c>
      <c r="B1824" s="16">
        <f t="shared" si="142"/>
        <v>323936.40500000003</v>
      </c>
      <c r="C1824" s="274">
        <f t="shared" si="146"/>
        <v>282774.39999999997</v>
      </c>
      <c r="D1824" s="276">
        <f t="shared" si="143"/>
        <v>177.79166026344677</v>
      </c>
      <c r="E1824" s="276">
        <f t="shared" si="144"/>
        <v>155.19999999999999</v>
      </c>
    </row>
    <row r="1825" spans="1:5" x14ac:dyDescent="0.2">
      <c r="A1825" s="273">
        <f t="shared" si="145"/>
        <v>1823</v>
      </c>
      <c r="B1825" s="16">
        <f t="shared" si="142"/>
        <v>324103.58250000002</v>
      </c>
      <c r="C1825" s="274">
        <f t="shared" si="146"/>
        <v>282929.59999999998</v>
      </c>
      <c r="D1825" s="276">
        <f t="shared" si="143"/>
        <v>177.78583790455295</v>
      </c>
      <c r="E1825" s="276">
        <f t="shared" si="144"/>
        <v>155.19999999999999</v>
      </c>
    </row>
    <row r="1826" spans="1:5" x14ac:dyDescent="0.2">
      <c r="A1826" s="273">
        <f t="shared" si="145"/>
        <v>1824</v>
      </c>
      <c r="B1826" s="16">
        <f t="shared" si="142"/>
        <v>324270.76</v>
      </c>
      <c r="C1826" s="274">
        <f t="shared" si="146"/>
        <v>283084.79999999999</v>
      </c>
      <c r="D1826" s="276">
        <f t="shared" si="143"/>
        <v>177.78002192982456</v>
      </c>
      <c r="E1826" s="276">
        <f t="shared" si="144"/>
        <v>155.19999999999999</v>
      </c>
    </row>
    <row r="1827" spans="1:5" x14ac:dyDescent="0.2">
      <c r="A1827" s="273">
        <f t="shared" si="145"/>
        <v>1825</v>
      </c>
      <c r="B1827" s="16">
        <f t="shared" si="142"/>
        <v>324437.9375</v>
      </c>
      <c r="C1827" s="274">
        <f t="shared" si="146"/>
        <v>283240</v>
      </c>
      <c r="D1827" s="276">
        <f t="shared" si="143"/>
        <v>177.77421232876713</v>
      </c>
      <c r="E1827" s="276">
        <f t="shared" si="144"/>
        <v>155.19999999999999</v>
      </c>
    </row>
    <row r="1828" spans="1:5" x14ac:dyDescent="0.2">
      <c r="A1828" s="273">
        <f t="shared" si="145"/>
        <v>1826</v>
      </c>
      <c r="B1828" s="16">
        <f t="shared" si="142"/>
        <v>324605.11499999999</v>
      </c>
      <c r="C1828" s="274">
        <f t="shared" si="146"/>
        <v>283395.19999999995</v>
      </c>
      <c r="D1828" s="276">
        <f t="shared" si="143"/>
        <v>177.76840909090907</v>
      </c>
      <c r="E1828" s="276">
        <f t="shared" si="144"/>
        <v>155.19999999999999</v>
      </c>
    </row>
    <row r="1829" spans="1:5" x14ac:dyDescent="0.2">
      <c r="A1829" s="273">
        <f t="shared" si="145"/>
        <v>1827</v>
      </c>
      <c r="B1829" s="16">
        <f t="shared" si="142"/>
        <v>324772.29249999998</v>
      </c>
      <c r="C1829" s="274">
        <f t="shared" si="146"/>
        <v>283550.39999999997</v>
      </c>
      <c r="D1829" s="276">
        <f t="shared" si="143"/>
        <v>177.76261220580184</v>
      </c>
      <c r="E1829" s="276">
        <f t="shared" si="144"/>
        <v>155.19999999999999</v>
      </c>
    </row>
    <row r="1830" spans="1:5" x14ac:dyDescent="0.2">
      <c r="A1830" s="273">
        <f t="shared" si="145"/>
        <v>1828</v>
      </c>
      <c r="B1830" s="16">
        <f t="shared" si="142"/>
        <v>324939.47000000003</v>
      </c>
      <c r="C1830" s="274">
        <f t="shared" si="146"/>
        <v>283705.59999999998</v>
      </c>
      <c r="D1830" s="276">
        <f t="shared" si="143"/>
        <v>177.75682166301971</v>
      </c>
      <c r="E1830" s="276">
        <f t="shared" si="144"/>
        <v>155.19999999999999</v>
      </c>
    </row>
    <row r="1831" spans="1:5" x14ac:dyDescent="0.2">
      <c r="A1831" s="273">
        <f t="shared" si="145"/>
        <v>1829</v>
      </c>
      <c r="B1831" s="16">
        <f t="shared" si="142"/>
        <v>325106.64750000002</v>
      </c>
      <c r="C1831" s="274">
        <f t="shared" si="146"/>
        <v>283860.8</v>
      </c>
      <c r="D1831" s="276">
        <f t="shared" si="143"/>
        <v>177.75103745215966</v>
      </c>
      <c r="E1831" s="276">
        <f t="shared" si="144"/>
        <v>155.19999999999999</v>
      </c>
    </row>
    <row r="1832" spans="1:5" x14ac:dyDescent="0.2">
      <c r="A1832" s="273">
        <f t="shared" si="145"/>
        <v>1830</v>
      </c>
      <c r="B1832" s="16">
        <f t="shared" si="142"/>
        <v>325273.82500000001</v>
      </c>
      <c r="C1832" s="274">
        <f t="shared" si="146"/>
        <v>284016</v>
      </c>
      <c r="D1832" s="276">
        <f t="shared" si="143"/>
        <v>177.74525956284154</v>
      </c>
      <c r="E1832" s="276">
        <f t="shared" si="144"/>
        <v>155.19999999999999</v>
      </c>
    </row>
    <row r="1833" spans="1:5" x14ac:dyDescent="0.2">
      <c r="A1833" s="273">
        <f t="shared" si="145"/>
        <v>1831</v>
      </c>
      <c r="B1833" s="16">
        <f t="shared" si="142"/>
        <v>325441.0025</v>
      </c>
      <c r="C1833" s="274">
        <f t="shared" si="146"/>
        <v>284171.19999999995</v>
      </c>
      <c r="D1833" s="276">
        <f t="shared" si="143"/>
        <v>177.73948798470781</v>
      </c>
      <c r="E1833" s="276">
        <f t="shared" si="144"/>
        <v>155.19999999999999</v>
      </c>
    </row>
    <row r="1834" spans="1:5" x14ac:dyDescent="0.2">
      <c r="A1834" s="273">
        <f t="shared" si="145"/>
        <v>1832</v>
      </c>
      <c r="B1834" s="16">
        <f t="shared" si="142"/>
        <v>325608.18</v>
      </c>
      <c r="C1834" s="274">
        <f t="shared" si="146"/>
        <v>284326.39999999997</v>
      </c>
      <c r="D1834" s="276">
        <f t="shared" si="143"/>
        <v>177.73372270742357</v>
      </c>
      <c r="E1834" s="276">
        <f t="shared" si="144"/>
        <v>155.19999999999999</v>
      </c>
    </row>
    <row r="1835" spans="1:5" x14ac:dyDescent="0.2">
      <c r="A1835" s="273">
        <f t="shared" si="145"/>
        <v>1833</v>
      </c>
      <c r="B1835" s="16">
        <f t="shared" si="142"/>
        <v>325775.35749999998</v>
      </c>
      <c r="C1835" s="274">
        <f t="shared" si="146"/>
        <v>284481.59999999998</v>
      </c>
      <c r="D1835" s="276">
        <f t="shared" si="143"/>
        <v>177.72796372067648</v>
      </c>
      <c r="E1835" s="276">
        <f t="shared" si="144"/>
        <v>155.19999999999999</v>
      </c>
    </row>
    <row r="1836" spans="1:5" x14ac:dyDescent="0.2">
      <c r="A1836" s="273">
        <f t="shared" si="145"/>
        <v>1834</v>
      </c>
      <c r="B1836" s="16">
        <f t="shared" si="142"/>
        <v>325942.53500000003</v>
      </c>
      <c r="C1836" s="274">
        <f t="shared" si="146"/>
        <v>284636.79999999999</v>
      </c>
      <c r="D1836" s="276">
        <f t="shared" si="143"/>
        <v>177.72221101417668</v>
      </c>
      <c r="E1836" s="276">
        <f t="shared" si="144"/>
        <v>155.19999999999999</v>
      </c>
    </row>
    <row r="1837" spans="1:5" x14ac:dyDescent="0.2">
      <c r="A1837" s="273">
        <f t="shared" si="145"/>
        <v>1835</v>
      </c>
      <c r="B1837" s="16">
        <f t="shared" si="142"/>
        <v>326109.71250000002</v>
      </c>
      <c r="C1837" s="274">
        <f t="shared" si="146"/>
        <v>284792</v>
      </c>
      <c r="D1837" s="276">
        <f t="shared" si="143"/>
        <v>177.71646457765669</v>
      </c>
      <c r="E1837" s="276">
        <f t="shared" si="144"/>
        <v>155.19999999999999</v>
      </c>
    </row>
    <row r="1838" spans="1:5" x14ac:dyDescent="0.2">
      <c r="A1838" s="273">
        <f t="shared" si="145"/>
        <v>1836</v>
      </c>
      <c r="B1838" s="16">
        <f t="shared" si="142"/>
        <v>326276.89</v>
      </c>
      <c r="C1838" s="274">
        <f t="shared" si="146"/>
        <v>284947.19999999995</v>
      </c>
      <c r="D1838" s="276">
        <f t="shared" si="143"/>
        <v>177.71072440087147</v>
      </c>
      <c r="E1838" s="276">
        <f t="shared" si="144"/>
        <v>155.19999999999999</v>
      </c>
    </row>
    <row r="1839" spans="1:5" x14ac:dyDescent="0.2">
      <c r="A1839" s="273">
        <f t="shared" si="145"/>
        <v>1837</v>
      </c>
      <c r="B1839" s="16">
        <f t="shared" si="142"/>
        <v>326444.0675</v>
      </c>
      <c r="C1839" s="274">
        <f t="shared" si="146"/>
        <v>285102.39999999997</v>
      </c>
      <c r="D1839" s="276">
        <f t="shared" si="143"/>
        <v>177.70499047359826</v>
      </c>
      <c r="E1839" s="276">
        <f t="shared" si="144"/>
        <v>155.19999999999999</v>
      </c>
    </row>
    <row r="1840" spans="1:5" x14ac:dyDescent="0.2">
      <c r="A1840" s="273">
        <f t="shared" si="145"/>
        <v>1838</v>
      </c>
      <c r="B1840" s="16">
        <f t="shared" si="142"/>
        <v>326611.245</v>
      </c>
      <c r="C1840" s="274">
        <f t="shared" si="146"/>
        <v>285257.59999999998</v>
      </c>
      <c r="D1840" s="276">
        <f t="shared" si="143"/>
        <v>177.69926278563656</v>
      </c>
      <c r="E1840" s="276">
        <f t="shared" si="144"/>
        <v>155.19999999999999</v>
      </c>
    </row>
    <row r="1841" spans="1:5" x14ac:dyDescent="0.2">
      <c r="A1841" s="273">
        <f t="shared" si="145"/>
        <v>1839</v>
      </c>
      <c r="B1841" s="16">
        <f t="shared" si="142"/>
        <v>326778.42249999999</v>
      </c>
      <c r="C1841" s="274">
        <f t="shared" si="146"/>
        <v>285412.8</v>
      </c>
      <c r="D1841" s="276">
        <f t="shared" si="143"/>
        <v>177.69354132680803</v>
      </c>
      <c r="E1841" s="276">
        <f t="shared" si="144"/>
        <v>155.19999999999999</v>
      </c>
    </row>
    <row r="1842" spans="1:5" x14ac:dyDescent="0.2">
      <c r="A1842" s="273">
        <f t="shared" si="145"/>
        <v>1840</v>
      </c>
      <c r="B1842" s="16">
        <f t="shared" si="142"/>
        <v>326945.60000000003</v>
      </c>
      <c r="C1842" s="274">
        <f t="shared" si="146"/>
        <v>285568</v>
      </c>
      <c r="D1842" s="276">
        <f t="shared" si="143"/>
        <v>177.68782608695653</v>
      </c>
      <c r="E1842" s="276">
        <f t="shared" si="144"/>
        <v>155.19999999999999</v>
      </c>
    </row>
    <row r="1843" spans="1:5" x14ac:dyDescent="0.2">
      <c r="A1843" s="273">
        <f t="shared" si="145"/>
        <v>1841</v>
      </c>
      <c r="B1843" s="16">
        <f t="shared" si="142"/>
        <v>327112.77750000003</v>
      </c>
      <c r="C1843" s="274">
        <f t="shared" si="146"/>
        <v>285723.19999999995</v>
      </c>
      <c r="D1843" s="276">
        <f t="shared" si="143"/>
        <v>177.68211705594786</v>
      </c>
      <c r="E1843" s="276">
        <f t="shared" si="144"/>
        <v>155.19999999999999</v>
      </c>
    </row>
    <row r="1844" spans="1:5" x14ac:dyDescent="0.2">
      <c r="A1844" s="273">
        <f t="shared" si="145"/>
        <v>1842</v>
      </c>
      <c r="B1844" s="16">
        <f t="shared" si="142"/>
        <v>327279.95500000002</v>
      </c>
      <c r="C1844" s="274">
        <f t="shared" si="146"/>
        <v>285878.39999999997</v>
      </c>
      <c r="D1844" s="276">
        <f t="shared" si="143"/>
        <v>177.67641422366992</v>
      </c>
      <c r="E1844" s="276">
        <f t="shared" si="144"/>
        <v>155.19999999999999</v>
      </c>
    </row>
    <row r="1845" spans="1:5" x14ac:dyDescent="0.2">
      <c r="A1845" s="273">
        <f t="shared" si="145"/>
        <v>1843</v>
      </c>
      <c r="B1845" s="16">
        <f t="shared" si="142"/>
        <v>327447.13250000001</v>
      </c>
      <c r="C1845" s="274">
        <f t="shared" si="146"/>
        <v>286033.59999999998</v>
      </c>
      <c r="D1845" s="276">
        <f t="shared" si="143"/>
        <v>177.67071758003257</v>
      </c>
      <c r="E1845" s="276">
        <f t="shared" si="144"/>
        <v>155.19999999999999</v>
      </c>
    </row>
    <row r="1846" spans="1:5" x14ac:dyDescent="0.2">
      <c r="A1846" s="273">
        <f t="shared" si="145"/>
        <v>1844</v>
      </c>
      <c r="B1846" s="16">
        <f t="shared" si="142"/>
        <v>327614.31</v>
      </c>
      <c r="C1846" s="274">
        <f t="shared" si="146"/>
        <v>286188.79999999999</v>
      </c>
      <c r="D1846" s="276">
        <f t="shared" si="143"/>
        <v>177.66502711496747</v>
      </c>
      <c r="E1846" s="276">
        <f t="shared" si="144"/>
        <v>155.19999999999999</v>
      </c>
    </row>
    <row r="1847" spans="1:5" x14ac:dyDescent="0.2">
      <c r="A1847" s="273">
        <f t="shared" si="145"/>
        <v>1845</v>
      </c>
      <c r="B1847" s="16">
        <f t="shared" si="142"/>
        <v>327781.48749999999</v>
      </c>
      <c r="C1847" s="274">
        <f t="shared" si="146"/>
        <v>286344</v>
      </c>
      <c r="D1847" s="276">
        <f t="shared" si="143"/>
        <v>177.65934281842817</v>
      </c>
      <c r="E1847" s="276">
        <f t="shared" si="144"/>
        <v>155.19999999999999</v>
      </c>
    </row>
    <row r="1848" spans="1:5" x14ac:dyDescent="0.2">
      <c r="A1848" s="273">
        <f t="shared" si="145"/>
        <v>1846</v>
      </c>
      <c r="B1848" s="16">
        <f t="shared" si="142"/>
        <v>327948.66500000004</v>
      </c>
      <c r="C1848" s="274">
        <f t="shared" si="146"/>
        <v>286499.19999999995</v>
      </c>
      <c r="D1848" s="276">
        <f t="shared" si="143"/>
        <v>177.65366468039005</v>
      </c>
      <c r="E1848" s="276">
        <f t="shared" si="144"/>
        <v>155.19999999999999</v>
      </c>
    </row>
    <row r="1849" spans="1:5" x14ac:dyDescent="0.2">
      <c r="A1849" s="273">
        <f t="shared" si="145"/>
        <v>1847</v>
      </c>
      <c r="B1849" s="16">
        <f t="shared" si="142"/>
        <v>328115.84250000003</v>
      </c>
      <c r="C1849" s="274">
        <f t="shared" si="146"/>
        <v>286654.39999999997</v>
      </c>
      <c r="D1849" s="276">
        <f t="shared" si="143"/>
        <v>177.64799269085003</v>
      </c>
      <c r="E1849" s="276">
        <f t="shared" si="144"/>
        <v>155.19999999999999</v>
      </c>
    </row>
    <row r="1850" spans="1:5" x14ac:dyDescent="0.2">
      <c r="A1850" s="273">
        <f t="shared" si="145"/>
        <v>1848</v>
      </c>
      <c r="B1850" s="16">
        <f t="shared" si="142"/>
        <v>328283.02</v>
      </c>
      <c r="C1850" s="274">
        <f t="shared" si="146"/>
        <v>286809.59999999998</v>
      </c>
      <c r="D1850" s="276">
        <f t="shared" si="143"/>
        <v>177.64232683982684</v>
      </c>
      <c r="E1850" s="276">
        <f t="shared" si="144"/>
        <v>155.19999999999999</v>
      </c>
    </row>
    <row r="1851" spans="1:5" x14ac:dyDescent="0.2">
      <c r="A1851" s="273">
        <f t="shared" si="145"/>
        <v>1849</v>
      </c>
      <c r="B1851" s="16">
        <f t="shared" si="142"/>
        <v>328450.19750000001</v>
      </c>
      <c r="C1851" s="274">
        <f t="shared" si="146"/>
        <v>286964.8</v>
      </c>
      <c r="D1851" s="276">
        <f t="shared" si="143"/>
        <v>177.63666711736073</v>
      </c>
      <c r="E1851" s="276">
        <f t="shared" si="144"/>
        <v>155.19999999999999</v>
      </c>
    </row>
    <row r="1852" spans="1:5" x14ac:dyDescent="0.2">
      <c r="A1852" s="273">
        <f t="shared" si="145"/>
        <v>1850</v>
      </c>
      <c r="B1852" s="16">
        <f t="shared" si="142"/>
        <v>328617.375</v>
      </c>
      <c r="C1852" s="274">
        <f t="shared" si="146"/>
        <v>287120</v>
      </c>
      <c r="D1852" s="276">
        <f t="shared" si="143"/>
        <v>177.63101351351352</v>
      </c>
      <c r="E1852" s="276">
        <f t="shared" si="144"/>
        <v>155.19999999999999</v>
      </c>
    </row>
    <row r="1853" spans="1:5" x14ac:dyDescent="0.2">
      <c r="A1853" s="273">
        <f t="shared" si="145"/>
        <v>1851</v>
      </c>
      <c r="B1853" s="16">
        <f t="shared" si="142"/>
        <v>328784.55249999999</v>
      </c>
      <c r="C1853" s="274">
        <f t="shared" si="146"/>
        <v>287275.19999999995</v>
      </c>
      <c r="D1853" s="276">
        <f t="shared" si="143"/>
        <v>177.62536601836845</v>
      </c>
      <c r="E1853" s="276">
        <f t="shared" si="144"/>
        <v>155.19999999999999</v>
      </c>
    </row>
    <row r="1854" spans="1:5" x14ac:dyDescent="0.2">
      <c r="A1854" s="273">
        <f t="shared" si="145"/>
        <v>1852</v>
      </c>
      <c r="B1854" s="16">
        <f t="shared" si="142"/>
        <v>328951.73</v>
      </c>
      <c r="C1854" s="274">
        <f t="shared" si="146"/>
        <v>287430.39999999997</v>
      </c>
      <c r="D1854" s="276">
        <f t="shared" si="143"/>
        <v>177.61972462203022</v>
      </c>
      <c r="E1854" s="276">
        <f t="shared" si="144"/>
        <v>155.19999999999999</v>
      </c>
    </row>
    <row r="1855" spans="1:5" x14ac:dyDescent="0.2">
      <c r="A1855" s="273">
        <f t="shared" si="145"/>
        <v>1853</v>
      </c>
      <c r="B1855" s="16">
        <f t="shared" si="142"/>
        <v>329118.90750000003</v>
      </c>
      <c r="C1855" s="274">
        <f t="shared" si="146"/>
        <v>287585.59999999998</v>
      </c>
      <c r="D1855" s="276">
        <f t="shared" si="143"/>
        <v>177.61408931462495</v>
      </c>
      <c r="E1855" s="276">
        <f t="shared" si="144"/>
        <v>155.19999999999999</v>
      </c>
    </row>
    <row r="1856" spans="1:5" x14ac:dyDescent="0.2">
      <c r="A1856" s="273">
        <f t="shared" si="145"/>
        <v>1854</v>
      </c>
      <c r="B1856" s="16">
        <f t="shared" si="142"/>
        <v>329286.08500000002</v>
      </c>
      <c r="C1856" s="274">
        <f t="shared" si="146"/>
        <v>287740.79999999999</v>
      </c>
      <c r="D1856" s="276">
        <f t="shared" si="143"/>
        <v>177.60846008629991</v>
      </c>
      <c r="E1856" s="276">
        <f t="shared" si="144"/>
        <v>155.19999999999999</v>
      </c>
    </row>
    <row r="1857" spans="1:5" x14ac:dyDescent="0.2">
      <c r="A1857" s="273">
        <f t="shared" si="145"/>
        <v>1855</v>
      </c>
      <c r="B1857" s="16">
        <f t="shared" si="142"/>
        <v>329453.26250000001</v>
      </c>
      <c r="C1857" s="274">
        <f t="shared" si="146"/>
        <v>287896</v>
      </c>
      <c r="D1857" s="276">
        <f t="shared" si="143"/>
        <v>177.60283692722373</v>
      </c>
      <c r="E1857" s="276">
        <f t="shared" si="144"/>
        <v>155.19999999999999</v>
      </c>
    </row>
    <row r="1858" spans="1:5" x14ac:dyDescent="0.2">
      <c r="A1858" s="273">
        <f t="shared" si="145"/>
        <v>1856</v>
      </c>
      <c r="B1858" s="16">
        <f t="shared" si="142"/>
        <v>329620.44</v>
      </c>
      <c r="C1858" s="274">
        <f t="shared" si="146"/>
        <v>288051.19999999995</v>
      </c>
      <c r="D1858" s="276">
        <f t="shared" si="143"/>
        <v>177.5972198275862</v>
      </c>
      <c r="E1858" s="276">
        <f t="shared" si="144"/>
        <v>155.19999999999999</v>
      </c>
    </row>
    <row r="1859" spans="1:5" x14ac:dyDescent="0.2">
      <c r="A1859" s="273">
        <f t="shared" si="145"/>
        <v>1857</v>
      </c>
      <c r="B1859" s="16">
        <f t="shared" si="142"/>
        <v>329787.61749999999</v>
      </c>
      <c r="C1859" s="274">
        <f t="shared" si="146"/>
        <v>288206.39999999997</v>
      </c>
      <c r="D1859" s="276">
        <f t="shared" si="143"/>
        <v>177.59160877759828</v>
      </c>
      <c r="E1859" s="276">
        <f t="shared" si="144"/>
        <v>155.19999999999999</v>
      </c>
    </row>
    <row r="1860" spans="1:5" x14ac:dyDescent="0.2">
      <c r="A1860" s="273">
        <f t="shared" si="145"/>
        <v>1858</v>
      </c>
      <c r="B1860" s="16">
        <f t="shared" ref="B1860:B1923" si="147">1.165*(16600+(A1860*143.5))</f>
        <v>329954.79499999998</v>
      </c>
      <c r="C1860" s="274">
        <f t="shared" si="146"/>
        <v>288361.59999999998</v>
      </c>
      <c r="D1860" s="276">
        <f t="shared" ref="D1860:D1923" si="148">B1860/A1860</f>
        <v>177.58600376749192</v>
      </c>
      <c r="E1860" s="276">
        <f t="shared" ref="E1860:E1923" si="149">C1860/A1860</f>
        <v>155.19999999999999</v>
      </c>
    </row>
    <row r="1861" spans="1:5" x14ac:dyDescent="0.2">
      <c r="A1861" s="273">
        <f t="shared" si="145"/>
        <v>1859</v>
      </c>
      <c r="B1861" s="16">
        <f t="shared" si="147"/>
        <v>330121.97250000003</v>
      </c>
      <c r="C1861" s="274">
        <f t="shared" si="146"/>
        <v>288516.8</v>
      </c>
      <c r="D1861" s="276">
        <f t="shared" si="148"/>
        <v>177.58040478752019</v>
      </c>
      <c r="E1861" s="276">
        <f t="shared" si="149"/>
        <v>155.19999999999999</v>
      </c>
    </row>
    <row r="1862" spans="1:5" x14ac:dyDescent="0.2">
      <c r="A1862" s="273">
        <f t="shared" si="145"/>
        <v>1860</v>
      </c>
      <c r="B1862" s="16">
        <f t="shared" si="147"/>
        <v>330289.15000000002</v>
      </c>
      <c r="C1862" s="274">
        <f t="shared" si="146"/>
        <v>288672</v>
      </c>
      <c r="D1862" s="276">
        <f t="shared" si="148"/>
        <v>177.57481182795701</v>
      </c>
      <c r="E1862" s="276">
        <f t="shared" si="149"/>
        <v>155.19999999999999</v>
      </c>
    </row>
    <row r="1863" spans="1:5" x14ac:dyDescent="0.2">
      <c r="A1863" s="273">
        <f t="shared" si="145"/>
        <v>1861</v>
      </c>
      <c r="B1863" s="16">
        <f t="shared" si="147"/>
        <v>330456.32750000001</v>
      </c>
      <c r="C1863" s="274">
        <f t="shared" si="146"/>
        <v>288827.19999999995</v>
      </c>
      <c r="D1863" s="276">
        <f t="shared" si="148"/>
        <v>177.56922487909728</v>
      </c>
      <c r="E1863" s="276">
        <f t="shared" si="149"/>
        <v>155.19999999999999</v>
      </c>
    </row>
    <row r="1864" spans="1:5" x14ac:dyDescent="0.2">
      <c r="A1864" s="273">
        <f t="shared" si="145"/>
        <v>1862</v>
      </c>
      <c r="B1864" s="16">
        <f t="shared" si="147"/>
        <v>330623.505</v>
      </c>
      <c r="C1864" s="274">
        <f t="shared" si="146"/>
        <v>288982.39999999997</v>
      </c>
      <c r="D1864" s="276">
        <f t="shared" si="148"/>
        <v>177.56364393125671</v>
      </c>
      <c r="E1864" s="276">
        <f t="shared" si="149"/>
        <v>155.19999999999999</v>
      </c>
    </row>
    <row r="1865" spans="1:5" x14ac:dyDescent="0.2">
      <c r="A1865" s="273">
        <f t="shared" si="145"/>
        <v>1863</v>
      </c>
      <c r="B1865" s="16">
        <f t="shared" si="147"/>
        <v>330790.6825</v>
      </c>
      <c r="C1865" s="274">
        <f t="shared" si="146"/>
        <v>289137.59999999998</v>
      </c>
      <c r="D1865" s="276">
        <f t="shared" si="148"/>
        <v>177.55806897477188</v>
      </c>
      <c r="E1865" s="276">
        <f t="shared" si="149"/>
        <v>155.19999999999999</v>
      </c>
    </row>
    <row r="1866" spans="1:5" x14ac:dyDescent="0.2">
      <c r="A1866" s="273">
        <f t="shared" si="145"/>
        <v>1864</v>
      </c>
      <c r="B1866" s="16">
        <f t="shared" si="147"/>
        <v>330957.86</v>
      </c>
      <c r="C1866" s="274">
        <f t="shared" si="146"/>
        <v>289292.79999999999</v>
      </c>
      <c r="D1866" s="276">
        <f t="shared" si="148"/>
        <v>177.55249999999998</v>
      </c>
      <c r="E1866" s="276">
        <f t="shared" si="149"/>
        <v>155.19999999999999</v>
      </c>
    </row>
    <row r="1867" spans="1:5" x14ac:dyDescent="0.2">
      <c r="A1867" s="273">
        <f t="shared" si="145"/>
        <v>1865</v>
      </c>
      <c r="B1867" s="16">
        <f t="shared" si="147"/>
        <v>331125.03750000003</v>
      </c>
      <c r="C1867" s="274">
        <f t="shared" si="146"/>
        <v>289448</v>
      </c>
      <c r="D1867" s="276">
        <f t="shared" si="148"/>
        <v>177.54693699731905</v>
      </c>
      <c r="E1867" s="276">
        <f t="shared" si="149"/>
        <v>155.19999999999999</v>
      </c>
    </row>
    <row r="1868" spans="1:5" x14ac:dyDescent="0.2">
      <c r="A1868" s="273">
        <f t="shared" si="145"/>
        <v>1866</v>
      </c>
      <c r="B1868" s="16">
        <f t="shared" si="147"/>
        <v>331292.21500000003</v>
      </c>
      <c r="C1868" s="274">
        <f t="shared" si="146"/>
        <v>289603.19999999995</v>
      </c>
      <c r="D1868" s="276">
        <f t="shared" si="148"/>
        <v>177.54137995712756</v>
      </c>
      <c r="E1868" s="276">
        <f t="shared" si="149"/>
        <v>155.19999999999999</v>
      </c>
    </row>
    <row r="1869" spans="1:5" x14ac:dyDescent="0.2">
      <c r="A1869" s="273">
        <f t="shared" si="145"/>
        <v>1867</v>
      </c>
      <c r="B1869" s="16">
        <f t="shared" si="147"/>
        <v>331459.39250000002</v>
      </c>
      <c r="C1869" s="274">
        <f t="shared" si="146"/>
        <v>289758.39999999997</v>
      </c>
      <c r="D1869" s="276">
        <f t="shared" si="148"/>
        <v>177.53582886984469</v>
      </c>
      <c r="E1869" s="276">
        <f t="shared" si="149"/>
        <v>155.19999999999999</v>
      </c>
    </row>
    <row r="1870" spans="1:5" x14ac:dyDescent="0.2">
      <c r="A1870" s="273">
        <f t="shared" si="145"/>
        <v>1868</v>
      </c>
      <c r="B1870" s="16">
        <f t="shared" si="147"/>
        <v>331626.57</v>
      </c>
      <c r="C1870" s="274">
        <f t="shared" si="146"/>
        <v>289913.59999999998</v>
      </c>
      <c r="D1870" s="276">
        <f t="shared" si="148"/>
        <v>177.53028372591007</v>
      </c>
      <c r="E1870" s="276">
        <f t="shared" si="149"/>
        <v>155.19999999999999</v>
      </c>
    </row>
    <row r="1871" spans="1:5" x14ac:dyDescent="0.2">
      <c r="A1871" s="273">
        <f t="shared" ref="A1871:A1934" si="150">A1870+1</f>
        <v>1869</v>
      </c>
      <c r="B1871" s="16">
        <f t="shared" si="147"/>
        <v>331793.7475</v>
      </c>
      <c r="C1871" s="274">
        <f t="shared" ref="C1871:C1934" si="151">A1871*155.2</f>
        <v>290068.8</v>
      </c>
      <c r="D1871" s="276">
        <f t="shared" si="148"/>
        <v>177.52474451578385</v>
      </c>
      <c r="E1871" s="276">
        <f t="shared" si="149"/>
        <v>155.19999999999999</v>
      </c>
    </row>
    <row r="1872" spans="1:5" x14ac:dyDescent="0.2">
      <c r="A1872" s="273">
        <f t="shared" si="150"/>
        <v>1870</v>
      </c>
      <c r="B1872" s="16">
        <f t="shared" si="147"/>
        <v>331960.92499999999</v>
      </c>
      <c r="C1872" s="274">
        <f t="shared" si="151"/>
        <v>290224</v>
      </c>
      <c r="D1872" s="276">
        <f t="shared" si="148"/>
        <v>177.51921122994651</v>
      </c>
      <c r="E1872" s="276">
        <f t="shared" si="149"/>
        <v>155.19999999999999</v>
      </c>
    </row>
    <row r="1873" spans="1:5" x14ac:dyDescent="0.2">
      <c r="A1873" s="273">
        <f t="shared" si="150"/>
        <v>1871</v>
      </c>
      <c r="B1873" s="16">
        <f t="shared" si="147"/>
        <v>332128.10250000004</v>
      </c>
      <c r="C1873" s="274">
        <f t="shared" si="151"/>
        <v>290379.19999999995</v>
      </c>
      <c r="D1873" s="276">
        <f t="shared" si="148"/>
        <v>177.51368385889901</v>
      </c>
      <c r="E1873" s="276">
        <f t="shared" si="149"/>
        <v>155.19999999999999</v>
      </c>
    </row>
    <row r="1874" spans="1:5" x14ac:dyDescent="0.2">
      <c r="A1874" s="273">
        <f t="shared" si="150"/>
        <v>1872</v>
      </c>
      <c r="B1874" s="16">
        <f t="shared" si="147"/>
        <v>332295.28000000003</v>
      </c>
      <c r="C1874" s="274">
        <f t="shared" si="151"/>
        <v>290534.39999999997</v>
      </c>
      <c r="D1874" s="276">
        <f t="shared" si="148"/>
        <v>177.50816239316242</v>
      </c>
      <c r="E1874" s="276">
        <f t="shared" si="149"/>
        <v>155.19999999999999</v>
      </c>
    </row>
    <row r="1875" spans="1:5" x14ac:dyDescent="0.2">
      <c r="A1875" s="273">
        <f t="shared" si="150"/>
        <v>1873</v>
      </c>
      <c r="B1875" s="16">
        <f t="shared" si="147"/>
        <v>332462.45750000002</v>
      </c>
      <c r="C1875" s="274">
        <f t="shared" si="151"/>
        <v>290689.59999999998</v>
      </c>
      <c r="D1875" s="276">
        <f t="shared" si="148"/>
        <v>177.50264682327818</v>
      </c>
      <c r="E1875" s="276">
        <f t="shared" si="149"/>
        <v>155.19999999999999</v>
      </c>
    </row>
    <row r="1876" spans="1:5" x14ac:dyDescent="0.2">
      <c r="A1876" s="273">
        <f t="shared" si="150"/>
        <v>1874</v>
      </c>
      <c r="B1876" s="16">
        <f t="shared" si="147"/>
        <v>332629.63500000001</v>
      </c>
      <c r="C1876" s="274">
        <f t="shared" si="151"/>
        <v>290844.79999999999</v>
      </c>
      <c r="D1876" s="276">
        <f t="shared" si="148"/>
        <v>177.4971371398079</v>
      </c>
      <c r="E1876" s="276">
        <f t="shared" si="149"/>
        <v>155.19999999999999</v>
      </c>
    </row>
    <row r="1877" spans="1:5" x14ac:dyDescent="0.2">
      <c r="A1877" s="273">
        <f t="shared" si="150"/>
        <v>1875</v>
      </c>
      <c r="B1877" s="16">
        <f t="shared" si="147"/>
        <v>332796.8125</v>
      </c>
      <c r="C1877" s="274">
        <f t="shared" si="151"/>
        <v>291000</v>
      </c>
      <c r="D1877" s="276">
        <f t="shared" si="148"/>
        <v>177.49163333333334</v>
      </c>
      <c r="E1877" s="276">
        <f t="shared" si="149"/>
        <v>155.19999999999999</v>
      </c>
    </row>
    <row r="1878" spans="1:5" x14ac:dyDescent="0.2">
      <c r="A1878" s="273">
        <f t="shared" si="150"/>
        <v>1876</v>
      </c>
      <c r="B1878" s="16">
        <f t="shared" si="147"/>
        <v>332963.99</v>
      </c>
      <c r="C1878" s="274">
        <f t="shared" si="151"/>
        <v>291155.19999999995</v>
      </c>
      <c r="D1878" s="276">
        <f t="shared" si="148"/>
        <v>177.48613539445628</v>
      </c>
      <c r="E1878" s="276">
        <f t="shared" si="149"/>
        <v>155.19999999999999</v>
      </c>
    </row>
    <row r="1879" spans="1:5" x14ac:dyDescent="0.2">
      <c r="A1879" s="273">
        <f t="shared" si="150"/>
        <v>1877</v>
      </c>
      <c r="B1879" s="16">
        <f t="shared" si="147"/>
        <v>333131.16749999998</v>
      </c>
      <c r="C1879" s="274">
        <f t="shared" si="151"/>
        <v>291310.39999999997</v>
      </c>
      <c r="D1879" s="276">
        <f t="shared" si="148"/>
        <v>177.48064331379859</v>
      </c>
      <c r="E1879" s="276">
        <f t="shared" si="149"/>
        <v>155.19999999999999</v>
      </c>
    </row>
    <row r="1880" spans="1:5" x14ac:dyDescent="0.2">
      <c r="A1880" s="273">
        <f t="shared" si="150"/>
        <v>1878</v>
      </c>
      <c r="B1880" s="16">
        <f t="shared" si="147"/>
        <v>333298.34500000003</v>
      </c>
      <c r="C1880" s="274">
        <f t="shared" si="151"/>
        <v>291465.59999999998</v>
      </c>
      <c r="D1880" s="276">
        <f t="shared" si="148"/>
        <v>177.47515708200214</v>
      </c>
      <c r="E1880" s="276">
        <f t="shared" si="149"/>
        <v>155.19999999999999</v>
      </c>
    </row>
    <row r="1881" spans="1:5" x14ac:dyDescent="0.2">
      <c r="A1881" s="273">
        <f t="shared" si="150"/>
        <v>1879</v>
      </c>
      <c r="B1881" s="16">
        <f t="shared" si="147"/>
        <v>333465.52250000002</v>
      </c>
      <c r="C1881" s="274">
        <f t="shared" si="151"/>
        <v>291620.8</v>
      </c>
      <c r="D1881" s="276">
        <f t="shared" si="148"/>
        <v>177.4696766897286</v>
      </c>
      <c r="E1881" s="276">
        <f t="shared" si="149"/>
        <v>155.19999999999999</v>
      </c>
    </row>
    <row r="1882" spans="1:5" x14ac:dyDescent="0.2">
      <c r="A1882" s="273">
        <f t="shared" si="150"/>
        <v>1880</v>
      </c>
      <c r="B1882" s="16">
        <f t="shared" si="147"/>
        <v>333632.7</v>
      </c>
      <c r="C1882" s="274">
        <f t="shared" si="151"/>
        <v>291776</v>
      </c>
      <c r="D1882" s="276">
        <f t="shared" si="148"/>
        <v>177.46420212765958</v>
      </c>
      <c r="E1882" s="276">
        <f t="shared" si="149"/>
        <v>155.19999999999999</v>
      </c>
    </row>
    <row r="1883" spans="1:5" x14ac:dyDescent="0.2">
      <c r="A1883" s="273">
        <f t="shared" si="150"/>
        <v>1881</v>
      </c>
      <c r="B1883" s="16">
        <f t="shared" si="147"/>
        <v>333799.8775</v>
      </c>
      <c r="C1883" s="274">
        <f t="shared" si="151"/>
        <v>291931.19999999995</v>
      </c>
      <c r="D1883" s="276">
        <f t="shared" si="148"/>
        <v>177.45873338649653</v>
      </c>
      <c r="E1883" s="276">
        <f t="shared" si="149"/>
        <v>155.19999999999999</v>
      </c>
    </row>
    <row r="1884" spans="1:5" x14ac:dyDescent="0.2">
      <c r="A1884" s="273">
        <f t="shared" si="150"/>
        <v>1882</v>
      </c>
      <c r="B1884" s="16">
        <f t="shared" si="147"/>
        <v>333967.05499999999</v>
      </c>
      <c r="C1884" s="274">
        <f t="shared" si="151"/>
        <v>292086.39999999997</v>
      </c>
      <c r="D1884" s="276">
        <f t="shared" si="148"/>
        <v>177.45327045696067</v>
      </c>
      <c r="E1884" s="276">
        <f t="shared" si="149"/>
        <v>155.19999999999999</v>
      </c>
    </row>
    <row r="1885" spans="1:5" x14ac:dyDescent="0.2">
      <c r="A1885" s="273">
        <f t="shared" si="150"/>
        <v>1883</v>
      </c>
      <c r="B1885" s="16">
        <f t="shared" si="147"/>
        <v>334134.23249999998</v>
      </c>
      <c r="C1885" s="274">
        <f t="shared" si="151"/>
        <v>292241.59999999998</v>
      </c>
      <c r="D1885" s="276">
        <f t="shared" si="148"/>
        <v>177.44781332979287</v>
      </c>
      <c r="E1885" s="276">
        <f t="shared" si="149"/>
        <v>155.19999999999999</v>
      </c>
    </row>
    <row r="1886" spans="1:5" x14ac:dyDescent="0.2">
      <c r="A1886" s="273">
        <f t="shared" si="150"/>
        <v>1884</v>
      </c>
      <c r="B1886" s="16">
        <f t="shared" si="147"/>
        <v>334301.41000000003</v>
      </c>
      <c r="C1886" s="274">
        <f t="shared" si="151"/>
        <v>292396.79999999999</v>
      </c>
      <c r="D1886" s="276">
        <f t="shared" si="148"/>
        <v>177.44236199575374</v>
      </c>
      <c r="E1886" s="276">
        <f t="shared" si="149"/>
        <v>155.19999999999999</v>
      </c>
    </row>
    <row r="1887" spans="1:5" x14ac:dyDescent="0.2">
      <c r="A1887" s="273">
        <f t="shared" si="150"/>
        <v>1885</v>
      </c>
      <c r="B1887" s="16">
        <f t="shared" si="147"/>
        <v>334468.58750000002</v>
      </c>
      <c r="C1887" s="274">
        <f t="shared" si="151"/>
        <v>292552</v>
      </c>
      <c r="D1887" s="276">
        <f t="shared" si="148"/>
        <v>177.43691644562335</v>
      </c>
      <c r="E1887" s="276">
        <f t="shared" si="149"/>
        <v>155.19999999999999</v>
      </c>
    </row>
    <row r="1888" spans="1:5" x14ac:dyDescent="0.2">
      <c r="A1888" s="273">
        <f t="shared" si="150"/>
        <v>1886</v>
      </c>
      <c r="B1888" s="16">
        <f t="shared" si="147"/>
        <v>334635.76500000001</v>
      </c>
      <c r="C1888" s="274">
        <f t="shared" si="151"/>
        <v>292707.19999999995</v>
      </c>
      <c r="D1888" s="276">
        <f t="shared" si="148"/>
        <v>177.4314766702015</v>
      </c>
      <c r="E1888" s="276">
        <f t="shared" si="149"/>
        <v>155.19999999999999</v>
      </c>
    </row>
    <row r="1889" spans="1:5" x14ac:dyDescent="0.2">
      <c r="A1889" s="273">
        <f t="shared" si="150"/>
        <v>1887</v>
      </c>
      <c r="B1889" s="16">
        <f t="shared" si="147"/>
        <v>334802.9425</v>
      </c>
      <c r="C1889" s="274">
        <f t="shared" si="151"/>
        <v>292862.39999999997</v>
      </c>
      <c r="D1889" s="276">
        <f t="shared" si="148"/>
        <v>177.42604266030736</v>
      </c>
      <c r="E1889" s="276">
        <f t="shared" si="149"/>
        <v>155.19999999999999</v>
      </c>
    </row>
    <row r="1890" spans="1:5" x14ac:dyDescent="0.2">
      <c r="A1890" s="273">
        <f t="shared" si="150"/>
        <v>1888</v>
      </c>
      <c r="B1890" s="16">
        <f t="shared" si="147"/>
        <v>334970.12</v>
      </c>
      <c r="C1890" s="274">
        <f t="shared" si="151"/>
        <v>293017.59999999998</v>
      </c>
      <c r="D1890" s="276">
        <f t="shared" si="148"/>
        <v>177.42061440677966</v>
      </c>
      <c r="E1890" s="276">
        <f t="shared" si="149"/>
        <v>155.19999999999999</v>
      </c>
    </row>
    <row r="1891" spans="1:5" x14ac:dyDescent="0.2">
      <c r="A1891" s="273">
        <f t="shared" si="150"/>
        <v>1889</v>
      </c>
      <c r="B1891" s="16">
        <f t="shared" si="147"/>
        <v>335137.29749999999</v>
      </c>
      <c r="C1891" s="274">
        <f t="shared" si="151"/>
        <v>293172.8</v>
      </c>
      <c r="D1891" s="276">
        <f t="shared" si="148"/>
        <v>177.41519190047643</v>
      </c>
      <c r="E1891" s="276">
        <f t="shared" si="149"/>
        <v>155.19999999999999</v>
      </c>
    </row>
    <row r="1892" spans="1:5" x14ac:dyDescent="0.2">
      <c r="A1892" s="273">
        <f t="shared" si="150"/>
        <v>1890</v>
      </c>
      <c r="B1892" s="16">
        <f t="shared" si="147"/>
        <v>335304.47500000003</v>
      </c>
      <c r="C1892" s="274">
        <f t="shared" si="151"/>
        <v>293328</v>
      </c>
      <c r="D1892" s="276">
        <f t="shared" si="148"/>
        <v>177.40977513227514</v>
      </c>
      <c r="E1892" s="276">
        <f t="shared" si="149"/>
        <v>155.19999999999999</v>
      </c>
    </row>
    <row r="1893" spans="1:5" x14ac:dyDescent="0.2">
      <c r="A1893" s="273">
        <f t="shared" si="150"/>
        <v>1891</v>
      </c>
      <c r="B1893" s="16">
        <f t="shared" si="147"/>
        <v>335471.65250000003</v>
      </c>
      <c r="C1893" s="274">
        <f t="shared" si="151"/>
        <v>293483.19999999995</v>
      </c>
      <c r="D1893" s="276">
        <f t="shared" si="148"/>
        <v>177.40436409307247</v>
      </c>
      <c r="E1893" s="276">
        <f t="shared" si="149"/>
        <v>155.19999999999999</v>
      </c>
    </row>
    <row r="1894" spans="1:5" x14ac:dyDescent="0.2">
      <c r="A1894" s="273">
        <f t="shared" si="150"/>
        <v>1892</v>
      </c>
      <c r="B1894" s="16">
        <f t="shared" si="147"/>
        <v>335638.83</v>
      </c>
      <c r="C1894" s="274">
        <f t="shared" si="151"/>
        <v>293638.39999999997</v>
      </c>
      <c r="D1894" s="276">
        <f t="shared" si="148"/>
        <v>177.39895877378436</v>
      </c>
      <c r="E1894" s="276">
        <f t="shared" si="149"/>
        <v>155.19999999999999</v>
      </c>
    </row>
    <row r="1895" spans="1:5" x14ac:dyDescent="0.2">
      <c r="A1895" s="273">
        <f t="shared" si="150"/>
        <v>1893</v>
      </c>
      <c r="B1895" s="16">
        <f t="shared" si="147"/>
        <v>335806.00750000001</v>
      </c>
      <c r="C1895" s="274">
        <f t="shared" si="151"/>
        <v>293793.59999999998</v>
      </c>
      <c r="D1895" s="276">
        <f t="shared" si="148"/>
        <v>177.39355916534601</v>
      </c>
      <c r="E1895" s="276">
        <f t="shared" si="149"/>
        <v>155.19999999999999</v>
      </c>
    </row>
    <row r="1896" spans="1:5" x14ac:dyDescent="0.2">
      <c r="A1896" s="273">
        <f t="shared" si="150"/>
        <v>1894</v>
      </c>
      <c r="B1896" s="16">
        <f t="shared" si="147"/>
        <v>335973.185</v>
      </c>
      <c r="C1896" s="274">
        <f t="shared" si="151"/>
        <v>293948.79999999999</v>
      </c>
      <c r="D1896" s="276">
        <f t="shared" si="148"/>
        <v>177.38816525871172</v>
      </c>
      <c r="E1896" s="276">
        <f t="shared" si="149"/>
        <v>155.19999999999999</v>
      </c>
    </row>
    <row r="1897" spans="1:5" x14ac:dyDescent="0.2">
      <c r="A1897" s="273">
        <f t="shared" si="150"/>
        <v>1895</v>
      </c>
      <c r="B1897" s="16">
        <f t="shared" si="147"/>
        <v>336140.36249999999</v>
      </c>
      <c r="C1897" s="274">
        <f t="shared" si="151"/>
        <v>294104</v>
      </c>
      <c r="D1897" s="276">
        <f t="shared" si="148"/>
        <v>177.38277704485486</v>
      </c>
      <c r="E1897" s="276">
        <f t="shared" si="149"/>
        <v>155.19999999999999</v>
      </c>
    </row>
    <row r="1898" spans="1:5" x14ac:dyDescent="0.2">
      <c r="A1898" s="273">
        <f t="shared" si="150"/>
        <v>1896</v>
      </c>
      <c r="B1898" s="16">
        <f t="shared" si="147"/>
        <v>336307.54000000004</v>
      </c>
      <c r="C1898" s="274">
        <f t="shared" si="151"/>
        <v>294259.19999999995</v>
      </c>
      <c r="D1898" s="276">
        <f t="shared" si="148"/>
        <v>177.37739451476796</v>
      </c>
      <c r="E1898" s="276">
        <f t="shared" si="149"/>
        <v>155.19999999999999</v>
      </c>
    </row>
    <row r="1899" spans="1:5" x14ac:dyDescent="0.2">
      <c r="A1899" s="273">
        <f t="shared" si="150"/>
        <v>1897</v>
      </c>
      <c r="B1899" s="16">
        <f t="shared" si="147"/>
        <v>336474.71750000003</v>
      </c>
      <c r="C1899" s="274">
        <f t="shared" si="151"/>
        <v>294414.39999999997</v>
      </c>
      <c r="D1899" s="276">
        <f t="shared" si="148"/>
        <v>177.37201765946233</v>
      </c>
      <c r="E1899" s="276">
        <f t="shared" si="149"/>
        <v>155.19999999999999</v>
      </c>
    </row>
    <row r="1900" spans="1:5" x14ac:dyDescent="0.2">
      <c r="A1900" s="273">
        <f t="shared" si="150"/>
        <v>1898</v>
      </c>
      <c r="B1900" s="16">
        <f t="shared" si="147"/>
        <v>336641.89500000002</v>
      </c>
      <c r="C1900" s="274">
        <f t="shared" si="151"/>
        <v>294569.59999999998</v>
      </c>
      <c r="D1900" s="276">
        <f t="shared" si="148"/>
        <v>177.3666464699684</v>
      </c>
      <c r="E1900" s="276">
        <f t="shared" si="149"/>
        <v>155.19999999999999</v>
      </c>
    </row>
    <row r="1901" spans="1:5" x14ac:dyDescent="0.2">
      <c r="A1901" s="273">
        <f t="shared" si="150"/>
        <v>1899</v>
      </c>
      <c r="B1901" s="16">
        <f t="shared" si="147"/>
        <v>336809.07250000001</v>
      </c>
      <c r="C1901" s="274">
        <f t="shared" si="151"/>
        <v>294724.8</v>
      </c>
      <c r="D1901" s="276">
        <f t="shared" si="148"/>
        <v>177.36128093733544</v>
      </c>
      <c r="E1901" s="276">
        <f t="shared" si="149"/>
        <v>155.19999999999999</v>
      </c>
    </row>
    <row r="1902" spans="1:5" x14ac:dyDescent="0.2">
      <c r="A1902" s="273">
        <f t="shared" si="150"/>
        <v>1900</v>
      </c>
      <c r="B1902" s="16">
        <f t="shared" si="147"/>
        <v>336976.25</v>
      </c>
      <c r="C1902" s="274">
        <f t="shared" si="151"/>
        <v>294880</v>
      </c>
      <c r="D1902" s="276">
        <f t="shared" si="148"/>
        <v>177.35592105263157</v>
      </c>
      <c r="E1902" s="276">
        <f t="shared" si="149"/>
        <v>155.19999999999999</v>
      </c>
    </row>
    <row r="1903" spans="1:5" x14ac:dyDescent="0.2">
      <c r="A1903" s="273">
        <f t="shared" si="150"/>
        <v>1901</v>
      </c>
      <c r="B1903" s="16">
        <f t="shared" si="147"/>
        <v>337143.42749999999</v>
      </c>
      <c r="C1903" s="274">
        <f t="shared" si="151"/>
        <v>295035.19999999995</v>
      </c>
      <c r="D1903" s="276">
        <f t="shared" si="148"/>
        <v>177.3505668069437</v>
      </c>
      <c r="E1903" s="276">
        <f t="shared" si="149"/>
        <v>155.19999999999999</v>
      </c>
    </row>
    <row r="1904" spans="1:5" x14ac:dyDescent="0.2">
      <c r="A1904" s="273">
        <f t="shared" si="150"/>
        <v>1902</v>
      </c>
      <c r="B1904" s="16">
        <f t="shared" si="147"/>
        <v>337310.60499999998</v>
      </c>
      <c r="C1904" s="274">
        <f t="shared" si="151"/>
        <v>295190.39999999997</v>
      </c>
      <c r="D1904" s="276">
        <f t="shared" si="148"/>
        <v>177.34521819137748</v>
      </c>
      <c r="E1904" s="276">
        <f t="shared" si="149"/>
        <v>155.19999999999999</v>
      </c>
    </row>
    <row r="1905" spans="1:5" x14ac:dyDescent="0.2">
      <c r="A1905" s="273">
        <f t="shared" si="150"/>
        <v>1903</v>
      </c>
      <c r="B1905" s="16">
        <f t="shared" si="147"/>
        <v>337477.78250000003</v>
      </c>
      <c r="C1905" s="274">
        <f t="shared" si="151"/>
        <v>295345.59999999998</v>
      </c>
      <c r="D1905" s="276">
        <f t="shared" si="148"/>
        <v>177.3398751970573</v>
      </c>
      <c r="E1905" s="276">
        <f t="shared" si="149"/>
        <v>155.19999999999999</v>
      </c>
    </row>
    <row r="1906" spans="1:5" x14ac:dyDescent="0.2">
      <c r="A1906" s="273">
        <f t="shared" si="150"/>
        <v>1904</v>
      </c>
      <c r="B1906" s="16">
        <f t="shared" si="147"/>
        <v>337644.96</v>
      </c>
      <c r="C1906" s="274">
        <f t="shared" si="151"/>
        <v>295500.79999999999</v>
      </c>
      <c r="D1906" s="276">
        <f t="shared" si="148"/>
        <v>177.33453781512605</v>
      </c>
      <c r="E1906" s="276">
        <f t="shared" si="149"/>
        <v>155.19999999999999</v>
      </c>
    </row>
    <row r="1907" spans="1:5" x14ac:dyDescent="0.2">
      <c r="A1907" s="273">
        <f t="shared" si="150"/>
        <v>1905</v>
      </c>
      <c r="B1907" s="16">
        <f t="shared" si="147"/>
        <v>337812.13750000001</v>
      </c>
      <c r="C1907" s="274">
        <f t="shared" si="151"/>
        <v>295656</v>
      </c>
      <c r="D1907" s="276">
        <f t="shared" si="148"/>
        <v>177.3292060367454</v>
      </c>
      <c r="E1907" s="276">
        <f t="shared" si="149"/>
        <v>155.19999999999999</v>
      </c>
    </row>
    <row r="1908" spans="1:5" x14ac:dyDescent="0.2">
      <c r="A1908" s="273">
        <f t="shared" si="150"/>
        <v>1906</v>
      </c>
      <c r="B1908" s="16">
        <f t="shared" si="147"/>
        <v>337979.315</v>
      </c>
      <c r="C1908" s="274">
        <f t="shared" si="151"/>
        <v>295811.19999999995</v>
      </c>
      <c r="D1908" s="276">
        <f t="shared" si="148"/>
        <v>177.32387985309549</v>
      </c>
      <c r="E1908" s="276">
        <f t="shared" si="149"/>
        <v>155.19999999999999</v>
      </c>
    </row>
    <row r="1909" spans="1:5" x14ac:dyDescent="0.2">
      <c r="A1909" s="273">
        <f t="shared" si="150"/>
        <v>1907</v>
      </c>
      <c r="B1909" s="16">
        <f t="shared" si="147"/>
        <v>338146.49249999999</v>
      </c>
      <c r="C1909" s="274">
        <f t="shared" si="151"/>
        <v>295966.39999999997</v>
      </c>
      <c r="D1909" s="276">
        <f t="shared" si="148"/>
        <v>177.31855925537494</v>
      </c>
      <c r="E1909" s="276">
        <f t="shared" si="149"/>
        <v>155.19999999999999</v>
      </c>
    </row>
    <row r="1910" spans="1:5" x14ac:dyDescent="0.2">
      <c r="A1910" s="273">
        <f t="shared" si="150"/>
        <v>1908</v>
      </c>
      <c r="B1910" s="16">
        <f t="shared" si="147"/>
        <v>338313.67</v>
      </c>
      <c r="C1910" s="274">
        <f t="shared" si="151"/>
        <v>296121.59999999998</v>
      </c>
      <c r="D1910" s="276">
        <f t="shared" si="148"/>
        <v>177.31324423480083</v>
      </c>
      <c r="E1910" s="276">
        <f t="shared" si="149"/>
        <v>155.19999999999999</v>
      </c>
    </row>
    <row r="1911" spans="1:5" x14ac:dyDescent="0.2">
      <c r="A1911" s="273">
        <f t="shared" si="150"/>
        <v>1909</v>
      </c>
      <c r="B1911" s="16">
        <f t="shared" si="147"/>
        <v>338480.84750000003</v>
      </c>
      <c r="C1911" s="274">
        <f t="shared" si="151"/>
        <v>296276.8</v>
      </c>
      <c r="D1911" s="276">
        <f t="shared" si="148"/>
        <v>177.30793478260873</v>
      </c>
      <c r="E1911" s="276">
        <f t="shared" si="149"/>
        <v>155.19999999999999</v>
      </c>
    </row>
    <row r="1912" spans="1:5" x14ac:dyDescent="0.2">
      <c r="A1912" s="273">
        <f t="shared" si="150"/>
        <v>1910</v>
      </c>
      <c r="B1912" s="16">
        <f t="shared" si="147"/>
        <v>338648.02500000002</v>
      </c>
      <c r="C1912" s="274">
        <f t="shared" si="151"/>
        <v>296432</v>
      </c>
      <c r="D1912" s="276">
        <f t="shared" si="148"/>
        <v>177.30263089005237</v>
      </c>
      <c r="E1912" s="276">
        <f t="shared" si="149"/>
        <v>155.19999999999999</v>
      </c>
    </row>
    <row r="1913" spans="1:5" x14ac:dyDescent="0.2">
      <c r="A1913" s="273">
        <f t="shared" si="150"/>
        <v>1911</v>
      </c>
      <c r="B1913" s="16">
        <f t="shared" si="147"/>
        <v>338815.20250000001</v>
      </c>
      <c r="C1913" s="274">
        <f t="shared" si="151"/>
        <v>296587.19999999995</v>
      </c>
      <c r="D1913" s="276">
        <f t="shared" si="148"/>
        <v>177.29733254840397</v>
      </c>
      <c r="E1913" s="276">
        <f t="shared" si="149"/>
        <v>155.19999999999999</v>
      </c>
    </row>
    <row r="1914" spans="1:5" x14ac:dyDescent="0.2">
      <c r="A1914" s="273">
        <f t="shared" si="150"/>
        <v>1912</v>
      </c>
      <c r="B1914" s="16">
        <f t="shared" si="147"/>
        <v>338982.38</v>
      </c>
      <c r="C1914" s="274">
        <f t="shared" si="151"/>
        <v>296742.39999999997</v>
      </c>
      <c r="D1914" s="276">
        <f t="shared" si="148"/>
        <v>177.29203974895398</v>
      </c>
      <c r="E1914" s="276">
        <f t="shared" si="149"/>
        <v>155.19999999999999</v>
      </c>
    </row>
    <row r="1915" spans="1:5" x14ac:dyDescent="0.2">
      <c r="A1915" s="273">
        <f t="shared" si="150"/>
        <v>1913</v>
      </c>
      <c r="B1915" s="16">
        <f t="shared" si="147"/>
        <v>339149.5575</v>
      </c>
      <c r="C1915" s="274">
        <f t="shared" si="151"/>
        <v>296897.59999999998</v>
      </c>
      <c r="D1915" s="276">
        <f t="shared" si="148"/>
        <v>177.28675248301099</v>
      </c>
      <c r="E1915" s="276">
        <f t="shared" si="149"/>
        <v>155.19999999999999</v>
      </c>
    </row>
    <row r="1916" spans="1:5" x14ac:dyDescent="0.2">
      <c r="A1916" s="273">
        <f t="shared" si="150"/>
        <v>1914</v>
      </c>
      <c r="B1916" s="16">
        <f t="shared" si="147"/>
        <v>339316.73499999999</v>
      </c>
      <c r="C1916" s="274">
        <f t="shared" si="151"/>
        <v>297052.79999999999</v>
      </c>
      <c r="D1916" s="276">
        <f t="shared" si="148"/>
        <v>177.28147074190176</v>
      </c>
      <c r="E1916" s="276">
        <f t="shared" si="149"/>
        <v>155.19999999999999</v>
      </c>
    </row>
    <row r="1917" spans="1:5" x14ac:dyDescent="0.2">
      <c r="A1917" s="273">
        <f t="shared" si="150"/>
        <v>1915</v>
      </c>
      <c r="B1917" s="16">
        <f t="shared" si="147"/>
        <v>339483.91250000003</v>
      </c>
      <c r="C1917" s="274">
        <f t="shared" si="151"/>
        <v>297208</v>
      </c>
      <c r="D1917" s="276">
        <f t="shared" si="148"/>
        <v>177.27619451697129</v>
      </c>
      <c r="E1917" s="276">
        <f t="shared" si="149"/>
        <v>155.19999999999999</v>
      </c>
    </row>
    <row r="1918" spans="1:5" x14ac:dyDescent="0.2">
      <c r="A1918" s="273">
        <f t="shared" si="150"/>
        <v>1916</v>
      </c>
      <c r="B1918" s="16">
        <f t="shared" si="147"/>
        <v>339651.09</v>
      </c>
      <c r="C1918" s="274">
        <f t="shared" si="151"/>
        <v>297363.19999999995</v>
      </c>
      <c r="D1918" s="276">
        <f t="shared" si="148"/>
        <v>177.27092379958248</v>
      </c>
      <c r="E1918" s="276">
        <f t="shared" si="149"/>
        <v>155.19999999999999</v>
      </c>
    </row>
    <row r="1919" spans="1:5" x14ac:dyDescent="0.2">
      <c r="A1919" s="273">
        <f t="shared" si="150"/>
        <v>1917</v>
      </c>
      <c r="B1919" s="16">
        <f t="shared" si="147"/>
        <v>339818.26750000002</v>
      </c>
      <c r="C1919" s="274">
        <f t="shared" si="151"/>
        <v>297518.39999999997</v>
      </c>
      <c r="D1919" s="276">
        <f t="shared" si="148"/>
        <v>177.26565858111633</v>
      </c>
      <c r="E1919" s="276">
        <f t="shared" si="149"/>
        <v>155.19999999999999</v>
      </c>
    </row>
    <row r="1920" spans="1:5" x14ac:dyDescent="0.2">
      <c r="A1920" s="273">
        <f t="shared" si="150"/>
        <v>1918</v>
      </c>
      <c r="B1920" s="16">
        <f t="shared" si="147"/>
        <v>339985.44500000001</v>
      </c>
      <c r="C1920" s="274">
        <f t="shared" si="151"/>
        <v>297673.59999999998</v>
      </c>
      <c r="D1920" s="276">
        <f t="shared" si="148"/>
        <v>177.26039885297186</v>
      </c>
      <c r="E1920" s="276">
        <f t="shared" si="149"/>
        <v>155.19999999999999</v>
      </c>
    </row>
    <row r="1921" spans="1:5" x14ac:dyDescent="0.2">
      <c r="A1921" s="273">
        <f t="shared" si="150"/>
        <v>1919</v>
      </c>
      <c r="B1921" s="16">
        <f t="shared" si="147"/>
        <v>340152.6225</v>
      </c>
      <c r="C1921" s="274">
        <f t="shared" si="151"/>
        <v>297828.8</v>
      </c>
      <c r="D1921" s="276">
        <f t="shared" si="148"/>
        <v>177.25514460656592</v>
      </c>
      <c r="E1921" s="276">
        <f t="shared" si="149"/>
        <v>155.19999999999999</v>
      </c>
    </row>
    <row r="1922" spans="1:5" x14ac:dyDescent="0.2">
      <c r="A1922" s="273">
        <f t="shared" si="150"/>
        <v>1920</v>
      </c>
      <c r="B1922" s="16">
        <f t="shared" si="147"/>
        <v>340319.8</v>
      </c>
      <c r="C1922" s="274">
        <f t="shared" si="151"/>
        <v>297984</v>
      </c>
      <c r="D1922" s="276">
        <f t="shared" si="148"/>
        <v>177.24989583333334</v>
      </c>
      <c r="E1922" s="276">
        <f t="shared" si="149"/>
        <v>155.19999999999999</v>
      </c>
    </row>
    <row r="1923" spans="1:5" x14ac:dyDescent="0.2">
      <c r="A1923" s="273">
        <f t="shared" si="150"/>
        <v>1921</v>
      </c>
      <c r="B1923" s="16">
        <f t="shared" si="147"/>
        <v>340486.97750000004</v>
      </c>
      <c r="C1923" s="274">
        <f t="shared" si="151"/>
        <v>298139.19999999995</v>
      </c>
      <c r="D1923" s="276">
        <f t="shared" si="148"/>
        <v>177.24465252472672</v>
      </c>
      <c r="E1923" s="276">
        <f t="shared" si="149"/>
        <v>155.19999999999999</v>
      </c>
    </row>
    <row r="1924" spans="1:5" x14ac:dyDescent="0.2">
      <c r="A1924" s="273">
        <f t="shared" si="150"/>
        <v>1922</v>
      </c>
      <c r="B1924" s="16">
        <f t="shared" ref="B1924:B1987" si="152">1.165*(16600+(A1924*143.5))</f>
        <v>340654.15500000003</v>
      </c>
      <c r="C1924" s="274">
        <f t="shared" si="151"/>
        <v>298294.39999999997</v>
      </c>
      <c r="D1924" s="276">
        <f t="shared" ref="D1924:D1987" si="153">B1924/A1924</f>
        <v>177.23941467221647</v>
      </c>
      <c r="E1924" s="276">
        <f t="shared" ref="E1924:E1987" si="154">C1924/A1924</f>
        <v>155.19999999999999</v>
      </c>
    </row>
    <row r="1925" spans="1:5" x14ac:dyDescent="0.2">
      <c r="A1925" s="273">
        <f t="shared" si="150"/>
        <v>1923</v>
      </c>
      <c r="B1925" s="16">
        <f t="shared" si="152"/>
        <v>340821.33250000002</v>
      </c>
      <c r="C1925" s="274">
        <f t="shared" si="151"/>
        <v>298449.59999999998</v>
      </c>
      <c r="D1925" s="276">
        <f t="shared" si="153"/>
        <v>177.23418226729069</v>
      </c>
      <c r="E1925" s="276">
        <f t="shared" si="154"/>
        <v>155.19999999999999</v>
      </c>
    </row>
    <row r="1926" spans="1:5" x14ac:dyDescent="0.2">
      <c r="A1926" s="273">
        <f t="shared" si="150"/>
        <v>1924</v>
      </c>
      <c r="B1926" s="16">
        <f t="shared" si="152"/>
        <v>340988.51</v>
      </c>
      <c r="C1926" s="274">
        <f t="shared" si="151"/>
        <v>298604.79999999999</v>
      </c>
      <c r="D1926" s="276">
        <f t="shared" si="153"/>
        <v>177.2289553014553</v>
      </c>
      <c r="E1926" s="276">
        <f t="shared" si="154"/>
        <v>155.19999999999999</v>
      </c>
    </row>
    <row r="1927" spans="1:5" x14ac:dyDescent="0.2">
      <c r="A1927" s="273">
        <f t="shared" si="150"/>
        <v>1925</v>
      </c>
      <c r="B1927" s="16">
        <f t="shared" si="152"/>
        <v>341155.6875</v>
      </c>
      <c r="C1927" s="274">
        <f t="shared" si="151"/>
        <v>298760</v>
      </c>
      <c r="D1927" s="276">
        <f t="shared" si="153"/>
        <v>177.22373376623378</v>
      </c>
      <c r="E1927" s="276">
        <f t="shared" si="154"/>
        <v>155.19999999999999</v>
      </c>
    </row>
    <row r="1928" spans="1:5" x14ac:dyDescent="0.2">
      <c r="A1928" s="273">
        <f t="shared" si="150"/>
        <v>1926</v>
      </c>
      <c r="B1928" s="16">
        <f t="shared" si="152"/>
        <v>341322.86499999999</v>
      </c>
      <c r="C1928" s="274">
        <f t="shared" si="151"/>
        <v>298915.19999999995</v>
      </c>
      <c r="D1928" s="276">
        <f t="shared" si="153"/>
        <v>177.21851765316717</v>
      </c>
      <c r="E1928" s="276">
        <f t="shared" si="154"/>
        <v>155.19999999999999</v>
      </c>
    </row>
    <row r="1929" spans="1:5" x14ac:dyDescent="0.2">
      <c r="A1929" s="273">
        <f t="shared" si="150"/>
        <v>1927</v>
      </c>
      <c r="B1929" s="16">
        <f t="shared" si="152"/>
        <v>341490.04249999998</v>
      </c>
      <c r="C1929" s="274">
        <f t="shared" si="151"/>
        <v>299070.39999999997</v>
      </c>
      <c r="D1929" s="276">
        <f t="shared" si="153"/>
        <v>177.2133069538142</v>
      </c>
      <c r="E1929" s="276">
        <f t="shared" si="154"/>
        <v>155.19999999999999</v>
      </c>
    </row>
    <row r="1930" spans="1:5" x14ac:dyDescent="0.2">
      <c r="A1930" s="273">
        <f t="shared" si="150"/>
        <v>1928</v>
      </c>
      <c r="B1930" s="16">
        <f t="shared" si="152"/>
        <v>341657.22000000003</v>
      </c>
      <c r="C1930" s="274">
        <f t="shared" si="151"/>
        <v>299225.59999999998</v>
      </c>
      <c r="D1930" s="276">
        <f t="shared" si="153"/>
        <v>177.20810165975107</v>
      </c>
      <c r="E1930" s="276">
        <f t="shared" si="154"/>
        <v>155.19999999999999</v>
      </c>
    </row>
    <row r="1931" spans="1:5" x14ac:dyDescent="0.2">
      <c r="A1931" s="273">
        <f t="shared" si="150"/>
        <v>1929</v>
      </c>
      <c r="B1931" s="16">
        <f t="shared" si="152"/>
        <v>341824.39750000002</v>
      </c>
      <c r="C1931" s="274">
        <f t="shared" si="151"/>
        <v>299380.8</v>
      </c>
      <c r="D1931" s="276">
        <f t="shared" si="153"/>
        <v>177.20290176257129</v>
      </c>
      <c r="E1931" s="276">
        <f t="shared" si="154"/>
        <v>155.19999999999999</v>
      </c>
    </row>
    <row r="1932" spans="1:5" x14ac:dyDescent="0.2">
      <c r="A1932" s="273">
        <f t="shared" si="150"/>
        <v>1930</v>
      </c>
      <c r="B1932" s="16">
        <f t="shared" si="152"/>
        <v>341991.57500000001</v>
      </c>
      <c r="C1932" s="274">
        <f t="shared" si="151"/>
        <v>299536</v>
      </c>
      <c r="D1932" s="276">
        <f t="shared" si="153"/>
        <v>177.19770725388602</v>
      </c>
      <c r="E1932" s="276">
        <f t="shared" si="154"/>
        <v>155.19999999999999</v>
      </c>
    </row>
    <row r="1933" spans="1:5" x14ac:dyDescent="0.2">
      <c r="A1933" s="273">
        <f t="shared" si="150"/>
        <v>1931</v>
      </c>
      <c r="B1933" s="16">
        <f t="shared" si="152"/>
        <v>342158.7525</v>
      </c>
      <c r="C1933" s="274">
        <f t="shared" si="151"/>
        <v>299691.19999999995</v>
      </c>
      <c r="D1933" s="276">
        <f t="shared" si="153"/>
        <v>177.19251812532366</v>
      </c>
      <c r="E1933" s="276">
        <f t="shared" si="154"/>
        <v>155.19999999999999</v>
      </c>
    </row>
    <row r="1934" spans="1:5" x14ac:dyDescent="0.2">
      <c r="A1934" s="273">
        <f t="shared" si="150"/>
        <v>1932</v>
      </c>
      <c r="B1934" s="16">
        <f t="shared" si="152"/>
        <v>342325.93</v>
      </c>
      <c r="C1934" s="274">
        <f t="shared" si="151"/>
        <v>299846.39999999997</v>
      </c>
      <c r="D1934" s="276">
        <f t="shared" si="153"/>
        <v>177.18733436853003</v>
      </c>
      <c r="E1934" s="276">
        <f t="shared" si="154"/>
        <v>155.19999999999999</v>
      </c>
    </row>
    <row r="1935" spans="1:5" x14ac:dyDescent="0.2">
      <c r="A1935" s="273">
        <f t="shared" ref="A1935:A1998" si="155">A1934+1</f>
        <v>1933</v>
      </c>
      <c r="B1935" s="16">
        <f t="shared" si="152"/>
        <v>342493.10749999998</v>
      </c>
      <c r="C1935" s="274">
        <f t="shared" ref="C1935:C1998" si="156">A1935*155.2</f>
        <v>300001.59999999998</v>
      </c>
      <c r="D1935" s="276">
        <f t="shared" si="153"/>
        <v>177.18215597516811</v>
      </c>
      <c r="E1935" s="276">
        <f t="shared" si="154"/>
        <v>155.19999999999999</v>
      </c>
    </row>
    <row r="1936" spans="1:5" x14ac:dyDescent="0.2">
      <c r="A1936" s="273">
        <f t="shared" si="155"/>
        <v>1934</v>
      </c>
      <c r="B1936" s="16">
        <f t="shared" si="152"/>
        <v>342660.28500000003</v>
      </c>
      <c r="C1936" s="274">
        <f t="shared" si="156"/>
        <v>300156.79999999999</v>
      </c>
      <c r="D1936" s="276">
        <f t="shared" si="153"/>
        <v>177.17698293691831</v>
      </c>
      <c r="E1936" s="276">
        <f t="shared" si="154"/>
        <v>155.19999999999999</v>
      </c>
    </row>
    <row r="1937" spans="1:5" x14ac:dyDescent="0.2">
      <c r="A1937" s="273">
        <f t="shared" si="155"/>
        <v>1935</v>
      </c>
      <c r="B1937" s="16">
        <f t="shared" si="152"/>
        <v>342827.46250000002</v>
      </c>
      <c r="C1937" s="274">
        <f t="shared" si="156"/>
        <v>300312</v>
      </c>
      <c r="D1937" s="276">
        <f t="shared" si="153"/>
        <v>177.17181524547806</v>
      </c>
      <c r="E1937" s="276">
        <f t="shared" si="154"/>
        <v>155.19999999999999</v>
      </c>
    </row>
    <row r="1938" spans="1:5" x14ac:dyDescent="0.2">
      <c r="A1938" s="273">
        <f t="shared" si="155"/>
        <v>1936</v>
      </c>
      <c r="B1938" s="16">
        <f t="shared" si="152"/>
        <v>342994.64</v>
      </c>
      <c r="C1938" s="274">
        <f t="shared" si="156"/>
        <v>300467.19999999995</v>
      </c>
      <c r="D1938" s="276">
        <f t="shared" si="153"/>
        <v>177.16665289256198</v>
      </c>
      <c r="E1938" s="276">
        <f t="shared" si="154"/>
        <v>155.19999999999999</v>
      </c>
    </row>
    <row r="1939" spans="1:5" x14ac:dyDescent="0.2">
      <c r="A1939" s="273">
        <f t="shared" si="155"/>
        <v>1937</v>
      </c>
      <c r="B1939" s="16">
        <f t="shared" si="152"/>
        <v>343161.8175</v>
      </c>
      <c r="C1939" s="274">
        <f t="shared" si="156"/>
        <v>300622.39999999997</v>
      </c>
      <c r="D1939" s="276">
        <f t="shared" si="153"/>
        <v>177.1614958699019</v>
      </c>
      <c r="E1939" s="276">
        <f t="shared" si="154"/>
        <v>155.19999999999999</v>
      </c>
    </row>
    <row r="1940" spans="1:5" x14ac:dyDescent="0.2">
      <c r="A1940" s="273">
        <f t="shared" si="155"/>
        <v>1938</v>
      </c>
      <c r="B1940" s="16">
        <f t="shared" si="152"/>
        <v>343328.995</v>
      </c>
      <c r="C1940" s="274">
        <f t="shared" si="156"/>
        <v>300777.59999999998</v>
      </c>
      <c r="D1940" s="276">
        <f t="shared" si="153"/>
        <v>177.15634416924664</v>
      </c>
      <c r="E1940" s="276">
        <f t="shared" si="154"/>
        <v>155.19999999999999</v>
      </c>
    </row>
    <row r="1941" spans="1:5" x14ac:dyDescent="0.2">
      <c r="A1941" s="273">
        <f t="shared" si="155"/>
        <v>1939</v>
      </c>
      <c r="B1941" s="16">
        <f t="shared" si="152"/>
        <v>343496.17249999999</v>
      </c>
      <c r="C1941" s="274">
        <f t="shared" si="156"/>
        <v>300932.8</v>
      </c>
      <c r="D1941" s="276">
        <f t="shared" si="153"/>
        <v>177.15119778236203</v>
      </c>
      <c r="E1941" s="276">
        <f t="shared" si="154"/>
        <v>155.19999999999999</v>
      </c>
    </row>
    <row r="1942" spans="1:5" x14ac:dyDescent="0.2">
      <c r="A1942" s="273">
        <f t="shared" si="155"/>
        <v>1940</v>
      </c>
      <c r="B1942" s="16">
        <f t="shared" si="152"/>
        <v>343663.35000000003</v>
      </c>
      <c r="C1942" s="274">
        <f t="shared" si="156"/>
        <v>301088</v>
      </c>
      <c r="D1942" s="276">
        <f t="shared" si="153"/>
        <v>177.14605670103094</v>
      </c>
      <c r="E1942" s="276">
        <f t="shared" si="154"/>
        <v>155.19999999999999</v>
      </c>
    </row>
    <row r="1943" spans="1:5" x14ac:dyDescent="0.2">
      <c r="A1943" s="273">
        <f t="shared" si="155"/>
        <v>1941</v>
      </c>
      <c r="B1943" s="16">
        <f t="shared" si="152"/>
        <v>343830.52750000003</v>
      </c>
      <c r="C1943" s="274">
        <f t="shared" si="156"/>
        <v>301243.19999999995</v>
      </c>
      <c r="D1943" s="276">
        <f t="shared" si="153"/>
        <v>177.14092091705308</v>
      </c>
      <c r="E1943" s="276">
        <f t="shared" si="154"/>
        <v>155.19999999999999</v>
      </c>
    </row>
    <row r="1944" spans="1:5" x14ac:dyDescent="0.2">
      <c r="A1944" s="273">
        <f t="shared" si="155"/>
        <v>1942</v>
      </c>
      <c r="B1944" s="16">
        <f t="shared" si="152"/>
        <v>343997.70500000002</v>
      </c>
      <c r="C1944" s="274">
        <f t="shared" si="156"/>
        <v>301398.39999999997</v>
      </c>
      <c r="D1944" s="276">
        <f t="shared" si="153"/>
        <v>177.13579042224512</v>
      </c>
      <c r="E1944" s="276">
        <f t="shared" si="154"/>
        <v>155.19999999999999</v>
      </c>
    </row>
    <row r="1945" spans="1:5" x14ac:dyDescent="0.2">
      <c r="A1945" s="273">
        <f t="shared" si="155"/>
        <v>1943</v>
      </c>
      <c r="B1945" s="16">
        <f t="shared" si="152"/>
        <v>344164.88250000001</v>
      </c>
      <c r="C1945" s="274">
        <f t="shared" si="156"/>
        <v>301553.59999999998</v>
      </c>
      <c r="D1945" s="276">
        <f t="shared" si="153"/>
        <v>177.13066520844055</v>
      </c>
      <c r="E1945" s="276">
        <f t="shared" si="154"/>
        <v>155.19999999999999</v>
      </c>
    </row>
    <row r="1946" spans="1:5" x14ac:dyDescent="0.2">
      <c r="A1946" s="273">
        <f t="shared" si="155"/>
        <v>1944</v>
      </c>
      <c r="B1946" s="16">
        <f t="shared" si="152"/>
        <v>344332.06</v>
      </c>
      <c r="C1946" s="274">
        <f t="shared" si="156"/>
        <v>301708.79999999999</v>
      </c>
      <c r="D1946" s="276">
        <f t="shared" si="153"/>
        <v>177.12554526748971</v>
      </c>
      <c r="E1946" s="276">
        <f t="shared" si="154"/>
        <v>155.19999999999999</v>
      </c>
    </row>
    <row r="1947" spans="1:5" x14ac:dyDescent="0.2">
      <c r="A1947" s="273">
        <f t="shared" si="155"/>
        <v>1945</v>
      </c>
      <c r="B1947" s="16">
        <f t="shared" si="152"/>
        <v>344499.23749999999</v>
      </c>
      <c r="C1947" s="274">
        <f t="shared" si="156"/>
        <v>301864</v>
      </c>
      <c r="D1947" s="276">
        <f t="shared" si="153"/>
        <v>177.12043059125963</v>
      </c>
      <c r="E1947" s="276">
        <f t="shared" si="154"/>
        <v>155.19999999999999</v>
      </c>
    </row>
    <row r="1948" spans="1:5" x14ac:dyDescent="0.2">
      <c r="A1948" s="273">
        <f t="shared" si="155"/>
        <v>1946</v>
      </c>
      <c r="B1948" s="16">
        <f t="shared" si="152"/>
        <v>344666.41500000004</v>
      </c>
      <c r="C1948" s="274">
        <f t="shared" si="156"/>
        <v>302019.19999999995</v>
      </c>
      <c r="D1948" s="276">
        <f t="shared" si="153"/>
        <v>177.11532117163415</v>
      </c>
      <c r="E1948" s="276">
        <f t="shared" si="154"/>
        <v>155.19999999999999</v>
      </c>
    </row>
    <row r="1949" spans="1:5" x14ac:dyDescent="0.2">
      <c r="A1949" s="273">
        <f t="shared" si="155"/>
        <v>1947</v>
      </c>
      <c r="B1949" s="16">
        <f t="shared" si="152"/>
        <v>344833.59250000003</v>
      </c>
      <c r="C1949" s="274">
        <f t="shared" si="156"/>
        <v>302174.39999999997</v>
      </c>
      <c r="D1949" s="276">
        <f t="shared" si="153"/>
        <v>177.11021700051361</v>
      </c>
      <c r="E1949" s="276">
        <f t="shared" si="154"/>
        <v>155.19999999999999</v>
      </c>
    </row>
    <row r="1950" spans="1:5" x14ac:dyDescent="0.2">
      <c r="A1950" s="273">
        <f t="shared" si="155"/>
        <v>1948</v>
      </c>
      <c r="B1950" s="16">
        <f t="shared" si="152"/>
        <v>345000.77</v>
      </c>
      <c r="C1950" s="274">
        <f t="shared" si="156"/>
        <v>302329.59999999998</v>
      </c>
      <c r="D1950" s="276">
        <f t="shared" si="153"/>
        <v>177.10511806981521</v>
      </c>
      <c r="E1950" s="276">
        <f t="shared" si="154"/>
        <v>155.19999999999999</v>
      </c>
    </row>
    <row r="1951" spans="1:5" x14ac:dyDescent="0.2">
      <c r="A1951" s="273">
        <f t="shared" si="155"/>
        <v>1949</v>
      </c>
      <c r="B1951" s="16">
        <f t="shared" si="152"/>
        <v>345167.94750000001</v>
      </c>
      <c r="C1951" s="274">
        <f t="shared" si="156"/>
        <v>302484.8</v>
      </c>
      <c r="D1951" s="276">
        <f t="shared" si="153"/>
        <v>177.10002437147256</v>
      </c>
      <c r="E1951" s="276">
        <f t="shared" si="154"/>
        <v>155.19999999999999</v>
      </c>
    </row>
    <row r="1952" spans="1:5" x14ac:dyDescent="0.2">
      <c r="A1952" s="273">
        <f t="shared" si="155"/>
        <v>1950</v>
      </c>
      <c r="B1952" s="16">
        <f t="shared" si="152"/>
        <v>345335.125</v>
      </c>
      <c r="C1952" s="274">
        <f t="shared" si="156"/>
        <v>302640</v>
      </c>
      <c r="D1952" s="276">
        <f t="shared" si="153"/>
        <v>177.0949358974359</v>
      </c>
      <c r="E1952" s="276">
        <f t="shared" si="154"/>
        <v>155.19999999999999</v>
      </c>
    </row>
    <row r="1953" spans="1:5" x14ac:dyDescent="0.2">
      <c r="A1953" s="273">
        <f t="shared" si="155"/>
        <v>1951</v>
      </c>
      <c r="B1953" s="16">
        <f t="shared" si="152"/>
        <v>345502.30249999999</v>
      </c>
      <c r="C1953" s="274">
        <f t="shared" si="156"/>
        <v>302795.19999999995</v>
      </c>
      <c r="D1953" s="276">
        <f t="shared" si="153"/>
        <v>177.08985263967196</v>
      </c>
      <c r="E1953" s="276">
        <f t="shared" si="154"/>
        <v>155.19999999999999</v>
      </c>
    </row>
    <row r="1954" spans="1:5" x14ac:dyDescent="0.2">
      <c r="A1954" s="273">
        <f t="shared" si="155"/>
        <v>1952</v>
      </c>
      <c r="B1954" s="16">
        <f t="shared" si="152"/>
        <v>345669.48000000004</v>
      </c>
      <c r="C1954" s="274">
        <f t="shared" si="156"/>
        <v>302950.39999999997</v>
      </c>
      <c r="D1954" s="276">
        <f t="shared" si="153"/>
        <v>177.08477459016396</v>
      </c>
      <c r="E1954" s="276">
        <f t="shared" si="154"/>
        <v>155.19999999999999</v>
      </c>
    </row>
    <row r="1955" spans="1:5" x14ac:dyDescent="0.2">
      <c r="A1955" s="273">
        <f t="shared" si="155"/>
        <v>1953</v>
      </c>
      <c r="B1955" s="16">
        <f t="shared" si="152"/>
        <v>345836.65750000003</v>
      </c>
      <c r="C1955" s="274">
        <f t="shared" si="156"/>
        <v>303105.59999999998</v>
      </c>
      <c r="D1955" s="276">
        <f t="shared" si="153"/>
        <v>177.07970174091145</v>
      </c>
      <c r="E1955" s="276">
        <f t="shared" si="154"/>
        <v>155.19999999999999</v>
      </c>
    </row>
    <row r="1956" spans="1:5" x14ac:dyDescent="0.2">
      <c r="A1956" s="273">
        <f t="shared" si="155"/>
        <v>1954</v>
      </c>
      <c r="B1956" s="16">
        <f t="shared" si="152"/>
        <v>346003.83500000002</v>
      </c>
      <c r="C1956" s="274">
        <f t="shared" si="156"/>
        <v>303260.79999999999</v>
      </c>
      <c r="D1956" s="276">
        <f t="shared" si="153"/>
        <v>177.07463408393042</v>
      </c>
      <c r="E1956" s="276">
        <f t="shared" si="154"/>
        <v>155.19999999999999</v>
      </c>
    </row>
    <row r="1957" spans="1:5" x14ac:dyDescent="0.2">
      <c r="A1957" s="273">
        <f t="shared" si="155"/>
        <v>1955</v>
      </c>
      <c r="B1957" s="16">
        <f t="shared" si="152"/>
        <v>346171.01250000001</v>
      </c>
      <c r="C1957" s="274">
        <f t="shared" si="156"/>
        <v>303416</v>
      </c>
      <c r="D1957" s="276">
        <f t="shared" si="153"/>
        <v>177.0695716112532</v>
      </c>
      <c r="E1957" s="276">
        <f t="shared" si="154"/>
        <v>155.19999999999999</v>
      </c>
    </row>
    <row r="1958" spans="1:5" x14ac:dyDescent="0.2">
      <c r="A1958" s="273">
        <f t="shared" si="155"/>
        <v>1956</v>
      </c>
      <c r="B1958" s="16">
        <f t="shared" si="152"/>
        <v>346338.19</v>
      </c>
      <c r="C1958" s="274">
        <f t="shared" si="156"/>
        <v>303571.19999999995</v>
      </c>
      <c r="D1958" s="276">
        <f t="shared" si="153"/>
        <v>177.06451431492843</v>
      </c>
      <c r="E1958" s="276">
        <f t="shared" si="154"/>
        <v>155.19999999999999</v>
      </c>
    </row>
    <row r="1959" spans="1:5" x14ac:dyDescent="0.2">
      <c r="A1959" s="273">
        <f t="shared" si="155"/>
        <v>1957</v>
      </c>
      <c r="B1959" s="16">
        <f t="shared" si="152"/>
        <v>346505.36749999999</v>
      </c>
      <c r="C1959" s="274">
        <f t="shared" si="156"/>
        <v>303726.39999999997</v>
      </c>
      <c r="D1959" s="276">
        <f t="shared" si="153"/>
        <v>177.05946218702096</v>
      </c>
      <c r="E1959" s="276">
        <f t="shared" si="154"/>
        <v>155.19999999999999</v>
      </c>
    </row>
    <row r="1960" spans="1:5" x14ac:dyDescent="0.2">
      <c r="A1960" s="273">
        <f t="shared" si="155"/>
        <v>1958</v>
      </c>
      <c r="B1960" s="16">
        <f t="shared" si="152"/>
        <v>346672.54499999998</v>
      </c>
      <c r="C1960" s="274">
        <f t="shared" si="156"/>
        <v>303881.59999999998</v>
      </c>
      <c r="D1960" s="276">
        <f t="shared" si="153"/>
        <v>177.05441521961185</v>
      </c>
      <c r="E1960" s="276">
        <f t="shared" si="154"/>
        <v>155.19999999999999</v>
      </c>
    </row>
    <row r="1961" spans="1:5" x14ac:dyDescent="0.2">
      <c r="A1961" s="273">
        <f t="shared" si="155"/>
        <v>1959</v>
      </c>
      <c r="B1961" s="16">
        <f t="shared" si="152"/>
        <v>346839.72250000003</v>
      </c>
      <c r="C1961" s="274">
        <f t="shared" si="156"/>
        <v>304036.8</v>
      </c>
      <c r="D1961" s="276">
        <f t="shared" si="153"/>
        <v>177.04937340479839</v>
      </c>
      <c r="E1961" s="276">
        <f t="shared" si="154"/>
        <v>155.19999999999999</v>
      </c>
    </row>
    <row r="1962" spans="1:5" x14ac:dyDescent="0.2">
      <c r="A1962" s="273">
        <f t="shared" si="155"/>
        <v>1960</v>
      </c>
      <c r="B1962" s="16">
        <f t="shared" si="152"/>
        <v>347006.9</v>
      </c>
      <c r="C1962" s="274">
        <f t="shared" si="156"/>
        <v>304192</v>
      </c>
      <c r="D1962" s="276">
        <f t="shared" si="153"/>
        <v>177.0443367346939</v>
      </c>
      <c r="E1962" s="276">
        <f t="shared" si="154"/>
        <v>155.19999999999999</v>
      </c>
    </row>
    <row r="1963" spans="1:5" x14ac:dyDescent="0.2">
      <c r="A1963" s="273">
        <f t="shared" si="155"/>
        <v>1961</v>
      </c>
      <c r="B1963" s="16">
        <f t="shared" si="152"/>
        <v>347174.07750000001</v>
      </c>
      <c r="C1963" s="274">
        <f t="shared" si="156"/>
        <v>304347.19999999995</v>
      </c>
      <c r="D1963" s="276">
        <f t="shared" si="153"/>
        <v>177.03930520142785</v>
      </c>
      <c r="E1963" s="276">
        <f t="shared" si="154"/>
        <v>155.19999999999999</v>
      </c>
    </row>
    <row r="1964" spans="1:5" x14ac:dyDescent="0.2">
      <c r="A1964" s="273">
        <f t="shared" si="155"/>
        <v>1962</v>
      </c>
      <c r="B1964" s="16">
        <f t="shared" si="152"/>
        <v>347341.255</v>
      </c>
      <c r="C1964" s="274">
        <f t="shared" si="156"/>
        <v>304502.39999999997</v>
      </c>
      <c r="D1964" s="276">
        <f t="shared" si="153"/>
        <v>177.03427879714576</v>
      </c>
      <c r="E1964" s="276">
        <f t="shared" si="154"/>
        <v>155.19999999999999</v>
      </c>
    </row>
    <row r="1965" spans="1:5" x14ac:dyDescent="0.2">
      <c r="A1965" s="273">
        <f t="shared" si="155"/>
        <v>1963</v>
      </c>
      <c r="B1965" s="16">
        <f t="shared" si="152"/>
        <v>347508.4325</v>
      </c>
      <c r="C1965" s="274">
        <f t="shared" si="156"/>
        <v>304657.59999999998</v>
      </c>
      <c r="D1965" s="276">
        <f t="shared" si="153"/>
        <v>177.02925751400917</v>
      </c>
      <c r="E1965" s="276">
        <f t="shared" si="154"/>
        <v>155.19999999999999</v>
      </c>
    </row>
    <row r="1966" spans="1:5" x14ac:dyDescent="0.2">
      <c r="A1966" s="273">
        <f t="shared" si="155"/>
        <v>1964</v>
      </c>
      <c r="B1966" s="16">
        <f t="shared" si="152"/>
        <v>347675.61</v>
      </c>
      <c r="C1966" s="274">
        <f t="shared" si="156"/>
        <v>304812.79999999999</v>
      </c>
      <c r="D1966" s="276">
        <f t="shared" si="153"/>
        <v>177.0242413441955</v>
      </c>
      <c r="E1966" s="276">
        <f t="shared" si="154"/>
        <v>155.19999999999999</v>
      </c>
    </row>
    <row r="1967" spans="1:5" x14ac:dyDescent="0.2">
      <c r="A1967" s="273">
        <f t="shared" si="155"/>
        <v>1965</v>
      </c>
      <c r="B1967" s="16">
        <f t="shared" si="152"/>
        <v>347842.78750000003</v>
      </c>
      <c r="C1967" s="274">
        <f t="shared" si="156"/>
        <v>304968</v>
      </c>
      <c r="D1967" s="276">
        <f t="shared" si="153"/>
        <v>177.01923027989824</v>
      </c>
      <c r="E1967" s="276">
        <f t="shared" si="154"/>
        <v>155.19999999999999</v>
      </c>
    </row>
    <row r="1968" spans="1:5" x14ac:dyDescent="0.2">
      <c r="A1968" s="273">
        <f t="shared" si="155"/>
        <v>1966</v>
      </c>
      <c r="B1968" s="16">
        <f t="shared" si="152"/>
        <v>348009.96500000003</v>
      </c>
      <c r="C1968" s="274">
        <f t="shared" si="156"/>
        <v>305123.19999999995</v>
      </c>
      <c r="D1968" s="276">
        <f t="shared" si="153"/>
        <v>177.01422431332657</v>
      </c>
      <c r="E1968" s="276">
        <f t="shared" si="154"/>
        <v>155.19999999999999</v>
      </c>
    </row>
    <row r="1969" spans="1:5" x14ac:dyDescent="0.2">
      <c r="A1969" s="273">
        <f t="shared" si="155"/>
        <v>1967</v>
      </c>
      <c r="B1969" s="16">
        <f t="shared" si="152"/>
        <v>348177.14250000002</v>
      </c>
      <c r="C1969" s="274">
        <f t="shared" si="156"/>
        <v>305278.39999999997</v>
      </c>
      <c r="D1969" s="276">
        <f t="shared" si="153"/>
        <v>177.00922343670564</v>
      </c>
      <c r="E1969" s="276">
        <f t="shared" si="154"/>
        <v>155.19999999999999</v>
      </c>
    </row>
    <row r="1970" spans="1:5" x14ac:dyDescent="0.2">
      <c r="A1970" s="273">
        <f t="shared" si="155"/>
        <v>1968</v>
      </c>
      <c r="B1970" s="16">
        <f t="shared" si="152"/>
        <v>348344.32000000001</v>
      </c>
      <c r="C1970" s="274">
        <f t="shared" si="156"/>
        <v>305433.59999999998</v>
      </c>
      <c r="D1970" s="276">
        <f t="shared" si="153"/>
        <v>177.00422764227642</v>
      </c>
      <c r="E1970" s="276">
        <f t="shared" si="154"/>
        <v>155.19999999999999</v>
      </c>
    </row>
    <row r="1971" spans="1:5" x14ac:dyDescent="0.2">
      <c r="A1971" s="273">
        <f t="shared" si="155"/>
        <v>1969</v>
      </c>
      <c r="B1971" s="16">
        <f t="shared" si="152"/>
        <v>348511.4975</v>
      </c>
      <c r="C1971" s="274">
        <f t="shared" si="156"/>
        <v>305588.8</v>
      </c>
      <c r="D1971" s="276">
        <f t="shared" si="153"/>
        <v>176.99923692229558</v>
      </c>
      <c r="E1971" s="276">
        <f t="shared" si="154"/>
        <v>155.19999999999999</v>
      </c>
    </row>
    <row r="1972" spans="1:5" x14ac:dyDescent="0.2">
      <c r="A1972" s="273">
        <f t="shared" si="155"/>
        <v>1970</v>
      </c>
      <c r="B1972" s="16">
        <f t="shared" si="152"/>
        <v>348678.67499999999</v>
      </c>
      <c r="C1972" s="274">
        <f t="shared" si="156"/>
        <v>305744</v>
      </c>
      <c r="D1972" s="276">
        <f t="shared" si="153"/>
        <v>176.99425126903552</v>
      </c>
      <c r="E1972" s="276">
        <f t="shared" si="154"/>
        <v>155.19999999999999</v>
      </c>
    </row>
    <row r="1973" spans="1:5" x14ac:dyDescent="0.2">
      <c r="A1973" s="273">
        <f t="shared" si="155"/>
        <v>1971</v>
      </c>
      <c r="B1973" s="16">
        <f t="shared" si="152"/>
        <v>348845.85250000004</v>
      </c>
      <c r="C1973" s="274">
        <f t="shared" si="156"/>
        <v>305899.19999999995</v>
      </c>
      <c r="D1973" s="276">
        <f t="shared" si="153"/>
        <v>176.98927067478439</v>
      </c>
      <c r="E1973" s="276">
        <f t="shared" si="154"/>
        <v>155.19999999999999</v>
      </c>
    </row>
    <row r="1974" spans="1:5" x14ac:dyDescent="0.2">
      <c r="A1974" s="273">
        <f t="shared" si="155"/>
        <v>1972</v>
      </c>
      <c r="B1974" s="16">
        <f t="shared" si="152"/>
        <v>349013.03</v>
      </c>
      <c r="C1974" s="274">
        <f t="shared" si="156"/>
        <v>306054.39999999997</v>
      </c>
      <c r="D1974" s="276">
        <f t="shared" si="153"/>
        <v>176.98429513184587</v>
      </c>
      <c r="E1974" s="276">
        <f t="shared" si="154"/>
        <v>155.19999999999999</v>
      </c>
    </row>
    <row r="1975" spans="1:5" x14ac:dyDescent="0.2">
      <c r="A1975" s="273">
        <f t="shared" si="155"/>
        <v>1973</v>
      </c>
      <c r="B1975" s="16">
        <f t="shared" si="152"/>
        <v>349180.20750000002</v>
      </c>
      <c r="C1975" s="274">
        <f t="shared" si="156"/>
        <v>306209.59999999998</v>
      </c>
      <c r="D1975" s="276">
        <f t="shared" si="153"/>
        <v>176.97932463253929</v>
      </c>
      <c r="E1975" s="276">
        <f t="shared" si="154"/>
        <v>155.19999999999999</v>
      </c>
    </row>
    <row r="1976" spans="1:5" x14ac:dyDescent="0.2">
      <c r="A1976" s="273">
        <f t="shared" si="155"/>
        <v>1974</v>
      </c>
      <c r="B1976" s="16">
        <f t="shared" si="152"/>
        <v>349347.38500000001</v>
      </c>
      <c r="C1976" s="274">
        <f t="shared" si="156"/>
        <v>306364.79999999999</v>
      </c>
      <c r="D1976" s="276">
        <f t="shared" si="153"/>
        <v>176.9743591691996</v>
      </c>
      <c r="E1976" s="276">
        <f t="shared" si="154"/>
        <v>155.19999999999999</v>
      </c>
    </row>
    <row r="1977" spans="1:5" x14ac:dyDescent="0.2">
      <c r="A1977" s="273">
        <f t="shared" si="155"/>
        <v>1975</v>
      </c>
      <c r="B1977" s="16">
        <f t="shared" si="152"/>
        <v>349514.5625</v>
      </c>
      <c r="C1977" s="274">
        <f t="shared" si="156"/>
        <v>306520</v>
      </c>
      <c r="D1977" s="276">
        <f t="shared" si="153"/>
        <v>176.96939873417722</v>
      </c>
      <c r="E1977" s="276">
        <f t="shared" si="154"/>
        <v>155.19999999999999</v>
      </c>
    </row>
    <row r="1978" spans="1:5" x14ac:dyDescent="0.2">
      <c r="A1978" s="273">
        <f t="shared" si="155"/>
        <v>1976</v>
      </c>
      <c r="B1978" s="16">
        <f t="shared" si="152"/>
        <v>349681.74</v>
      </c>
      <c r="C1978" s="274">
        <f t="shared" si="156"/>
        <v>306675.19999999995</v>
      </c>
      <c r="D1978" s="276">
        <f t="shared" si="153"/>
        <v>176.96444331983804</v>
      </c>
      <c r="E1978" s="276">
        <f t="shared" si="154"/>
        <v>155.19999999999999</v>
      </c>
    </row>
    <row r="1979" spans="1:5" x14ac:dyDescent="0.2">
      <c r="A1979" s="273">
        <f t="shared" si="155"/>
        <v>1977</v>
      </c>
      <c r="B1979" s="16">
        <f t="shared" si="152"/>
        <v>349848.91750000004</v>
      </c>
      <c r="C1979" s="274">
        <f t="shared" si="156"/>
        <v>306830.39999999997</v>
      </c>
      <c r="D1979" s="276">
        <f t="shared" si="153"/>
        <v>176.95949291856351</v>
      </c>
      <c r="E1979" s="276">
        <f t="shared" si="154"/>
        <v>155.19999999999999</v>
      </c>
    </row>
    <row r="1980" spans="1:5" x14ac:dyDescent="0.2">
      <c r="A1980" s="273">
        <f t="shared" si="155"/>
        <v>1978</v>
      </c>
      <c r="B1980" s="16">
        <f t="shared" si="152"/>
        <v>350016.09500000003</v>
      </c>
      <c r="C1980" s="274">
        <f t="shared" si="156"/>
        <v>306985.59999999998</v>
      </c>
      <c r="D1980" s="276">
        <f t="shared" si="153"/>
        <v>176.95454752275026</v>
      </c>
      <c r="E1980" s="276">
        <f t="shared" si="154"/>
        <v>155.19999999999999</v>
      </c>
    </row>
    <row r="1981" spans="1:5" x14ac:dyDescent="0.2">
      <c r="A1981" s="273">
        <f t="shared" si="155"/>
        <v>1979</v>
      </c>
      <c r="B1981" s="16">
        <f t="shared" si="152"/>
        <v>350183.27250000002</v>
      </c>
      <c r="C1981" s="274">
        <f t="shared" si="156"/>
        <v>307140.8</v>
      </c>
      <c r="D1981" s="276">
        <f t="shared" si="153"/>
        <v>176.94960712481051</v>
      </c>
      <c r="E1981" s="276">
        <f t="shared" si="154"/>
        <v>155.19999999999999</v>
      </c>
    </row>
    <row r="1982" spans="1:5" x14ac:dyDescent="0.2">
      <c r="A1982" s="273">
        <f t="shared" si="155"/>
        <v>1980</v>
      </c>
      <c r="B1982" s="16">
        <f t="shared" si="152"/>
        <v>350350.45</v>
      </c>
      <c r="C1982" s="274">
        <f t="shared" si="156"/>
        <v>307296</v>
      </c>
      <c r="D1982" s="276">
        <f t="shared" si="153"/>
        <v>176.94467171717173</v>
      </c>
      <c r="E1982" s="276">
        <f t="shared" si="154"/>
        <v>155.19999999999999</v>
      </c>
    </row>
    <row r="1983" spans="1:5" x14ac:dyDescent="0.2">
      <c r="A1983" s="273">
        <f t="shared" si="155"/>
        <v>1981</v>
      </c>
      <c r="B1983" s="16">
        <f t="shared" si="152"/>
        <v>350517.6275</v>
      </c>
      <c r="C1983" s="274">
        <f t="shared" si="156"/>
        <v>307451.19999999995</v>
      </c>
      <c r="D1983" s="276">
        <f t="shared" si="153"/>
        <v>176.93974129227664</v>
      </c>
      <c r="E1983" s="276">
        <f t="shared" si="154"/>
        <v>155.19999999999999</v>
      </c>
    </row>
    <row r="1984" spans="1:5" x14ac:dyDescent="0.2">
      <c r="A1984" s="273">
        <f t="shared" si="155"/>
        <v>1982</v>
      </c>
      <c r="B1984" s="16">
        <f t="shared" si="152"/>
        <v>350684.80499999999</v>
      </c>
      <c r="C1984" s="274">
        <f t="shared" si="156"/>
        <v>307606.39999999997</v>
      </c>
      <c r="D1984" s="276">
        <f t="shared" si="153"/>
        <v>176.93481584258325</v>
      </c>
      <c r="E1984" s="276">
        <f t="shared" si="154"/>
        <v>155.19999999999999</v>
      </c>
    </row>
    <row r="1985" spans="1:5" x14ac:dyDescent="0.2">
      <c r="A1985" s="273">
        <f t="shared" si="155"/>
        <v>1983</v>
      </c>
      <c r="B1985" s="16">
        <f t="shared" si="152"/>
        <v>350851.98249999998</v>
      </c>
      <c r="C1985" s="274">
        <f t="shared" si="156"/>
        <v>307761.59999999998</v>
      </c>
      <c r="D1985" s="276">
        <f t="shared" si="153"/>
        <v>176.92989536056479</v>
      </c>
      <c r="E1985" s="276">
        <f t="shared" si="154"/>
        <v>155.19999999999999</v>
      </c>
    </row>
    <row r="1986" spans="1:5" x14ac:dyDescent="0.2">
      <c r="A1986" s="273">
        <f t="shared" si="155"/>
        <v>1984</v>
      </c>
      <c r="B1986" s="16">
        <f t="shared" si="152"/>
        <v>351019.16000000003</v>
      </c>
      <c r="C1986" s="274">
        <f t="shared" si="156"/>
        <v>307916.79999999999</v>
      </c>
      <c r="D1986" s="276">
        <f t="shared" si="153"/>
        <v>176.9249798387097</v>
      </c>
      <c r="E1986" s="276">
        <f t="shared" si="154"/>
        <v>155.19999999999999</v>
      </c>
    </row>
    <row r="1987" spans="1:5" x14ac:dyDescent="0.2">
      <c r="A1987" s="273">
        <f t="shared" si="155"/>
        <v>1985</v>
      </c>
      <c r="B1987" s="16">
        <f t="shared" si="152"/>
        <v>351186.33750000002</v>
      </c>
      <c r="C1987" s="274">
        <f t="shared" si="156"/>
        <v>308072</v>
      </c>
      <c r="D1987" s="276">
        <f t="shared" si="153"/>
        <v>176.92006926952143</v>
      </c>
      <c r="E1987" s="276">
        <f t="shared" si="154"/>
        <v>155.19999999999999</v>
      </c>
    </row>
    <row r="1988" spans="1:5" x14ac:dyDescent="0.2">
      <c r="A1988" s="273">
        <f t="shared" si="155"/>
        <v>1986</v>
      </c>
      <c r="B1988" s="16">
        <f t="shared" ref="B1988:B2051" si="157">1.165*(16600+(A1988*143.5))</f>
        <v>351353.51500000001</v>
      </c>
      <c r="C1988" s="274">
        <f t="shared" si="156"/>
        <v>308227.19999999995</v>
      </c>
      <c r="D1988" s="276">
        <f t="shared" ref="D1988:D2051" si="158">B1988/A1988</f>
        <v>176.91516364551865</v>
      </c>
      <c r="E1988" s="276">
        <f t="shared" ref="E1988:E2051" si="159">C1988/A1988</f>
        <v>155.19999999999999</v>
      </c>
    </row>
    <row r="1989" spans="1:5" x14ac:dyDescent="0.2">
      <c r="A1989" s="273">
        <f t="shared" si="155"/>
        <v>1987</v>
      </c>
      <c r="B1989" s="16">
        <f t="shared" si="157"/>
        <v>351520.6925</v>
      </c>
      <c r="C1989" s="274">
        <f t="shared" si="156"/>
        <v>308382.39999999997</v>
      </c>
      <c r="D1989" s="276">
        <f t="shared" si="158"/>
        <v>176.91026295923504</v>
      </c>
      <c r="E1989" s="276">
        <f t="shared" si="159"/>
        <v>155.19999999999999</v>
      </c>
    </row>
    <row r="1990" spans="1:5" x14ac:dyDescent="0.2">
      <c r="A1990" s="273">
        <f t="shared" si="155"/>
        <v>1988</v>
      </c>
      <c r="B1990" s="16">
        <f t="shared" si="157"/>
        <v>351687.87</v>
      </c>
      <c r="C1990" s="274">
        <f t="shared" si="156"/>
        <v>308537.59999999998</v>
      </c>
      <c r="D1990" s="276">
        <f t="shared" si="158"/>
        <v>176.90536720321933</v>
      </c>
      <c r="E1990" s="276">
        <f t="shared" si="159"/>
        <v>155.19999999999999</v>
      </c>
    </row>
    <row r="1991" spans="1:5" x14ac:dyDescent="0.2">
      <c r="A1991" s="273">
        <f t="shared" si="155"/>
        <v>1989</v>
      </c>
      <c r="B1991" s="16">
        <f t="shared" si="157"/>
        <v>351855.04749999999</v>
      </c>
      <c r="C1991" s="274">
        <f t="shared" si="156"/>
        <v>308692.8</v>
      </c>
      <c r="D1991" s="276">
        <f t="shared" si="158"/>
        <v>176.90047637003519</v>
      </c>
      <c r="E1991" s="276">
        <f t="shared" si="159"/>
        <v>155.19999999999999</v>
      </c>
    </row>
    <row r="1992" spans="1:5" x14ac:dyDescent="0.2">
      <c r="A1992" s="273">
        <f t="shared" si="155"/>
        <v>1990</v>
      </c>
      <c r="B1992" s="16">
        <f t="shared" si="157"/>
        <v>352022.22500000003</v>
      </c>
      <c r="C1992" s="274">
        <f t="shared" si="156"/>
        <v>308848</v>
      </c>
      <c r="D1992" s="276">
        <f t="shared" si="158"/>
        <v>176.89559045226133</v>
      </c>
      <c r="E1992" s="276">
        <f t="shared" si="159"/>
        <v>155.19999999999999</v>
      </c>
    </row>
    <row r="1993" spans="1:5" x14ac:dyDescent="0.2">
      <c r="A1993" s="273">
        <f t="shared" si="155"/>
        <v>1991</v>
      </c>
      <c r="B1993" s="16">
        <f t="shared" si="157"/>
        <v>352189.40250000003</v>
      </c>
      <c r="C1993" s="274">
        <f t="shared" si="156"/>
        <v>309003.19999999995</v>
      </c>
      <c r="D1993" s="276">
        <f t="shared" si="158"/>
        <v>176.89070944249121</v>
      </c>
      <c r="E1993" s="276">
        <f t="shared" si="159"/>
        <v>155.19999999999999</v>
      </c>
    </row>
    <row r="1994" spans="1:5" x14ac:dyDescent="0.2">
      <c r="A1994" s="273">
        <f t="shared" si="155"/>
        <v>1992</v>
      </c>
      <c r="B1994" s="16">
        <f t="shared" si="157"/>
        <v>352356.58</v>
      </c>
      <c r="C1994" s="274">
        <f t="shared" si="156"/>
        <v>309158.39999999997</v>
      </c>
      <c r="D1994" s="276">
        <f t="shared" si="158"/>
        <v>176.88583333333335</v>
      </c>
      <c r="E1994" s="276">
        <f t="shared" si="159"/>
        <v>155.19999999999999</v>
      </c>
    </row>
    <row r="1995" spans="1:5" x14ac:dyDescent="0.2">
      <c r="A1995" s="273">
        <f t="shared" si="155"/>
        <v>1993</v>
      </c>
      <c r="B1995" s="16">
        <f t="shared" si="157"/>
        <v>352523.75750000001</v>
      </c>
      <c r="C1995" s="274">
        <f t="shared" si="156"/>
        <v>309313.59999999998</v>
      </c>
      <c r="D1995" s="276">
        <f t="shared" si="158"/>
        <v>176.88096211741095</v>
      </c>
      <c r="E1995" s="276">
        <f t="shared" si="159"/>
        <v>155.19999999999999</v>
      </c>
    </row>
    <row r="1996" spans="1:5" x14ac:dyDescent="0.2">
      <c r="A1996" s="273">
        <f t="shared" si="155"/>
        <v>1994</v>
      </c>
      <c r="B1996" s="16">
        <f t="shared" si="157"/>
        <v>352690.935</v>
      </c>
      <c r="C1996" s="274">
        <f t="shared" si="156"/>
        <v>309468.79999999999</v>
      </c>
      <c r="D1996" s="276">
        <f t="shared" si="158"/>
        <v>176.87609578736209</v>
      </c>
      <c r="E1996" s="276">
        <f t="shared" si="159"/>
        <v>155.19999999999999</v>
      </c>
    </row>
    <row r="1997" spans="1:5" x14ac:dyDescent="0.2">
      <c r="A1997" s="273">
        <f t="shared" si="155"/>
        <v>1995</v>
      </c>
      <c r="B1997" s="16">
        <f t="shared" si="157"/>
        <v>352858.11249999999</v>
      </c>
      <c r="C1997" s="274">
        <f t="shared" si="156"/>
        <v>309624</v>
      </c>
      <c r="D1997" s="276">
        <f t="shared" si="158"/>
        <v>176.8712343358396</v>
      </c>
      <c r="E1997" s="276">
        <f t="shared" si="159"/>
        <v>155.19999999999999</v>
      </c>
    </row>
    <row r="1998" spans="1:5" x14ac:dyDescent="0.2">
      <c r="A1998" s="273">
        <f t="shared" si="155"/>
        <v>1996</v>
      </c>
      <c r="B1998" s="16">
        <f t="shared" si="157"/>
        <v>353025.29000000004</v>
      </c>
      <c r="C1998" s="274">
        <f t="shared" si="156"/>
        <v>309779.19999999995</v>
      </c>
      <c r="D1998" s="276">
        <f t="shared" si="158"/>
        <v>176.86637775551105</v>
      </c>
      <c r="E1998" s="276">
        <f t="shared" si="159"/>
        <v>155.19999999999999</v>
      </c>
    </row>
    <row r="1999" spans="1:5" x14ac:dyDescent="0.2">
      <c r="A1999" s="273">
        <f t="shared" ref="A1999:A2062" si="160">A1998+1</f>
        <v>1997</v>
      </c>
      <c r="B1999" s="16">
        <f t="shared" si="157"/>
        <v>353192.46750000003</v>
      </c>
      <c r="C1999" s="274">
        <f t="shared" ref="C1999:C2062" si="161">A1999*155.2</f>
        <v>309934.39999999997</v>
      </c>
      <c r="D1999" s="276">
        <f t="shared" si="158"/>
        <v>176.86152603905859</v>
      </c>
      <c r="E1999" s="276">
        <f t="shared" si="159"/>
        <v>155.19999999999999</v>
      </c>
    </row>
    <row r="2000" spans="1:5" x14ac:dyDescent="0.2">
      <c r="A2000" s="273">
        <f t="shared" si="160"/>
        <v>1998</v>
      </c>
      <c r="B2000" s="16">
        <f t="shared" si="157"/>
        <v>353359.64500000002</v>
      </c>
      <c r="C2000" s="274">
        <f t="shared" si="161"/>
        <v>310089.59999999998</v>
      </c>
      <c r="D2000" s="276">
        <f t="shared" si="158"/>
        <v>176.8566791791792</v>
      </c>
      <c r="E2000" s="276">
        <f t="shared" si="159"/>
        <v>155.19999999999999</v>
      </c>
    </row>
    <row r="2001" spans="1:5" x14ac:dyDescent="0.2">
      <c r="A2001" s="273">
        <f t="shared" si="160"/>
        <v>1999</v>
      </c>
      <c r="B2001" s="16">
        <f t="shared" si="157"/>
        <v>353526.82250000001</v>
      </c>
      <c r="C2001" s="274">
        <f t="shared" si="161"/>
        <v>310244.8</v>
      </c>
      <c r="D2001" s="276">
        <f t="shared" si="158"/>
        <v>176.8518371685843</v>
      </c>
      <c r="E2001" s="276">
        <f t="shared" si="159"/>
        <v>155.19999999999999</v>
      </c>
    </row>
    <row r="2002" spans="1:5" x14ac:dyDescent="0.2">
      <c r="A2002" s="273">
        <f t="shared" si="160"/>
        <v>2000</v>
      </c>
      <c r="B2002" s="16">
        <f t="shared" si="157"/>
        <v>353694</v>
      </c>
      <c r="C2002" s="274">
        <f t="shared" si="161"/>
        <v>310400</v>
      </c>
      <c r="D2002" s="276">
        <f t="shared" si="158"/>
        <v>176.84700000000001</v>
      </c>
      <c r="E2002" s="276">
        <f t="shared" si="159"/>
        <v>155.19999999999999</v>
      </c>
    </row>
    <row r="2003" spans="1:5" x14ac:dyDescent="0.2">
      <c r="A2003" s="273">
        <f t="shared" si="160"/>
        <v>2001</v>
      </c>
      <c r="B2003" s="16">
        <f t="shared" si="157"/>
        <v>353861.17749999999</v>
      </c>
      <c r="C2003" s="274">
        <f t="shared" si="161"/>
        <v>310555.19999999995</v>
      </c>
      <c r="D2003" s="276">
        <f t="shared" si="158"/>
        <v>176.84216766616692</v>
      </c>
      <c r="E2003" s="276">
        <f t="shared" si="159"/>
        <v>155.19999999999999</v>
      </c>
    </row>
    <row r="2004" spans="1:5" x14ac:dyDescent="0.2">
      <c r="A2004" s="273">
        <f t="shared" si="160"/>
        <v>2002</v>
      </c>
      <c r="B2004" s="16">
        <f t="shared" si="157"/>
        <v>354028.35500000004</v>
      </c>
      <c r="C2004" s="274">
        <f t="shared" si="161"/>
        <v>310710.39999999997</v>
      </c>
      <c r="D2004" s="276">
        <f t="shared" si="158"/>
        <v>176.83734015984018</v>
      </c>
      <c r="E2004" s="276">
        <f t="shared" si="159"/>
        <v>155.19999999999999</v>
      </c>
    </row>
    <row r="2005" spans="1:5" x14ac:dyDescent="0.2">
      <c r="A2005" s="273">
        <f t="shared" si="160"/>
        <v>2003</v>
      </c>
      <c r="B2005" s="16">
        <f t="shared" si="157"/>
        <v>354195.53250000003</v>
      </c>
      <c r="C2005" s="274">
        <f t="shared" si="161"/>
        <v>310865.59999999998</v>
      </c>
      <c r="D2005" s="276">
        <f t="shared" si="158"/>
        <v>176.83251747378932</v>
      </c>
      <c r="E2005" s="276">
        <f t="shared" si="159"/>
        <v>155.19999999999999</v>
      </c>
    </row>
    <row r="2006" spans="1:5" x14ac:dyDescent="0.2">
      <c r="A2006" s="273">
        <f t="shared" si="160"/>
        <v>2004</v>
      </c>
      <c r="B2006" s="16">
        <f t="shared" si="157"/>
        <v>354362.71</v>
      </c>
      <c r="C2006" s="274">
        <f t="shared" si="161"/>
        <v>311020.79999999999</v>
      </c>
      <c r="D2006" s="276">
        <f t="shared" si="158"/>
        <v>176.82769960079841</v>
      </c>
      <c r="E2006" s="276">
        <f t="shared" si="159"/>
        <v>155.19999999999999</v>
      </c>
    </row>
    <row r="2007" spans="1:5" x14ac:dyDescent="0.2">
      <c r="A2007" s="273">
        <f t="shared" si="160"/>
        <v>2005</v>
      </c>
      <c r="B2007" s="16">
        <f t="shared" si="157"/>
        <v>354529.88750000001</v>
      </c>
      <c r="C2007" s="274">
        <f t="shared" si="161"/>
        <v>311176</v>
      </c>
      <c r="D2007" s="276">
        <f t="shared" si="158"/>
        <v>176.82288653366584</v>
      </c>
      <c r="E2007" s="276">
        <f t="shared" si="159"/>
        <v>155.19999999999999</v>
      </c>
    </row>
    <row r="2008" spans="1:5" x14ac:dyDescent="0.2">
      <c r="A2008" s="273">
        <f t="shared" si="160"/>
        <v>2006</v>
      </c>
      <c r="B2008" s="16">
        <f t="shared" si="157"/>
        <v>354697.065</v>
      </c>
      <c r="C2008" s="274">
        <f t="shared" si="161"/>
        <v>311331.19999999995</v>
      </c>
      <c r="D2008" s="276">
        <f t="shared" si="158"/>
        <v>176.81807826520438</v>
      </c>
      <c r="E2008" s="276">
        <f t="shared" si="159"/>
        <v>155.19999999999999</v>
      </c>
    </row>
    <row r="2009" spans="1:5" x14ac:dyDescent="0.2">
      <c r="A2009" s="273">
        <f t="shared" si="160"/>
        <v>2007</v>
      </c>
      <c r="B2009" s="16">
        <f t="shared" si="157"/>
        <v>354864.24249999999</v>
      </c>
      <c r="C2009" s="274">
        <f t="shared" si="161"/>
        <v>311486.39999999997</v>
      </c>
      <c r="D2009" s="276">
        <f t="shared" si="158"/>
        <v>176.81327478824116</v>
      </c>
      <c r="E2009" s="276">
        <f t="shared" si="159"/>
        <v>155.19999999999999</v>
      </c>
    </row>
    <row r="2010" spans="1:5" x14ac:dyDescent="0.2">
      <c r="A2010" s="273">
        <f t="shared" si="160"/>
        <v>2008</v>
      </c>
      <c r="B2010" s="16">
        <f t="shared" si="157"/>
        <v>355031.42</v>
      </c>
      <c r="C2010" s="274">
        <f t="shared" si="161"/>
        <v>311641.59999999998</v>
      </c>
      <c r="D2010" s="276">
        <f t="shared" si="158"/>
        <v>176.80847609561752</v>
      </c>
      <c r="E2010" s="276">
        <f t="shared" si="159"/>
        <v>155.19999999999999</v>
      </c>
    </row>
    <row r="2011" spans="1:5" x14ac:dyDescent="0.2">
      <c r="A2011" s="273">
        <f t="shared" si="160"/>
        <v>2009</v>
      </c>
      <c r="B2011" s="16">
        <f t="shared" si="157"/>
        <v>355198.59750000003</v>
      </c>
      <c r="C2011" s="274">
        <f t="shared" si="161"/>
        <v>311796.8</v>
      </c>
      <c r="D2011" s="276">
        <f t="shared" si="158"/>
        <v>176.80368218018916</v>
      </c>
      <c r="E2011" s="276">
        <f t="shared" si="159"/>
        <v>155.19999999999999</v>
      </c>
    </row>
    <row r="2012" spans="1:5" x14ac:dyDescent="0.2">
      <c r="A2012" s="273">
        <f t="shared" si="160"/>
        <v>2010</v>
      </c>
      <c r="B2012" s="16">
        <f t="shared" si="157"/>
        <v>355365.77500000002</v>
      </c>
      <c r="C2012" s="274">
        <f t="shared" si="161"/>
        <v>311952</v>
      </c>
      <c r="D2012" s="276">
        <f t="shared" si="158"/>
        <v>176.79889303482588</v>
      </c>
      <c r="E2012" s="276">
        <f t="shared" si="159"/>
        <v>155.19999999999999</v>
      </c>
    </row>
    <row r="2013" spans="1:5" x14ac:dyDescent="0.2">
      <c r="A2013" s="273">
        <f t="shared" si="160"/>
        <v>2011</v>
      </c>
      <c r="B2013" s="16">
        <f t="shared" si="157"/>
        <v>355532.95250000001</v>
      </c>
      <c r="C2013" s="274">
        <f t="shared" si="161"/>
        <v>312107.19999999995</v>
      </c>
      <c r="D2013" s="276">
        <f t="shared" si="158"/>
        <v>176.79410865241175</v>
      </c>
      <c r="E2013" s="276">
        <f t="shared" si="159"/>
        <v>155.19999999999999</v>
      </c>
    </row>
    <row r="2014" spans="1:5" x14ac:dyDescent="0.2">
      <c r="A2014" s="273">
        <f t="shared" si="160"/>
        <v>2012</v>
      </c>
      <c r="B2014" s="16">
        <f t="shared" si="157"/>
        <v>355700.13</v>
      </c>
      <c r="C2014" s="274">
        <f t="shared" si="161"/>
        <v>312262.39999999997</v>
      </c>
      <c r="D2014" s="276">
        <f t="shared" si="158"/>
        <v>176.78932902584492</v>
      </c>
      <c r="E2014" s="276">
        <f t="shared" si="159"/>
        <v>155.19999999999999</v>
      </c>
    </row>
    <row r="2015" spans="1:5" x14ac:dyDescent="0.2">
      <c r="A2015" s="273">
        <f t="shared" si="160"/>
        <v>2013</v>
      </c>
      <c r="B2015" s="16">
        <f t="shared" si="157"/>
        <v>355867.3075</v>
      </c>
      <c r="C2015" s="274">
        <f t="shared" si="161"/>
        <v>312417.59999999998</v>
      </c>
      <c r="D2015" s="276">
        <f t="shared" si="158"/>
        <v>176.78455414803776</v>
      </c>
      <c r="E2015" s="276">
        <f t="shared" si="159"/>
        <v>155.19999999999999</v>
      </c>
    </row>
    <row r="2016" spans="1:5" x14ac:dyDescent="0.2">
      <c r="A2016" s="273">
        <f t="shared" si="160"/>
        <v>2014</v>
      </c>
      <c r="B2016" s="16">
        <f t="shared" si="157"/>
        <v>356034.48499999999</v>
      </c>
      <c r="C2016" s="274">
        <f t="shared" si="161"/>
        <v>312572.79999999999</v>
      </c>
      <c r="D2016" s="276">
        <f t="shared" si="158"/>
        <v>176.77978401191658</v>
      </c>
      <c r="E2016" s="276">
        <f t="shared" si="159"/>
        <v>155.19999999999999</v>
      </c>
    </row>
    <row r="2017" spans="1:5" x14ac:dyDescent="0.2">
      <c r="A2017" s="273">
        <f t="shared" si="160"/>
        <v>2015</v>
      </c>
      <c r="B2017" s="16">
        <f t="shared" si="157"/>
        <v>356201.66250000003</v>
      </c>
      <c r="C2017" s="274">
        <f t="shared" si="161"/>
        <v>312728</v>
      </c>
      <c r="D2017" s="276">
        <f t="shared" si="158"/>
        <v>176.77501861042185</v>
      </c>
      <c r="E2017" s="276">
        <f t="shared" si="159"/>
        <v>155.19999999999999</v>
      </c>
    </row>
    <row r="2018" spans="1:5" x14ac:dyDescent="0.2">
      <c r="A2018" s="273">
        <f t="shared" si="160"/>
        <v>2016</v>
      </c>
      <c r="B2018" s="16">
        <f t="shared" si="157"/>
        <v>356368.84</v>
      </c>
      <c r="C2018" s="274">
        <f t="shared" si="161"/>
        <v>312883.19999999995</v>
      </c>
      <c r="D2018" s="276">
        <f t="shared" si="158"/>
        <v>176.77025793650796</v>
      </c>
      <c r="E2018" s="276">
        <f t="shared" si="159"/>
        <v>155.19999999999999</v>
      </c>
    </row>
    <row r="2019" spans="1:5" x14ac:dyDescent="0.2">
      <c r="A2019" s="273">
        <f t="shared" si="160"/>
        <v>2017</v>
      </c>
      <c r="B2019" s="16">
        <f t="shared" si="157"/>
        <v>356536.01750000002</v>
      </c>
      <c r="C2019" s="274">
        <f t="shared" si="161"/>
        <v>313038.39999999997</v>
      </c>
      <c r="D2019" s="276">
        <f t="shared" si="158"/>
        <v>176.76550198314328</v>
      </c>
      <c r="E2019" s="276">
        <f t="shared" si="159"/>
        <v>155.19999999999999</v>
      </c>
    </row>
    <row r="2020" spans="1:5" x14ac:dyDescent="0.2">
      <c r="A2020" s="273">
        <f t="shared" si="160"/>
        <v>2018</v>
      </c>
      <c r="B2020" s="16">
        <f t="shared" si="157"/>
        <v>356703.19500000001</v>
      </c>
      <c r="C2020" s="274">
        <f t="shared" si="161"/>
        <v>313193.59999999998</v>
      </c>
      <c r="D2020" s="276">
        <f t="shared" si="158"/>
        <v>176.76075074331021</v>
      </c>
      <c r="E2020" s="276">
        <f t="shared" si="159"/>
        <v>155.19999999999999</v>
      </c>
    </row>
    <row r="2021" spans="1:5" x14ac:dyDescent="0.2">
      <c r="A2021" s="273">
        <f t="shared" si="160"/>
        <v>2019</v>
      </c>
      <c r="B2021" s="16">
        <f t="shared" si="157"/>
        <v>356870.3725</v>
      </c>
      <c r="C2021" s="274">
        <f t="shared" si="161"/>
        <v>313348.8</v>
      </c>
      <c r="D2021" s="276">
        <f t="shared" si="158"/>
        <v>176.75600421000496</v>
      </c>
      <c r="E2021" s="276">
        <f t="shared" si="159"/>
        <v>155.19999999999999</v>
      </c>
    </row>
    <row r="2022" spans="1:5" x14ac:dyDescent="0.2">
      <c r="A2022" s="273">
        <f t="shared" si="160"/>
        <v>2020</v>
      </c>
      <c r="B2022" s="16">
        <f t="shared" si="157"/>
        <v>357037.55</v>
      </c>
      <c r="C2022" s="274">
        <f t="shared" si="161"/>
        <v>313504</v>
      </c>
      <c r="D2022" s="276">
        <f t="shared" si="158"/>
        <v>176.75126237623761</v>
      </c>
      <c r="E2022" s="276">
        <f t="shared" si="159"/>
        <v>155.19999999999999</v>
      </c>
    </row>
    <row r="2023" spans="1:5" x14ac:dyDescent="0.2">
      <c r="A2023" s="273">
        <f t="shared" si="160"/>
        <v>2021</v>
      </c>
      <c r="B2023" s="16">
        <f t="shared" si="157"/>
        <v>357204.72750000004</v>
      </c>
      <c r="C2023" s="274">
        <f t="shared" si="161"/>
        <v>313659.19999999995</v>
      </c>
      <c r="D2023" s="276">
        <f t="shared" si="158"/>
        <v>176.74652523503218</v>
      </c>
      <c r="E2023" s="276">
        <f t="shared" si="159"/>
        <v>155.19999999999999</v>
      </c>
    </row>
    <row r="2024" spans="1:5" x14ac:dyDescent="0.2">
      <c r="A2024" s="273">
        <f t="shared" si="160"/>
        <v>2022</v>
      </c>
      <c r="B2024" s="16">
        <f t="shared" si="157"/>
        <v>357371.90500000003</v>
      </c>
      <c r="C2024" s="274">
        <f t="shared" si="161"/>
        <v>313814.39999999997</v>
      </c>
      <c r="D2024" s="276">
        <f t="shared" si="158"/>
        <v>176.74179277942633</v>
      </c>
      <c r="E2024" s="276">
        <f t="shared" si="159"/>
        <v>155.19999999999999</v>
      </c>
    </row>
    <row r="2025" spans="1:5" x14ac:dyDescent="0.2">
      <c r="A2025" s="273">
        <f t="shared" si="160"/>
        <v>2023</v>
      </c>
      <c r="B2025" s="16">
        <f t="shared" si="157"/>
        <v>357539.08250000002</v>
      </c>
      <c r="C2025" s="274">
        <f t="shared" si="161"/>
        <v>313969.59999999998</v>
      </c>
      <c r="D2025" s="276">
        <f t="shared" si="158"/>
        <v>176.73706500247158</v>
      </c>
      <c r="E2025" s="276">
        <f t="shared" si="159"/>
        <v>155.19999999999999</v>
      </c>
    </row>
    <row r="2026" spans="1:5" x14ac:dyDescent="0.2">
      <c r="A2026" s="273">
        <f t="shared" si="160"/>
        <v>2024</v>
      </c>
      <c r="B2026" s="16">
        <f t="shared" si="157"/>
        <v>357706.26</v>
      </c>
      <c r="C2026" s="274">
        <f t="shared" si="161"/>
        <v>314124.79999999999</v>
      </c>
      <c r="D2026" s="276">
        <f t="shared" si="158"/>
        <v>176.7323418972332</v>
      </c>
      <c r="E2026" s="276">
        <f t="shared" si="159"/>
        <v>155.19999999999999</v>
      </c>
    </row>
    <row r="2027" spans="1:5" x14ac:dyDescent="0.2">
      <c r="A2027" s="273">
        <f t="shared" si="160"/>
        <v>2025</v>
      </c>
      <c r="B2027" s="16">
        <f t="shared" si="157"/>
        <v>357873.4375</v>
      </c>
      <c r="C2027" s="274">
        <f t="shared" si="161"/>
        <v>314280</v>
      </c>
      <c r="D2027" s="276">
        <f t="shared" si="158"/>
        <v>176.72762345679013</v>
      </c>
      <c r="E2027" s="276">
        <f t="shared" si="159"/>
        <v>155.19999999999999</v>
      </c>
    </row>
    <row r="2028" spans="1:5" x14ac:dyDescent="0.2">
      <c r="A2028" s="273">
        <f t="shared" si="160"/>
        <v>2026</v>
      </c>
      <c r="B2028" s="16">
        <f t="shared" si="157"/>
        <v>358040.61499999999</v>
      </c>
      <c r="C2028" s="274">
        <f t="shared" si="161"/>
        <v>314435.19999999995</v>
      </c>
      <c r="D2028" s="276">
        <f t="shared" si="158"/>
        <v>176.72290967423493</v>
      </c>
      <c r="E2028" s="276">
        <f t="shared" si="159"/>
        <v>155.19999999999999</v>
      </c>
    </row>
    <row r="2029" spans="1:5" x14ac:dyDescent="0.2">
      <c r="A2029" s="273">
        <f t="shared" si="160"/>
        <v>2027</v>
      </c>
      <c r="B2029" s="16">
        <f t="shared" si="157"/>
        <v>358207.79250000004</v>
      </c>
      <c r="C2029" s="274">
        <f t="shared" si="161"/>
        <v>314590.39999999997</v>
      </c>
      <c r="D2029" s="276">
        <f t="shared" si="158"/>
        <v>176.71820054267391</v>
      </c>
      <c r="E2029" s="276">
        <f t="shared" si="159"/>
        <v>155.19999999999999</v>
      </c>
    </row>
    <row r="2030" spans="1:5" x14ac:dyDescent="0.2">
      <c r="A2030" s="273">
        <f t="shared" si="160"/>
        <v>2028</v>
      </c>
      <c r="B2030" s="16">
        <f t="shared" si="157"/>
        <v>358374.97000000003</v>
      </c>
      <c r="C2030" s="274">
        <f t="shared" si="161"/>
        <v>314745.59999999998</v>
      </c>
      <c r="D2030" s="276">
        <f t="shared" si="158"/>
        <v>176.71349605522684</v>
      </c>
      <c r="E2030" s="276">
        <f t="shared" si="159"/>
        <v>155.19999999999999</v>
      </c>
    </row>
    <row r="2031" spans="1:5" x14ac:dyDescent="0.2">
      <c r="A2031" s="273">
        <f t="shared" si="160"/>
        <v>2029</v>
      </c>
      <c r="B2031" s="16">
        <f t="shared" si="157"/>
        <v>358542.14750000002</v>
      </c>
      <c r="C2031" s="274">
        <f t="shared" si="161"/>
        <v>314900.8</v>
      </c>
      <c r="D2031" s="276">
        <f t="shared" si="158"/>
        <v>176.70879620502711</v>
      </c>
      <c r="E2031" s="276">
        <f t="shared" si="159"/>
        <v>155.19999999999999</v>
      </c>
    </row>
    <row r="2032" spans="1:5" x14ac:dyDescent="0.2">
      <c r="A2032" s="273">
        <f t="shared" si="160"/>
        <v>2030</v>
      </c>
      <c r="B2032" s="16">
        <f t="shared" si="157"/>
        <v>358709.32500000001</v>
      </c>
      <c r="C2032" s="274">
        <f t="shared" si="161"/>
        <v>315056</v>
      </c>
      <c r="D2032" s="276">
        <f t="shared" si="158"/>
        <v>176.70410098522169</v>
      </c>
      <c r="E2032" s="276">
        <f t="shared" si="159"/>
        <v>155.19999999999999</v>
      </c>
    </row>
    <row r="2033" spans="1:5" x14ac:dyDescent="0.2">
      <c r="A2033" s="273">
        <f t="shared" si="160"/>
        <v>2031</v>
      </c>
      <c r="B2033" s="16">
        <f t="shared" si="157"/>
        <v>358876.5025</v>
      </c>
      <c r="C2033" s="274">
        <f t="shared" si="161"/>
        <v>315211.19999999995</v>
      </c>
      <c r="D2033" s="276">
        <f t="shared" si="158"/>
        <v>176.69941038897096</v>
      </c>
      <c r="E2033" s="276">
        <f t="shared" si="159"/>
        <v>155.19999999999999</v>
      </c>
    </row>
    <row r="2034" spans="1:5" x14ac:dyDescent="0.2">
      <c r="A2034" s="273">
        <f t="shared" si="160"/>
        <v>2032</v>
      </c>
      <c r="B2034" s="16">
        <f t="shared" si="157"/>
        <v>359043.68</v>
      </c>
      <c r="C2034" s="274">
        <f t="shared" si="161"/>
        <v>315366.39999999997</v>
      </c>
      <c r="D2034" s="276">
        <f t="shared" si="158"/>
        <v>176.69472440944881</v>
      </c>
      <c r="E2034" s="276">
        <f t="shared" si="159"/>
        <v>155.19999999999999</v>
      </c>
    </row>
    <row r="2035" spans="1:5" x14ac:dyDescent="0.2">
      <c r="A2035" s="273">
        <f t="shared" si="160"/>
        <v>2033</v>
      </c>
      <c r="B2035" s="16">
        <f t="shared" si="157"/>
        <v>359210.85749999998</v>
      </c>
      <c r="C2035" s="274">
        <f t="shared" si="161"/>
        <v>315521.59999999998</v>
      </c>
      <c r="D2035" s="276">
        <f t="shared" si="158"/>
        <v>176.69004303984258</v>
      </c>
      <c r="E2035" s="276">
        <f t="shared" si="159"/>
        <v>155.19999999999999</v>
      </c>
    </row>
    <row r="2036" spans="1:5" x14ac:dyDescent="0.2">
      <c r="A2036" s="273">
        <f t="shared" si="160"/>
        <v>2034</v>
      </c>
      <c r="B2036" s="16">
        <f t="shared" si="157"/>
        <v>359378.03500000003</v>
      </c>
      <c r="C2036" s="274">
        <f t="shared" si="161"/>
        <v>315676.79999999999</v>
      </c>
      <c r="D2036" s="276">
        <f t="shared" si="158"/>
        <v>176.68536627335303</v>
      </c>
      <c r="E2036" s="276">
        <f t="shared" si="159"/>
        <v>155.19999999999999</v>
      </c>
    </row>
    <row r="2037" spans="1:5" x14ac:dyDescent="0.2">
      <c r="A2037" s="273">
        <f t="shared" si="160"/>
        <v>2035</v>
      </c>
      <c r="B2037" s="16">
        <f t="shared" si="157"/>
        <v>359545.21250000002</v>
      </c>
      <c r="C2037" s="274">
        <f t="shared" si="161"/>
        <v>315832</v>
      </c>
      <c r="D2037" s="276">
        <f t="shared" si="158"/>
        <v>176.68069410319413</v>
      </c>
      <c r="E2037" s="276">
        <f t="shared" si="159"/>
        <v>155.19999999999999</v>
      </c>
    </row>
    <row r="2038" spans="1:5" x14ac:dyDescent="0.2">
      <c r="A2038" s="273">
        <f t="shared" si="160"/>
        <v>2036</v>
      </c>
      <c r="B2038" s="16">
        <f t="shared" si="157"/>
        <v>359712.39</v>
      </c>
      <c r="C2038" s="274">
        <f t="shared" si="161"/>
        <v>315987.19999999995</v>
      </c>
      <c r="D2038" s="276">
        <f t="shared" si="158"/>
        <v>176.67602652259333</v>
      </c>
      <c r="E2038" s="276">
        <f t="shared" si="159"/>
        <v>155.19999999999999</v>
      </c>
    </row>
    <row r="2039" spans="1:5" x14ac:dyDescent="0.2">
      <c r="A2039" s="273">
        <f t="shared" si="160"/>
        <v>2037</v>
      </c>
      <c r="B2039" s="16">
        <f t="shared" si="157"/>
        <v>359879.5675</v>
      </c>
      <c r="C2039" s="274">
        <f t="shared" si="161"/>
        <v>316142.39999999997</v>
      </c>
      <c r="D2039" s="276">
        <f t="shared" si="158"/>
        <v>176.67136352479136</v>
      </c>
      <c r="E2039" s="276">
        <f t="shared" si="159"/>
        <v>155.19999999999999</v>
      </c>
    </row>
    <row r="2040" spans="1:5" x14ac:dyDescent="0.2">
      <c r="A2040" s="273">
        <f t="shared" si="160"/>
        <v>2038</v>
      </c>
      <c r="B2040" s="16">
        <f t="shared" si="157"/>
        <v>360046.745</v>
      </c>
      <c r="C2040" s="274">
        <f t="shared" si="161"/>
        <v>316297.59999999998</v>
      </c>
      <c r="D2040" s="276">
        <f t="shared" si="158"/>
        <v>176.6667051030422</v>
      </c>
      <c r="E2040" s="276">
        <f t="shared" si="159"/>
        <v>155.19999999999999</v>
      </c>
    </row>
    <row r="2041" spans="1:5" x14ac:dyDescent="0.2">
      <c r="A2041" s="273">
        <f t="shared" si="160"/>
        <v>2039</v>
      </c>
      <c r="B2041" s="16">
        <f t="shared" si="157"/>
        <v>360213.92249999999</v>
      </c>
      <c r="C2041" s="274">
        <f t="shared" si="161"/>
        <v>316452.8</v>
      </c>
      <c r="D2041" s="276">
        <f t="shared" si="158"/>
        <v>176.66205125061305</v>
      </c>
      <c r="E2041" s="276">
        <f t="shared" si="159"/>
        <v>155.19999999999999</v>
      </c>
    </row>
    <row r="2042" spans="1:5" x14ac:dyDescent="0.2">
      <c r="A2042" s="273">
        <f t="shared" si="160"/>
        <v>2040</v>
      </c>
      <c r="B2042" s="16">
        <f t="shared" si="157"/>
        <v>360381.10000000003</v>
      </c>
      <c r="C2042" s="274">
        <f t="shared" si="161"/>
        <v>316608</v>
      </c>
      <c r="D2042" s="276">
        <f t="shared" si="158"/>
        <v>176.65740196078434</v>
      </c>
      <c r="E2042" s="276">
        <f t="shared" si="159"/>
        <v>155.19999999999999</v>
      </c>
    </row>
    <row r="2043" spans="1:5" x14ac:dyDescent="0.2">
      <c r="A2043" s="273">
        <f t="shared" si="160"/>
        <v>2041</v>
      </c>
      <c r="B2043" s="16">
        <f t="shared" si="157"/>
        <v>360548.27750000003</v>
      </c>
      <c r="C2043" s="274">
        <f t="shared" si="161"/>
        <v>316763.19999999995</v>
      </c>
      <c r="D2043" s="276">
        <f t="shared" si="158"/>
        <v>176.65275722684959</v>
      </c>
      <c r="E2043" s="276">
        <f t="shared" si="159"/>
        <v>155.19999999999999</v>
      </c>
    </row>
    <row r="2044" spans="1:5" x14ac:dyDescent="0.2">
      <c r="A2044" s="273">
        <f t="shared" si="160"/>
        <v>2042</v>
      </c>
      <c r="B2044" s="16">
        <f t="shared" si="157"/>
        <v>360715.45500000002</v>
      </c>
      <c r="C2044" s="274">
        <f t="shared" si="161"/>
        <v>316918.39999999997</v>
      </c>
      <c r="D2044" s="276">
        <f t="shared" si="158"/>
        <v>176.64811704211559</v>
      </c>
      <c r="E2044" s="276">
        <f t="shared" si="159"/>
        <v>155.19999999999999</v>
      </c>
    </row>
    <row r="2045" spans="1:5" x14ac:dyDescent="0.2">
      <c r="A2045" s="273">
        <f t="shared" si="160"/>
        <v>2043</v>
      </c>
      <c r="B2045" s="16">
        <f t="shared" si="157"/>
        <v>360882.63250000001</v>
      </c>
      <c r="C2045" s="274">
        <f t="shared" si="161"/>
        <v>317073.59999999998</v>
      </c>
      <c r="D2045" s="276">
        <f t="shared" si="158"/>
        <v>176.6434813999021</v>
      </c>
      <c r="E2045" s="276">
        <f t="shared" si="159"/>
        <v>155.19999999999999</v>
      </c>
    </row>
    <row r="2046" spans="1:5" x14ac:dyDescent="0.2">
      <c r="A2046" s="273">
        <f t="shared" si="160"/>
        <v>2044</v>
      </c>
      <c r="B2046" s="16">
        <f t="shared" si="157"/>
        <v>361049.81</v>
      </c>
      <c r="C2046" s="274">
        <f t="shared" si="161"/>
        <v>317228.79999999999</v>
      </c>
      <c r="D2046" s="276">
        <f t="shared" si="158"/>
        <v>176.63885029354208</v>
      </c>
      <c r="E2046" s="276">
        <f t="shared" si="159"/>
        <v>155.19999999999999</v>
      </c>
    </row>
    <row r="2047" spans="1:5" x14ac:dyDescent="0.2">
      <c r="A2047" s="273">
        <f t="shared" si="160"/>
        <v>2045</v>
      </c>
      <c r="B2047" s="16">
        <f t="shared" si="157"/>
        <v>361216.98749999999</v>
      </c>
      <c r="C2047" s="274">
        <f t="shared" si="161"/>
        <v>317384</v>
      </c>
      <c r="D2047" s="276">
        <f t="shared" si="158"/>
        <v>176.6342237163814</v>
      </c>
      <c r="E2047" s="276">
        <f t="shared" si="159"/>
        <v>155.19999999999999</v>
      </c>
    </row>
    <row r="2048" spans="1:5" x14ac:dyDescent="0.2">
      <c r="A2048" s="273">
        <f t="shared" si="160"/>
        <v>2046</v>
      </c>
      <c r="B2048" s="16">
        <f t="shared" si="157"/>
        <v>361384.16500000004</v>
      </c>
      <c r="C2048" s="274">
        <f t="shared" si="161"/>
        <v>317539.19999999995</v>
      </c>
      <c r="D2048" s="276">
        <f t="shared" si="158"/>
        <v>176.62960166177911</v>
      </c>
      <c r="E2048" s="276">
        <f t="shared" si="159"/>
        <v>155.19999999999999</v>
      </c>
    </row>
    <row r="2049" spans="1:5" x14ac:dyDescent="0.2">
      <c r="A2049" s="273">
        <f t="shared" si="160"/>
        <v>2047</v>
      </c>
      <c r="B2049" s="16">
        <f t="shared" si="157"/>
        <v>361551.34250000003</v>
      </c>
      <c r="C2049" s="274">
        <f t="shared" si="161"/>
        <v>317694.39999999997</v>
      </c>
      <c r="D2049" s="276">
        <f t="shared" si="158"/>
        <v>176.624984123107</v>
      </c>
      <c r="E2049" s="276">
        <f t="shared" si="159"/>
        <v>155.19999999999999</v>
      </c>
    </row>
    <row r="2050" spans="1:5" x14ac:dyDescent="0.2">
      <c r="A2050" s="273">
        <f t="shared" si="160"/>
        <v>2048</v>
      </c>
      <c r="B2050" s="16">
        <f t="shared" si="157"/>
        <v>361718.52</v>
      </c>
      <c r="C2050" s="274">
        <f t="shared" si="161"/>
        <v>317849.59999999998</v>
      </c>
      <c r="D2050" s="276">
        <f t="shared" si="158"/>
        <v>176.62037109375001</v>
      </c>
      <c r="E2050" s="276">
        <f t="shared" si="159"/>
        <v>155.19999999999999</v>
      </c>
    </row>
    <row r="2051" spans="1:5" x14ac:dyDescent="0.2">
      <c r="A2051" s="273">
        <f t="shared" si="160"/>
        <v>2049</v>
      </c>
      <c r="B2051" s="16">
        <f t="shared" si="157"/>
        <v>361885.69750000001</v>
      </c>
      <c r="C2051" s="274">
        <f t="shared" si="161"/>
        <v>318004.8</v>
      </c>
      <c r="D2051" s="276">
        <f t="shared" si="158"/>
        <v>176.61576256710592</v>
      </c>
      <c r="E2051" s="276">
        <f t="shared" si="159"/>
        <v>155.19999999999999</v>
      </c>
    </row>
    <row r="2052" spans="1:5" x14ac:dyDescent="0.2">
      <c r="A2052" s="273">
        <f t="shared" si="160"/>
        <v>2050</v>
      </c>
      <c r="B2052" s="16">
        <f t="shared" ref="B2052:B2115" si="162">1.165*(16600+(A2052*143.5))</f>
        <v>362052.875</v>
      </c>
      <c r="C2052" s="274">
        <f t="shared" si="161"/>
        <v>318160</v>
      </c>
      <c r="D2052" s="276">
        <f t="shared" ref="D2052:D2115" si="163">B2052/A2052</f>
        <v>176.61115853658538</v>
      </c>
      <c r="E2052" s="276">
        <f t="shared" ref="E2052:E2115" si="164">C2052/A2052</f>
        <v>155.19999999999999</v>
      </c>
    </row>
    <row r="2053" spans="1:5" x14ac:dyDescent="0.2">
      <c r="A2053" s="273">
        <f t="shared" si="160"/>
        <v>2051</v>
      </c>
      <c r="B2053" s="16">
        <f t="shared" si="162"/>
        <v>362220.05249999999</v>
      </c>
      <c r="C2053" s="274">
        <f t="shared" si="161"/>
        <v>318315.19999999995</v>
      </c>
      <c r="D2053" s="276">
        <f t="shared" si="163"/>
        <v>176.60655899561189</v>
      </c>
      <c r="E2053" s="276">
        <f t="shared" si="164"/>
        <v>155.19999999999999</v>
      </c>
    </row>
    <row r="2054" spans="1:5" x14ac:dyDescent="0.2">
      <c r="A2054" s="273">
        <f t="shared" si="160"/>
        <v>2052</v>
      </c>
      <c r="B2054" s="16">
        <f t="shared" si="162"/>
        <v>362387.23000000004</v>
      </c>
      <c r="C2054" s="274">
        <f t="shared" si="161"/>
        <v>318470.39999999997</v>
      </c>
      <c r="D2054" s="276">
        <f t="shared" si="163"/>
        <v>176.60196393762186</v>
      </c>
      <c r="E2054" s="276">
        <f t="shared" si="164"/>
        <v>155.19999999999999</v>
      </c>
    </row>
    <row r="2055" spans="1:5" x14ac:dyDescent="0.2">
      <c r="A2055" s="273">
        <f t="shared" si="160"/>
        <v>2053</v>
      </c>
      <c r="B2055" s="16">
        <f t="shared" si="162"/>
        <v>362554.40750000003</v>
      </c>
      <c r="C2055" s="274">
        <f t="shared" si="161"/>
        <v>318625.59999999998</v>
      </c>
      <c r="D2055" s="276">
        <f t="shared" si="163"/>
        <v>176.59737335606431</v>
      </c>
      <c r="E2055" s="276">
        <f t="shared" si="164"/>
        <v>155.19999999999999</v>
      </c>
    </row>
    <row r="2056" spans="1:5" x14ac:dyDescent="0.2">
      <c r="A2056" s="273">
        <f t="shared" si="160"/>
        <v>2054</v>
      </c>
      <c r="B2056" s="16">
        <f t="shared" si="162"/>
        <v>362721.58500000002</v>
      </c>
      <c r="C2056" s="274">
        <f t="shared" si="161"/>
        <v>318780.79999999999</v>
      </c>
      <c r="D2056" s="276">
        <f t="shared" si="163"/>
        <v>176.59278724440117</v>
      </c>
      <c r="E2056" s="276">
        <f t="shared" si="164"/>
        <v>155.19999999999999</v>
      </c>
    </row>
    <row r="2057" spans="1:5" x14ac:dyDescent="0.2">
      <c r="A2057" s="273">
        <f t="shared" si="160"/>
        <v>2055</v>
      </c>
      <c r="B2057" s="16">
        <f t="shared" si="162"/>
        <v>362888.76250000001</v>
      </c>
      <c r="C2057" s="274">
        <f t="shared" si="161"/>
        <v>318936</v>
      </c>
      <c r="D2057" s="276">
        <f t="shared" si="163"/>
        <v>176.58820559610706</v>
      </c>
      <c r="E2057" s="276">
        <f t="shared" si="164"/>
        <v>155.19999999999999</v>
      </c>
    </row>
    <row r="2058" spans="1:5" x14ac:dyDescent="0.2">
      <c r="A2058" s="273">
        <f t="shared" si="160"/>
        <v>2056</v>
      </c>
      <c r="B2058" s="16">
        <f t="shared" si="162"/>
        <v>363055.94</v>
      </c>
      <c r="C2058" s="274">
        <f t="shared" si="161"/>
        <v>319091.19999999995</v>
      </c>
      <c r="D2058" s="276">
        <f t="shared" si="163"/>
        <v>176.58362840466927</v>
      </c>
      <c r="E2058" s="276">
        <f t="shared" si="164"/>
        <v>155.19999999999999</v>
      </c>
    </row>
    <row r="2059" spans="1:5" x14ac:dyDescent="0.2">
      <c r="A2059" s="273">
        <f t="shared" si="160"/>
        <v>2057</v>
      </c>
      <c r="B2059" s="16">
        <f t="shared" si="162"/>
        <v>363223.11749999999</v>
      </c>
      <c r="C2059" s="274">
        <f t="shared" si="161"/>
        <v>319246.39999999997</v>
      </c>
      <c r="D2059" s="276">
        <f t="shared" si="163"/>
        <v>176.57905566358775</v>
      </c>
      <c r="E2059" s="276">
        <f t="shared" si="164"/>
        <v>155.19999999999999</v>
      </c>
    </row>
    <row r="2060" spans="1:5" x14ac:dyDescent="0.2">
      <c r="A2060" s="273">
        <f t="shared" si="160"/>
        <v>2058</v>
      </c>
      <c r="B2060" s="16">
        <f t="shared" si="162"/>
        <v>363390.29499999998</v>
      </c>
      <c r="C2060" s="274">
        <f t="shared" si="161"/>
        <v>319401.59999999998</v>
      </c>
      <c r="D2060" s="276">
        <f t="shared" si="163"/>
        <v>176.57448736637511</v>
      </c>
      <c r="E2060" s="276">
        <f t="shared" si="164"/>
        <v>155.19999999999999</v>
      </c>
    </row>
    <row r="2061" spans="1:5" x14ac:dyDescent="0.2">
      <c r="A2061" s="273">
        <f t="shared" si="160"/>
        <v>2059</v>
      </c>
      <c r="B2061" s="16">
        <f t="shared" si="162"/>
        <v>363557.47250000003</v>
      </c>
      <c r="C2061" s="274">
        <f t="shared" si="161"/>
        <v>319556.8</v>
      </c>
      <c r="D2061" s="276">
        <f t="shared" si="163"/>
        <v>176.56992350655659</v>
      </c>
      <c r="E2061" s="276">
        <f t="shared" si="164"/>
        <v>155.19999999999999</v>
      </c>
    </row>
    <row r="2062" spans="1:5" x14ac:dyDescent="0.2">
      <c r="A2062" s="273">
        <f t="shared" si="160"/>
        <v>2060</v>
      </c>
      <c r="B2062" s="16">
        <f t="shared" si="162"/>
        <v>363724.65</v>
      </c>
      <c r="C2062" s="274">
        <f t="shared" si="161"/>
        <v>319712</v>
      </c>
      <c r="D2062" s="276">
        <f t="shared" si="163"/>
        <v>176.56536407766993</v>
      </c>
      <c r="E2062" s="276">
        <f t="shared" si="164"/>
        <v>155.19999999999999</v>
      </c>
    </row>
    <row r="2063" spans="1:5" x14ac:dyDescent="0.2">
      <c r="A2063" s="273">
        <f t="shared" ref="A2063:A2126" si="165">A2062+1</f>
        <v>2061</v>
      </c>
      <c r="B2063" s="16">
        <f t="shared" si="162"/>
        <v>363891.82750000001</v>
      </c>
      <c r="C2063" s="274">
        <f t="shared" ref="C2063:C2126" si="166">A2063*155.2</f>
        <v>319867.19999999995</v>
      </c>
      <c r="D2063" s="276">
        <f t="shared" si="163"/>
        <v>176.5608090732654</v>
      </c>
      <c r="E2063" s="276">
        <f t="shared" si="164"/>
        <v>155.19999999999999</v>
      </c>
    </row>
    <row r="2064" spans="1:5" x14ac:dyDescent="0.2">
      <c r="A2064" s="273">
        <f t="shared" si="165"/>
        <v>2062</v>
      </c>
      <c r="B2064" s="16">
        <f t="shared" si="162"/>
        <v>364059.005</v>
      </c>
      <c r="C2064" s="274">
        <f t="shared" si="166"/>
        <v>320022.39999999997</v>
      </c>
      <c r="D2064" s="276">
        <f t="shared" si="163"/>
        <v>176.55625848690593</v>
      </c>
      <c r="E2064" s="276">
        <f t="shared" si="164"/>
        <v>155.19999999999999</v>
      </c>
    </row>
    <row r="2065" spans="1:5" x14ac:dyDescent="0.2">
      <c r="A2065" s="273">
        <f t="shared" si="165"/>
        <v>2063</v>
      </c>
      <c r="B2065" s="16">
        <f t="shared" si="162"/>
        <v>364226.1825</v>
      </c>
      <c r="C2065" s="274">
        <f t="shared" si="166"/>
        <v>320177.59999999998</v>
      </c>
      <c r="D2065" s="276">
        <f t="shared" si="163"/>
        <v>176.55171231216676</v>
      </c>
      <c r="E2065" s="276">
        <f t="shared" si="164"/>
        <v>155.19999999999999</v>
      </c>
    </row>
    <row r="2066" spans="1:5" x14ac:dyDescent="0.2">
      <c r="A2066" s="273">
        <f t="shared" si="165"/>
        <v>2064</v>
      </c>
      <c r="B2066" s="16">
        <f t="shared" si="162"/>
        <v>364393.36</v>
      </c>
      <c r="C2066" s="274">
        <f t="shared" si="166"/>
        <v>320332.79999999999</v>
      </c>
      <c r="D2066" s="276">
        <f t="shared" si="163"/>
        <v>176.54717054263566</v>
      </c>
      <c r="E2066" s="276">
        <f t="shared" si="164"/>
        <v>155.19999999999999</v>
      </c>
    </row>
    <row r="2067" spans="1:5" x14ac:dyDescent="0.2">
      <c r="A2067" s="273">
        <f t="shared" si="165"/>
        <v>2065</v>
      </c>
      <c r="B2067" s="16">
        <f t="shared" si="162"/>
        <v>364560.53750000003</v>
      </c>
      <c r="C2067" s="274">
        <f t="shared" si="166"/>
        <v>320488</v>
      </c>
      <c r="D2067" s="276">
        <f t="shared" si="163"/>
        <v>176.54263317191285</v>
      </c>
      <c r="E2067" s="276">
        <f t="shared" si="164"/>
        <v>155.19999999999999</v>
      </c>
    </row>
    <row r="2068" spans="1:5" x14ac:dyDescent="0.2">
      <c r="A2068" s="273">
        <f t="shared" si="165"/>
        <v>2066</v>
      </c>
      <c r="B2068" s="16">
        <f t="shared" si="162"/>
        <v>364727.71500000003</v>
      </c>
      <c r="C2068" s="274">
        <f t="shared" si="166"/>
        <v>320643.19999999995</v>
      </c>
      <c r="D2068" s="276">
        <f t="shared" si="163"/>
        <v>176.53810019361086</v>
      </c>
      <c r="E2068" s="276">
        <f t="shared" si="164"/>
        <v>155.19999999999999</v>
      </c>
    </row>
    <row r="2069" spans="1:5" x14ac:dyDescent="0.2">
      <c r="A2069" s="273">
        <f t="shared" si="165"/>
        <v>2067</v>
      </c>
      <c r="B2069" s="16">
        <f t="shared" si="162"/>
        <v>364894.89250000002</v>
      </c>
      <c r="C2069" s="274">
        <f t="shared" si="166"/>
        <v>320798.39999999997</v>
      </c>
      <c r="D2069" s="276">
        <f t="shared" si="163"/>
        <v>176.53357160135462</v>
      </c>
      <c r="E2069" s="276">
        <f t="shared" si="164"/>
        <v>155.19999999999999</v>
      </c>
    </row>
    <row r="2070" spans="1:5" x14ac:dyDescent="0.2">
      <c r="A2070" s="273">
        <f t="shared" si="165"/>
        <v>2068</v>
      </c>
      <c r="B2070" s="16">
        <f t="shared" si="162"/>
        <v>365062.07</v>
      </c>
      <c r="C2070" s="274">
        <f t="shared" si="166"/>
        <v>320953.59999999998</v>
      </c>
      <c r="D2070" s="276">
        <f t="shared" si="163"/>
        <v>176.52904738878144</v>
      </c>
      <c r="E2070" s="276">
        <f t="shared" si="164"/>
        <v>155.19999999999999</v>
      </c>
    </row>
    <row r="2071" spans="1:5" x14ac:dyDescent="0.2">
      <c r="A2071" s="273">
        <f t="shared" si="165"/>
        <v>2069</v>
      </c>
      <c r="B2071" s="16">
        <f t="shared" si="162"/>
        <v>365229.2475</v>
      </c>
      <c r="C2071" s="274">
        <f t="shared" si="166"/>
        <v>321108.8</v>
      </c>
      <c r="D2071" s="276">
        <f t="shared" si="163"/>
        <v>176.52452754954084</v>
      </c>
      <c r="E2071" s="276">
        <f t="shared" si="164"/>
        <v>155.19999999999999</v>
      </c>
    </row>
    <row r="2072" spans="1:5" x14ac:dyDescent="0.2">
      <c r="A2072" s="273">
        <f t="shared" si="165"/>
        <v>2070</v>
      </c>
      <c r="B2072" s="16">
        <f t="shared" si="162"/>
        <v>365396.42499999999</v>
      </c>
      <c r="C2072" s="274">
        <f t="shared" si="166"/>
        <v>321264</v>
      </c>
      <c r="D2072" s="276">
        <f t="shared" si="163"/>
        <v>176.52001207729469</v>
      </c>
      <c r="E2072" s="276">
        <f t="shared" si="164"/>
        <v>155.19999999999999</v>
      </c>
    </row>
    <row r="2073" spans="1:5" x14ac:dyDescent="0.2">
      <c r="A2073" s="273">
        <f t="shared" si="165"/>
        <v>2071</v>
      </c>
      <c r="B2073" s="16">
        <f t="shared" si="162"/>
        <v>365563.60250000004</v>
      </c>
      <c r="C2073" s="274">
        <f t="shared" si="166"/>
        <v>321419.19999999995</v>
      </c>
      <c r="D2073" s="276">
        <f t="shared" si="163"/>
        <v>176.51550096571705</v>
      </c>
      <c r="E2073" s="276">
        <f t="shared" si="164"/>
        <v>155.19999999999999</v>
      </c>
    </row>
    <row r="2074" spans="1:5" x14ac:dyDescent="0.2">
      <c r="A2074" s="273">
        <f t="shared" si="165"/>
        <v>2072</v>
      </c>
      <c r="B2074" s="16">
        <f t="shared" si="162"/>
        <v>365730.78</v>
      </c>
      <c r="C2074" s="274">
        <f t="shared" si="166"/>
        <v>321574.39999999997</v>
      </c>
      <c r="D2074" s="276">
        <f t="shared" si="163"/>
        <v>176.51099420849422</v>
      </c>
      <c r="E2074" s="276">
        <f t="shared" si="164"/>
        <v>155.19999999999999</v>
      </c>
    </row>
    <row r="2075" spans="1:5" x14ac:dyDescent="0.2">
      <c r="A2075" s="273">
        <f t="shared" si="165"/>
        <v>2073</v>
      </c>
      <c r="B2075" s="16">
        <f t="shared" si="162"/>
        <v>365897.95750000002</v>
      </c>
      <c r="C2075" s="274">
        <f t="shared" si="166"/>
        <v>321729.59999999998</v>
      </c>
      <c r="D2075" s="276">
        <f t="shared" si="163"/>
        <v>176.50649179932466</v>
      </c>
      <c r="E2075" s="276">
        <f t="shared" si="164"/>
        <v>155.19999999999999</v>
      </c>
    </row>
    <row r="2076" spans="1:5" x14ac:dyDescent="0.2">
      <c r="A2076" s="273">
        <f t="shared" si="165"/>
        <v>2074</v>
      </c>
      <c r="B2076" s="16">
        <f t="shared" si="162"/>
        <v>366065.13500000001</v>
      </c>
      <c r="C2076" s="274">
        <f t="shared" si="166"/>
        <v>321884.79999999999</v>
      </c>
      <c r="D2076" s="276">
        <f t="shared" si="163"/>
        <v>176.50199373191901</v>
      </c>
      <c r="E2076" s="276">
        <f t="shared" si="164"/>
        <v>155.19999999999999</v>
      </c>
    </row>
    <row r="2077" spans="1:5" x14ac:dyDescent="0.2">
      <c r="A2077" s="273">
        <f t="shared" si="165"/>
        <v>2075</v>
      </c>
      <c r="B2077" s="16">
        <f t="shared" si="162"/>
        <v>366232.3125</v>
      </c>
      <c r="C2077" s="274">
        <f t="shared" si="166"/>
        <v>322040</v>
      </c>
      <c r="D2077" s="276">
        <f t="shared" si="163"/>
        <v>176.4975</v>
      </c>
      <c r="E2077" s="276">
        <f t="shared" si="164"/>
        <v>155.19999999999999</v>
      </c>
    </row>
    <row r="2078" spans="1:5" x14ac:dyDescent="0.2">
      <c r="A2078" s="273">
        <f t="shared" si="165"/>
        <v>2076</v>
      </c>
      <c r="B2078" s="16">
        <f t="shared" si="162"/>
        <v>366399.49</v>
      </c>
      <c r="C2078" s="274">
        <f t="shared" si="166"/>
        <v>322195.19999999995</v>
      </c>
      <c r="D2078" s="276">
        <f t="shared" si="163"/>
        <v>176.49301059730249</v>
      </c>
      <c r="E2078" s="276">
        <f t="shared" si="164"/>
        <v>155.19999999999999</v>
      </c>
    </row>
    <row r="2079" spans="1:5" x14ac:dyDescent="0.2">
      <c r="A2079" s="273">
        <f t="shared" si="165"/>
        <v>2077</v>
      </c>
      <c r="B2079" s="16">
        <f t="shared" si="162"/>
        <v>366566.66750000004</v>
      </c>
      <c r="C2079" s="274">
        <f t="shared" si="166"/>
        <v>322350.39999999997</v>
      </c>
      <c r="D2079" s="276">
        <f t="shared" si="163"/>
        <v>176.48852551757344</v>
      </c>
      <c r="E2079" s="276">
        <f t="shared" si="164"/>
        <v>155.19999999999999</v>
      </c>
    </row>
    <row r="2080" spans="1:5" x14ac:dyDescent="0.2">
      <c r="A2080" s="273">
        <f t="shared" si="165"/>
        <v>2078</v>
      </c>
      <c r="B2080" s="16">
        <f t="shared" si="162"/>
        <v>366733.84500000003</v>
      </c>
      <c r="C2080" s="274">
        <f t="shared" si="166"/>
        <v>322505.59999999998</v>
      </c>
      <c r="D2080" s="276">
        <f t="shared" si="163"/>
        <v>176.48404475457173</v>
      </c>
      <c r="E2080" s="276">
        <f t="shared" si="164"/>
        <v>155.19999999999999</v>
      </c>
    </row>
    <row r="2081" spans="1:5" x14ac:dyDescent="0.2">
      <c r="A2081" s="273">
        <f t="shared" si="165"/>
        <v>2079</v>
      </c>
      <c r="B2081" s="16">
        <f t="shared" si="162"/>
        <v>366901.02250000002</v>
      </c>
      <c r="C2081" s="274">
        <f t="shared" si="166"/>
        <v>322660.8</v>
      </c>
      <c r="D2081" s="276">
        <f t="shared" si="163"/>
        <v>176.47956830206832</v>
      </c>
      <c r="E2081" s="276">
        <f t="shared" si="164"/>
        <v>155.19999999999999</v>
      </c>
    </row>
    <row r="2082" spans="1:5" x14ac:dyDescent="0.2">
      <c r="A2082" s="273">
        <f t="shared" si="165"/>
        <v>2080</v>
      </c>
      <c r="B2082" s="16">
        <f t="shared" si="162"/>
        <v>367068.2</v>
      </c>
      <c r="C2082" s="274">
        <f t="shared" si="166"/>
        <v>322816</v>
      </c>
      <c r="D2082" s="276">
        <f t="shared" si="163"/>
        <v>176.47509615384615</v>
      </c>
      <c r="E2082" s="276">
        <f t="shared" si="164"/>
        <v>155.19999999999999</v>
      </c>
    </row>
    <row r="2083" spans="1:5" x14ac:dyDescent="0.2">
      <c r="A2083" s="273">
        <f t="shared" si="165"/>
        <v>2081</v>
      </c>
      <c r="B2083" s="16">
        <f t="shared" si="162"/>
        <v>367235.3775</v>
      </c>
      <c r="C2083" s="274">
        <f t="shared" si="166"/>
        <v>322971.19999999995</v>
      </c>
      <c r="D2083" s="276">
        <f t="shared" si="163"/>
        <v>176.47062830370015</v>
      </c>
      <c r="E2083" s="276">
        <f t="shared" si="164"/>
        <v>155.19999999999999</v>
      </c>
    </row>
    <row r="2084" spans="1:5" x14ac:dyDescent="0.2">
      <c r="A2084" s="273">
        <f t="shared" si="165"/>
        <v>2082</v>
      </c>
      <c r="B2084" s="16">
        <f t="shared" si="162"/>
        <v>367402.55499999999</v>
      </c>
      <c r="C2084" s="274">
        <f t="shared" si="166"/>
        <v>323126.39999999997</v>
      </c>
      <c r="D2084" s="276">
        <f t="shared" si="163"/>
        <v>176.46616474543708</v>
      </c>
      <c r="E2084" s="276">
        <f t="shared" si="164"/>
        <v>155.19999999999999</v>
      </c>
    </row>
    <row r="2085" spans="1:5" x14ac:dyDescent="0.2">
      <c r="A2085" s="273">
        <f t="shared" si="165"/>
        <v>2083</v>
      </c>
      <c r="B2085" s="16">
        <f t="shared" si="162"/>
        <v>367569.73249999998</v>
      </c>
      <c r="C2085" s="274">
        <f t="shared" si="166"/>
        <v>323281.59999999998</v>
      </c>
      <c r="D2085" s="276">
        <f t="shared" si="163"/>
        <v>176.46170547287565</v>
      </c>
      <c r="E2085" s="276">
        <f t="shared" si="164"/>
        <v>155.19999999999999</v>
      </c>
    </row>
    <row r="2086" spans="1:5" x14ac:dyDescent="0.2">
      <c r="A2086" s="273">
        <f t="shared" si="165"/>
        <v>2084</v>
      </c>
      <c r="B2086" s="16">
        <f t="shared" si="162"/>
        <v>367736.91000000003</v>
      </c>
      <c r="C2086" s="274">
        <f t="shared" si="166"/>
        <v>323436.79999999999</v>
      </c>
      <c r="D2086" s="276">
        <f t="shared" si="163"/>
        <v>176.45725047984646</v>
      </c>
      <c r="E2086" s="276">
        <f t="shared" si="164"/>
        <v>155.19999999999999</v>
      </c>
    </row>
    <row r="2087" spans="1:5" x14ac:dyDescent="0.2">
      <c r="A2087" s="273">
        <f t="shared" si="165"/>
        <v>2085</v>
      </c>
      <c r="B2087" s="16">
        <f t="shared" si="162"/>
        <v>367904.08750000002</v>
      </c>
      <c r="C2087" s="274">
        <f t="shared" si="166"/>
        <v>323592</v>
      </c>
      <c r="D2087" s="276">
        <f t="shared" si="163"/>
        <v>176.45279976019185</v>
      </c>
      <c r="E2087" s="276">
        <f t="shared" si="164"/>
        <v>155.19999999999999</v>
      </c>
    </row>
    <row r="2088" spans="1:5" x14ac:dyDescent="0.2">
      <c r="A2088" s="273">
        <f t="shared" si="165"/>
        <v>2086</v>
      </c>
      <c r="B2088" s="16">
        <f t="shared" si="162"/>
        <v>368071.26500000001</v>
      </c>
      <c r="C2088" s="274">
        <f t="shared" si="166"/>
        <v>323747.19999999995</v>
      </c>
      <c r="D2088" s="276">
        <f t="shared" si="163"/>
        <v>176.44835330776607</v>
      </c>
      <c r="E2088" s="276">
        <f t="shared" si="164"/>
        <v>155.19999999999999</v>
      </c>
    </row>
    <row r="2089" spans="1:5" x14ac:dyDescent="0.2">
      <c r="A2089" s="273">
        <f t="shared" si="165"/>
        <v>2087</v>
      </c>
      <c r="B2089" s="16">
        <f t="shared" si="162"/>
        <v>368238.4425</v>
      </c>
      <c r="C2089" s="274">
        <f t="shared" si="166"/>
        <v>323902.39999999997</v>
      </c>
      <c r="D2089" s="276">
        <f t="shared" si="163"/>
        <v>176.44391111643509</v>
      </c>
      <c r="E2089" s="276">
        <f t="shared" si="164"/>
        <v>155.19999999999999</v>
      </c>
    </row>
    <row r="2090" spans="1:5" x14ac:dyDescent="0.2">
      <c r="A2090" s="273">
        <f t="shared" si="165"/>
        <v>2088</v>
      </c>
      <c r="B2090" s="16">
        <f t="shared" si="162"/>
        <v>368405.62</v>
      </c>
      <c r="C2090" s="274">
        <f t="shared" si="166"/>
        <v>324057.59999999998</v>
      </c>
      <c r="D2090" s="276">
        <f t="shared" si="163"/>
        <v>176.43947318007662</v>
      </c>
      <c r="E2090" s="276">
        <f t="shared" si="164"/>
        <v>155.19999999999999</v>
      </c>
    </row>
    <row r="2091" spans="1:5" x14ac:dyDescent="0.2">
      <c r="A2091" s="273">
        <f t="shared" si="165"/>
        <v>2089</v>
      </c>
      <c r="B2091" s="16">
        <f t="shared" si="162"/>
        <v>368572.79749999999</v>
      </c>
      <c r="C2091" s="274">
        <f t="shared" si="166"/>
        <v>324212.8</v>
      </c>
      <c r="D2091" s="276">
        <f t="shared" si="163"/>
        <v>176.43503949258019</v>
      </c>
      <c r="E2091" s="276">
        <f t="shared" si="164"/>
        <v>155.19999999999999</v>
      </c>
    </row>
    <row r="2092" spans="1:5" x14ac:dyDescent="0.2">
      <c r="A2092" s="273">
        <f t="shared" si="165"/>
        <v>2090</v>
      </c>
      <c r="B2092" s="16">
        <f t="shared" si="162"/>
        <v>368739.97500000003</v>
      </c>
      <c r="C2092" s="274">
        <f t="shared" si="166"/>
        <v>324368</v>
      </c>
      <c r="D2092" s="276">
        <f t="shared" si="163"/>
        <v>176.4306100478469</v>
      </c>
      <c r="E2092" s="276">
        <f t="shared" si="164"/>
        <v>155.19999999999999</v>
      </c>
    </row>
    <row r="2093" spans="1:5" x14ac:dyDescent="0.2">
      <c r="A2093" s="273">
        <f t="shared" si="165"/>
        <v>2091</v>
      </c>
      <c r="B2093" s="16">
        <f t="shared" si="162"/>
        <v>368907.15250000003</v>
      </c>
      <c r="C2093" s="274">
        <f t="shared" si="166"/>
        <v>324523.19999999995</v>
      </c>
      <c r="D2093" s="276">
        <f t="shared" si="163"/>
        <v>176.42618483978958</v>
      </c>
      <c r="E2093" s="276">
        <f t="shared" si="164"/>
        <v>155.19999999999999</v>
      </c>
    </row>
    <row r="2094" spans="1:5" x14ac:dyDescent="0.2">
      <c r="A2094" s="273">
        <f t="shared" si="165"/>
        <v>2092</v>
      </c>
      <c r="B2094" s="16">
        <f t="shared" si="162"/>
        <v>369074.33</v>
      </c>
      <c r="C2094" s="274">
        <f t="shared" si="166"/>
        <v>324678.39999999997</v>
      </c>
      <c r="D2094" s="276">
        <f t="shared" si="163"/>
        <v>176.42176386233271</v>
      </c>
      <c r="E2094" s="276">
        <f t="shared" si="164"/>
        <v>155.19999999999999</v>
      </c>
    </row>
    <row r="2095" spans="1:5" x14ac:dyDescent="0.2">
      <c r="A2095" s="273">
        <f t="shared" si="165"/>
        <v>2093</v>
      </c>
      <c r="B2095" s="16">
        <f t="shared" si="162"/>
        <v>369241.50750000001</v>
      </c>
      <c r="C2095" s="274">
        <f t="shared" si="166"/>
        <v>324833.59999999998</v>
      </c>
      <c r="D2095" s="276">
        <f t="shared" si="163"/>
        <v>176.41734710941233</v>
      </c>
      <c r="E2095" s="276">
        <f t="shared" si="164"/>
        <v>155.19999999999999</v>
      </c>
    </row>
    <row r="2096" spans="1:5" x14ac:dyDescent="0.2">
      <c r="A2096" s="273">
        <f t="shared" si="165"/>
        <v>2094</v>
      </c>
      <c r="B2096" s="16">
        <f t="shared" si="162"/>
        <v>369408.685</v>
      </c>
      <c r="C2096" s="274">
        <f t="shared" si="166"/>
        <v>324988.79999999999</v>
      </c>
      <c r="D2096" s="276">
        <f t="shared" si="163"/>
        <v>176.41293457497613</v>
      </c>
      <c r="E2096" s="276">
        <f t="shared" si="164"/>
        <v>155.19999999999999</v>
      </c>
    </row>
    <row r="2097" spans="1:5" x14ac:dyDescent="0.2">
      <c r="A2097" s="273">
        <f t="shared" si="165"/>
        <v>2095</v>
      </c>
      <c r="B2097" s="16">
        <f t="shared" si="162"/>
        <v>369575.86249999999</v>
      </c>
      <c r="C2097" s="274">
        <f t="shared" si="166"/>
        <v>325144</v>
      </c>
      <c r="D2097" s="276">
        <f t="shared" si="163"/>
        <v>176.40852625298328</v>
      </c>
      <c r="E2097" s="276">
        <f t="shared" si="164"/>
        <v>155.19999999999999</v>
      </c>
    </row>
    <row r="2098" spans="1:5" x14ac:dyDescent="0.2">
      <c r="A2098" s="273">
        <f t="shared" si="165"/>
        <v>2096</v>
      </c>
      <c r="B2098" s="16">
        <f t="shared" si="162"/>
        <v>369743.04000000004</v>
      </c>
      <c r="C2098" s="274">
        <f t="shared" si="166"/>
        <v>325299.19999999995</v>
      </c>
      <c r="D2098" s="276">
        <f t="shared" si="163"/>
        <v>176.40412213740458</v>
      </c>
      <c r="E2098" s="276">
        <f t="shared" si="164"/>
        <v>155.19999999999999</v>
      </c>
    </row>
    <row r="2099" spans="1:5" x14ac:dyDescent="0.2">
      <c r="A2099" s="273">
        <f t="shared" si="165"/>
        <v>2097</v>
      </c>
      <c r="B2099" s="16">
        <f t="shared" si="162"/>
        <v>369910.21750000003</v>
      </c>
      <c r="C2099" s="274">
        <f t="shared" si="166"/>
        <v>325454.39999999997</v>
      </c>
      <c r="D2099" s="276">
        <f t="shared" si="163"/>
        <v>176.39972222222224</v>
      </c>
      <c r="E2099" s="276">
        <f t="shared" si="164"/>
        <v>155.19999999999999</v>
      </c>
    </row>
    <row r="2100" spans="1:5" x14ac:dyDescent="0.2">
      <c r="A2100" s="273">
        <f t="shared" si="165"/>
        <v>2098</v>
      </c>
      <c r="B2100" s="16">
        <f t="shared" si="162"/>
        <v>370077.39500000002</v>
      </c>
      <c r="C2100" s="274">
        <f t="shared" si="166"/>
        <v>325609.59999999998</v>
      </c>
      <c r="D2100" s="276">
        <f t="shared" si="163"/>
        <v>176.39532650142993</v>
      </c>
      <c r="E2100" s="276">
        <f t="shared" si="164"/>
        <v>155.19999999999999</v>
      </c>
    </row>
    <row r="2101" spans="1:5" x14ac:dyDescent="0.2">
      <c r="A2101" s="273">
        <f t="shared" si="165"/>
        <v>2099</v>
      </c>
      <c r="B2101" s="16">
        <f t="shared" si="162"/>
        <v>370244.57250000001</v>
      </c>
      <c r="C2101" s="274">
        <f t="shared" si="166"/>
        <v>325764.8</v>
      </c>
      <c r="D2101" s="276">
        <f t="shared" si="163"/>
        <v>176.39093496903288</v>
      </c>
      <c r="E2101" s="276">
        <f t="shared" si="164"/>
        <v>155.19999999999999</v>
      </c>
    </row>
    <row r="2102" spans="1:5" x14ac:dyDescent="0.2">
      <c r="A2102" s="273">
        <f t="shared" si="165"/>
        <v>2100</v>
      </c>
      <c r="B2102" s="16">
        <f t="shared" si="162"/>
        <v>370411.75</v>
      </c>
      <c r="C2102" s="274">
        <f t="shared" si="166"/>
        <v>325920</v>
      </c>
      <c r="D2102" s="276">
        <f t="shared" si="163"/>
        <v>176.38654761904763</v>
      </c>
      <c r="E2102" s="276">
        <f t="shared" si="164"/>
        <v>155.19999999999999</v>
      </c>
    </row>
    <row r="2103" spans="1:5" x14ac:dyDescent="0.2">
      <c r="A2103" s="273">
        <f t="shared" si="165"/>
        <v>2101</v>
      </c>
      <c r="B2103" s="16">
        <f t="shared" si="162"/>
        <v>370578.92749999999</v>
      </c>
      <c r="C2103" s="274">
        <f t="shared" si="166"/>
        <v>326075.19999999995</v>
      </c>
      <c r="D2103" s="276">
        <f t="shared" si="163"/>
        <v>176.38216444550213</v>
      </c>
      <c r="E2103" s="276">
        <f t="shared" si="164"/>
        <v>155.19999999999999</v>
      </c>
    </row>
    <row r="2104" spans="1:5" x14ac:dyDescent="0.2">
      <c r="A2104" s="273">
        <f t="shared" si="165"/>
        <v>2102</v>
      </c>
      <c r="B2104" s="16">
        <f t="shared" si="162"/>
        <v>370746.10500000004</v>
      </c>
      <c r="C2104" s="274">
        <f t="shared" si="166"/>
        <v>326230.39999999997</v>
      </c>
      <c r="D2104" s="276">
        <f t="shared" si="163"/>
        <v>176.37778544243579</v>
      </c>
      <c r="E2104" s="276">
        <f t="shared" si="164"/>
        <v>155.19999999999999</v>
      </c>
    </row>
    <row r="2105" spans="1:5" x14ac:dyDescent="0.2">
      <c r="A2105" s="273">
        <f t="shared" si="165"/>
        <v>2103</v>
      </c>
      <c r="B2105" s="16">
        <f t="shared" si="162"/>
        <v>370913.28250000003</v>
      </c>
      <c r="C2105" s="274">
        <f t="shared" si="166"/>
        <v>326385.59999999998</v>
      </c>
      <c r="D2105" s="276">
        <f t="shared" si="163"/>
        <v>176.3734106038992</v>
      </c>
      <c r="E2105" s="276">
        <f t="shared" si="164"/>
        <v>155.19999999999999</v>
      </c>
    </row>
    <row r="2106" spans="1:5" x14ac:dyDescent="0.2">
      <c r="A2106" s="273">
        <f t="shared" si="165"/>
        <v>2104</v>
      </c>
      <c r="B2106" s="16">
        <f t="shared" si="162"/>
        <v>371080.46</v>
      </c>
      <c r="C2106" s="274">
        <f t="shared" si="166"/>
        <v>326540.79999999999</v>
      </c>
      <c r="D2106" s="276">
        <f t="shared" si="163"/>
        <v>176.36903992395438</v>
      </c>
      <c r="E2106" s="276">
        <f t="shared" si="164"/>
        <v>155.19999999999999</v>
      </c>
    </row>
    <row r="2107" spans="1:5" x14ac:dyDescent="0.2">
      <c r="A2107" s="273">
        <f t="shared" si="165"/>
        <v>2105</v>
      </c>
      <c r="B2107" s="16">
        <f t="shared" si="162"/>
        <v>371247.63750000001</v>
      </c>
      <c r="C2107" s="274">
        <f t="shared" si="166"/>
        <v>326696</v>
      </c>
      <c r="D2107" s="276">
        <f t="shared" si="163"/>
        <v>176.36467339667459</v>
      </c>
      <c r="E2107" s="276">
        <f t="shared" si="164"/>
        <v>155.19999999999999</v>
      </c>
    </row>
    <row r="2108" spans="1:5" x14ac:dyDescent="0.2">
      <c r="A2108" s="273">
        <f t="shared" si="165"/>
        <v>2106</v>
      </c>
      <c r="B2108" s="16">
        <f t="shared" si="162"/>
        <v>371414.815</v>
      </c>
      <c r="C2108" s="274">
        <f t="shared" si="166"/>
        <v>326851.19999999995</v>
      </c>
      <c r="D2108" s="276">
        <f t="shared" si="163"/>
        <v>176.36031101614435</v>
      </c>
      <c r="E2108" s="276">
        <f t="shared" si="164"/>
        <v>155.19999999999999</v>
      </c>
    </row>
    <row r="2109" spans="1:5" x14ac:dyDescent="0.2">
      <c r="A2109" s="273">
        <f t="shared" si="165"/>
        <v>2107</v>
      </c>
      <c r="B2109" s="16">
        <f t="shared" si="162"/>
        <v>371581.99249999999</v>
      </c>
      <c r="C2109" s="274">
        <f t="shared" si="166"/>
        <v>327006.39999999997</v>
      </c>
      <c r="D2109" s="276">
        <f t="shared" si="163"/>
        <v>176.35595277645942</v>
      </c>
      <c r="E2109" s="276">
        <f t="shared" si="164"/>
        <v>155.19999999999999</v>
      </c>
    </row>
    <row r="2110" spans="1:5" x14ac:dyDescent="0.2">
      <c r="A2110" s="273">
        <f t="shared" si="165"/>
        <v>2108</v>
      </c>
      <c r="B2110" s="16">
        <f t="shared" si="162"/>
        <v>371749.17</v>
      </c>
      <c r="C2110" s="274">
        <f t="shared" si="166"/>
        <v>327161.59999999998</v>
      </c>
      <c r="D2110" s="276">
        <f t="shared" si="163"/>
        <v>176.35159867172675</v>
      </c>
      <c r="E2110" s="276">
        <f t="shared" si="164"/>
        <v>155.19999999999999</v>
      </c>
    </row>
    <row r="2111" spans="1:5" x14ac:dyDescent="0.2">
      <c r="A2111" s="273">
        <f t="shared" si="165"/>
        <v>2109</v>
      </c>
      <c r="B2111" s="16">
        <f t="shared" si="162"/>
        <v>371916.34750000003</v>
      </c>
      <c r="C2111" s="274">
        <f t="shared" si="166"/>
        <v>327316.8</v>
      </c>
      <c r="D2111" s="276">
        <f t="shared" si="163"/>
        <v>176.3472486960645</v>
      </c>
      <c r="E2111" s="276">
        <f t="shared" si="164"/>
        <v>155.19999999999999</v>
      </c>
    </row>
    <row r="2112" spans="1:5" x14ac:dyDescent="0.2">
      <c r="A2112" s="273">
        <f t="shared" si="165"/>
        <v>2110</v>
      </c>
      <c r="B2112" s="16">
        <f t="shared" si="162"/>
        <v>372083.52500000002</v>
      </c>
      <c r="C2112" s="274">
        <f t="shared" si="166"/>
        <v>327472</v>
      </c>
      <c r="D2112" s="276">
        <f t="shared" si="163"/>
        <v>176.34290284360191</v>
      </c>
      <c r="E2112" s="276">
        <f t="shared" si="164"/>
        <v>155.19999999999999</v>
      </c>
    </row>
    <row r="2113" spans="1:5" x14ac:dyDescent="0.2">
      <c r="A2113" s="273">
        <f t="shared" si="165"/>
        <v>2111</v>
      </c>
      <c r="B2113" s="16">
        <f t="shared" si="162"/>
        <v>372250.70250000001</v>
      </c>
      <c r="C2113" s="274">
        <f t="shared" si="166"/>
        <v>327627.19999999995</v>
      </c>
      <c r="D2113" s="276">
        <f t="shared" si="163"/>
        <v>176.33856110847941</v>
      </c>
      <c r="E2113" s="276">
        <f t="shared" si="164"/>
        <v>155.19999999999999</v>
      </c>
    </row>
    <row r="2114" spans="1:5" x14ac:dyDescent="0.2">
      <c r="A2114" s="273">
        <f t="shared" si="165"/>
        <v>2112</v>
      </c>
      <c r="B2114" s="16">
        <f t="shared" si="162"/>
        <v>372417.88</v>
      </c>
      <c r="C2114" s="274">
        <f t="shared" si="166"/>
        <v>327782.39999999997</v>
      </c>
      <c r="D2114" s="276">
        <f t="shared" si="163"/>
        <v>176.33422348484848</v>
      </c>
      <c r="E2114" s="276">
        <f t="shared" si="164"/>
        <v>155.19999999999999</v>
      </c>
    </row>
    <row r="2115" spans="1:5" x14ac:dyDescent="0.2">
      <c r="A2115" s="273">
        <f t="shared" si="165"/>
        <v>2113</v>
      </c>
      <c r="B2115" s="16">
        <f t="shared" si="162"/>
        <v>372585.0575</v>
      </c>
      <c r="C2115" s="274">
        <f t="shared" si="166"/>
        <v>327937.59999999998</v>
      </c>
      <c r="D2115" s="276">
        <f t="shared" si="163"/>
        <v>176.32988996687175</v>
      </c>
      <c r="E2115" s="276">
        <f t="shared" si="164"/>
        <v>155.19999999999999</v>
      </c>
    </row>
    <row r="2116" spans="1:5" x14ac:dyDescent="0.2">
      <c r="A2116" s="273">
        <f t="shared" si="165"/>
        <v>2114</v>
      </c>
      <c r="B2116" s="16">
        <f t="shared" ref="B2116:B2179" si="167">1.165*(16600+(A2116*143.5))</f>
        <v>372752.23499999999</v>
      </c>
      <c r="C2116" s="274">
        <f t="shared" si="166"/>
        <v>328092.79999999999</v>
      </c>
      <c r="D2116" s="276">
        <f t="shared" ref="D2116:D2179" si="168">B2116/A2116</f>
        <v>176.32556054872279</v>
      </c>
      <c r="E2116" s="276">
        <f t="shared" ref="E2116:E2179" si="169">C2116/A2116</f>
        <v>155.19999999999999</v>
      </c>
    </row>
    <row r="2117" spans="1:5" x14ac:dyDescent="0.2">
      <c r="A2117" s="273">
        <f t="shared" si="165"/>
        <v>2115</v>
      </c>
      <c r="B2117" s="16">
        <f t="shared" si="167"/>
        <v>372919.41250000003</v>
      </c>
      <c r="C2117" s="274">
        <f t="shared" si="166"/>
        <v>328248</v>
      </c>
      <c r="D2117" s="276">
        <f t="shared" si="168"/>
        <v>176.3212352245863</v>
      </c>
      <c r="E2117" s="276">
        <f t="shared" si="169"/>
        <v>155.19999999999999</v>
      </c>
    </row>
    <row r="2118" spans="1:5" x14ac:dyDescent="0.2">
      <c r="A2118" s="273">
        <f t="shared" si="165"/>
        <v>2116</v>
      </c>
      <c r="B2118" s="16">
        <f t="shared" si="167"/>
        <v>373086.59</v>
      </c>
      <c r="C2118" s="274">
        <f t="shared" si="166"/>
        <v>328403.19999999995</v>
      </c>
      <c r="D2118" s="276">
        <f t="shared" si="168"/>
        <v>176.31691398865786</v>
      </c>
      <c r="E2118" s="276">
        <f t="shared" si="169"/>
        <v>155.19999999999999</v>
      </c>
    </row>
    <row r="2119" spans="1:5" x14ac:dyDescent="0.2">
      <c r="A2119" s="273">
        <f t="shared" si="165"/>
        <v>2117</v>
      </c>
      <c r="B2119" s="16">
        <f t="shared" si="167"/>
        <v>373253.76750000002</v>
      </c>
      <c r="C2119" s="274">
        <f t="shared" si="166"/>
        <v>328558.39999999997</v>
      </c>
      <c r="D2119" s="276">
        <f t="shared" si="168"/>
        <v>176.31259683514409</v>
      </c>
      <c r="E2119" s="276">
        <f t="shared" si="169"/>
        <v>155.19999999999999</v>
      </c>
    </row>
    <row r="2120" spans="1:5" x14ac:dyDescent="0.2">
      <c r="A2120" s="273">
        <f t="shared" si="165"/>
        <v>2118</v>
      </c>
      <c r="B2120" s="16">
        <f t="shared" si="167"/>
        <v>373420.94500000001</v>
      </c>
      <c r="C2120" s="274">
        <f t="shared" si="166"/>
        <v>328713.59999999998</v>
      </c>
      <c r="D2120" s="276">
        <f t="shared" si="168"/>
        <v>176.30828375826252</v>
      </c>
      <c r="E2120" s="276">
        <f t="shared" si="169"/>
        <v>155.19999999999999</v>
      </c>
    </row>
    <row r="2121" spans="1:5" x14ac:dyDescent="0.2">
      <c r="A2121" s="273">
        <f t="shared" si="165"/>
        <v>2119</v>
      </c>
      <c r="B2121" s="16">
        <f t="shared" si="167"/>
        <v>373588.1225</v>
      </c>
      <c r="C2121" s="274">
        <f t="shared" si="166"/>
        <v>328868.8</v>
      </c>
      <c r="D2121" s="276">
        <f t="shared" si="168"/>
        <v>176.30397475224163</v>
      </c>
      <c r="E2121" s="276">
        <f t="shared" si="169"/>
        <v>155.19999999999999</v>
      </c>
    </row>
    <row r="2122" spans="1:5" x14ac:dyDescent="0.2">
      <c r="A2122" s="273">
        <f t="shared" si="165"/>
        <v>2120</v>
      </c>
      <c r="B2122" s="16">
        <f t="shared" si="167"/>
        <v>373755.3</v>
      </c>
      <c r="C2122" s="274">
        <f t="shared" si="166"/>
        <v>329024</v>
      </c>
      <c r="D2122" s="276">
        <f t="shared" si="168"/>
        <v>176.29966981132074</v>
      </c>
      <c r="E2122" s="276">
        <f t="shared" si="169"/>
        <v>155.19999999999999</v>
      </c>
    </row>
    <row r="2123" spans="1:5" x14ac:dyDescent="0.2">
      <c r="A2123" s="273">
        <f t="shared" si="165"/>
        <v>2121</v>
      </c>
      <c r="B2123" s="16">
        <f t="shared" si="167"/>
        <v>373922.47750000004</v>
      </c>
      <c r="C2123" s="274">
        <f t="shared" si="166"/>
        <v>329179.19999999995</v>
      </c>
      <c r="D2123" s="276">
        <f t="shared" si="168"/>
        <v>176.29536892975014</v>
      </c>
      <c r="E2123" s="276">
        <f t="shared" si="169"/>
        <v>155.19999999999999</v>
      </c>
    </row>
    <row r="2124" spans="1:5" x14ac:dyDescent="0.2">
      <c r="A2124" s="273">
        <f t="shared" si="165"/>
        <v>2122</v>
      </c>
      <c r="B2124" s="16">
        <f t="shared" si="167"/>
        <v>374089.65500000003</v>
      </c>
      <c r="C2124" s="274">
        <f t="shared" si="166"/>
        <v>329334.39999999997</v>
      </c>
      <c r="D2124" s="276">
        <f t="shared" si="168"/>
        <v>176.29107210179077</v>
      </c>
      <c r="E2124" s="276">
        <f t="shared" si="169"/>
        <v>155.19999999999999</v>
      </c>
    </row>
    <row r="2125" spans="1:5" x14ac:dyDescent="0.2">
      <c r="A2125" s="273">
        <f t="shared" si="165"/>
        <v>2123</v>
      </c>
      <c r="B2125" s="16">
        <f t="shared" si="167"/>
        <v>374256.83250000002</v>
      </c>
      <c r="C2125" s="274">
        <f t="shared" si="166"/>
        <v>329489.59999999998</v>
      </c>
      <c r="D2125" s="276">
        <f t="shared" si="168"/>
        <v>176.28677932171456</v>
      </c>
      <c r="E2125" s="276">
        <f t="shared" si="169"/>
        <v>155.19999999999999</v>
      </c>
    </row>
    <row r="2126" spans="1:5" x14ac:dyDescent="0.2">
      <c r="A2126" s="273">
        <f t="shared" si="165"/>
        <v>2124</v>
      </c>
      <c r="B2126" s="16">
        <f t="shared" si="167"/>
        <v>374424.01</v>
      </c>
      <c r="C2126" s="274">
        <f t="shared" si="166"/>
        <v>329644.79999999999</v>
      </c>
      <c r="D2126" s="276">
        <f t="shared" si="168"/>
        <v>176.28249058380416</v>
      </c>
      <c r="E2126" s="276">
        <f t="shared" si="169"/>
        <v>155.19999999999999</v>
      </c>
    </row>
    <row r="2127" spans="1:5" x14ac:dyDescent="0.2">
      <c r="A2127" s="273">
        <f t="shared" ref="A2127:A2190" si="170">A2126+1</f>
        <v>2125</v>
      </c>
      <c r="B2127" s="16">
        <f t="shared" si="167"/>
        <v>374591.1875</v>
      </c>
      <c r="C2127" s="274">
        <f t="shared" ref="C2127:C2190" si="171">A2127*155.2</f>
        <v>329800</v>
      </c>
      <c r="D2127" s="276">
        <f t="shared" si="168"/>
        <v>176.27820588235295</v>
      </c>
      <c r="E2127" s="276">
        <f t="shared" si="169"/>
        <v>155.19999999999999</v>
      </c>
    </row>
    <row r="2128" spans="1:5" x14ac:dyDescent="0.2">
      <c r="A2128" s="273">
        <f t="shared" si="170"/>
        <v>2126</v>
      </c>
      <c r="B2128" s="16">
        <f t="shared" si="167"/>
        <v>374758.36499999999</v>
      </c>
      <c r="C2128" s="274">
        <f t="shared" si="171"/>
        <v>329955.19999999995</v>
      </c>
      <c r="D2128" s="276">
        <f t="shared" si="168"/>
        <v>176.2739252116651</v>
      </c>
      <c r="E2128" s="276">
        <f t="shared" si="169"/>
        <v>155.19999999999999</v>
      </c>
    </row>
    <row r="2129" spans="1:5" x14ac:dyDescent="0.2">
      <c r="A2129" s="273">
        <f t="shared" si="170"/>
        <v>2127</v>
      </c>
      <c r="B2129" s="16">
        <f t="shared" si="167"/>
        <v>374925.54250000004</v>
      </c>
      <c r="C2129" s="274">
        <f t="shared" si="171"/>
        <v>330110.39999999997</v>
      </c>
      <c r="D2129" s="276">
        <f t="shared" si="168"/>
        <v>176.26964856605551</v>
      </c>
      <c r="E2129" s="276">
        <f t="shared" si="169"/>
        <v>155.19999999999999</v>
      </c>
    </row>
    <row r="2130" spans="1:5" x14ac:dyDescent="0.2">
      <c r="A2130" s="273">
        <f t="shared" si="170"/>
        <v>2128</v>
      </c>
      <c r="B2130" s="16">
        <f t="shared" si="167"/>
        <v>375092.72000000003</v>
      </c>
      <c r="C2130" s="274">
        <f t="shared" si="171"/>
        <v>330265.59999999998</v>
      </c>
      <c r="D2130" s="276">
        <f t="shared" si="168"/>
        <v>176.26537593984963</v>
      </c>
      <c r="E2130" s="276">
        <f t="shared" si="169"/>
        <v>155.19999999999999</v>
      </c>
    </row>
    <row r="2131" spans="1:5" x14ac:dyDescent="0.2">
      <c r="A2131" s="273">
        <f t="shared" si="170"/>
        <v>2129</v>
      </c>
      <c r="B2131" s="16">
        <f t="shared" si="167"/>
        <v>375259.89750000002</v>
      </c>
      <c r="C2131" s="274">
        <f t="shared" si="171"/>
        <v>330420.8</v>
      </c>
      <c r="D2131" s="276">
        <f t="shared" si="168"/>
        <v>176.26110732738377</v>
      </c>
      <c r="E2131" s="276">
        <f t="shared" si="169"/>
        <v>155.19999999999999</v>
      </c>
    </row>
    <row r="2132" spans="1:5" x14ac:dyDescent="0.2">
      <c r="A2132" s="273">
        <f t="shared" si="170"/>
        <v>2130</v>
      </c>
      <c r="B2132" s="16">
        <f t="shared" si="167"/>
        <v>375427.07500000001</v>
      </c>
      <c r="C2132" s="274">
        <f t="shared" si="171"/>
        <v>330576</v>
      </c>
      <c r="D2132" s="276">
        <f t="shared" si="168"/>
        <v>176.2568427230047</v>
      </c>
      <c r="E2132" s="276">
        <f t="shared" si="169"/>
        <v>155.19999999999999</v>
      </c>
    </row>
    <row r="2133" spans="1:5" x14ac:dyDescent="0.2">
      <c r="A2133" s="273">
        <f t="shared" si="170"/>
        <v>2131</v>
      </c>
      <c r="B2133" s="16">
        <f t="shared" si="167"/>
        <v>375594.2525</v>
      </c>
      <c r="C2133" s="274">
        <f t="shared" si="171"/>
        <v>330731.19999999995</v>
      </c>
      <c r="D2133" s="276">
        <f t="shared" si="168"/>
        <v>176.25258212106993</v>
      </c>
      <c r="E2133" s="276">
        <f t="shared" si="169"/>
        <v>155.19999999999999</v>
      </c>
    </row>
    <row r="2134" spans="1:5" x14ac:dyDescent="0.2">
      <c r="A2134" s="273">
        <f t="shared" si="170"/>
        <v>2132</v>
      </c>
      <c r="B2134" s="16">
        <f t="shared" si="167"/>
        <v>375761.43</v>
      </c>
      <c r="C2134" s="274">
        <f t="shared" si="171"/>
        <v>330886.39999999997</v>
      </c>
      <c r="D2134" s="276">
        <f t="shared" si="168"/>
        <v>176.24832551594747</v>
      </c>
      <c r="E2134" s="276">
        <f t="shared" si="169"/>
        <v>155.19999999999999</v>
      </c>
    </row>
    <row r="2135" spans="1:5" x14ac:dyDescent="0.2">
      <c r="A2135" s="273">
        <f t="shared" si="170"/>
        <v>2133</v>
      </c>
      <c r="B2135" s="16">
        <f t="shared" si="167"/>
        <v>375928.60749999998</v>
      </c>
      <c r="C2135" s="274">
        <f t="shared" si="171"/>
        <v>331041.59999999998</v>
      </c>
      <c r="D2135" s="276">
        <f t="shared" si="168"/>
        <v>176.24407290201594</v>
      </c>
      <c r="E2135" s="276">
        <f t="shared" si="169"/>
        <v>155.19999999999999</v>
      </c>
    </row>
    <row r="2136" spans="1:5" x14ac:dyDescent="0.2">
      <c r="A2136" s="273">
        <f t="shared" si="170"/>
        <v>2134</v>
      </c>
      <c r="B2136" s="16">
        <f t="shared" si="167"/>
        <v>376095.78500000003</v>
      </c>
      <c r="C2136" s="274">
        <f t="shared" si="171"/>
        <v>331196.79999999999</v>
      </c>
      <c r="D2136" s="276">
        <f t="shared" si="168"/>
        <v>176.23982427366448</v>
      </c>
      <c r="E2136" s="276">
        <f t="shared" si="169"/>
        <v>155.19999999999999</v>
      </c>
    </row>
    <row r="2137" spans="1:5" x14ac:dyDescent="0.2">
      <c r="A2137" s="273">
        <f t="shared" si="170"/>
        <v>2135</v>
      </c>
      <c r="B2137" s="16">
        <f t="shared" si="167"/>
        <v>376262.96250000002</v>
      </c>
      <c r="C2137" s="274">
        <f t="shared" si="171"/>
        <v>331352</v>
      </c>
      <c r="D2137" s="276">
        <f t="shared" si="168"/>
        <v>176.23557962529276</v>
      </c>
      <c r="E2137" s="276">
        <f t="shared" si="169"/>
        <v>155.19999999999999</v>
      </c>
    </row>
    <row r="2138" spans="1:5" x14ac:dyDescent="0.2">
      <c r="A2138" s="273">
        <f t="shared" si="170"/>
        <v>2136</v>
      </c>
      <c r="B2138" s="16">
        <f t="shared" si="167"/>
        <v>376430.14</v>
      </c>
      <c r="C2138" s="274">
        <f t="shared" si="171"/>
        <v>331507.19999999995</v>
      </c>
      <c r="D2138" s="276">
        <f t="shared" si="168"/>
        <v>176.23133895131087</v>
      </c>
      <c r="E2138" s="276">
        <f t="shared" si="169"/>
        <v>155.19999999999999</v>
      </c>
    </row>
    <row r="2139" spans="1:5" x14ac:dyDescent="0.2">
      <c r="A2139" s="273">
        <f t="shared" si="170"/>
        <v>2137</v>
      </c>
      <c r="B2139" s="16">
        <f t="shared" si="167"/>
        <v>376597.3175</v>
      </c>
      <c r="C2139" s="274">
        <f t="shared" si="171"/>
        <v>331662.39999999997</v>
      </c>
      <c r="D2139" s="276">
        <f t="shared" si="168"/>
        <v>176.22710224613945</v>
      </c>
      <c r="E2139" s="276">
        <f t="shared" si="169"/>
        <v>155.19999999999999</v>
      </c>
    </row>
    <row r="2140" spans="1:5" x14ac:dyDescent="0.2">
      <c r="A2140" s="273">
        <f t="shared" si="170"/>
        <v>2138</v>
      </c>
      <c r="B2140" s="16">
        <f t="shared" si="167"/>
        <v>376764.495</v>
      </c>
      <c r="C2140" s="274">
        <f t="shared" si="171"/>
        <v>331817.59999999998</v>
      </c>
      <c r="D2140" s="276">
        <f t="shared" si="168"/>
        <v>176.22286950420954</v>
      </c>
      <c r="E2140" s="276">
        <f t="shared" si="169"/>
        <v>155.19999999999999</v>
      </c>
    </row>
    <row r="2141" spans="1:5" x14ac:dyDescent="0.2">
      <c r="A2141" s="273">
        <f t="shared" si="170"/>
        <v>2139</v>
      </c>
      <c r="B2141" s="16">
        <f t="shared" si="167"/>
        <v>376931.67249999999</v>
      </c>
      <c r="C2141" s="274">
        <f t="shared" si="171"/>
        <v>331972.8</v>
      </c>
      <c r="D2141" s="276">
        <f t="shared" si="168"/>
        <v>176.21864071996259</v>
      </c>
      <c r="E2141" s="276">
        <f t="shared" si="169"/>
        <v>155.19999999999999</v>
      </c>
    </row>
    <row r="2142" spans="1:5" x14ac:dyDescent="0.2">
      <c r="A2142" s="273">
        <f t="shared" si="170"/>
        <v>2140</v>
      </c>
      <c r="B2142" s="16">
        <f t="shared" si="167"/>
        <v>377098.85000000003</v>
      </c>
      <c r="C2142" s="274">
        <f t="shared" si="171"/>
        <v>332128</v>
      </c>
      <c r="D2142" s="276">
        <f t="shared" si="168"/>
        <v>176.21441588785049</v>
      </c>
      <c r="E2142" s="276">
        <f t="shared" si="169"/>
        <v>155.19999999999999</v>
      </c>
    </row>
    <row r="2143" spans="1:5" x14ac:dyDescent="0.2">
      <c r="A2143" s="273">
        <f t="shared" si="170"/>
        <v>2141</v>
      </c>
      <c r="B2143" s="16">
        <f t="shared" si="167"/>
        <v>377266.02750000003</v>
      </c>
      <c r="C2143" s="274">
        <f t="shared" si="171"/>
        <v>332283.19999999995</v>
      </c>
      <c r="D2143" s="276">
        <f t="shared" si="168"/>
        <v>176.21019500233538</v>
      </c>
      <c r="E2143" s="276">
        <f t="shared" si="169"/>
        <v>155.19999999999999</v>
      </c>
    </row>
    <row r="2144" spans="1:5" x14ac:dyDescent="0.2">
      <c r="A2144" s="273">
        <f t="shared" si="170"/>
        <v>2142</v>
      </c>
      <c r="B2144" s="16">
        <f t="shared" si="167"/>
        <v>377433.20500000002</v>
      </c>
      <c r="C2144" s="274">
        <f t="shared" si="171"/>
        <v>332438.39999999997</v>
      </c>
      <c r="D2144" s="276">
        <f t="shared" si="168"/>
        <v>176.20597805788984</v>
      </c>
      <c r="E2144" s="276">
        <f t="shared" si="169"/>
        <v>155.19999999999999</v>
      </c>
    </row>
    <row r="2145" spans="1:5" x14ac:dyDescent="0.2">
      <c r="A2145" s="273">
        <f t="shared" si="170"/>
        <v>2143</v>
      </c>
      <c r="B2145" s="16">
        <f t="shared" si="167"/>
        <v>377600.38250000001</v>
      </c>
      <c r="C2145" s="274">
        <f t="shared" si="171"/>
        <v>332593.59999999998</v>
      </c>
      <c r="D2145" s="276">
        <f t="shared" si="168"/>
        <v>176.20176504899675</v>
      </c>
      <c r="E2145" s="276">
        <f t="shared" si="169"/>
        <v>155.19999999999999</v>
      </c>
    </row>
    <row r="2146" spans="1:5" x14ac:dyDescent="0.2">
      <c r="A2146" s="273">
        <f t="shared" si="170"/>
        <v>2144</v>
      </c>
      <c r="B2146" s="16">
        <f t="shared" si="167"/>
        <v>377767.56</v>
      </c>
      <c r="C2146" s="274">
        <f t="shared" si="171"/>
        <v>332748.79999999999</v>
      </c>
      <c r="D2146" s="276">
        <f t="shared" si="168"/>
        <v>176.19755597014924</v>
      </c>
      <c r="E2146" s="276">
        <f t="shared" si="169"/>
        <v>155.19999999999999</v>
      </c>
    </row>
    <row r="2147" spans="1:5" x14ac:dyDescent="0.2">
      <c r="A2147" s="273">
        <f t="shared" si="170"/>
        <v>2145</v>
      </c>
      <c r="B2147" s="16">
        <f t="shared" si="167"/>
        <v>377934.73749999999</v>
      </c>
      <c r="C2147" s="274">
        <f t="shared" si="171"/>
        <v>332904</v>
      </c>
      <c r="D2147" s="276">
        <f t="shared" si="168"/>
        <v>176.19335081585081</v>
      </c>
      <c r="E2147" s="276">
        <f t="shared" si="169"/>
        <v>155.19999999999999</v>
      </c>
    </row>
    <row r="2148" spans="1:5" x14ac:dyDescent="0.2">
      <c r="A2148" s="273">
        <f t="shared" si="170"/>
        <v>2146</v>
      </c>
      <c r="B2148" s="16">
        <f t="shared" si="167"/>
        <v>378101.91500000004</v>
      </c>
      <c r="C2148" s="274">
        <f t="shared" si="171"/>
        <v>333059.19999999995</v>
      </c>
      <c r="D2148" s="276">
        <f t="shared" si="168"/>
        <v>176.18914958061512</v>
      </c>
      <c r="E2148" s="276">
        <f t="shared" si="169"/>
        <v>155.19999999999999</v>
      </c>
    </row>
    <row r="2149" spans="1:5" x14ac:dyDescent="0.2">
      <c r="A2149" s="273">
        <f t="shared" si="170"/>
        <v>2147</v>
      </c>
      <c r="B2149" s="16">
        <f t="shared" si="167"/>
        <v>378269.09250000003</v>
      </c>
      <c r="C2149" s="274">
        <f t="shared" si="171"/>
        <v>333214.39999999997</v>
      </c>
      <c r="D2149" s="276">
        <f t="shared" si="168"/>
        <v>176.18495225896601</v>
      </c>
      <c r="E2149" s="276">
        <f t="shared" si="169"/>
        <v>155.19999999999999</v>
      </c>
    </row>
    <row r="2150" spans="1:5" x14ac:dyDescent="0.2">
      <c r="A2150" s="273">
        <f t="shared" si="170"/>
        <v>2148</v>
      </c>
      <c r="B2150" s="16">
        <f t="shared" si="167"/>
        <v>378436.27</v>
      </c>
      <c r="C2150" s="274">
        <f t="shared" si="171"/>
        <v>333369.59999999998</v>
      </c>
      <c r="D2150" s="276">
        <f t="shared" si="168"/>
        <v>176.18075884543762</v>
      </c>
      <c r="E2150" s="276">
        <f t="shared" si="169"/>
        <v>155.19999999999999</v>
      </c>
    </row>
    <row r="2151" spans="1:5" x14ac:dyDescent="0.2">
      <c r="A2151" s="273">
        <f t="shared" si="170"/>
        <v>2149</v>
      </c>
      <c r="B2151" s="16">
        <f t="shared" si="167"/>
        <v>378603.44750000001</v>
      </c>
      <c r="C2151" s="274">
        <f t="shared" si="171"/>
        <v>333524.8</v>
      </c>
      <c r="D2151" s="276">
        <f t="shared" si="168"/>
        <v>176.17656933457422</v>
      </c>
      <c r="E2151" s="276">
        <f t="shared" si="169"/>
        <v>155.19999999999999</v>
      </c>
    </row>
    <row r="2152" spans="1:5" x14ac:dyDescent="0.2">
      <c r="A2152" s="273">
        <f t="shared" si="170"/>
        <v>2150</v>
      </c>
      <c r="B2152" s="16">
        <f t="shared" si="167"/>
        <v>378770.625</v>
      </c>
      <c r="C2152" s="274">
        <f t="shared" si="171"/>
        <v>333680</v>
      </c>
      <c r="D2152" s="276">
        <f t="shared" si="168"/>
        <v>176.17238372093024</v>
      </c>
      <c r="E2152" s="276">
        <f t="shared" si="169"/>
        <v>155.19999999999999</v>
      </c>
    </row>
    <row r="2153" spans="1:5" x14ac:dyDescent="0.2">
      <c r="A2153" s="273">
        <f t="shared" si="170"/>
        <v>2151</v>
      </c>
      <c r="B2153" s="16">
        <f t="shared" si="167"/>
        <v>378937.80249999999</v>
      </c>
      <c r="C2153" s="274">
        <f t="shared" si="171"/>
        <v>333835.19999999995</v>
      </c>
      <c r="D2153" s="276">
        <f t="shared" si="168"/>
        <v>176.16820199907019</v>
      </c>
      <c r="E2153" s="276">
        <f t="shared" si="169"/>
        <v>155.19999999999999</v>
      </c>
    </row>
    <row r="2154" spans="1:5" x14ac:dyDescent="0.2">
      <c r="A2154" s="273">
        <f t="shared" si="170"/>
        <v>2152</v>
      </c>
      <c r="B2154" s="16">
        <f t="shared" si="167"/>
        <v>379104.98000000004</v>
      </c>
      <c r="C2154" s="274">
        <f t="shared" si="171"/>
        <v>333990.39999999997</v>
      </c>
      <c r="D2154" s="276">
        <f t="shared" si="168"/>
        <v>176.1640241635688</v>
      </c>
      <c r="E2154" s="276">
        <f t="shared" si="169"/>
        <v>155.19999999999999</v>
      </c>
    </row>
    <row r="2155" spans="1:5" x14ac:dyDescent="0.2">
      <c r="A2155" s="273">
        <f t="shared" si="170"/>
        <v>2153</v>
      </c>
      <c r="B2155" s="16">
        <f t="shared" si="167"/>
        <v>379272.15750000003</v>
      </c>
      <c r="C2155" s="274">
        <f t="shared" si="171"/>
        <v>334145.59999999998</v>
      </c>
      <c r="D2155" s="276">
        <f t="shared" si="168"/>
        <v>176.1598502090107</v>
      </c>
      <c r="E2155" s="276">
        <f t="shared" si="169"/>
        <v>155.19999999999999</v>
      </c>
    </row>
    <row r="2156" spans="1:5" x14ac:dyDescent="0.2">
      <c r="A2156" s="273">
        <f t="shared" si="170"/>
        <v>2154</v>
      </c>
      <c r="B2156" s="16">
        <f t="shared" si="167"/>
        <v>379439.33500000002</v>
      </c>
      <c r="C2156" s="274">
        <f t="shared" si="171"/>
        <v>334300.79999999999</v>
      </c>
      <c r="D2156" s="276">
        <f t="shared" si="168"/>
        <v>176.15568012999071</v>
      </c>
      <c r="E2156" s="276">
        <f t="shared" si="169"/>
        <v>155.19999999999999</v>
      </c>
    </row>
    <row r="2157" spans="1:5" x14ac:dyDescent="0.2">
      <c r="A2157" s="273">
        <f t="shared" si="170"/>
        <v>2155</v>
      </c>
      <c r="B2157" s="16">
        <f t="shared" si="167"/>
        <v>379606.51250000001</v>
      </c>
      <c r="C2157" s="274">
        <f t="shared" si="171"/>
        <v>334456</v>
      </c>
      <c r="D2157" s="276">
        <f t="shared" si="168"/>
        <v>176.15151392111369</v>
      </c>
      <c r="E2157" s="276">
        <f t="shared" si="169"/>
        <v>155.19999999999999</v>
      </c>
    </row>
    <row r="2158" spans="1:5" x14ac:dyDescent="0.2">
      <c r="A2158" s="273">
        <f t="shared" si="170"/>
        <v>2156</v>
      </c>
      <c r="B2158" s="16">
        <f t="shared" si="167"/>
        <v>379773.69</v>
      </c>
      <c r="C2158" s="274">
        <f t="shared" si="171"/>
        <v>334611.19999999995</v>
      </c>
      <c r="D2158" s="276">
        <f t="shared" si="168"/>
        <v>176.14735157699442</v>
      </c>
      <c r="E2158" s="276">
        <f t="shared" si="169"/>
        <v>155.19999999999999</v>
      </c>
    </row>
    <row r="2159" spans="1:5" x14ac:dyDescent="0.2">
      <c r="A2159" s="273">
        <f t="shared" si="170"/>
        <v>2157</v>
      </c>
      <c r="B2159" s="16">
        <f t="shared" si="167"/>
        <v>379940.86749999999</v>
      </c>
      <c r="C2159" s="274">
        <f t="shared" si="171"/>
        <v>334766.39999999997</v>
      </c>
      <c r="D2159" s="276">
        <f t="shared" si="168"/>
        <v>176.14319309225777</v>
      </c>
      <c r="E2159" s="276">
        <f t="shared" si="169"/>
        <v>155.19999999999999</v>
      </c>
    </row>
    <row r="2160" spans="1:5" x14ac:dyDescent="0.2">
      <c r="A2160" s="273">
        <f t="shared" si="170"/>
        <v>2158</v>
      </c>
      <c r="B2160" s="16">
        <f t="shared" si="167"/>
        <v>380108.04499999998</v>
      </c>
      <c r="C2160" s="274">
        <f t="shared" si="171"/>
        <v>334921.59999999998</v>
      </c>
      <c r="D2160" s="276">
        <f t="shared" si="168"/>
        <v>176.13903846153846</v>
      </c>
      <c r="E2160" s="276">
        <f t="shared" si="169"/>
        <v>155.19999999999999</v>
      </c>
    </row>
    <row r="2161" spans="1:5" x14ac:dyDescent="0.2">
      <c r="A2161" s="273">
        <f t="shared" si="170"/>
        <v>2159</v>
      </c>
      <c r="B2161" s="16">
        <f t="shared" si="167"/>
        <v>380275.22250000003</v>
      </c>
      <c r="C2161" s="274">
        <f t="shared" si="171"/>
        <v>335076.8</v>
      </c>
      <c r="D2161" s="276">
        <f t="shared" si="168"/>
        <v>176.13488767948127</v>
      </c>
      <c r="E2161" s="276">
        <f t="shared" si="169"/>
        <v>155.19999999999999</v>
      </c>
    </row>
    <row r="2162" spans="1:5" x14ac:dyDescent="0.2">
      <c r="A2162" s="273">
        <f t="shared" si="170"/>
        <v>2160</v>
      </c>
      <c r="B2162" s="16">
        <f t="shared" si="167"/>
        <v>380442.4</v>
      </c>
      <c r="C2162" s="274">
        <f t="shared" si="171"/>
        <v>335232</v>
      </c>
      <c r="D2162" s="276">
        <f t="shared" si="168"/>
        <v>176.13074074074075</v>
      </c>
      <c r="E2162" s="276">
        <f t="shared" si="169"/>
        <v>155.19999999999999</v>
      </c>
    </row>
    <row r="2163" spans="1:5" x14ac:dyDescent="0.2">
      <c r="A2163" s="273">
        <f t="shared" si="170"/>
        <v>2161</v>
      </c>
      <c r="B2163" s="16">
        <f t="shared" si="167"/>
        <v>380609.57750000001</v>
      </c>
      <c r="C2163" s="274">
        <f t="shared" si="171"/>
        <v>335387.19999999995</v>
      </c>
      <c r="D2163" s="276">
        <f t="shared" si="168"/>
        <v>176.1265976399815</v>
      </c>
      <c r="E2163" s="276">
        <f t="shared" si="169"/>
        <v>155.19999999999999</v>
      </c>
    </row>
    <row r="2164" spans="1:5" x14ac:dyDescent="0.2">
      <c r="A2164" s="273">
        <f t="shared" si="170"/>
        <v>2162</v>
      </c>
      <c r="B2164" s="16">
        <f t="shared" si="167"/>
        <v>380776.755</v>
      </c>
      <c r="C2164" s="274">
        <f t="shared" si="171"/>
        <v>335542.39999999997</v>
      </c>
      <c r="D2164" s="276">
        <f t="shared" si="168"/>
        <v>176.12245837187788</v>
      </c>
      <c r="E2164" s="276">
        <f t="shared" si="169"/>
        <v>155.19999999999999</v>
      </c>
    </row>
    <row r="2165" spans="1:5" x14ac:dyDescent="0.2">
      <c r="A2165" s="273">
        <f t="shared" si="170"/>
        <v>2163</v>
      </c>
      <c r="B2165" s="16">
        <f t="shared" si="167"/>
        <v>380943.9325</v>
      </c>
      <c r="C2165" s="274">
        <f t="shared" si="171"/>
        <v>335697.6</v>
      </c>
      <c r="D2165" s="276">
        <f t="shared" si="168"/>
        <v>176.11832293111419</v>
      </c>
      <c r="E2165" s="276">
        <f t="shared" si="169"/>
        <v>155.19999999999999</v>
      </c>
    </row>
    <row r="2166" spans="1:5" x14ac:dyDescent="0.2">
      <c r="A2166" s="273">
        <f t="shared" si="170"/>
        <v>2164</v>
      </c>
      <c r="B2166" s="16">
        <f t="shared" si="167"/>
        <v>381111.11</v>
      </c>
      <c r="C2166" s="274">
        <f t="shared" si="171"/>
        <v>335852.79999999999</v>
      </c>
      <c r="D2166" s="276">
        <f t="shared" si="168"/>
        <v>176.11419131238446</v>
      </c>
      <c r="E2166" s="276">
        <f t="shared" si="169"/>
        <v>155.19999999999999</v>
      </c>
    </row>
    <row r="2167" spans="1:5" x14ac:dyDescent="0.2">
      <c r="A2167" s="273">
        <f t="shared" si="170"/>
        <v>2165</v>
      </c>
      <c r="B2167" s="16">
        <f t="shared" si="167"/>
        <v>381278.28750000003</v>
      </c>
      <c r="C2167" s="274">
        <f t="shared" si="171"/>
        <v>336008</v>
      </c>
      <c r="D2167" s="276">
        <f t="shared" si="168"/>
        <v>176.11006351039262</v>
      </c>
      <c r="E2167" s="276">
        <f t="shared" si="169"/>
        <v>155.19999999999999</v>
      </c>
    </row>
    <row r="2168" spans="1:5" x14ac:dyDescent="0.2">
      <c r="A2168" s="273">
        <f t="shared" si="170"/>
        <v>2166</v>
      </c>
      <c r="B2168" s="16">
        <f t="shared" si="167"/>
        <v>381445.46500000003</v>
      </c>
      <c r="C2168" s="274">
        <f t="shared" si="171"/>
        <v>336163.19999999995</v>
      </c>
      <c r="D2168" s="276">
        <f t="shared" si="168"/>
        <v>176.10593951985229</v>
      </c>
      <c r="E2168" s="276">
        <f t="shared" si="169"/>
        <v>155.19999999999999</v>
      </c>
    </row>
    <row r="2169" spans="1:5" x14ac:dyDescent="0.2">
      <c r="A2169" s="273">
        <f t="shared" si="170"/>
        <v>2167</v>
      </c>
      <c r="B2169" s="16">
        <f t="shared" si="167"/>
        <v>381612.64250000002</v>
      </c>
      <c r="C2169" s="274">
        <f t="shared" si="171"/>
        <v>336318.39999999997</v>
      </c>
      <c r="D2169" s="276">
        <f t="shared" si="168"/>
        <v>176.10181933548685</v>
      </c>
      <c r="E2169" s="276">
        <f t="shared" si="169"/>
        <v>155.19999999999999</v>
      </c>
    </row>
    <row r="2170" spans="1:5" x14ac:dyDescent="0.2">
      <c r="A2170" s="273">
        <f t="shared" si="170"/>
        <v>2168</v>
      </c>
      <c r="B2170" s="16">
        <f t="shared" si="167"/>
        <v>381779.82</v>
      </c>
      <c r="C2170" s="274">
        <f t="shared" si="171"/>
        <v>336473.59999999998</v>
      </c>
      <c r="D2170" s="276">
        <f t="shared" si="168"/>
        <v>176.09770295202952</v>
      </c>
      <c r="E2170" s="276">
        <f t="shared" si="169"/>
        <v>155.19999999999999</v>
      </c>
    </row>
    <row r="2171" spans="1:5" x14ac:dyDescent="0.2">
      <c r="A2171" s="273">
        <f t="shared" si="170"/>
        <v>2169</v>
      </c>
      <c r="B2171" s="16">
        <f t="shared" si="167"/>
        <v>381946.9975</v>
      </c>
      <c r="C2171" s="274">
        <f t="shared" si="171"/>
        <v>336628.8</v>
      </c>
      <c r="D2171" s="276">
        <f t="shared" si="168"/>
        <v>176.09359036422313</v>
      </c>
      <c r="E2171" s="276">
        <f t="shared" si="169"/>
        <v>155.19999999999999</v>
      </c>
    </row>
    <row r="2172" spans="1:5" x14ac:dyDescent="0.2">
      <c r="A2172" s="273">
        <f t="shared" si="170"/>
        <v>2170</v>
      </c>
      <c r="B2172" s="16">
        <f t="shared" si="167"/>
        <v>382114.17499999999</v>
      </c>
      <c r="C2172" s="274">
        <f t="shared" si="171"/>
        <v>336784</v>
      </c>
      <c r="D2172" s="276">
        <f t="shared" si="168"/>
        <v>176.08948156682027</v>
      </c>
      <c r="E2172" s="276">
        <f t="shared" si="169"/>
        <v>155.19999999999999</v>
      </c>
    </row>
    <row r="2173" spans="1:5" x14ac:dyDescent="0.2">
      <c r="A2173" s="273">
        <f t="shared" si="170"/>
        <v>2171</v>
      </c>
      <c r="B2173" s="16">
        <f t="shared" si="167"/>
        <v>382281.35250000004</v>
      </c>
      <c r="C2173" s="274">
        <f t="shared" si="171"/>
        <v>336939.19999999995</v>
      </c>
      <c r="D2173" s="276">
        <f t="shared" si="168"/>
        <v>176.08537655458315</v>
      </c>
      <c r="E2173" s="276">
        <f t="shared" si="169"/>
        <v>155.19999999999999</v>
      </c>
    </row>
    <row r="2174" spans="1:5" x14ac:dyDescent="0.2">
      <c r="A2174" s="273">
        <f t="shared" si="170"/>
        <v>2172</v>
      </c>
      <c r="B2174" s="16">
        <f t="shared" si="167"/>
        <v>382448.53</v>
      </c>
      <c r="C2174" s="274">
        <f t="shared" si="171"/>
        <v>337094.39999999997</v>
      </c>
      <c r="D2174" s="276">
        <f t="shared" si="168"/>
        <v>176.08127532228363</v>
      </c>
      <c r="E2174" s="276">
        <f t="shared" si="169"/>
        <v>155.19999999999999</v>
      </c>
    </row>
    <row r="2175" spans="1:5" x14ac:dyDescent="0.2">
      <c r="A2175" s="273">
        <f t="shared" si="170"/>
        <v>2173</v>
      </c>
      <c r="B2175" s="16">
        <f t="shared" si="167"/>
        <v>382615.70750000002</v>
      </c>
      <c r="C2175" s="274">
        <f t="shared" si="171"/>
        <v>337249.6</v>
      </c>
      <c r="D2175" s="276">
        <f t="shared" si="168"/>
        <v>176.07717786470317</v>
      </c>
      <c r="E2175" s="276">
        <f t="shared" si="169"/>
        <v>155.19999999999999</v>
      </c>
    </row>
    <row r="2176" spans="1:5" x14ac:dyDescent="0.2">
      <c r="A2176" s="273">
        <f t="shared" si="170"/>
        <v>2174</v>
      </c>
      <c r="B2176" s="16">
        <f t="shared" si="167"/>
        <v>382782.88500000001</v>
      </c>
      <c r="C2176" s="274">
        <f t="shared" si="171"/>
        <v>337404.8</v>
      </c>
      <c r="D2176" s="276">
        <f t="shared" si="168"/>
        <v>176.07308417663293</v>
      </c>
      <c r="E2176" s="276">
        <f t="shared" si="169"/>
        <v>155.19999999999999</v>
      </c>
    </row>
    <row r="2177" spans="1:5" x14ac:dyDescent="0.2">
      <c r="A2177" s="273">
        <f t="shared" si="170"/>
        <v>2175</v>
      </c>
      <c r="B2177" s="16">
        <f t="shared" si="167"/>
        <v>382950.0625</v>
      </c>
      <c r="C2177" s="274">
        <f t="shared" si="171"/>
        <v>337560</v>
      </c>
      <c r="D2177" s="276">
        <f t="shared" si="168"/>
        <v>176.06899425287355</v>
      </c>
      <c r="E2177" s="276">
        <f t="shared" si="169"/>
        <v>155.19999999999999</v>
      </c>
    </row>
    <row r="2178" spans="1:5" x14ac:dyDescent="0.2">
      <c r="A2178" s="273">
        <f t="shared" si="170"/>
        <v>2176</v>
      </c>
      <c r="B2178" s="16">
        <f t="shared" si="167"/>
        <v>383117.24</v>
      </c>
      <c r="C2178" s="274">
        <f t="shared" si="171"/>
        <v>337715.19999999995</v>
      </c>
      <c r="D2178" s="276">
        <f t="shared" si="168"/>
        <v>176.06490808823528</v>
      </c>
      <c r="E2178" s="276">
        <f t="shared" si="169"/>
        <v>155.19999999999999</v>
      </c>
    </row>
    <row r="2179" spans="1:5" x14ac:dyDescent="0.2">
      <c r="A2179" s="273">
        <f t="shared" si="170"/>
        <v>2177</v>
      </c>
      <c r="B2179" s="16">
        <f t="shared" si="167"/>
        <v>383284.41750000004</v>
      </c>
      <c r="C2179" s="274">
        <f t="shared" si="171"/>
        <v>337870.39999999997</v>
      </c>
      <c r="D2179" s="276">
        <f t="shared" si="168"/>
        <v>176.06082567753791</v>
      </c>
      <c r="E2179" s="276">
        <f t="shared" si="169"/>
        <v>155.19999999999999</v>
      </c>
    </row>
    <row r="2180" spans="1:5" x14ac:dyDescent="0.2">
      <c r="A2180" s="273">
        <f t="shared" si="170"/>
        <v>2178</v>
      </c>
      <c r="B2180" s="16">
        <f t="shared" ref="B2180:B2243" si="172">1.165*(16600+(A2180*143.5))</f>
        <v>383451.59500000003</v>
      </c>
      <c r="C2180" s="274">
        <f t="shared" si="171"/>
        <v>338025.6</v>
      </c>
      <c r="D2180" s="276">
        <f t="shared" ref="D2180:D2243" si="173">B2180/A2180</f>
        <v>176.05674701561065</v>
      </c>
      <c r="E2180" s="276">
        <f t="shared" ref="E2180:E2243" si="174">C2180/A2180</f>
        <v>155.19999999999999</v>
      </c>
    </row>
    <row r="2181" spans="1:5" x14ac:dyDescent="0.2">
      <c r="A2181" s="273">
        <f t="shared" si="170"/>
        <v>2179</v>
      </c>
      <c r="B2181" s="16">
        <f t="shared" si="172"/>
        <v>383618.77250000002</v>
      </c>
      <c r="C2181" s="274">
        <f t="shared" si="171"/>
        <v>338180.8</v>
      </c>
      <c r="D2181" s="276">
        <f t="shared" si="173"/>
        <v>176.05267209729234</v>
      </c>
      <c r="E2181" s="276">
        <f t="shared" si="174"/>
        <v>155.19999999999999</v>
      </c>
    </row>
    <row r="2182" spans="1:5" x14ac:dyDescent="0.2">
      <c r="A2182" s="273">
        <f t="shared" si="170"/>
        <v>2180</v>
      </c>
      <c r="B2182" s="16">
        <f t="shared" si="172"/>
        <v>383785.95</v>
      </c>
      <c r="C2182" s="274">
        <f t="shared" si="171"/>
        <v>338336</v>
      </c>
      <c r="D2182" s="276">
        <f t="shared" si="173"/>
        <v>176.0486009174312</v>
      </c>
      <c r="E2182" s="276">
        <f t="shared" si="174"/>
        <v>155.19999999999999</v>
      </c>
    </row>
    <row r="2183" spans="1:5" x14ac:dyDescent="0.2">
      <c r="A2183" s="273">
        <f t="shared" si="170"/>
        <v>2181</v>
      </c>
      <c r="B2183" s="16">
        <f t="shared" si="172"/>
        <v>383953.1275</v>
      </c>
      <c r="C2183" s="274">
        <f t="shared" si="171"/>
        <v>338491.19999999995</v>
      </c>
      <c r="D2183" s="276">
        <f t="shared" si="173"/>
        <v>176.04453347088491</v>
      </c>
      <c r="E2183" s="276">
        <f t="shared" si="174"/>
        <v>155.19999999999999</v>
      </c>
    </row>
    <row r="2184" spans="1:5" x14ac:dyDescent="0.2">
      <c r="A2184" s="273">
        <f t="shared" si="170"/>
        <v>2182</v>
      </c>
      <c r="B2184" s="16">
        <f t="shared" si="172"/>
        <v>384120.30499999999</v>
      </c>
      <c r="C2184" s="274">
        <f t="shared" si="171"/>
        <v>338646.39999999997</v>
      </c>
      <c r="D2184" s="276">
        <f t="shared" si="173"/>
        <v>176.04046975252061</v>
      </c>
      <c r="E2184" s="276">
        <f t="shared" si="174"/>
        <v>155.19999999999999</v>
      </c>
    </row>
    <row r="2185" spans="1:5" x14ac:dyDescent="0.2">
      <c r="A2185" s="273">
        <f t="shared" si="170"/>
        <v>2183</v>
      </c>
      <c r="B2185" s="16">
        <f t="shared" si="172"/>
        <v>384287.48249999998</v>
      </c>
      <c r="C2185" s="274">
        <f t="shared" si="171"/>
        <v>338801.6</v>
      </c>
      <c r="D2185" s="276">
        <f t="shared" si="173"/>
        <v>176.03640975721484</v>
      </c>
      <c r="E2185" s="276">
        <f t="shared" si="174"/>
        <v>155.19999999999999</v>
      </c>
    </row>
    <row r="2186" spans="1:5" x14ac:dyDescent="0.2">
      <c r="A2186" s="273">
        <f t="shared" si="170"/>
        <v>2184</v>
      </c>
      <c r="B2186" s="16">
        <f t="shared" si="172"/>
        <v>384454.66000000003</v>
      </c>
      <c r="C2186" s="274">
        <f t="shared" si="171"/>
        <v>338956.79999999999</v>
      </c>
      <c r="D2186" s="276">
        <f t="shared" si="173"/>
        <v>176.0323534798535</v>
      </c>
      <c r="E2186" s="276">
        <f t="shared" si="174"/>
        <v>155.19999999999999</v>
      </c>
    </row>
    <row r="2187" spans="1:5" x14ac:dyDescent="0.2">
      <c r="A2187" s="273">
        <f t="shared" si="170"/>
        <v>2185</v>
      </c>
      <c r="B2187" s="16">
        <f t="shared" si="172"/>
        <v>384621.83750000002</v>
      </c>
      <c r="C2187" s="274">
        <f t="shared" si="171"/>
        <v>339112</v>
      </c>
      <c r="D2187" s="276">
        <f t="shared" si="173"/>
        <v>176.02830091533181</v>
      </c>
      <c r="E2187" s="276">
        <f t="shared" si="174"/>
        <v>155.19999999999999</v>
      </c>
    </row>
    <row r="2188" spans="1:5" x14ac:dyDescent="0.2">
      <c r="A2188" s="273">
        <f t="shared" si="170"/>
        <v>2186</v>
      </c>
      <c r="B2188" s="16">
        <f t="shared" si="172"/>
        <v>384789.01500000001</v>
      </c>
      <c r="C2188" s="274">
        <f t="shared" si="171"/>
        <v>339267.19999999995</v>
      </c>
      <c r="D2188" s="276">
        <f t="shared" si="173"/>
        <v>176.02425205855445</v>
      </c>
      <c r="E2188" s="276">
        <f t="shared" si="174"/>
        <v>155.19999999999999</v>
      </c>
    </row>
    <row r="2189" spans="1:5" x14ac:dyDescent="0.2">
      <c r="A2189" s="273">
        <f t="shared" si="170"/>
        <v>2187</v>
      </c>
      <c r="B2189" s="16">
        <f t="shared" si="172"/>
        <v>384956.1925</v>
      </c>
      <c r="C2189" s="274">
        <f t="shared" si="171"/>
        <v>339422.39999999997</v>
      </c>
      <c r="D2189" s="276">
        <f t="shared" si="173"/>
        <v>176.0202069044353</v>
      </c>
      <c r="E2189" s="276">
        <f t="shared" si="174"/>
        <v>155.19999999999999</v>
      </c>
    </row>
    <row r="2190" spans="1:5" x14ac:dyDescent="0.2">
      <c r="A2190" s="273">
        <f t="shared" si="170"/>
        <v>2188</v>
      </c>
      <c r="B2190" s="16">
        <f t="shared" si="172"/>
        <v>385123.37</v>
      </c>
      <c r="C2190" s="274">
        <f t="shared" si="171"/>
        <v>339577.59999999998</v>
      </c>
      <c r="D2190" s="276">
        <f t="shared" si="173"/>
        <v>176.01616544789763</v>
      </c>
      <c r="E2190" s="276">
        <f t="shared" si="174"/>
        <v>155.19999999999999</v>
      </c>
    </row>
    <row r="2191" spans="1:5" x14ac:dyDescent="0.2">
      <c r="A2191" s="273">
        <f t="shared" ref="A2191:A2254" si="175">A2190+1</f>
        <v>2189</v>
      </c>
      <c r="B2191" s="16">
        <f t="shared" si="172"/>
        <v>385290.54749999999</v>
      </c>
      <c r="C2191" s="274">
        <f t="shared" ref="C2191:C2254" si="176">A2191*155.2</f>
        <v>339732.8</v>
      </c>
      <c r="D2191" s="276">
        <f t="shared" si="173"/>
        <v>176.0121276838739</v>
      </c>
      <c r="E2191" s="276">
        <f t="shared" si="174"/>
        <v>155.19999999999999</v>
      </c>
    </row>
    <row r="2192" spans="1:5" x14ac:dyDescent="0.2">
      <c r="A2192" s="273">
        <f t="shared" si="175"/>
        <v>2190</v>
      </c>
      <c r="B2192" s="16">
        <f t="shared" si="172"/>
        <v>385457.72500000003</v>
      </c>
      <c r="C2192" s="274">
        <f t="shared" si="176"/>
        <v>339888</v>
      </c>
      <c r="D2192" s="276">
        <f t="shared" si="173"/>
        <v>176.00809360730597</v>
      </c>
      <c r="E2192" s="276">
        <f t="shared" si="174"/>
        <v>155.19999999999999</v>
      </c>
    </row>
    <row r="2193" spans="1:5" x14ac:dyDescent="0.2">
      <c r="A2193" s="273">
        <f t="shared" si="175"/>
        <v>2191</v>
      </c>
      <c r="B2193" s="16">
        <f t="shared" si="172"/>
        <v>385624.90250000003</v>
      </c>
      <c r="C2193" s="274">
        <f t="shared" si="176"/>
        <v>340043.19999999995</v>
      </c>
      <c r="D2193" s="276">
        <f t="shared" si="173"/>
        <v>176.00406321314469</v>
      </c>
      <c r="E2193" s="276">
        <f t="shared" si="174"/>
        <v>155.19999999999999</v>
      </c>
    </row>
    <row r="2194" spans="1:5" x14ac:dyDescent="0.2">
      <c r="A2194" s="273">
        <f t="shared" si="175"/>
        <v>2192</v>
      </c>
      <c r="B2194" s="16">
        <f t="shared" si="172"/>
        <v>385792.08</v>
      </c>
      <c r="C2194" s="274">
        <f t="shared" si="176"/>
        <v>340198.39999999997</v>
      </c>
      <c r="D2194" s="276">
        <f t="shared" si="173"/>
        <v>176.00003649635036</v>
      </c>
      <c r="E2194" s="276">
        <f t="shared" si="174"/>
        <v>155.19999999999999</v>
      </c>
    </row>
    <row r="2195" spans="1:5" x14ac:dyDescent="0.2">
      <c r="A2195" s="273">
        <f t="shared" si="175"/>
        <v>2193</v>
      </c>
      <c r="B2195" s="16">
        <f t="shared" si="172"/>
        <v>385959.25750000001</v>
      </c>
      <c r="C2195" s="274">
        <f t="shared" si="176"/>
        <v>340353.6</v>
      </c>
      <c r="D2195" s="276">
        <f t="shared" si="173"/>
        <v>175.9960134518924</v>
      </c>
      <c r="E2195" s="276">
        <f t="shared" si="174"/>
        <v>155.19999999999999</v>
      </c>
    </row>
    <row r="2196" spans="1:5" x14ac:dyDescent="0.2">
      <c r="A2196" s="273">
        <f t="shared" si="175"/>
        <v>2194</v>
      </c>
      <c r="B2196" s="16">
        <f t="shared" si="172"/>
        <v>386126.435</v>
      </c>
      <c r="C2196" s="274">
        <f t="shared" si="176"/>
        <v>340508.8</v>
      </c>
      <c r="D2196" s="276">
        <f t="shared" si="173"/>
        <v>175.99199407474933</v>
      </c>
      <c r="E2196" s="276">
        <f t="shared" si="174"/>
        <v>155.19999999999999</v>
      </c>
    </row>
    <row r="2197" spans="1:5" x14ac:dyDescent="0.2">
      <c r="A2197" s="273">
        <f t="shared" si="175"/>
        <v>2195</v>
      </c>
      <c r="B2197" s="16">
        <f t="shared" si="172"/>
        <v>386293.61249999999</v>
      </c>
      <c r="C2197" s="274">
        <f t="shared" si="176"/>
        <v>340664</v>
      </c>
      <c r="D2197" s="276">
        <f t="shared" si="173"/>
        <v>175.98797835990888</v>
      </c>
      <c r="E2197" s="276">
        <f t="shared" si="174"/>
        <v>155.19999999999999</v>
      </c>
    </row>
    <row r="2198" spans="1:5" x14ac:dyDescent="0.2">
      <c r="A2198" s="273">
        <f t="shared" si="175"/>
        <v>2196</v>
      </c>
      <c r="B2198" s="16">
        <f t="shared" si="172"/>
        <v>386460.79000000004</v>
      </c>
      <c r="C2198" s="274">
        <f t="shared" si="176"/>
        <v>340819.19999999995</v>
      </c>
      <c r="D2198" s="276">
        <f t="shared" si="173"/>
        <v>175.98396630236795</v>
      </c>
      <c r="E2198" s="276">
        <f t="shared" si="174"/>
        <v>155.19999999999999</v>
      </c>
    </row>
    <row r="2199" spans="1:5" x14ac:dyDescent="0.2">
      <c r="A2199" s="273">
        <f t="shared" si="175"/>
        <v>2197</v>
      </c>
      <c r="B2199" s="16">
        <f t="shared" si="172"/>
        <v>386627.96750000003</v>
      </c>
      <c r="C2199" s="274">
        <f t="shared" si="176"/>
        <v>340974.39999999997</v>
      </c>
      <c r="D2199" s="276">
        <f t="shared" si="173"/>
        <v>175.97995789713246</v>
      </c>
      <c r="E2199" s="276">
        <f t="shared" si="174"/>
        <v>155.19999999999999</v>
      </c>
    </row>
    <row r="2200" spans="1:5" x14ac:dyDescent="0.2">
      <c r="A2200" s="273">
        <f t="shared" si="175"/>
        <v>2198</v>
      </c>
      <c r="B2200" s="16">
        <f t="shared" si="172"/>
        <v>386795.14500000002</v>
      </c>
      <c r="C2200" s="274">
        <f t="shared" si="176"/>
        <v>341129.6</v>
      </c>
      <c r="D2200" s="276">
        <f t="shared" si="173"/>
        <v>175.97595313921747</v>
      </c>
      <c r="E2200" s="276">
        <f t="shared" si="174"/>
        <v>155.19999999999999</v>
      </c>
    </row>
    <row r="2201" spans="1:5" x14ac:dyDescent="0.2">
      <c r="A2201" s="273">
        <f t="shared" si="175"/>
        <v>2199</v>
      </c>
      <c r="B2201" s="16">
        <f t="shared" si="172"/>
        <v>386962.32250000001</v>
      </c>
      <c r="C2201" s="274">
        <f t="shared" si="176"/>
        <v>341284.8</v>
      </c>
      <c r="D2201" s="276">
        <f t="shared" si="173"/>
        <v>175.97195202364711</v>
      </c>
      <c r="E2201" s="276">
        <f t="shared" si="174"/>
        <v>155.19999999999999</v>
      </c>
    </row>
    <row r="2202" spans="1:5" x14ac:dyDescent="0.2">
      <c r="A2202" s="273">
        <f t="shared" si="175"/>
        <v>2200</v>
      </c>
      <c r="B2202" s="16">
        <f t="shared" si="172"/>
        <v>387129.5</v>
      </c>
      <c r="C2202" s="274">
        <f t="shared" si="176"/>
        <v>341440</v>
      </c>
      <c r="D2202" s="276">
        <f t="shared" si="173"/>
        <v>175.96795454545455</v>
      </c>
      <c r="E2202" s="276">
        <f t="shared" si="174"/>
        <v>155.19999999999999</v>
      </c>
    </row>
    <row r="2203" spans="1:5" x14ac:dyDescent="0.2">
      <c r="A2203" s="273">
        <f t="shared" si="175"/>
        <v>2201</v>
      </c>
      <c r="B2203" s="16">
        <f t="shared" si="172"/>
        <v>387296.67749999999</v>
      </c>
      <c r="C2203" s="274">
        <f t="shared" si="176"/>
        <v>341595.19999999995</v>
      </c>
      <c r="D2203" s="276">
        <f t="shared" si="173"/>
        <v>175.96396069968196</v>
      </c>
      <c r="E2203" s="276">
        <f t="shared" si="174"/>
        <v>155.19999999999999</v>
      </c>
    </row>
    <row r="2204" spans="1:5" x14ac:dyDescent="0.2">
      <c r="A2204" s="273">
        <f t="shared" si="175"/>
        <v>2202</v>
      </c>
      <c r="B2204" s="16">
        <f t="shared" si="172"/>
        <v>387463.85500000004</v>
      </c>
      <c r="C2204" s="274">
        <f t="shared" si="176"/>
        <v>341750.39999999997</v>
      </c>
      <c r="D2204" s="276">
        <f t="shared" si="173"/>
        <v>175.95997048138059</v>
      </c>
      <c r="E2204" s="276">
        <f t="shared" si="174"/>
        <v>155.19999999999999</v>
      </c>
    </row>
    <row r="2205" spans="1:5" x14ac:dyDescent="0.2">
      <c r="A2205" s="273">
        <f t="shared" si="175"/>
        <v>2203</v>
      </c>
      <c r="B2205" s="16">
        <f t="shared" si="172"/>
        <v>387631.03250000003</v>
      </c>
      <c r="C2205" s="274">
        <f t="shared" si="176"/>
        <v>341905.6</v>
      </c>
      <c r="D2205" s="276">
        <f t="shared" si="173"/>
        <v>175.95598388561055</v>
      </c>
      <c r="E2205" s="276">
        <f t="shared" si="174"/>
        <v>155.19999999999999</v>
      </c>
    </row>
    <row r="2206" spans="1:5" x14ac:dyDescent="0.2">
      <c r="A2206" s="273">
        <f t="shared" si="175"/>
        <v>2204</v>
      </c>
      <c r="B2206" s="16">
        <f t="shared" si="172"/>
        <v>387798.21</v>
      </c>
      <c r="C2206" s="274">
        <f t="shared" si="176"/>
        <v>342060.79999999999</v>
      </c>
      <c r="D2206" s="276">
        <f t="shared" si="173"/>
        <v>175.95200090744103</v>
      </c>
      <c r="E2206" s="276">
        <f t="shared" si="174"/>
        <v>155.19999999999999</v>
      </c>
    </row>
    <row r="2207" spans="1:5" x14ac:dyDescent="0.2">
      <c r="A2207" s="273">
        <f t="shared" si="175"/>
        <v>2205</v>
      </c>
      <c r="B2207" s="16">
        <f t="shared" si="172"/>
        <v>387965.38750000001</v>
      </c>
      <c r="C2207" s="274">
        <f t="shared" si="176"/>
        <v>342216</v>
      </c>
      <c r="D2207" s="276">
        <f t="shared" si="173"/>
        <v>175.94802154195011</v>
      </c>
      <c r="E2207" s="276">
        <f t="shared" si="174"/>
        <v>155.19999999999999</v>
      </c>
    </row>
    <row r="2208" spans="1:5" x14ac:dyDescent="0.2">
      <c r="A2208" s="273">
        <f t="shared" si="175"/>
        <v>2206</v>
      </c>
      <c r="B2208" s="16">
        <f t="shared" si="172"/>
        <v>388132.565</v>
      </c>
      <c r="C2208" s="274">
        <f t="shared" si="176"/>
        <v>342371.19999999995</v>
      </c>
      <c r="D2208" s="276">
        <f t="shared" si="173"/>
        <v>175.94404578422484</v>
      </c>
      <c r="E2208" s="276">
        <f t="shared" si="174"/>
        <v>155.19999999999999</v>
      </c>
    </row>
    <row r="2209" spans="1:5" x14ac:dyDescent="0.2">
      <c r="A2209" s="273">
        <f t="shared" si="175"/>
        <v>2207</v>
      </c>
      <c r="B2209" s="16">
        <f t="shared" si="172"/>
        <v>388299.74249999999</v>
      </c>
      <c r="C2209" s="274">
        <f t="shared" si="176"/>
        <v>342526.39999999997</v>
      </c>
      <c r="D2209" s="276">
        <f t="shared" si="173"/>
        <v>175.94007362936111</v>
      </c>
      <c r="E2209" s="276">
        <f t="shared" si="174"/>
        <v>155.19999999999999</v>
      </c>
    </row>
    <row r="2210" spans="1:5" x14ac:dyDescent="0.2">
      <c r="A2210" s="273">
        <f t="shared" si="175"/>
        <v>2208</v>
      </c>
      <c r="B2210" s="16">
        <f t="shared" si="172"/>
        <v>388466.92</v>
      </c>
      <c r="C2210" s="274">
        <f t="shared" si="176"/>
        <v>342681.59999999998</v>
      </c>
      <c r="D2210" s="276">
        <f t="shared" si="173"/>
        <v>175.93610507246376</v>
      </c>
      <c r="E2210" s="276">
        <f t="shared" si="174"/>
        <v>155.19999999999999</v>
      </c>
    </row>
    <row r="2211" spans="1:5" x14ac:dyDescent="0.2">
      <c r="A2211" s="273">
        <f t="shared" si="175"/>
        <v>2209</v>
      </c>
      <c r="B2211" s="16">
        <f t="shared" si="172"/>
        <v>388634.09750000003</v>
      </c>
      <c r="C2211" s="274">
        <f t="shared" si="176"/>
        <v>342836.8</v>
      </c>
      <c r="D2211" s="276">
        <f t="shared" si="173"/>
        <v>175.93214010864645</v>
      </c>
      <c r="E2211" s="276">
        <f t="shared" si="174"/>
        <v>155.19999999999999</v>
      </c>
    </row>
    <row r="2212" spans="1:5" x14ac:dyDescent="0.2">
      <c r="A2212" s="273">
        <f t="shared" si="175"/>
        <v>2210</v>
      </c>
      <c r="B2212" s="16">
        <f t="shared" si="172"/>
        <v>388801.27500000002</v>
      </c>
      <c r="C2212" s="274">
        <f t="shared" si="176"/>
        <v>342992</v>
      </c>
      <c r="D2212" s="276">
        <f t="shared" si="173"/>
        <v>175.92817873303167</v>
      </c>
      <c r="E2212" s="276">
        <f t="shared" si="174"/>
        <v>155.19999999999999</v>
      </c>
    </row>
    <row r="2213" spans="1:5" x14ac:dyDescent="0.2">
      <c r="A2213" s="273">
        <f t="shared" si="175"/>
        <v>2211</v>
      </c>
      <c r="B2213" s="16">
        <f t="shared" si="172"/>
        <v>388968.45250000001</v>
      </c>
      <c r="C2213" s="274">
        <f t="shared" si="176"/>
        <v>343147.19999999995</v>
      </c>
      <c r="D2213" s="276">
        <f t="shared" si="173"/>
        <v>175.92422094075079</v>
      </c>
      <c r="E2213" s="276">
        <f t="shared" si="174"/>
        <v>155.19999999999999</v>
      </c>
    </row>
    <row r="2214" spans="1:5" x14ac:dyDescent="0.2">
      <c r="A2214" s="273">
        <f t="shared" si="175"/>
        <v>2212</v>
      </c>
      <c r="B2214" s="16">
        <f t="shared" si="172"/>
        <v>389135.63</v>
      </c>
      <c r="C2214" s="274">
        <f t="shared" si="176"/>
        <v>343302.39999999997</v>
      </c>
      <c r="D2214" s="276">
        <f t="shared" si="173"/>
        <v>175.92026672694394</v>
      </c>
      <c r="E2214" s="276">
        <f t="shared" si="174"/>
        <v>155.19999999999999</v>
      </c>
    </row>
    <row r="2215" spans="1:5" x14ac:dyDescent="0.2">
      <c r="A2215" s="273">
        <f t="shared" si="175"/>
        <v>2213</v>
      </c>
      <c r="B2215" s="16">
        <f t="shared" si="172"/>
        <v>389302.8075</v>
      </c>
      <c r="C2215" s="274">
        <f t="shared" si="176"/>
        <v>343457.6</v>
      </c>
      <c r="D2215" s="276">
        <f t="shared" si="173"/>
        <v>175.91631608676005</v>
      </c>
      <c r="E2215" s="276">
        <f t="shared" si="174"/>
        <v>155.19999999999999</v>
      </c>
    </row>
    <row r="2216" spans="1:5" x14ac:dyDescent="0.2">
      <c r="A2216" s="273">
        <f t="shared" si="175"/>
        <v>2214</v>
      </c>
      <c r="B2216" s="16">
        <f t="shared" si="172"/>
        <v>389469.98499999999</v>
      </c>
      <c r="C2216" s="274">
        <f t="shared" si="176"/>
        <v>343612.8</v>
      </c>
      <c r="D2216" s="276">
        <f t="shared" si="173"/>
        <v>175.9123690153568</v>
      </c>
      <c r="E2216" s="276">
        <f t="shared" si="174"/>
        <v>155.19999999999999</v>
      </c>
    </row>
    <row r="2217" spans="1:5" x14ac:dyDescent="0.2">
      <c r="A2217" s="273">
        <f t="shared" si="175"/>
        <v>2215</v>
      </c>
      <c r="B2217" s="16">
        <f t="shared" si="172"/>
        <v>389637.16250000003</v>
      </c>
      <c r="C2217" s="274">
        <f t="shared" si="176"/>
        <v>343768</v>
      </c>
      <c r="D2217" s="276">
        <f t="shared" si="173"/>
        <v>175.90842550790069</v>
      </c>
      <c r="E2217" s="276">
        <f t="shared" si="174"/>
        <v>155.19999999999999</v>
      </c>
    </row>
    <row r="2218" spans="1:5" x14ac:dyDescent="0.2">
      <c r="A2218" s="273">
        <f t="shared" si="175"/>
        <v>2216</v>
      </c>
      <c r="B2218" s="16">
        <f t="shared" si="172"/>
        <v>389804.34</v>
      </c>
      <c r="C2218" s="274">
        <f t="shared" si="176"/>
        <v>343923.19999999995</v>
      </c>
      <c r="D2218" s="276">
        <f t="shared" si="173"/>
        <v>175.90448555956681</v>
      </c>
      <c r="E2218" s="276">
        <f t="shared" si="174"/>
        <v>155.19999999999999</v>
      </c>
    </row>
    <row r="2219" spans="1:5" x14ac:dyDescent="0.2">
      <c r="A2219" s="273">
        <f t="shared" si="175"/>
        <v>2217</v>
      </c>
      <c r="B2219" s="16">
        <f t="shared" si="172"/>
        <v>389971.51750000002</v>
      </c>
      <c r="C2219" s="274">
        <f t="shared" si="176"/>
        <v>344078.39999999997</v>
      </c>
      <c r="D2219" s="276">
        <f t="shared" si="173"/>
        <v>175.90054916553902</v>
      </c>
      <c r="E2219" s="276">
        <f t="shared" si="174"/>
        <v>155.19999999999999</v>
      </c>
    </row>
    <row r="2220" spans="1:5" x14ac:dyDescent="0.2">
      <c r="A2220" s="273">
        <f t="shared" si="175"/>
        <v>2218</v>
      </c>
      <c r="B2220" s="16">
        <f t="shared" si="172"/>
        <v>390138.69500000001</v>
      </c>
      <c r="C2220" s="274">
        <f t="shared" si="176"/>
        <v>344233.6</v>
      </c>
      <c r="D2220" s="276">
        <f t="shared" si="173"/>
        <v>175.89661632100993</v>
      </c>
      <c r="E2220" s="276">
        <f t="shared" si="174"/>
        <v>155.19999999999999</v>
      </c>
    </row>
    <row r="2221" spans="1:5" x14ac:dyDescent="0.2">
      <c r="A2221" s="273">
        <f t="shared" si="175"/>
        <v>2219</v>
      </c>
      <c r="B2221" s="16">
        <f t="shared" si="172"/>
        <v>390305.8725</v>
      </c>
      <c r="C2221" s="274">
        <f t="shared" si="176"/>
        <v>344388.8</v>
      </c>
      <c r="D2221" s="276">
        <f t="shared" si="173"/>
        <v>175.89268702118071</v>
      </c>
      <c r="E2221" s="276">
        <f t="shared" si="174"/>
        <v>155.19999999999999</v>
      </c>
    </row>
    <row r="2222" spans="1:5" x14ac:dyDescent="0.2">
      <c r="A2222" s="273">
        <f t="shared" si="175"/>
        <v>2220</v>
      </c>
      <c r="B2222" s="16">
        <f t="shared" si="172"/>
        <v>390473.05</v>
      </c>
      <c r="C2222" s="274">
        <f t="shared" si="176"/>
        <v>344544</v>
      </c>
      <c r="D2222" s="276">
        <f t="shared" si="173"/>
        <v>175.88876126126127</v>
      </c>
      <c r="E2222" s="276">
        <f t="shared" si="174"/>
        <v>155.19999999999999</v>
      </c>
    </row>
    <row r="2223" spans="1:5" x14ac:dyDescent="0.2">
      <c r="A2223" s="273">
        <f t="shared" si="175"/>
        <v>2221</v>
      </c>
      <c r="B2223" s="16">
        <f t="shared" si="172"/>
        <v>390640.22750000004</v>
      </c>
      <c r="C2223" s="274">
        <f t="shared" si="176"/>
        <v>344699.19999999995</v>
      </c>
      <c r="D2223" s="276">
        <f t="shared" si="173"/>
        <v>175.88483903647008</v>
      </c>
      <c r="E2223" s="276">
        <f t="shared" si="174"/>
        <v>155.19999999999999</v>
      </c>
    </row>
    <row r="2224" spans="1:5" x14ac:dyDescent="0.2">
      <c r="A2224" s="273">
        <f t="shared" si="175"/>
        <v>2222</v>
      </c>
      <c r="B2224" s="16">
        <f t="shared" si="172"/>
        <v>390807.40500000003</v>
      </c>
      <c r="C2224" s="274">
        <f t="shared" si="176"/>
        <v>344854.39999999997</v>
      </c>
      <c r="D2224" s="276">
        <f t="shared" si="173"/>
        <v>175.88092034203422</v>
      </c>
      <c r="E2224" s="276">
        <f t="shared" si="174"/>
        <v>155.19999999999999</v>
      </c>
    </row>
    <row r="2225" spans="1:5" x14ac:dyDescent="0.2">
      <c r="A2225" s="273">
        <f t="shared" si="175"/>
        <v>2223</v>
      </c>
      <c r="B2225" s="16">
        <f t="shared" si="172"/>
        <v>390974.58250000002</v>
      </c>
      <c r="C2225" s="274">
        <f t="shared" si="176"/>
        <v>345009.6</v>
      </c>
      <c r="D2225" s="276">
        <f t="shared" si="173"/>
        <v>175.87700517318939</v>
      </c>
      <c r="E2225" s="276">
        <f t="shared" si="174"/>
        <v>155.19999999999999</v>
      </c>
    </row>
    <row r="2226" spans="1:5" x14ac:dyDescent="0.2">
      <c r="A2226" s="273">
        <f t="shared" si="175"/>
        <v>2224</v>
      </c>
      <c r="B2226" s="16">
        <f t="shared" si="172"/>
        <v>391141.76</v>
      </c>
      <c r="C2226" s="274">
        <f t="shared" si="176"/>
        <v>345164.79999999999</v>
      </c>
      <c r="D2226" s="276">
        <f t="shared" si="173"/>
        <v>175.87309352517985</v>
      </c>
      <c r="E2226" s="276">
        <f t="shared" si="174"/>
        <v>155.19999999999999</v>
      </c>
    </row>
    <row r="2227" spans="1:5" x14ac:dyDescent="0.2">
      <c r="A2227" s="273">
        <f t="shared" si="175"/>
        <v>2225</v>
      </c>
      <c r="B2227" s="16">
        <f t="shared" si="172"/>
        <v>391308.9375</v>
      </c>
      <c r="C2227" s="274">
        <f t="shared" si="176"/>
        <v>345320</v>
      </c>
      <c r="D2227" s="276">
        <f t="shared" si="173"/>
        <v>175.86918539325842</v>
      </c>
      <c r="E2227" s="276">
        <f t="shared" si="174"/>
        <v>155.19999999999999</v>
      </c>
    </row>
    <row r="2228" spans="1:5" x14ac:dyDescent="0.2">
      <c r="A2228" s="273">
        <f t="shared" si="175"/>
        <v>2226</v>
      </c>
      <c r="B2228" s="16">
        <f t="shared" si="172"/>
        <v>391476.11499999999</v>
      </c>
      <c r="C2228" s="274">
        <f t="shared" si="176"/>
        <v>345475.19999999995</v>
      </c>
      <c r="D2228" s="276">
        <f t="shared" si="173"/>
        <v>175.86528077268642</v>
      </c>
      <c r="E2228" s="276">
        <f t="shared" si="174"/>
        <v>155.19999999999999</v>
      </c>
    </row>
    <row r="2229" spans="1:5" x14ac:dyDescent="0.2">
      <c r="A2229" s="273">
        <f t="shared" si="175"/>
        <v>2227</v>
      </c>
      <c r="B2229" s="16">
        <f t="shared" si="172"/>
        <v>391643.29250000004</v>
      </c>
      <c r="C2229" s="274">
        <f t="shared" si="176"/>
        <v>345630.39999999997</v>
      </c>
      <c r="D2229" s="276">
        <f t="shared" si="173"/>
        <v>175.86137965873374</v>
      </c>
      <c r="E2229" s="276">
        <f t="shared" si="174"/>
        <v>155.19999999999999</v>
      </c>
    </row>
    <row r="2230" spans="1:5" x14ac:dyDescent="0.2">
      <c r="A2230" s="273">
        <f t="shared" si="175"/>
        <v>2228</v>
      </c>
      <c r="B2230" s="16">
        <f t="shared" si="172"/>
        <v>391810.47000000003</v>
      </c>
      <c r="C2230" s="274">
        <f t="shared" si="176"/>
        <v>345785.59999999998</v>
      </c>
      <c r="D2230" s="276">
        <f t="shared" si="173"/>
        <v>175.85748204667865</v>
      </c>
      <c r="E2230" s="276">
        <f t="shared" si="174"/>
        <v>155.19999999999999</v>
      </c>
    </row>
    <row r="2231" spans="1:5" x14ac:dyDescent="0.2">
      <c r="A2231" s="273">
        <f t="shared" si="175"/>
        <v>2229</v>
      </c>
      <c r="B2231" s="16">
        <f t="shared" si="172"/>
        <v>391977.64750000002</v>
      </c>
      <c r="C2231" s="274">
        <f t="shared" si="176"/>
        <v>345940.8</v>
      </c>
      <c r="D2231" s="276">
        <f t="shared" si="173"/>
        <v>175.85358793180799</v>
      </c>
      <c r="E2231" s="276">
        <f t="shared" si="174"/>
        <v>155.19999999999999</v>
      </c>
    </row>
    <row r="2232" spans="1:5" x14ac:dyDescent="0.2">
      <c r="A2232" s="273">
        <f t="shared" si="175"/>
        <v>2230</v>
      </c>
      <c r="B2232" s="16">
        <f t="shared" si="172"/>
        <v>392144.82500000001</v>
      </c>
      <c r="C2232" s="274">
        <f t="shared" si="176"/>
        <v>346096</v>
      </c>
      <c r="D2232" s="276">
        <f t="shared" si="173"/>
        <v>175.84969730941705</v>
      </c>
      <c r="E2232" s="276">
        <f t="shared" si="174"/>
        <v>155.19999999999999</v>
      </c>
    </row>
    <row r="2233" spans="1:5" x14ac:dyDescent="0.2">
      <c r="A2233" s="273">
        <f t="shared" si="175"/>
        <v>2231</v>
      </c>
      <c r="B2233" s="16">
        <f t="shared" si="172"/>
        <v>392312.0025</v>
      </c>
      <c r="C2233" s="274">
        <f t="shared" si="176"/>
        <v>346251.19999999995</v>
      </c>
      <c r="D2233" s="276">
        <f t="shared" si="173"/>
        <v>175.84581017480951</v>
      </c>
      <c r="E2233" s="276">
        <f t="shared" si="174"/>
        <v>155.19999999999999</v>
      </c>
    </row>
    <row r="2234" spans="1:5" x14ac:dyDescent="0.2">
      <c r="A2234" s="273">
        <f t="shared" si="175"/>
        <v>2232</v>
      </c>
      <c r="B2234" s="16">
        <f t="shared" si="172"/>
        <v>392479.18</v>
      </c>
      <c r="C2234" s="274">
        <f t="shared" si="176"/>
        <v>346406.39999999997</v>
      </c>
      <c r="D2234" s="276">
        <f t="shared" si="173"/>
        <v>175.84192652329747</v>
      </c>
      <c r="E2234" s="276">
        <f t="shared" si="174"/>
        <v>155.19999999999999</v>
      </c>
    </row>
    <row r="2235" spans="1:5" x14ac:dyDescent="0.2">
      <c r="A2235" s="273">
        <f t="shared" si="175"/>
        <v>2233</v>
      </c>
      <c r="B2235" s="16">
        <f t="shared" si="172"/>
        <v>392646.35749999998</v>
      </c>
      <c r="C2235" s="274">
        <f t="shared" si="176"/>
        <v>346561.6</v>
      </c>
      <c r="D2235" s="276">
        <f t="shared" si="173"/>
        <v>175.83804635020152</v>
      </c>
      <c r="E2235" s="276">
        <f t="shared" si="174"/>
        <v>155.19999999999999</v>
      </c>
    </row>
    <row r="2236" spans="1:5" x14ac:dyDescent="0.2">
      <c r="A2236" s="273">
        <f t="shared" si="175"/>
        <v>2234</v>
      </c>
      <c r="B2236" s="16">
        <f t="shared" si="172"/>
        <v>392813.53500000003</v>
      </c>
      <c r="C2236" s="274">
        <f t="shared" si="176"/>
        <v>346716.8</v>
      </c>
      <c r="D2236" s="276">
        <f t="shared" si="173"/>
        <v>175.8341696508505</v>
      </c>
      <c r="E2236" s="276">
        <f t="shared" si="174"/>
        <v>155.19999999999999</v>
      </c>
    </row>
    <row r="2237" spans="1:5" x14ac:dyDescent="0.2">
      <c r="A2237" s="273">
        <f t="shared" si="175"/>
        <v>2235</v>
      </c>
      <c r="B2237" s="16">
        <f t="shared" si="172"/>
        <v>392980.71250000002</v>
      </c>
      <c r="C2237" s="274">
        <f t="shared" si="176"/>
        <v>346872</v>
      </c>
      <c r="D2237" s="276">
        <f t="shared" si="173"/>
        <v>175.83029642058167</v>
      </c>
      <c r="E2237" s="276">
        <f t="shared" si="174"/>
        <v>155.19999999999999</v>
      </c>
    </row>
    <row r="2238" spans="1:5" x14ac:dyDescent="0.2">
      <c r="A2238" s="273">
        <f t="shared" si="175"/>
        <v>2236</v>
      </c>
      <c r="B2238" s="16">
        <f t="shared" si="172"/>
        <v>393147.89</v>
      </c>
      <c r="C2238" s="274">
        <f t="shared" si="176"/>
        <v>347027.19999999995</v>
      </c>
      <c r="D2238" s="276">
        <f t="shared" si="173"/>
        <v>175.8264266547406</v>
      </c>
      <c r="E2238" s="276">
        <f t="shared" si="174"/>
        <v>155.19999999999999</v>
      </c>
    </row>
    <row r="2239" spans="1:5" x14ac:dyDescent="0.2">
      <c r="A2239" s="273">
        <f t="shared" si="175"/>
        <v>2237</v>
      </c>
      <c r="B2239" s="16">
        <f t="shared" si="172"/>
        <v>393315.0675</v>
      </c>
      <c r="C2239" s="274">
        <f t="shared" si="176"/>
        <v>347182.39999999997</v>
      </c>
      <c r="D2239" s="276">
        <f t="shared" si="173"/>
        <v>175.82256034868126</v>
      </c>
      <c r="E2239" s="276">
        <f t="shared" si="174"/>
        <v>155.19999999999999</v>
      </c>
    </row>
    <row r="2240" spans="1:5" x14ac:dyDescent="0.2">
      <c r="A2240" s="273">
        <f t="shared" si="175"/>
        <v>2238</v>
      </c>
      <c r="B2240" s="16">
        <f t="shared" si="172"/>
        <v>393482.245</v>
      </c>
      <c r="C2240" s="274">
        <f t="shared" si="176"/>
        <v>347337.6</v>
      </c>
      <c r="D2240" s="276">
        <f t="shared" si="173"/>
        <v>175.81869749776587</v>
      </c>
      <c r="E2240" s="276">
        <f t="shared" si="174"/>
        <v>155.19999999999999</v>
      </c>
    </row>
    <row r="2241" spans="1:5" x14ac:dyDescent="0.2">
      <c r="A2241" s="273">
        <f t="shared" si="175"/>
        <v>2239</v>
      </c>
      <c r="B2241" s="16">
        <f t="shared" si="172"/>
        <v>393649.42249999999</v>
      </c>
      <c r="C2241" s="274">
        <f t="shared" si="176"/>
        <v>347492.8</v>
      </c>
      <c r="D2241" s="276">
        <f t="shared" si="173"/>
        <v>175.81483809736488</v>
      </c>
      <c r="E2241" s="276">
        <f t="shared" si="174"/>
        <v>155.19999999999999</v>
      </c>
    </row>
    <row r="2242" spans="1:5" x14ac:dyDescent="0.2">
      <c r="A2242" s="273">
        <f t="shared" si="175"/>
        <v>2240</v>
      </c>
      <c r="B2242" s="16">
        <f t="shared" si="172"/>
        <v>393816.60000000003</v>
      </c>
      <c r="C2242" s="274">
        <f t="shared" si="176"/>
        <v>347648</v>
      </c>
      <c r="D2242" s="276">
        <f t="shared" si="173"/>
        <v>175.81098214285717</v>
      </c>
      <c r="E2242" s="276">
        <f t="shared" si="174"/>
        <v>155.19999999999999</v>
      </c>
    </row>
    <row r="2243" spans="1:5" x14ac:dyDescent="0.2">
      <c r="A2243" s="273">
        <f t="shared" si="175"/>
        <v>2241</v>
      </c>
      <c r="B2243" s="16">
        <f t="shared" si="172"/>
        <v>393983.77750000003</v>
      </c>
      <c r="C2243" s="274">
        <f t="shared" si="176"/>
        <v>347803.19999999995</v>
      </c>
      <c r="D2243" s="276">
        <f t="shared" si="173"/>
        <v>175.80712962962963</v>
      </c>
      <c r="E2243" s="276">
        <f t="shared" si="174"/>
        <v>155.19999999999999</v>
      </c>
    </row>
    <row r="2244" spans="1:5" x14ac:dyDescent="0.2">
      <c r="A2244" s="273">
        <f t="shared" si="175"/>
        <v>2242</v>
      </c>
      <c r="B2244" s="16">
        <f t="shared" ref="B2244:B2307" si="177">1.165*(16600+(A2244*143.5))</f>
        <v>394150.95500000002</v>
      </c>
      <c r="C2244" s="274">
        <f t="shared" si="176"/>
        <v>347958.39999999997</v>
      </c>
      <c r="D2244" s="276">
        <f t="shared" ref="D2244:D2307" si="178">B2244/A2244</f>
        <v>175.80328055307763</v>
      </c>
      <c r="E2244" s="276">
        <f t="shared" ref="E2244:E2307" si="179">C2244/A2244</f>
        <v>155.19999999999999</v>
      </c>
    </row>
    <row r="2245" spans="1:5" x14ac:dyDescent="0.2">
      <c r="A2245" s="273">
        <f t="shared" si="175"/>
        <v>2243</v>
      </c>
      <c r="B2245" s="16">
        <f t="shared" si="177"/>
        <v>394318.13250000001</v>
      </c>
      <c r="C2245" s="274">
        <f t="shared" si="176"/>
        <v>348113.6</v>
      </c>
      <c r="D2245" s="276">
        <f t="shared" si="178"/>
        <v>175.79943490860455</v>
      </c>
      <c r="E2245" s="276">
        <f t="shared" si="179"/>
        <v>155.19999999999999</v>
      </c>
    </row>
    <row r="2246" spans="1:5" x14ac:dyDescent="0.2">
      <c r="A2246" s="273">
        <f t="shared" si="175"/>
        <v>2244</v>
      </c>
      <c r="B2246" s="16">
        <f t="shared" si="177"/>
        <v>394485.31</v>
      </c>
      <c r="C2246" s="274">
        <f t="shared" si="176"/>
        <v>348268.79999999999</v>
      </c>
      <c r="D2246" s="276">
        <f t="shared" si="178"/>
        <v>175.79559269162209</v>
      </c>
      <c r="E2246" s="276">
        <f t="shared" si="179"/>
        <v>155.19999999999999</v>
      </c>
    </row>
    <row r="2247" spans="1:5" x14ac:dyDescent="0.2">
      <c r="A2247" s="273">
        <f t="shared" si="175"/>
        <v>2245</v>
      </c>
      <c r="B2247" s="16">
        <f t="shared" si="177"/>
        <v>394652.48749999999</v>
      </c>
      <c r="C2247" s="274">
        <f t="shared" si="176"/>
        <v>348424</v>
      </c>
      <c r="D2247" s="276">
        <f t="shared" si="178"/>
        <v>175.79175389755011</v>
      </c>
      <c r="E2247" s="276">
        <f t="shared" si="179"/>
        <v>155.19999999999999</v>
      </c>
    </row>
    <row r="2248" spans="1:5" x14ac:dyDescent="0.2">
      <c r="A2248" s="273">
        <f t="shared" si="175"/>
        <v>2246</v>
      </c>
      <c r="B2248" s="16">
        <f t="shared" si="177"/>
        <v>394819.66500000004</v>
      </c>
      <c r="C2248" s="274">
        <f t="shared" si="176"/>
        <v>348579.19999999995</v>
      </c>
      <c r="D2248" s="276">
        <f t="shared" si="178"/>
        <v>175.78791852181658</v>
      </c>
      <c r="E2248" s="276">
        <f t="shared" si="179"/>
        <v>155.19999999999999</v>
      </c>
    </row>
    <row r="2249" spans="1:5" x14ac:dyDescent="0.2">
      <c r="A2249" s="273">
        <f t="shared" si="175"/>
        <v>2247</v>
      </c>
      <c r="B2249" s="16">
        <f t="shared" si="177"/>
        <v>394986.84250000003</v>
      </c>
      <c r="C2249" s="274">
        <f t="shared" si="176"/>
        <v>348734.39999999997</v>
      </c>
      <c r="D2249" s="276">
        <f t="shared" si="178"/>
        <v>175.7840865598576</v>
      </c>
      <c r="E2249" s="276">
        <f t="shared" si="179"/>
        <v>155.19999999999999</v>
      </c>
    </row>
    <row r="2250" spans="1:5" x14ac:dyDescent="0.2">
      <c r="A2250" s="273">
        <f t="shared" si="175"/>
        <v>2248</v>
      </c>
      <c r="B2250" s="16">
        <f t="shared" si="177"/>
        <v>395154.02</v>
      </c>
      <c r="C2250" s="274">
        <f t="shared" si="176"/>
        <v>348889.59999999998</v>
      </c>
      <c r="D2250" s="276">
        <f t="shared" si="178"/>
        <v>175.78025800711745</v>
      </c>
      <c r="E2250" s="276">
        <f t="shared" si="179"/>
        <v>155.19999999999999</v>
      </c>
    </row>
    <row r="2251" spans="1:5" x14ac:dyDescent="0.2">
      <c r="A2251" s="273">
        <f t="shared" si="175"/>
        <v>2249</v>
      </c>
      <c r="B2251" s="16">
        <f t="shared" si="177"/>
        <v>395321.19750000001</v>
      </c>
      <c r="C2251" s="274">
        <f t="shared" si="176"/>
        <v>349044.8</v>
      </c>
      <c r="D2251" s="276">
        <f t="shared" si="178"/>
        <v>175.77643285904847</v>
      </c>
      <c r="E2251" s="276">
        <f t="shared" si="179"/>
        <v>155.19999999999999</v>
      </c>
    </row>
    <row r="2252" spans="1:5" x14ac:dyDescent="0.2">
      <c r="A2252" s="273">
        <f t="shared" si="175"/>
        <v>2250</v>
      </c>
      <c r="B2252" s="16">
        <f t="shared" si="177"/>
        <v>395488.375</v>
      </c>
      <c r="C2252" s="274">
        <f t="shared" si="176"/>
        <v>349200</v>
      </c>
      <c r="D2252" s="276">
        <f t="shared" si="178"/>
        <v>175.7726111111111</v>
      </c>
      <c r="E2252" s="276">
        <f t="shared" si="179"/>
        <v>155.19999999999999</v>
      </c>
    </row>
    <row r="2253" spans="1:5" x14ac:dyDescent="0.2">
      <c r="A2253" s="273">
        <f t="shared" si="175"/>
        <v>2251</v>
      </c>
      <c r="B2253" s="16">
        <f t="shared" si="177"/>
        <v>395655.55249999999</v>
      </c>
      <c r="C2253" s="274">
        <f t="shared" si="176"/>
        <v>349355.19999999995</v>
      </c>
      <c r="D2253" s="276">
        <f t="shared" si="178"/>
        <v>175.76879275877388</v>
      </c>
      <c r="E2253" s="276">
        <f t="shared" si="179"/>
        <v>155.19999999999999</v>
      </c>
    </row>
    <row r="2254" spans="1:5" x14ac:dyDescent="0.2">
      <c r="A2254" s="273">
        <f t="shared" si="175"/>
        <v>2252</v>
      </c>
      <c r="B2254" s="16">
        <f t="shared" si="177"/>
        <v>395822.73000000004</v>
      </c>
      <c r="C2254" s="274">
        <f t="shared" si="176"/>
        <v>349510.39999999997</v>
      </c>
      <c r="D2254" s="276">
        <f t="shared" si="178"/>
        <v>175.76497779751335</v>
      </c>
      <c r="E2254" s="276">
        <f t="shared" si="179"/>
        <v>155.19999999999999</v>
      </c>
    </row>
    <row r="2255" spans="1:5" x14ac:dyDescent="0.2">
      <c r="A2255" s="273">
        <f t="shared" ref="A2255:A2318" si="180">A2254+1</f>
        <v>2253</v>
      </c>
      <c r="B2255" s="16">
        <f t="shared" si="177"/>
        <v>395989.90750000003</v>
      </c>
      <c r="C2255" s="274">
        <f t="shared" ref="C2255:C2318" si="181">A2255*155.2</f>
        <v>349665.6</v>
      </c>
      <c r="D2255" s="276">
        <f t="shared" si="178"/>
        <v>175.76116622281404</v>
      </c>
      <c r="E2255" s="276">
        <f t="shared" si="179"/>
        <v>155.19999999999999</v>
      </c>
    </row>
    <row r="2256" spans="1:5" x14ac:dyDescent="0.2">
      <c r="A2256" s="273">
        <f t="shared" si="180"/>
        <v>2254</v>
      </c>
      <c r="B2256" s="16">
        <f t="shared" si="177"/>
        <v>396157.08500000002</v>
      </c>
      <c r="C2256" s="274">
        <f t="shared" si="181"/>
        <v>349820.8</v>
      </c>
      <c r="D2256" s="276">
        <f t="shared" si="178"/>
        <v>175.7573580301686</v>
      </c>
      <c r="E2256" s="276">
        <f t="shared" si="179"/>
        <v>155.19999999999999</v>
      </c>
    </row>
    <row r="2257" spans="1:5" x14ac:dyDescent="0.2">
      <c r="A2257" s="273">
        <f t="shared" si="180"/>
        <v>2255</v>
      </c>
      <c r="B2257" s="16">
        <f t="shared" si="177"/>
        <v>396324.26250000001</v>
      </c>
      <c r="C2257" s="274">
        <f t="shared" si="181"/>
        <v>349976</v>
      </c>
      <c r="D2257" s="276">
        <f t="shared" si="178"/>
        <v>175.7535532150776</v>
      </c>
      <c r="E2257" s="276">
        <f t="shared" si="179"/>
        <v>155.19999999999999</v>
      </c>
    </row>
    <row r="2258" spans="1:5" x14ac:dyDescent="0.2">
      <c r="A2258" s="273">
        <f t="shared" si="180"/>
        <v>2256</v>
      </c>
      <c r="B2258" s="16">
        <f t="shared" si="177"/>
        <v>396491.44</v>
      </c>
      <c r="C2258" s="274">
        <f t="shared" si="181"/>
        <v>350131.19999999995</v>
      </c>
      <c r="D2258" s="276">
        <f t="shared" si="178"/>
        <v>175.74975177304964</v>
      </c>
      <c r="E2258" s="276">
        <f t="shared" si="179"/>
        <v>155.19999999999999</v>
      </c>
    </row>
    <row r="2259" spans="1:5" x14ac:dyDescent="0.2">
      <c r="A2259" s="273">
        <f t="shared" si="180"/>
        <v>2257</v>
      </c>
      <c r="B2259" s="16">
        <f t="shared" si="177"/>
        <v>396658.61749999999</v>
      </c>
      <c r="C2259" s="274">
        <f t="shared" si="181"/>
        <v>350286.39999999997</v>
      </c>
      <c r="D2259" s="276">
        <f t="shared" si="178"/>
        <v>175.74595369960124</v>
      </c>
      <c r="E2259" s="276">
        <f t="shared" si="179"/>
        <v>155.19999999999999</v>
      </c>
    </row>
    <row r="2260" spans="1:5" x14ac:dyDescent="0.2">
      <c r="A2260" s="273">
        <f t="shared" si="180"/>
        <v>2258</v>
      </c>
      <c r="B2260" s="16">
        <f t="shared" si="177"/>
        <v>396825.79499999998</v>
      </c>
      <c r="C2260" s="274">
        <f t="shared" si="181"/>
        <v>350441.6</v>
      </c>
      <c r="D2260" s="276">
        <f t="shared" si="178"/>
        <v>175.74215899025685</v>
      </c>
      <c r="E2260" s="276">
        <f t="shared" si="179"/>
        <v>155.19999999999999</v>
      </c>
    </row>
    <row r="2261" spans="1:5" x14ac:dyDescent="0.2">
      <c r="A2261" s="273">
        <f t="shared" si="180"/>
        <v>2259</v>
      </c>
      <c r="B2261" s="16">
        <f t="shared" si="177"/>
        <v>396992.97250000003</v>
      </c>
      <c r="C2261" s="274">
        <f t="shared" si="181"/>
        <v>350596.8</v>
      </c>
      <c r="D2261" s="276">
        <f t="shared" si="178"/>
        <v>175.73836764054894</v>
      </c>
      <c r="E2261" s="276">
        <f t="shared" si="179"/>
        <v>155.19999999999999</v>
      </c>
    </row>
    <row r="2262" spans="1:5" x14ac:dyDescent="0.2">
      <c r="A2262" s="273">
        <f t="shared" si="180"/>
        <v>2260</v>
      </c>
      <c r="B2262" s="16">
        <f t="shared" si="177"/>
        <v>397160.15</v>
      </c>
      <c r="C2262" s="274">
        <f t="shared" si="181"/>
        <v>350752</v>
      </c>
      <c r="D2262" s="276">
        <f t="shared" si="178"/>
        <v>175.73457964601772</v>
      </c>
      <c r="E2262" s="276">
        <f t="shared" si="179"/>
        <v>155.19999999999999</v>
      </c>
    </row>
    <row r="2263" spans="1:5" x14ac:dyDescent="0.2">
      <c r="A2263" s="273">
        <f t="shared" si="180"/>
        <v>2261</v>
      </c>
      <c r="B2263" s="16">
        <f t="shared" si="177"/>
        <v>397327.32750000001</v>
      </c>
      <c r="C2263" s="274">
        <f t="shared" si="181"/>
        <v>350907.19999999995</v>
      </c>
      <c r="D2263" s="276">
        <f t="shared" si="178"/>
        <v>175.73079500221141</v>
      </c>
      <c r="E2263" s="276">
        <f t="shared" si="179"/>
        <v>155.19999999999999</v>
      </c>
    </row>
    <row r="2264" spans="1:5" x14ac:dyDescent="0.2">
      <c r="A2264" s="273">
        <f t="shared" si="180"/>
        <v>2262</v>
      </c>
      <c r="B2264" s="16">
        <f t="shared" si="177"/>
        <v>397494.505</v>
      </c>
      <c r="C2264" s="274">
        <f t="shared" si="181"/>
        <v>351062.39999999997</v>
      </c>
      <c r="D2264" s="276">
        <f t="shared" si="178"/>
        <v>175.72701370468613</v>
      </c>
      <c r="E2264" s="276">
        <f t="shared" si="179"/>
        <v>155.19999999999999</v>
      </c>
    </row>
    <row r="2265" spans="1:5" x14ac:dyDescent="0.2">
      <c r="A2265" s="273">
        <f t="shared" si="180"/>
        <v>2263</v>
      </c>
      <c r="B2265" s="16">
        <f t="shared" si="177"/>
        <v>397661.6825</v>
      </c>
      <c r="C2265" s="274">
        <f t="shared" si="181"/>
        <v>351217.6</v>
      </c>
      <c r="D2265" s="276">
        <f t="shared" si="178"/>
        <v>175.72323574900574</v>
      </c>
      <c r="E2265" s="276">
        <f t="shared" si="179"/>
        <v>155.19999999999999</v>
      </c>
    </row>
    <row r="2266" spans="1:5" x14ac:dyDescent="0.2">
      <c r="A2266" s="273">
        <f t="shared" si="180"/>
        <v>2264</v>
      </c>
      <c r="B2266" s="16">
        <f t="shared" si="177"/>
        <v>397828.86</v>
      </c>
      <c r="C2266" s="274">
        <f t="shared" si="181"/>
        <v>351372.79999999999</v>
      </c>
      <c r="D2266" s="276">
        <f t="shared" si="178"/>
        <v>175.71946113074205</v>
      </c>
      <c r="E2266" s="276">
        <f t="shared" si="179"/>
        <v>155.19999999999999</v>
      </c>
    </row>
    <row r="2267" spans="1:5" x14ac:dyDescent="0.2">
      <c r="A2267" s="273">
        <f t="shared" si="180"/>
        <v>2265</v>
      </c>
      <c r="B2267" s="16">
        <f t="shared" si="177"/>
        <v>397996.03750000003</v>
      </c>
      <c r="C2267" s="274">
        <f t="shared" si="181"/>
        <v>351528</v>
      </c>
      <c r="D2267" s="276">
        <f t="shared" si="178"/>
        <v>175.71568984547463</v>
      </c>
      <c r="E2267" s="276">
        <f t="shared" si="179"/>
        <v>155.19999999999999</v>
      </c>
    </row>
    <row r="2268" spans="1:5" x14ac:dyDescent="0.2">
      <c r="A2268" s="273">
        <f t="shared" si="180"/>
        <v>2266</v>
      </c>
      <c r="B2268" s="16">
        <f t="shared" si="177"/>
        <v>398163.21500000003</v>
      </c>
      <c r="C2268" s="274">
        <f t="shared" si="181"/>
        <v>351683.19999999995</v>
      </c>
      <c r="D2268" s="276">
        <f t="shared" si="178"/>
        <v>175.71192188879084</v>
      </c>
      <c r="E2268" s="276">
        <f t="shared" si="179"/>
        <v>155.19999999999999</v>
      </c>
    </row>
    <row r="2269" spans="1:5" x14ac:dyDescent="0.2">
      <c r="A2269" s="273">
        <f t="shared" si="180"/>
        <v>2267</v>
      </c>
      <c r="B2269" s="16">
        <f t="shared" si="177"/>
        <v>398330.39250000002</v>
      </c>
      <c r="C2269" s="274">
        <f t="shared" si="181"/>
        <v>351838.39999999997</v>
      </c>
      <c r="D2269" s="276">
        <f t="shared" si="178"/>
        <v>175.70815725628586</v>
      </c>
      <c r="E2269" s="276">
        <f t="shared" si="179"/>
        <v>155.19999999999999</v>
      </c>
    </row>
    <row r="2270" spans="1:5" x14ac:dyDescent="0.2">
      <c r="A2270" s="273">
        <f t="shared" si="180"/>
        <v>2268</v>
      </c>
      <c r="B2270" s="16">
        <f t="shared" si="177"/>
        <v>398497.57</v>
      </c>
      <c r="C2270" s="274">
        <f t="shared" si="181"/>
        <v>351993.59999999998</v>
      </c>
      <c r="D2270" s="276">
        <f t="shared" si="178"/>
        <v>175.70439594356262</v>
      </c>
      <c r="E2270" s="276">
        <f t="shared" si="179"/>
        <v>155.19999999999999</v>
      </c>
    </row>
    <row r="2271" spans="1:5" x14ac:dyDescent="0.2">
      <c r="A2271" s="273">
        <f t="shared" si="180"/>
        <v>2269</v>
      </c>
      <c r="B2271" s="16">
        <f t="shared" si="177"/>
        <v>398664.7475</v>
      </c>
      <c r="C2271" s="274">
        <f t="shared" si="181"/>
        <v>352148.8</v>
      </c>
      <c r="D2271" s="276">
        <f t="shared" si="178"/>
        <v>175.70063794623181</v>
      </c>
      <c r="E2271" s="276">
        <f t="shared" si="179"/>
        <v>155.19999999999999</v>
      </c>
    </row>
    <row r="2272" spans="1:5" x14ac:dyDescent="0.2">
      <c r="A2272" s="273">
        <f t="shared" si="180"/>
        <v>2270</v>
      </c>
      <c r="B2272" s="16">
        <f t="shared" si="177"/>
        <v>398831.92499999999</v>
      </c>
      <c r="C2272" s="274">
        <f t="shared" si="181"/>
        <v>352304</v>
      </c>
      <c r="D2272" s="276">
        <f t="shared" si="178"/>
        <v>175.69688325991189</v>
      </c>
      <c r="E2272" s="276">
        <f t="shared" si="179"/>
        <v>155.19999999999999</v>
      </c>
    </row>
    <row r="2273" spans="1:5" x14ac:dyDescent="0.2">
      <c r="A2273" s="273">
        <f t="shared" si="180"/>
        <v>2271</v>
      </c>
      <c r="B2273" s="16">
        <f t="shared" si="177"/>
        <v>398999.10250000004</v>
      </c>
      <c r="C2273" s="274">
        <f t="shared" si="181"/>
        <v>352459.19999999995</v>
      </c>
      <c r="D2273" s="276">
        <f t="shared" si="178"/>
        <v>175.693131880229</v>
      </c>
      <c r="E2273" s="276">
        <f t="shared" si="179"/>
        <v>155.19999999999999</v>
      </c>
    </row>
    <row r="2274" spans="1:5" x14ac:dyDescent="0.2">
      <c r="A2274" s="273">
        <f t="shared" si="180"/>
        <v>2272</v>
      </c>
      <c r="B2274" s="16">
        <f t="shared" si="177"/>
        <v>399166.28</v>
      </c>
      <c r="C2274" s="274">
        <f t="shared" si="181"/>
        <v>352614.39999999997</v>
      </c>
      <c r="D2274" s="276">
        <f t="shared" si="178"/>
        <v>175.68938380281691</v>
      </c>
      <c r="E2274" s="276">
        <f t="shared" si="179"/>
        <v>155.19999999999999</v>
      </c>
    </row>
    <row r="2275" spans="1:5" x14ac:dyDescent="0.2">
      <c r="A2275" s="273">
        <f t="shared" si="180"/>
        <v>2273</v>
      </c>
      <c r="B2275" s="16">
        <f t="shared" si="177"/>
        <v>399333.45750000002</v>
      </c>
      <c r="C2275" s="274">
        <f t="shared" si="181"/>
        <v>352769.6</v>
      </c>
      <c r="D2275" s="276">
        <f t="shared" si="178"/>
        <v>175.68563902331721</v>
      </c>
      <c r="E2275" s="276">
        <f t="shared" si="179"/>
        <v>155.19999999999999</v>
      </c>
    </row>
    <row r="2276" spans="1:5" x14ac:dyDescent="0.2">
      <c r="A2276" s="273">
        <f t="shared" si="180"/>
        <v>2274</v>
      </c>
      <c r="B2276" s="16">
        <f t="shared" si="177"/>
        <v>399500.63500000001</v>
      </c>
      <c r="C2276" s="274">
        <f t="shared" si="181"/>
        <v>352924.8</v>
      </c>
      <c r="D2276" s="276">
        <f t="shared" si="178"/>
        <v>175.68189753737906</v>
      </c>
      <c r="E2276" s="276">
        <f t="shared" si="179"/>
        <v>155.19999999999999</v>
      </c>
    </row>
    <row r="2277" spans="1:5" x14ac:dyDescent="0.2">
      <c r="A2277" s="273">
        <f t="shared" si="180"/>
        <v>2275</v>
      </c>
      <c r="B2277" s="16">
        <f t="shared" si="177"/>
        <v>399667.8125</v>
      </c>
      <c r="C2277" s="274">
        <f t="shared" si="181"/>
        <v>353080</v>
      </c>
      <c r="D2277" s="276">
        <f t="shared" si="178"/>
        <v>175.67815934065933</v>
      </c>
      <c r="E2277" s="276">
        <f t="shared" si="179"/>
        <v>155.19999999999999</v>
      </c>
    </row>
    <row r="2278" spans="1:5" x14ac:dyDescent="0.2">
      <c r="A2278" s="273">
        <f t="shared" si="180"/>
        <v>2276</v>
      </c>
      <c r="B2278" s="16">
        <f t="shared" si="177"/>
        <v>399834.99</v>
      </c>
      <c r="C2278" s="274">
        <f t="shared" si="181"/>
        <v>353235.19999999995</v>
      </c>
      <c r="D2278" s="276">
        <f t="shared" si="178"/>
        <v>175.6744244288225</v>
      </c>
      <c r="E2278" s="276">
        <f t="shared" si="179"/>
        <v>155.19999999999999</v>
      </c>
    </row>
    <row r="2279" spans="1:5" x14ac:dyDescent="0.2">
      <c r="A2279" s="273">
        <f t="shared" si="180"/>
        <v>2277</v>
      </c>
      <c r="B2279" s="16">
        <f t="shared" si="177"/>
        <v>400002.16750000004</v>
      </c>
      <c r="C2279" s="274">
        <f t="shared" si="181"/>
        <v>353390.39999999997</v>
      </c>
      <c r="D2279" s="276">
        <f t="shared" si="178"/>
        <v>175.67069279754065</v>
      </c>
      <c r="E2279" s="276">
        <f t="shared" si="179"/>
        <v>155.19999999999999</v>
      </c>
    </row>
    <row r="2280" spans="1:5" x14ac:dyDescent="0.2">
      <c r="A2280" s="273">
        <f t="shared" si="180"/>
        <v>2278</v>
      </c>
      <c r="B2280" s="16">
        <f t="shared" si="177"/>
        <v>400169.34500000003</v>
      </c>
      <c r="C2280" s="274">
        <f t="shared" si="181"/>
        <v>353545.6</v>
      </c>
      <c r="D2280" s="276">
        <f t="shared" si="178"/>
        <v>175.66696444249342</v>
      </c>
      <c r="E2280" s="276">
        <f t="shared" si="179"/>
        <v>155.19999999999999</v>
      </c>
    </row>
    <row r="2281" spans="1:5" x14ac:dyDescent="0.2">
      <c r="A2281" s="273">
        <f t="shared" si="180"/>
        <v>2279</v>
      </c>
      <c r="B2281" s="16">
        <f t="shared" si="177"/>
        <v>400336.52250000002</v>
      </c>
      <c r="C2281" s="274">
        <f t="shared" si="181"/>
        <v>353700.8</v>
      </c>
      <c r="D2281" s="276">
        <f t="shared" si="178"/>
        <v>175.66323935936816</v>
      </c>
      <c r="E2281" s="276">
        <f t="shared" si="179"/>
        <v>155.19999999999999</v>
      </c>
    </row>
    <row r="2282" spans="1:5" x14ac:dyDescent="0.2">
      <c r="A2282" s="273">
        <f t="shared" si="180"/>
        <v>2280</v>
      </c>
      <c r="B2282" s="16">
        <f t="shared" si="177"/>
        <v>400503.7</v>
      </c>
      <c r="C2282" s="274">
        <f t="shared" si="181"/>
        <v>353856</v>
      </c>
      <c r="D2282" s="276">
        <f t="shared" si="178"/>
        <v>175.65951754385966</v>
      </c>
      <c r="E2282" s="276">
        <f t="shared" si="179"/>
        <v>155.19999999999999</v>
      </c>
    </row>
    <row r="2283" spans="1:5" x14ac:dyDescent="0.2">
      <c r="A2283" s="273">
        <f t="shared" si="180"/>
        <v>2281</v>
      </c>
      <c r="B2283" s="16">
        <f t="shared" si="177"/>
        <v>400670.8775</v>
      </c>
      <c r="C2283" s="274">
        <f t="shared" si="181"/>
        <v>354011.19999999995</v>
      </c>
      <c r="D2283" s="276">
        <f t="shared" si="178"/>
        <v>175.65579899167031</v>
      </c>
      <c r="E2283" s="276">
        <f t="shared" si="179"/>
        <v>155.19999999999999</v>
      </c>
    </row>
    <row r="2284" spans="1:5" x14ac:dyDescent="0.2">
      <c r="A2284" s="273">
        <f t="shared" si="180"/>
        <v>2282</v>
      </c>
      <c r="B2284" s="16">
        <f t="shared" si="177"/>
        <v>400838.05499999999</v>
      </c>
      <c r="C2284" s="274">
        <f t="shared" si="181"/>
        <v>354166.39999999997</v>
      </c>
      <c r="D2284" s="276">
        <f t="shared" si="178"/>
        <v>175.65208369851007</v>
      </c>
      <c r="E2284" s="276">
        <f t="shared" si="179"/>
        <v>155.19999999999999</v>
      </c>
    </row>
    <row r="2285" spans="1:5" x14ac:dyDescent="0.2">
      <c r="A2285" s="273">
        <f t="shared" si="180"/>
        <v>2283</v>
      </c>
      <c r="B2285" s="16">
        <f t="shared" si="177"/>
        <v>401005.23249999998</v>
      </c>
      <c r="C2285" s="274">
        <f t="shared" si="181"/>
        <v>354321.6</v>
      </c>
      <c r="D2285" s="276">
        <f t="shared" si="178"/>
        <v>175.64837166009636</v>
      </c>
      <c r="E2285" s="276">
        <f t="shared" si="179"/>
        <v>155.19999999999999</v>
      </c>
    </row>
    <row r="2286" spans="1:5" x14ac:dyDescent="0.2">
      <c r="A2286" s="273">
        <f t="shared" si="180"/>
        <v>2284</v>
      </c>
      <c r="B2286" s="16">
        <f t="shared" si="177"/>
        <v>401172.41000000003</v>
      </c>
      <c r="C2286" s="274">
        <f t="shared" si="181"/>
        <v>354476.79999999999</v>
      </c>
      <c r="D2286" s="276">
        <f t="shared" si="178"/>
        <v>175.64466287215413</v>
      </c>
      <c r="E2286" s="276">
        <f t="shared" si="179"/>
        <v>155.19999999999999</v>
      </c>
    </row>
    <row r="2287" spans="1:5" x14ac:dyDescent="0.2">
      <c r="A2287" s="273">
        <f t="shared" si="180"/>
        <v>2285</v>
      </c>
      <c r="B2287" s="16">
        <f t="shared" si="177"/>
        <v>401339.58750000002</v>
      </c>
      <c r="C2287" s="274">
        <f t="shared" si="181"/>
        <v>354632</v>
      </c>
      <c r="D2287" s="276">
        <f t="shared" si="178"/>
        <v>175.64095733041577</v>
      </c>
      <c r="E2287" s="276">
        <f t="shared" si="179"/>
        <v>155.19999999999999</v>
      </c>
    </row>
    <row r="2288" spans="1:5" x14ac:dyDescent="0.2">
      <c r="A2288" s="273">
        <f t="shared" si="180"/>
        <v>2286</v>
      </c>
      <c r="B2288" s="16">
        <f t="shared" si="177"/>
        <v>401506.76500000001</v>
      </c>
      <c r="C2288" s="274">
        <f t="shared" si="181"/>
        <v>354787.19999999995</v>
      </c>
      <c r="D2288" s="276">
        <f t="shared" si="178"/>
        <v>175.63725503062119</v>
      </c>
      <c r="E2288" s="276">
        <f t="shared" si="179"/>
        <v>155.19999999999999</v>
      </c>
    </row>
    <row r="2289" spans="1:5" x14ac:dyDescent="0.2">
      <c r="A2289" s="273">
        <f t="shared" si="180"/>
        <v>2287</v>
      </c>
      <c r="B2289" s="16">
        <f t="shared" si="177"/>
        <v>401673.9425</v>
      </c>
      <c r="C2289" s="274">
        <f t="shared" si="181"/>
        <v>354942.39999999997</v>
      </c>
      <c r="D2289" s="276">
        <f t="shared" si="178"/>
        <v>175.6335559685177</v>
      </c>
      <c r="E2289" s="276">
        <f t="shared" si="179"/>
        <v>155.19999999999999</v>
      </c>
    </row>
    <row r="2290" spans="1:5" x14ac:dyDescent="0.2">
      <c r="A2290" s="273">
        <f t="shared" si="180"/>
        <v>2288</v>
      </c>
      <c r="B2290" s="16">
        <f t="shared" si="177"/>
        <v>401841.12</v>
      </c>
      <c r="C2290" s="274">
        <f t="shared" si="181"/>
        <v>355097.59999999998</v>
      </c>
      <c r="D2290" s="276">
        <f t="shared" si="178"/>
        <v>175.62986013986014</v>
      </c>
      <c r="E2290" s="276">
        <f t="shared" si="179"/>
        <v>155.19999999999999</v>
      </c>
    </row>
    <row r="2291" spans="1:5" x14ac:dyDescent="0.2">
      <c r="A2291" s="273">
        <f t="shared" si="180"/>
        <v>2289</v>
      </c>
      <c r="B2291" s="16">
        <f t="shared" si="177"/>
        <v>402008.29749999999</v>
      </c>
      <c r="C2291" s="274">
        <f t="shared" si="181"/>
        <v>355252.8</v>
      </c>
      <c r="D2291" s="276">
        <f t="shared" si="178"/>
        <v>175.62616754041065</v>
      </c>
      <c r="E2291" s="276">
        <f t="shared" si="179"/>
        <v>155.19999999999999</v>
      </c>
    </row>
    <row r="2292" spans="1:5" x14ac:dyDescent="0.2">
      <c r="A2292" s="273">
        <f t="shared" si="180"/>
        <v>2290</v>
      </c>
      <c r="B2292" s="16">
        <f t="shared" si="177"/>
        <v>402175.47500000003</v>
      </c>
      <c r="C2292" s="274">
        <f t="shared" si="181"/>
        <v>355408</v>
      </c>
      <c r="D2292" s="276">
        <f t="shared" si="178"/>
        <v>175.62247816593887</v>
      </c>
      <c r="E2292" s="276">
        <f t="shared" si="179"/>
        <v>155.19999999999999</v>
      </c>
    </row>
    <row r="2293" spans="1:5" x14ac:dyDescent="0.2">
      <c r="A2293" s="273">
        <f t="shared" si="180"/>
        <v>2291</v>
      </c>
      <c r="B2293" s="16">
        <f t="shared" si="177"/>
        <v>402342.65250000003</v>
      </c>
      <c r="C2293" s="274">
        <f t="shared" si="181"/>
        <v>355563.19999999995</v>
      </c>
      <c r="D2293" s="276">
        <f t="shared" si="178"/>
        <v>175.61879201222175</v>
      </c>
      <c r="E2293" s="276">
        <f t="shared" si="179"/>
        <v>155.19999999999999</v>
      </c>
    </row>
    <row r="2294" spans="1:5" x14ac:dyDescent="0.2">
      <c r="A2294" s="273">
        <f t="shared" si="180"/>
        <v>2292</v>
      </c>
      <c r="B2294" s="16">
        <f t="shared" si="177"/>
        <v>402509.83</v>
      </c>
      <c r="C2294" s="274">
        <f t="shared" si="181"/>
        <v>355718.39999999997</v>
      </c>
      <c r="D2294" s="276">
        <f t="shared" si="178"/>
        <v>175.61510907504365</v>
      </c>
      <c r="E2294" s="276">
        <f t="shared" si="179"/>
        <v>155.19999999999999</v>
      </c>
    </row>
    <row r="2295" spans="1:5" x14ac:dyDescent="0.2">
      <c r="A2295" s="273">
        <f t="shared" si="180"/>
        <v>2293</v>
      </c>
      <c r="B2295" s="16">
        <f t="shared" si="177"/>
        <v>402677.00750000001</v>
      </c>
      <c r="C2295" s="274">
        <f t="shared" si="181"/>
        <v>355873.6</v>
      </c>
      <c r="D2295" s="276">
        <f t="shared" si="178"/>
        <v>175.61142935019626</v>
      </c>
      <c r="E2295" s="276">
        <f t="shared" si="179"/>
        <v>155.19999999999999</v>
      </c>
    </row>
    <row r="2296" spans="1:5" x14ac:dyDescent="0.2">
      <c r="A2296" s="273">
        <f t="shared" si="180"/>
        <v>2294</v>
      </c>
      <c r="B2296" s="16">
        <f t="shared" si="177"/>
        <v>402844.185</v>
      </c>
      <c r="C2296" s="274">
        <f t="shared" si="181"/>
        <v>356028.8</v>
      </c>
      <c r="D2296" s="276">
        <f t="shared" si="178"/>
        <v>175.60775283347863</v>
      </c>
      <c r="E2296" s="276">
        <f t="shared" si="179"/>
        <v>155.19999999999999</v>
      </c>
    </row>
    <row r="2297" spans="1:5" x14ac:dyDescent="0.2">
      <c r="A2297" s="273">
        <f t="shared" si="180"/>
        <v>2295</v>
      </c>
      <c r="B2297" s="16">
        <f t="shared" si="177"/>
        <v>403011.36249999999</v>
      </c>
      <c r="C2297" s="274">
        <f t="shared" si="181"/>
        <v>356184</v>
      </c>
      <c r="D2297" s="276">
        <f t="shared" si="178"/>
        <v>175.60407952069716</v>
      </c>
      <c r="E2297" s="276">
        <f t="shared" si="179"/>
        <v>155.19999999999999</v>
      </c>
    </row>
    <row r="2298" spans="1:5" x14ac:dyDescent="0.2">
      <c r="A2298" s="273">
        <f t="shared" si="180"/>
        <v>2296</v>
      </c>
      <c r="B2298" s="16">
        <f t="shared" si="177"/>
        <v>403178.54000000004</v>
      </c>
      <c r="C2298" s="274">
        <f t="shared" si="181"/>
        <v>356339.19999999995</v>
      </c>
      <c r="D2298" s="276">
        <f t="shared" si="178"/>
        <v>175.60040940766552</v>
      </c>
      <c r="E2298" s="276">
        <f t="shared" si="179"/>
        <v>155.19999999999999</v>
      </c>
    </row>
    <row r="2299" spans="1:5" x14ac:dyDescent="0.2">
      <c r="A2299" s="273">
        <f t="shared" si="180"/>
        <v>2297</v>
      </c>
      <c r="B2299" s="16">
        <f t="shared" si="177"/>
        <v>403345.71750000003</v>
      </c>
      <c r="C2299" s="274">
        <f t="shared" si="181"/>
        <v>356494.39999999997</v>
      </c>
      <c r="D2299" s="276">
        <f t="shared" si="178"/>
        <v>175.59674249020463</v>
      </c>
      <c r="E2299" s="276">
        <f t="shared" si="179"/>
        <v>155.19999999999999</v>
      </c>
    </row>
    <row r="2300" spans="1:5" x14ac:dyDescent="0.2">
      <c r="A2300" s="273">
        <f t="shared" si="180"/>
        <v>2298</v>
      </c>
      <c r="B2300" s="16">
        <f t="shared" si="177"/>
        <v>403512.89500000002</v>
      </c>
      <c r="C2300" s="274">
        <f t="shared" si="181"/>
        <v>356649.6</v>
      </c>
      <c r="D2300" s="276">
        <f t="shared" si="178"/>
        <v>175.59307876414275</v>
      </c>
      <c r="E2300" s="276">
        <f t="shared" si="179"/>
        <v>155.19999999999999</v>
      </c>
    </row>
    <row r="2301" spans="1:5" x14ac:dyDescent="0.2">
      <c r="A2301" s="273">
        <f t="shared" si="180"/>
        <v>2299</v>
      </c>
      <c r="B2301" s="16">
        <f t="shared" si="177"/>
        <v>403680.07250000001</v>
      </c>
      <c r="C2301" s="274">
        <f t="shared" si="181"/>
        <v>356804.8</v>
      </c>
      <c r="D2301" s="276">
        <f t="shared" si="178"/>
        <v>175.58941822531537</v>
      </c>
      <c r="E2301" s="276">
        <f t="shared" si="179"/>
        <v>155.19999999999999</v>
      </c>
    </row>
    <row r="2302" spans="1:5" x14ac:dyDescent="0.2">
      <c r="A2302" s="273">
        <f t="shared" si="180"/>
        <v>2300</v>
      </c>
      <c r="B2302" s="16">
        <f t="shared" si="177"/>
        <v>403847.25</v>
      </c>
      <c r="C2302" s="274">
        <f t="shared" si="181"/>
        <v>356960</v>
      </c>
      <c r="D2302" s="276">
        <f t="shared" si="178"/>
        <v>175.58576086956521</v>
      </c>
      <c r="E2302" s="276">
        <f t="shared" si="179"/>
        <v>155.19999999999999</v>
      </c>
    </row>
    <row r="2303" spans="1:5" x14ac:dyDescent="0.2">
      <c r="A2303" s="273">
        <f t="shared" si="180"/>
        <v>2301</v>
      </c>
      <c r="B2303" s="16">
        <f t="shared" si="177"/>
        <v>404014.42749999999</v>
      </c>
      <c r="C2303" s="274">
        <f t="shared" si="181"/>
        <v>357115.19999999995</v>
      </c>
      <c r="D2303" s="276">
        <f t="shared" si="178"/>
        <v>175.58210669274229</v>
      </c>
      <c r="E2303" s="276">
        <f t="shared" si="179"/>
        <v>155.19999999999999</v>
      </c>
    </row>
    <row r="2304" spans="1:5" x14ac:dyDescent="0.2">
      <c r="A2304" s="273">
        <f t="shared" si="180"/>
        <v>2302</v>
      </c>
      <c r="B2304" s="16">
        <f t="shared" si="177"/>
        <v>404181.60500000004</v>
      </c>
      <c r="C2304" s="274">
        <f t="shared" si="181"/>
        <v>357270.39999999997</v>
      </c>
      <c r="D2304" s="276">
        <f t="shared" si="178"/>
        <v>175.57845569070375</v>
      </c>
      <c r="E2304" s="276">
        <f t="shared" si="179"/>
        <v>155.19999999999999</v>
      </c>
    </row>
    <row r="2305" spans="1:5" x14ac:dyDescent="0.2">
      <c r="A2305" s="273">
        <f t="shared" si="180"/>
        <v>2303</v>
      </c>
      <c r="B2305" s="16">
        <f t="shared" si="177"/>
        <v>404348.78250000003</v>
      </c>
      <c r="C2305" s="274">
        <f t="shared" si="181"/>
        <v>357425.6</v>
      </c>
      <c r="D2305" s="276">
        <f t="shared" si="178"/>
        <v>175.57480785931395</v>
      </c>
      <c r="E2305" s="276">
        <f t="shared" si="179"/>
        <v>155.19999999999999</v>
      </c>
    </row>
    <row r="2306" spans="1:5" x14ac:dyDescent="0.2">
      <c r="A2306" s="273">
        <f t="shared" si="180"/>
        <v>2304</v>
      </c>
      <c r="B2306" s="16">
        <f t="shared" si="177"/>
        <v>404515.96</v>
      </c>
      <c r="C2306" s="274">
        <f t="shared" si="181"/>
        <v>357580.79999999999</v>
      </c>
      <c r="D2306" s="276">
        <f t="shared" si="178"/>
        <v>175.57116319444447</v>
      </c>
      <c r="E2306" s="276">
        <f t="shared" si="179"/>
        <v>155.19999999999999</v>
      </c>
    </row>
    <row r="2307" spans="1:5" x14ac:dyDescent="0.2">
      <c r="A2307" s="273">
        <f t="shared" si="180"/>
        <v>2305</v>
      </c>
      <c r="B2307" s="16">
        <f t="shared" si="177"/>
        <v>404683.13750000001</v>
      </c>
      <c r="C2307" s="274">
        <f t="shared" si="181"/>
        <v>357736</v>
      </c>
      <c r="D2307" s="276">
        <f t="shared" si="178"/>
        <v>175.56752169197398</v>
      </c>
      <c r="E2307" s="276">
        <f t="shared" si="179"/>
        <v>155.19999999999999</v>
      </c>
    </row>
    <row r="2308" spans="1:5" x14ac:dyDescent="0.2">
      <c r="A2308" s="273">
        <f t="shared" si="180"/>
        <v>2306</v>
      </c>
      <c r="B2308" s="16">
        <f t="shared" ref="B2308:B2371" si="182">1.165*(16600+(A2308*143.5))</f>
        <v>404850.315</v>
      </c>
      <c r="C2308" s="274">
        <f t="shared" si="181"/>
        <v>357891.19999999995</v>
      </c>
      <c r="D2308" s="276">
        <f t="shared" ref="D2308:D2371" si="183">B2308/A2308</f>
        <v>175.56388334778839</v>
      </c>
      <c r="E2308" s="276">
        <f t="shared" ref="E2308:E2371" si="184">C2308/A2308</f>
        <v>155.19999999999999</v>
      </c>
    </row>
    <row r="2309" spans="1:5" x14ac:dyDescent="0.2">
      <c r="A2309" s="273">
        <f t="shared" si="180"/>
        <v>2307</v>
      </c>
      <c r="B2309" s="16">
        <f t="shared" si="182"/>
        <v>405017.49249999999</v>
      </c>
      <c r="C2309" s="274">
        <f t="shared" si="181"/>
        <v>358046.39999999997</v>
      </c>
      <c r="D2309" s="276">
        <f t="shared" si="183"/>
        <v>175.56024815778068</v>
      </c>
      <c r="E2309" s="276">
        <f t="shared" si="184"/>
        <v>155.19999999999999</v>
      </c>
    </row>
    <row r="2310" spans="1:5" x14ac:dyDescent="0.2">
      <c r="A2310" s="273">
        <f t="shared" si="180"/>
        <v>2308</v>
      </c>
      <c r="B2310" s="16">
        <f t="shared" si="182"/>
        <v>405184.67</v>
      </c>
      <c r="C2310" s="274">
        <f t="shared" si="181"/>
        <v>358201.59999999998</v>
      </c>
      <c r="D2310" s="276">
        <f t="shared" si="183"/>
        <v>175.55661611785095</v>
      </c>
      <c r="E2310" s="276">
        <f t="shared" si="184"/>
        <v>155.19999999999999</v>
      </c>
    </row>
    <row r="2311" spans="1:5" x14ac:dyDescent="0.2">
      <c r="A2311" s="273">
        <f t="shared" si="180"/>
        <v>2309</v>
      </c>
      <c r="B2311" s="16">
        <f t="shared" si="182"/>
        <v>405351.84750000003</v>
      </c>
      <c r="C2311" s="274">
        <f t="shared" si="181"/>
        <v>358356.8</v>
      </c>
      <c r="D2311" s="276">
        <f t="shared" si="183"/>
        <v>175.55298722390646</v>
      </c>
      <c r="E2311" s="276">
        <f t="shared" si="184"/>
        <v>155.19999999999999</v>
      </c>
    </row>
    <row r="2312" spans="1:5" x14ac:dyDescent="0.2">
      <c r="A2312" s="273">
        <f t="shared" si="180"/>
        <v>2310</v>
      </c>
      <c r="B2312" s="16">
        <f t="shared" si="182"/>
        <v>405519.02500000002</v>
      </c>
      <c r="C2312" s="274">
        <f t="shared" si="181"/>
        <v>358512</v>
      </c>
      <c r="D2312" s="276">
        <f t="shared" si="183"/>
        <v>175.54936147186149</v>
      </c>
      <c r="E2312" s="276">
        <f t="shared" si="184"/>
        <v>155.19999999999999</v>
      </c>
    </row>
    <row r="2313" spans="1:5" x14ac:dyDescent="0.2">
      <c r="A2313" s="273">
        <f t="shared" si="180"/>
        <v>2311</v>
      </c>
      <c r="B2313" s="16">
        <f t="shared" si="182"/>
        <v>405686.20250000001</v>
      </c>
      <c r="C2313" s="274">
        <f t="shared" si="181"/>
        <v>358667.19999999995</v>
      </c>
      <c r="D2313" s="276">
        <f t="shared" si="183"/>
        <v>175.54573885763739</v>
      </c>
      <c r="E2313" s="276">
        <f t="shared" si="184"/>
        <v>155.19999999999999</v>
      </c>
    </row>
    <row r="2314" spans="1:5" x14ac:dyDescent="0.2">
      <c r="A2314" s="273">
        <f t="shared" si="180"/>
        <v>2312</v>
      </c>
      <c r="B2314" s="16">
        <f t="shared" si="182"/>
        <v>405853.38</v>
      </c>
      <c r="C2314" s="274">
        <f t="shared" si="181"/>
        <v>358822.39999999997</v>
      </c>
      <c r="D2314" s="276">
        <f t="shared" si="183"/>
        <v>175.54211937716263</v>
      </c>
      <c r="E2314" s="276">
        <f t="shared" si="184"/>
        <v>155.19999999999999</v>
      </c>
    </row>
    <row r="2315" spans="1:5" x14ac:dyDescent="0.2">
      <c r="A2315" s="273">
        <f t="shared" si="180"/>
        <v>2313</v>
      </c>
      <c r="B2315" s="16">
        <f t="shared" si="182"/>
        <v>406020.5575</v>
      </c>
      <c r="C2315" s="274">
        <f t="shared" si="181"/>
        <v>358977.6</v>
      </c>
      <c r="D2315" s="276">
        <f t="shared" si="183"/>
        <v>175.53850302637267</v>
      </c>
      <c r="E2315" s="276">
        <f t="shared" si="184"/>
        <v>155.19999999999999</v>
      </c>
    </row>
    <row r="2316" spans="1:5" x14ac:dyDescent="0.2">
      <c r="A2316" s="273">
        <f t="shared" si="180"/>
        <v>2314</v>
      </c>
      <c r="B2316" s="16">
        <f t="shared" si="182"/>
        <v>406187.73499999999</v>
      </c>
      <c r="C2316" s="274">
        <f t="shared" si="181"/>
        <v>359132.8</v>
      </c>
      <c r="D2316" s="276">
        <f t="shared" si="183"/>
        <v>175.53488980121003</v>
      </c>
      <c r="E2316" s="276">
        <f t="shared" si="184"/>
        <v>155.19999999999999</v>
      </c>
    </row>
    <row r="2317" spans="1:5" x14ac:dyDescent="0.2">
      <c r="A2317" s="273">
        <f t="shared" si="180"/>
        <v>2315</v>
      </c>
      <c r="B2317" s="16">
        <f t="shared" si="182"/>
        <v>406354.91250000003</v>
      </c>
      <c r="C2317" s="274">
        <f t="shared" si="181"/>
        <v>359288</v>
      </c>
      <c r="D2317" s="276">
        <f t="shared" si="183"/>
        <v>175.5312796976242</v>
      </c>
      <c r="E2317" s="276">
        <f t="shared" si="184"/>
        <v>155.19999999999999</v>
      </c>
    </row>
    <row r="2318" spans="1:5" x14ac:dyDescent="0.2">
      <c r="A2318" s="273">
        <f t="shared" si="180"/>
        <v>2316</v>
      </c>
      <c r="B2318" s="16">
        <f t="shared" si="182"/>
        <v>406522.09</v>
      </c>
      <c r="C2318" s="274">
        <f t="shared" si="181"/>
        <v>359443.19999999995</v>
      </c>
      <c r="D2318" s="276">
        <f t="shared" si="183"/>
        <v>175.52767271157168</v>
      </c>
      <c r="E2318" s="276">
        <f t="shared" si="184"/>
        <v>155.19999999999999</v>
      </c>
    </row>
    <row r="2319" spans="1:5" x14ac:dyDescent="0.2">
      <c r="A2319" s="273">
        <f t="shared" ref="A2319:A2382" si="185">A2318+1</f>
        <v>2317</v>
      </c>
      <c r="B2319" s="16">
        <f t="shared" si="182"/>
        <v>406689.26750000002</v>
      </c>
      <c r="C2319" s="274">
        <f t="shared" ref="C2319:C2382" si="186">A2319*155.2</f>
        <v>359598.39999999997</v>
      </c>
      <c r="D2319" s="276">
        <f t="shared" si="183"/>
        <v>175.52406883901597</v>
      </c>
      <c r="E2319" s="276">
        <f t="shared" si="184"/>
        <v>155.19999999999999</v>
      </c>
    </row>
    <row r="2320" spans="1:5" x14ac:dyDescent="0.2">
      <c r="A2320" s="273">
        <f t="shared" si="185"/>
        <v>2318</v>
      </c>
      <c r="B2320" s="16">
        <f t="shared" si="182"/>
        <v>406856.44500000001</v>
      </c>
      <c r="C2320" s="274">
        <f t="shared" si="186"/>
        <v>359753.6</v>
      </c>
      <c r="D2320" s="276">
        <f t="shared" si="183"/>
        <v>175.52046807592754</v>
      </c>
      <c r="E2320" s="276">
        <f t="shared" si="184"/>
        <v>155.19999999999999</v>
      </c>
    </row>
    <row r="2321" spans="1:5" x14ac:dyDescent="0.2">
      <c r="A2321" s="273">
        <f t="shared" si="185"/>
        <v>2319</v>
      </c>
      <c r="B2321" s="16">
        <f t="shared" si="182"/>
        <v>407023.6225</v>
      </c>
      <c r="C2321" s="274">
        <f t="shared" si="186"/>
        <v>359908.8</v>
      </c>
      <c r="D2321" s="276">
        <f t="shared" si="183"/>
        <v>175.51687041828373</v>
      </c>
      <c r="E2321" s="276">
        <f t="shared" si="184"/>
        <v>155.19999999999999</v>
      </c>
    </row>
    <row r="2322" spans="1:5" x14ac:dyDescent="0.2">
      <c r="A2322" s="273">
        <f t="shared" si="185"/>
        <v>2320</v>
      </c>
      <c r="B2322" s="16">
        <f t="shared" si="182"/>
        <v>407190.8</v>
      </c>
      <c r="C2322" s="274">
        <f t="shared" si="186"/>
        <v>360064</v>
      </c>
      <c r="D2322" s="276">
        <f t="shared" si="183"/>
        <v>175.51327586206895</v>
      </c>
      <c r="E2322" s="276">
        <f t="shared" si="184"/>
        <v>155.19999999999999</v>
      </c>
    </row>
    <row r="2323" spans="1:5" x14ac:dyDescent="0.2">
      <c r="A2323" s="273">
        <f t="shared" si="185"/>
        <v>2321</v>
      </c>
      <c r="B2323" s="16">
        <f t="shared" si="182"/>
        <v>407357.97750000004</v>
      </c>
      <c r="C2323" s="274">
        <f t="shared" si="186"/>
        <v>360219.19999999995</v>
      </c>
      <c r="D2323" s="276">
        <f t="shared" si="183"/>
        <v>175.50968440327446</v>
      </c>
      <c r="E2323" s="276">
        <f t="shared" si="184"/>
        <v>155.19999999999999</v>
      </c>
    </row>
    <row r="2324" spans="1:5" x14ac:dyDescent="0.2">
      <c r="A2324" s="273">
        <f t="shared" si="185"/>
        <v>2322</v>
      </c>
      <c r="B2324" s="16">
        <f t="shared" si="182"/>
        <v>407525.15500000003</v>
      </c>
      <c r="C2324" s="274">
        <f t="shared" si="186"/>
        <v>360374.39999999997</v>
      </c>
      <c r="D2324" s="276">
        <f t="shared" si="183"/>
        <v>175.50609603789837</v>
      </c>
      <c r="E2324" s="276">
        <f t="shared" si="184"/>
        <v>155.19999999999999</v>
      </c>
    </row>
    <row r="2325" spans="1:5" x14ac:dyDescent="0.2">
      <c r="A2325" s="273">
        <f t="shared" si="185"/>
        <v>2323</v>
      </c>
      <c r="B2325" s="16">
        <f t="shared" si="182"/>
        <v>407692.33250000002</v>
      </c>
      <c r="C2325" s="274">
        <f t="shared" si="186"/>
        <v>360529.6</v>
      </c>
      <c r="D2325" s="276">
        <f t="shared" si="183"/>
        <v>175.50251076194576</v>
      </c>
      <c r="E2325" s="276">
        <f t="shared" si="184"/>
        <v>155.19999999999999</v>
      </c>
    </row>
    <row r="2326" spans="1:5" x14ac:dyDescent="0.2">
      <c r="A2326" s="273">
        <f t="shared" si="185"/>
        <v>2324</v>
      </c>
      <c r="B2326" s="16">
        <f t="shared" si="182"/>
        <v>407859.51</v>
      </c>
      <c r="C2326" s="274">
        <f t="shared" si="186"/>
        <v>360684.79999999999</v>
      </c>
      <c r="D2326" s="276">
        <f t="shared" si="183"/>
        <v>175.49892857142856</v>
      </c>
      <c r="E2326" s="276">
        <f t="shared" si="184"/>
        <v>155.19999999999999</v>
      </c>
    </row>
    <row r="2327" spans="1:5" x14ac:dyDescent="0.2">
      <c r="A2327" s="273">
        <f t="shared" si="185"/>
        <v>2325</v>
      </c>
      <c r="B2327" s="16">
        <f t="shared" si="182"/>
        <v>408026.6875</v>
      </c>
      <c r="C2327" s="274">
        <f t="shared" si="186"/>
        <v>360840</v>
      </c>
      <c r="D2327" s="276">
        <f t="shared" si="183"/>
        <v>175.4953494623656</v>
      </c>
      <c r="E2327" s="276">
        <f t="shared" si="184"/>
        <v>155.19999999999999</v>
      </c>
    </row>
    <row r="2328" spans="1:5" x14ac:dyDescent="0.2">
      <c r="A2328" s="273">
        <f t="shared" si="185"/>
        <v>2326</v>
      </c>
      <c r="B2328" s="16">
        <f t="shared" si="182"/>
        <v>408193.86499999999</v>
      </c>
      <c r="C2328" s="274">
        <f t="shared" si="186"/>
        <v>360995.19999999995</v>
      </c>
      <c r="D2328" s="276">
        <f t="shared" si="183"/>
        <v>175.49177343078244</v>
      </c>
      <c r="E2328" s="276">
        <f t="shared" si="184"/>
        <v>155.19999999999999</v>
      </c>
    </row>
    <row r="2329" spans="1:5" x14ac:dyDescent="0.2">
      <c r="A2329" s="273">
        <f t="shared" si="185"/>
        <v>2327</v>
      </c>
      <c r="B2329" s="16">
        <f t="shared" si="182"/>
        <v>408361.04250000004</v>
      </c>
      <c r="C2329" s="274">
        <f t="shared" si="186"/>
        <v>361150.39999999997</v>
      </c>
      <c r="D2329" s="276">
        <f t="shared" si="183"/>
        <v>175.48820047271167</v>
      </c>
      <c r="E2329" s="276">
        <f t="shared" si="184"/>
        <v>155.19999999999999</v>
      </c>
    </row>
    <row r="2330" spans="1:5" x14ac:dyDescent="0.2">
      <c r="A2330" s="273">
        <f t="shared" si="185"/>
        <v>2328</v>
      </c>
      <c r="B2330" s="16">
        <f t="shared" si="182"/>
        <v>408528.22000000003</v>
      </c>
      <c r="C2330" s="274">
        <f t="shared" si="186"/>
        <v>361305.59999999998</v>
      </c>
      <c r="D2330" s="276">
        <f t="shared" si="183"/>
        <v>175.48463058419244</v>
      </c>
      <c r="E2330" s="276">
        <f t="shared" si="184"/>
        <v>155.19999999999999</v>
      </c>
    </row>
    <row r="2331" spans="1:5" x14ac:dyDescent="0.2">
      <c r="A2331" s="273">
        <f t="shared" si="185"/>
        <v>2329</v>
      </c>
      <c r="B2331" s="16">
        <f t="shared" si="182"/>
        <v>408695.39750000002</v>
      </c>
      <c r="C2331" s="274">
        <f t="shared" si="186"/>
        <v>361460.8</v>
      </c>
      <c r="D2331" s="276">
        <f t="shared" si="183"/>
        <v>175.48106376127095</v>
      </c>
      <c r="E2331" s="276">
        <f t="shared" si="184"/>
        <v>155.19999999999999</v>
      </c>
    </row>
    <row r="2332" spans="1:5" x14ac:dyDescent="0.2">
      <c r="A2332" s="273">
        <f t="shared" si="185"/>
        <v>2330</v>
      </c>
      <c r="B2332" s="16">
        <f t="shared" si="182"/>
        <v>408862.57500000001</v>
      </c>
      <c r="C2332" s="274">
        <f t="shared" si="186"/>
        <v>361616</v>
      </c>
      <c r="D2332" s="276">
        <f t="shared" si="183"/>
        <v>175.47749999999999</v>
      </c>
      <c r="E2332" s="276">
        <f t="shared" si="184"/>
        <v>155.19999999999999</v>
      </c>
    </row>
    <row r="2333" spans="1:5" x14ac:dyDescent="0.2">
      <c r="A2333" s="273">
        <f t="shared" si="185"/>
        <v>2331</v>
      </c>
      <c r="B2333" s="16">
        <f t="shared" si="182"/>
        <v>409029.7525</v>
      </c>
      <c r="C2333" s="274">
        <f t="shared" si="186"/>
        <v>361771.19999999995</v>
      </c>
      <c r="D2333" s="276">
        <f t="shared" si="183"/>
        <v>175.47393929643928</v>
      </c>
      <c r="E2333" s="276">
        <f t="shared" si="184"/>
        <v>155.19999999999999</v>
      </c>
    </row>
    <row r="2334" spans="1:5" x14ac:dyDescent="0.2">
      <c r="A2334" s="273">
        <f t="shared" si="185"/>
        <v>2332</v>
      </c>
      <c r="B2334" s="16">
        <f t="shared" si="182"/>
        <v>409196.93</v>
      </c>
      <c r="C2334" s="274">
        <f t="shared" si="186"/>
        <v>361926.39999999997</v>
      </c>
      <c r="D2334" s="276">
        <f t="shared" si="183"/>
        <v>175.47038164665523</v>
      </c>
      <c r="E2334" s="276">
        <f t="shared" si="184"/>
        <v>155.19999999999999</v>
      </c>
    </row>
    <row r="2335" spans="1:5" x14ac:dyDescent="0.2">
      <c r="A2335" s="273">
        <f t="shared" si="185"/>
        <v>2333</v>
      </c>
      <c r="B2335" s="16">
        <f t="shared" si="182"/>
        <v>409364.10749999998</v>
      </c>
      <c r="C2335" s="274">
        <f t="shared" si="186"/>
        <v>362081.6</v>
      </c>
      <c r="D2335" s="276">
        <f t="shared" si="183"/>
        <v>175.46682704672097</v>
      </c>
      <c r="E2335" s="276">
        <f t="shared" si="184"/>
        <v>155.19999999999999</v>
      </c>
    </row>
    <row r="2336" spans="1:5" x14ac:dyDescent="0.2">
      <c r="A2336" s="273">
        <f t="shared" si="185"/>
        <v>2334</v>
      </c>
      <c r="B2336" s="16">
        <f t="shared" si="182"/>
        <v>409531.28500000003</v>
      </c>
      <c r="C2336" s="274">
        <f t="shared" si="186"/>
        <v>362236.8</v>
      </c>
      <c r="D2336" s="276">
        <f t="shared" si="183"/>
        <v>175.46327549271638</v>
      </c>
      <c r="E2336" s="276">
        <f t="shared" si="184"/>
        <v>155.19999999999999</v>
      </c>
    </row>
    <row r="2337" spans="1:5" x14ac:dyDescent="0.2">
      <c r="A2337" s="273">
        <f t="shared" si="185"/>
        <v>2335</v>
      </c>
      <c r="B2337" s="16">
        <f t="shared" si="182"/>
        <v>409698.46250000002</v>
      </c>
      <c r="C2337" s="274">
        <f t="shared" si="186"/>
        <v>362392</v>
      </c>
      <c r="D2337" s="276">
        <f t="shared" si="183"/>
        <v>175.45972698072805</v>
      </c>
      <c r="E2337" s="276">
        <f t="shared" si="184"/>
        <v>155.19999999999999</v>
      </c>
    </row>
    <row r="2338" spans="1:5" x14ac:dyDescent="0.2">
      <c r="A2338" s="273">
        <f t="shared" si="185"/>
        <v>2336</v>
      </c>
      <c r="B2338" s="16">
        <f t="shared" si="182"/>
        <v>409865.64</v>
      </c>
      <c r="C2338" s="274">
        <f t="shared" si="186"/>
        <v>362547.19999999995</v>
      </c>
      <c r="D2338" s="276">
        <f t="shared" si="183"/>
        <v>175.45618150684933</v>
      </c>
      <c r="E2338" s="276">
        <f t="shared" si="184"/>
        <v>155.19999999999999</v>
      </c>
    </row>
    <row r="2339" spans="1:5" x14ac:dyDescent="0.2">
      <c r="A2339" s="273">
        <f t="shared" si="185"/>
        <v>2337</v>
      </c>
      <c r="B2339" s="16">
        <f t="shared" si="182"/>
        <v>410032.8175</v>
      </c>
      <c r="C2339" s="274">
        <f t="shared" si="186"/>
        <v>362702.39999999997</v>
      </c>
      <c r="D2339" s="276">
        <f t="shared" si="183"/>
        <v>175.45263906718014</v>
      </c>
      <c r="E2339" s="276">
        <f t="shared" si="184"/>
        <v>155.19999999999999</v>
      </c>
    </row>
    <row r="2340" spans="1:5" x14ac:dyDescent="0.2">
      <c r="A2340" s="273">
        <f t="shared" si="185"/>
        <v>2338</v>
      </c>
      <c r="B2340" s="16">
        <f t="shared" si="182"/>
        <v>410199.995</v>
      </c>
      <c r="C2340" s="274">
        <f t="shared" si="186"/>
        <v>362857.6</v>
      </c>
      <c r="D2340" s="276">
        <f t="shared" si="183"/>
        <v>175.44909965782719</v>
      </c>
      <c r="E2340" s="276">
        <f t="shared" si="184"/>
        <v>155.19999999999999</v>
      </c>
    </row>
    <row r="2341" spans="1:5" x14ac:dyDescent="0.2">
      <c r="A2341" s="273">
        <f t="shared" si="185"/>
        <v>2339</v>
      </c>
      <c r="B2341" s="16">
        <f t="shared" si="182"/>
        <v>410367.17249999999</v>
      </c>
      <c r="C2341" s="274">
        <f t="shared" si="186"/>
        <v>363012.8</v>
      </c>
      <c r="D2341" s="276">
        <f t="shared" si="183"/>
        <v>175.4455632749038</v>
      </c>
      <c r="E2341" s="276">
        <f t="shared" si="184"/>
        <v>155.19999999999999</v>
      </c>
    </row>
    <row r="2342" spans="1:5" x14ac:dyDescent="0.2">
      <c r="A2342" s="273">
        <f t="shared" si="185"/>
        <v>2340</v>
      </c>
      <c r="B2342" s="16">
        <f t="shared" si="182"/>
        <v>410534.35000000003</v>
      </c>
      <c r="C2342" s="274">
        <f t="shared" si="186"/>
        <v>363168</v>
      </c>
      <c r="D2342" s="276">
        <f t="shared" si="183"/>
        <v>175.44202991452994</v>
      </c>
      <c r="E2342" s="276">
        <f t="shared" si="184"/>
        <v>155.19999999999999</v>
      </c>
    </row>
    <row r="2343" spans="1:5" x14ac:dyDescent="0.2">
      <c r="A2343" s="273">
        <f t="shared" si="185"/>
        <v>2341</v>
      </c>
      <c r="B2343" s="16">
        <f t="shared" si="182"/>
        <v>410701.52750000003</v>
      </c>
      <c r="C2343" s="274">
        <f t="shared" si="186"/>
        <v>363323.19999999995</v>
      </c>
      <c r="D2343" s="276">
        <f t="shared" si="183"/>
        <v>175.43849957283214</v>
      </c>
      <c r="E2343" s="276">
        <f t="shared" si="184"/>
        <v>155.19999999999999</v>
      </c>
    </row>
    <row r="2344" spans="1:5" x14ac:dyDescent="0.2">
      <c r="A2344" s="273">
        <f t="shared" si="185"/>
        <v>2342</v>
      </c>
      <c r="B2344" s="16">
        <f t="shared" si="182"/>
        <v>410868.70500000002</v>
      </c>
      <c r="C2344" s="274">
        <f t="shared" si="186"/>
        <v>363478.39999999997</v>
      </c>
      <c r="D2344" s="276">
        <f t="shared" si="183"/>
        <v>175.43497224594364</v>
      </c>
      <c r="E2344" s="276">
        <f t="shared" si="184"/>
        <v>155.19999999999999</v>
      </c>
    </row>
    <row r="2345" spans="1:5" x14ac:dyDescent="0.2">
      <c r="A2345" s="273">
        <f t="shared" si="185"/>
        <v>2343</v>
      </c>
      <c r="B2345" s="16">
        <f t="shared" si="182"/>
        <v>411035.88250000001</v>
      </c>
      <c r="C2345" s="274">
        <f t="shared" si="186"/>
        <v>363633.6</v>
      </c>
      <c r="D2345" s="276">
        <f t="shared" si="183"/>
        <v>175.43144793000428</v>
      </c>
      <c r="E2345" s="276">
        <f t="shared" si="184"/>
        <v>155.19999999999999</v>
      </c>
    </row>
    <row r="2346" spans="1:5" x14ac:dyDescent="0.2">
      <c r="A2346" s="273">
        <f t="shared" si="185"/>
        <v>2344</v>
      </c>
      <c r="B2346" s="16">
        <f t="shared" si="182"/>
        <v>411203.06</v>
      </c>
      <c r="C2346" s="274">
        <f t="shared" si="186"/>
        <v>363788.79999999999</v>
      </c>
      <c r="D2346" s="276">
        <f t="shared" si="183"/>
        <v>175.4279266211604</v>
      </c>
      <c r="E2346" s="276">
        <f t="shared" si="184"/>
        <v>155.19999999999999</v>
      </c>
    </row>
    <row r="2347" spans="1:5" x14ac:dyDescent="0.2">
      <c r="A2347" s="273">
        <f t="shared" si="185"/>
        <v>2345</v>
      </c>
      <c r="B2347" s="16">
        <f t="shared" si="182"/>
        <v>411370.23749999999</v>
      </c>
      <c r="C2347" s="274">
        <f t="shared" si="186"/>
        <v>363944</v>
      </c>
      <c r="D2347" s="276">
        <f t="shared" si="183"/>
        <v>175.42440831556502</v>
      </c>
      <c r="E2347" s="276">
        <f t="shared" si="184"/>
        <v>155.19999999999999</v>
      </c>
    </row>
    <row r="2348" spans="1:5" x14ac:dyDescent="0.2">
      <c r="A2348" s="273">
        <f t="shared" si="185"/>
        <v>2346</v>
      </c>
      <c r="B2348" s="16">
        <f t="shared" si="182"/>
        <v>411537.41500000004</v>
      </c>
      <c r="C2348" s="274">
        <f t="shared" si="186"/>
        <v>364099.19999999995</v>
      </c>
      <c r="D2348" s="276">
        <f t="shared" si="183"/>
        <v>175.42089300937769</v>
      </c>
      <c r="E2348" s="276">
        <f t="shared" si="184"/>
        <v>155.19999999999999</v>
      </c>
    </row>
    <row r="2349" spans="1:5" x14ac:dyDescent="0.2">
      <c r="A2349" s="273">
        <f t="shared" si="185"/>
        <v>2347</v>
      </c>
      <c r="B2349" s="16">
        <f t="shared" si="182"/>
        <v>411704.59250000003</v>
      </c>
      <c r="C2349" s="274">
        <f t="shared" si="186"/>
        <v>364254.39999999997</v>
      </c>
      <c r="D2349" s="276">
        <f t="shared" si="183"/>
        <v>175.41738069876439</v>
      </c>
      <c r="E2349" s="276">
        <f t="shared" si="184"/>
        <v>155.19999999999999</v>
      </c>
    </row>
    <row r="2350" spans="1:5" x14ac:dyDescent="0.2">
      <c r="A2350" s="273">
        <f t="shared" si="185"/>
        <v>2348</v>
      </c>
      <c r="B2350" s="16">
        <f t="shared" si="182"/>
        <v>411871.77</v>
      </c>
      <c r="C2350" s="274">
        <f t="shared" si="186"/>
        <v>364409.59999999998</v>
      </c>
      <c r="D2350" s="276">
        <f t="shared" si="183"/>
        <v>175.41387137989778</v>
      </c>
      <c r="E2350" s="276">
        <f t="shared" si="184"/>
        <v>155.19999999999999</v>
      </c>
    </row>
    <row r="2351" spans="1:5" x14ac:dyDescent="0.2">
      <c r="A2351" s="273">
        <f t="shared" si="185"/>
        <v>2349</v>
      </c>
      <c r="B2351" s="16">
        <f t="shared" si="182"/>
        <v>412038.94750000001</v>
      </c>
      <c r="C2351" s="274">
        <f t="shared" si="186"/>
        <v>364564.8</v>
      </c>
      <c r="D2351" s="276">
        <f t="shared" si="183"/>
        <v>175.410365048957</v>
      </c>
      <c r="E2351" s="276">
        <f t="shared" si="184"/>
        <v>155.19999999999999</v>
      </c>
    </row>
    <row r="2352" spans="1:5" x14ac:dyDescent="0.2">
      <c r="A2352" s="273">
        <f t="shared" si="185"/>
        <v>2350</v>
      </c>
      <c r="B2352" s="16">
        <f t="shared" si="182"/>
        <v>412206.125</v>
      </c>
      <c r="C2352" s="274">
        <f t="shared" si="186"/>
        <v>364720</v>
      </c>
      <c r="D2352" s="276">
        <f t="shared" si="183"/>
        <v>175.40686170212766</v>
      </c>
      <c r="E2352" s="276">
        <f t="shared" si="184"/>
        <v>155.19999999999999</v>
      </c>
    </row>
    <row r="2353" spans="1:5" x14ac:dyDescent="0.2">
      <c r="A2353" s="273">
        <f t="shared" si="185"/>
        <v>2351</v>
      </c>
      <c r="B2353" s="16">
        <f t="shared" si="182"/>
        <v>412373.30249999999</v>
      </c>
      <c r="C2353" s="274">
        <f t="shared" si="186"/>
        <v>364875.19999999995</v>
      </c>
      <c r="D2353" s="276">
        <f t="shared" si="183"/>
        <v>175.40336133560186</v>
      </c>
      <c r="E2353" s="276">
        <f t="shared" si="184"/>
        <v>155.19999999999999</v>
      </c>
    </row>
    <row r="2354" spans="1:5" x14ac:dyDescent="0.2">
      <c r="A2354" s="273">
        <f t="shared" si="185"/>
        <v>2352</v>
      </c>
      <c r="B2354" s="16">
        <f t="shared" si="182"/>
        <v>412540.48000000004</v>
      </c>
      <c r="C2354" s="274">
        <f t="shared" si="186"/>
        <v>365030.39999999997</v>
      </c>
      <c r="D2354" s="276">
        <f t="shared" si="183"/>
        <v>175.39986394557826</v>
      </c>
      <c r="E2354" s="276">
        <f t="shared" si="184"/>
        <v>155.19999999999999</v>
      </c>
    </row>
    <row r="2355" spans="1:5" x14ac:dyDescent="0.2">
      <c r="A2355" s="273">
        <f t="shared" si="185"/>
        <v>2353</v>
      </c>
      <c r="B2355" s="16">
        <f t="shared" si="182"/>
        <v>412707.65750000003</v>
      </c>
      <c r="C2355" s="274">
        <f t="shared" si="186"/>
        <v>365185.6</v>
      </c>
      <c r="D2355" s="276">
        <f t="shared" si="183"/>
        <v>175.3963695282618</v>
      </c>
      <c r="E2355" s="276">
        <f t="shared" si="184"/>
        <v>155.19999999999999</v>
      </c>
    </row>
    <row r="2356" spans="1:5" x14ac:dyDescent="0.2">
      <c r="A2356" s="273">
        <f t="shared" si="185"/>
        <v>2354</v>
      </c>
      <c r="B2356" s="16">
        <f t="shared" si="182"/>
        <v>412874.83500000002</v>
      </c>
      <c r="C2356" s="274">
        <f t="shared" si="186"/>
        <v>365340.8</v>
      </c>
      <c r="D2356" s="276">
        <f t="shared" si="183"/>
        <v>175.39287807986406</v>
      </c>
      <c r="E2356" s="276">
        <f t="shared" si="184"/>
        <v>155.19999999999999</v>
      </c>
    </row>
    <row r="2357" spans="1:5" x14ac:dyDescent="0.2">
      <c r="A2357" s="273">
        <f t="shared" si="185"/>
        <v>2355</v>
      </c>
      <c r="B2357" s="16">
        <f t="shared" si="182"/>
        <v>413042.01250000001</v>
      </c>
      <c r="C2357" s="274">
        <f t="shared" si="186"/>
        <v>365496</v>
      </c>
      <c r="D2357" s="276">
        <f t="shared" si="183"/>
        <v>175.38938959660297</v>
      </c>
      <c r="E2357" s="276">
        <f t="shared" si="184"/>
        <v>155.19999999999999</v>
      </c>
    </row>
    <row r="2358" spans="1:5" x14ac:dyDescent="0.2">
      <c r="A2358" s="273">
        <f t="shared" si="185"/>
        <v>2356</v>
      </c>
      <c r="B2358" s="16">
        <f t="shared" si="182"/>
        <v>413209.19</v>
      </c>
      <c r="C2358" s="274">
        <f t="shared" si="186"/>
        <v>365651.19999999995</v>
      </c>
      <c r="D2358" s="276">
        <f t="shared" si="183"/>
        <v>175.38590407470289</v>
      </c>
      <c r="E2358" s="276">
        <f t="shared" si="184"/>
        <v>155.19999999999999</v>
      </c>
    </row>
    <row r="2359" spans="1:5" x14ac:dyDescent="0.2">
      <c r="A2359" s="273">
        <f t="shared" si="185"/>
        <v>2357</v>
      </c>
      <c r="B2359" s="16">
        <f t="shared" si="182"/>
        <v>413376.36749999999</v>
      </c>
      <c r="C2359" s="274">
        <f t="shared" si="186"/>
        <v>365806.39999999997</v>
      </c>
      <c r="D2359" s="276">
        <f t="shared" si="183"/>
        <v>175.38242151039458</v>
      </c>
      <c r="E2359" s="276">
        <f t="shared" si="184"/>
        <v>155.19999999999999</v>
      </c>
    </row>
    <row r="2360" spans="1:5" x14ac:dyDescent="0.2">
      <c r="A2360" s="273">
        <f t="shared" si="185"/>
        <v>2358</v>
      </c>
      <c r="B2360" s="16">
        <f t="shared" si="182"/>
        <v>413543.54499999998</v>
      </c>
      <c r="C2360" s="274">
        <f t="shared" si="186"/>
        <v>365961.6</v>
      </c>
      <c r="D2360" s="276">
        <f t="shared" si="183"/>
        <v>175.37894189991516</v>
      </c>
      <c r="E2360" s="276">
        <f t="shared" si="184"/>
        <v>155.19999999999999</v>
      </c>
    </row>
    <row r="2361" spans="1:5" x14ac:dyDescent="0.2">
      <c r="A2361" s="273">
        <f t="shared" si="185"/>
        <v>2359</v>
      </c>
      <c r="B2361" s="16">
        <f t="shared" si="182"/>
        <v>413710.72250000003</v>
      </c>
      <c r="C2361" s="274">
        <f t="shared" si="186"/>
        <v>366116.8</v>
      </c>
      <c r="D2361" s="276">
        <f t="shared" si="183"/>
        <v>175.37546523950829</v>
      </c>
      <c r="E2361" s="276">
        <f t="shared" si="184"/>
        <v>155.19999999999999</v>
      </c>
    </row>
    <row r="2362" spans="1:5" x14ac:dyDescent="0.2">
      <c r="A2362" s="273">
        <f t="shared" si="185"/>
        <v>2360</v>
      </c>
      <c r="B2362" s="16">
        <f t="shared" si="182"/>
        <v>413877.9</v>
      </c>
      <c r="C2362" s="274">
        <f t="shared" si="186"/>
        <v>366272</v>
      </c>
      <c r="D2362" s="276">
        <f t="shared" si="183"/>
        <v>175.37199152542374</v>
      </c>
      <c r="E2362" s="276">
        <f t="shared" si="184"/>
        <v>155.19999999999999</v>
      </c>
    </row>
    <row r="2363" spans="1:5" x14ac:dyDescent="0.2">
      <c r="A2363" s="273">
        <f t="shared" si="185"/>
        <v>2361</v>
      </c>
      <c r="B2363" s="16">
        <f t="shared" si="182"/>
        <v>414045.07750000001</v>
      </c>
      <c r="C2363" s="274">
        <f t="shared" si="186"/>
        <v>366427.19999999995</v>
      </c>
      <c r="D2363" s="276">
        <f t="shared" si="183"/>
        <v>175.36852075391784</v>
      </c>
      <c r="E2363" s="276">
        <f t="shared" si="184"/>
        <v>155.19999999999999</v>
      </c>
    </row>
    <row r="2364" spans="1:5" x14ac:dyDescent="0.2">
      <c r="A2364" s="273">
        <f t="shared" si="185"/>
        <v>2362</v>
      </c>
      <c r="B2364" s="16">
        <f t="shared" si="182"/>
        <v>414212.255</v>
      </c>
      <c r="C2364" s="274">
        <f t="shared" si="186"/>
        <v>366582.39999999997</v>
      </c>
      <c r="D2364" s="276">
        <f t="shared" si="183"/>
        <v>175.36505292125318</v>
      </c>
      <c r="E2364" s="276">
        <f t="shared" si="184"/>
        <v>155.19999999999999</v>
      </c>
    </row>
    <row r="2365" spans="1:5" x14ac:dyDescent="0.2">
      <c r="A2365" s="273">
        <f t="shared" si="185"/>
        <v>2363</v>
      </c>
      <c r="B2365" s="16">
        <f t="shared" si="182"/>
        <v>414379.4325</v>
      </c>
      <c r="C2365" s="274">
        <f t="shared" si="186"/>
        <v>366737.6</v>
      </c>
      <c r="D2365" s="276">
        <f t="shared" si="183"/>
        <v>175.36158802369869</v>
      </c>
      <c r="E2365" s="276">
        <f t="shared" si="184"/>
        <v>155.19999999999999</v>
      </c>
    </row>
    <row r="2366" spans="1:5" x14ac:dyDescent="0.2">
      <c r="A2366" s="273">
        <f t="shared" si="185"/>
        <v>2364</v>
      </c>
      <c r="B2366" s="16">
        <f t="shared" si="182"/>
        <v>414546.61</v>
      </c>
      <c r="C2366" s="274">
        <f t="shared" si="186"/>
        <v>366892.79999999999</v>
      </c>
      <c r="D2366" s="276">
        <f t="shared" si="183"/>
        <v>175.3581260575296</v>
      </c>
      <c r="E2366" s="276">
        <f t="shared" si="184"/>
        <v>155.19999999999999</v>
      </c>
    </row>
    <row r="2367" spans="1:5" x14ac:dyDescent="0.2">
      <c r="A2367" s="273">
        <f t="shared" si="185"/>
        <v>2365</v>
      </c>
      <c r="B2367" s="16">
        <f t="shared" si="182"/>
        <v>414713.78750000003</v>
      </c>
      <c r="C2367" s="274">
        <f t="shared" si="186"/>
        <v>367048</v>
      </c>
      <c r="D2367" s="276">
        <f t="shared" si="183"/>
        <v>175.35466701902749</v>
      </c>
      <c r="E2367" s="276">
        <f t="shared" si="184"/>
        <v>155.19999999999999</v>
      </c>
    </row>
    <row r="2368" spans="1:5" x14ac:dyDescent="0.2">
      <c r="A2368" s="273">
        <f t="shared" si="185"/>
        <v>2366</v>
      </c>
      <c r="B2368" s="16">
        <f t="shared" si="182"/>
        <v>414880.96500000003</v>
      </c>
      <c r="C2368" s="274">
        <f t="shared" si="186"/>
        <v>367203.19999999995</v>
      </c>
      <c r="D2368" s="276">
        <f t="shared" si="183"/>
        <v>175.35121090448015</v>
      </c>
      <c r="E2368" s="276">
        <f t="shared" si="184"/>
        <v>155.19999999999999</v>
      </c>
    </row>
    <row r="2369" spans="1:5" x14ac:dyDescent="0.2">
      <c r="A2369" s="273">
        <f t="shared" si="185"/>
        <v>2367</v>
      </c>
      <c r="B2369" s="16">
        <f t="shared" si="182"/>
        <v>415048.14250000002</v>
      </c>
      <c r="C2369" s="274">
        <f t="shared" si="186"/>
        <v>367358.39999999997</v>
      </c>
      <c r="D2369" s="276">
        <f t="shared" si="183"/>
        <v>175.34775771018167</v>
      </c>
      <c r="E2369" s="276">
        <f t="shared" si="184"/>
        <v>155.19999999999999</v>
      </c>
    </row>
    <row r="2370" spans="1:5" x14ac:dyDescent="0.2">
      <c r="A2370" s="273">
        <f t="shared" si="185"/>
        <v>2368</v>
      </c>
      <c r="B2370" s="16">
        <f t="shared" si="182"/>
        <v>415215.32</v>
      </c>
      <c r="C2370" s="274">
        <f t="shared" si="186"/>
        <v>367513.59999999998</v>
      </c>
      <c r="D2370" s="276">
        <f t="shared" si="183"/>
        <v>175.34430743243243</v>
      </c>
      <c r="E2370" s="276">
        <f t="shared" si="184"/>
        <v>155.19999999999999</v>
      </c>
    </row>
    <row r="2371" spans="1:5" x14ac:dyDescent="0.2">
      <c r="A2371" s="273">
        <f t="shared" si="185"/>
        <v>2369</v>
      </c>
      <c r="B2371" s="16">
        <f t="shared" si="182"/>
        <v>415382.4975</v>
      </c>
      <c r="C2371" s="274">
        <f t="shared" si="186"/>
        <v>367668.8</v>
      </c>
      <c r="D2371" s="276">
        <f t="shared" si="183"/>
        <v>175.34086006753904</v>
      </c>
      <c r="E2371" s="276">
        <f t="shared" si="184"/>
        <v>155.19999999999999</v>
      </c>
    </row>
    <row r="2372" spans="1:5" x14ac:dyDescent="0.2">
      <c r="A2372" s="273">
        <f t="shared" si="185"/>
        <v>2370</v>
      </c>
      <c r="B2372" s="16">
        <f t="shared" ref="B2372:B2435" si="187">1.165*(16600+(A2372*143.5))</f>
        <v>415549.67499999999</v>
      </c>
      <c r="C2372" s="274">
        <f t="shared" si="186"/>
        <v>367824</v>
      </c>
      <c r="D2372" s="276">
        <f t="shared" ref="D2372:D2435" si="188">B2372/A2372</f>
        <v>175.33741561181435</v>
      </c>
      <c r="E2372" s="276">
        <f t="shared" ref="E2372:E2435" si="189">C2372/A2372</f>
        <v>155.19999999999999</v>
      </c>
    </row>
    <row r="2373" spans="1:5" x14ac:dyDescent="0.2">
      <c r="A2373" s="273">
        <f t="shared" si="185"/>
        <v>2371</v>
      </c>
      <c r="B2373" s="16">
        <f t="shared" si="187"/>
        <v>415716.85250000004</v>
      </c>
      <c r="C2373" s="274">
        <f t="shared" si="186"/>
        <v>367979.19999999995</v>
      </c>
      <c r="D2373" s="276">
        <f t="shared" si="188"/>
        <v>175.33397406157741</v>
      </c>
      <c r="E2373" s="276">
        <f t="shared" si="189"/>
        <v>155.19999999999999</v>
      </c>
    </row>
    <row r="2374" spans="1:5" x14ac:dyDescent="0.2">
      <c r="A2374" s="273">
        <f t="shared" si="185"/>
        <v>2372</v>
      </c>
      <c r="B2374" s="16">
        <f t="shared" si="187"/>
        <v>415884.03</v>
      </c>
      <c r="C2374" s="274">
        <f t="shared" si="186"/>
        <v>368134.39999999997</v>
      </c>
      <c r="D2374" s="276">
        <f t="shared" si="188"/>
        <v>175.33053541315346</v>
      </c>
      <c r="E2374" s="276">
        <f t="shared" si="189"/>
        <v>155.19999999999999</v>
      </c>
    </row>
    <row r="2375" spans="1:5" x14ac:dyDescent="0.2">
      <c r="A2375" s="273">
        <f t="shared" si="185"/>
        <v>2373</v>
      </c>
      <c r="B2375" s="16">
        <f t="shared" si="187"/>
        <v>416051.20750000002</v>
      </c>
      <c r="C2375" s="274">
        <f t="shared" si="186"/>
        <v>368289.6</v>
      </c>
      <c r="D2375" s="276">
        <f t="shared" si="188"/>
        <v>175.32709966287402</v>
      </c>
      <c r="E2375" s="276">
        <f t="shared" si="189"/>
        <v>155.19999999999999</v>
      </c>
    </row>
    <row r="2376" spans="1:5" x14ac:dyDescent="0.2">
      <c r="A2376" s="273">
        <f t="shared" si="185"/>
        <v>2374</v>
      </c>
      <c r="B2376" s="16">
        <f t="shared" si="187"/>
        <v>416218.38500000001</v>
      </c>
      <c r="C2376" s="274">
        <f t="shared" si="186"/>
        <v>368444.8</v>
      </c>
      <c r="D2376" s="276">
        <f t="shared" si="188"/>
        <v>175.32366680707668</v>
      </c>
      <c r="E2376" s="276">
        <f t="shared" si="189"/>
        <v>155.19999999999999</v>
      </c>
    </row>
    <row r="2377" spans="1:5" x14ac:dyDescent="0.2">
      <c r="A2377" s="273">
        <f t="shared" si="185"/>
        <v>2375</v>
      </c>
      <c r="B2377" s="16">
        <f t="shared" si="187"/>
        <v>416385.5625</v>
      </c>
      <c r="C2377" s="274">
        <f t="shared" si="186"/>
        <v>368600</v>
      </c>
      <c r="D2377" s="276">
        <f t="shared" si="188"/>
        <v>175.32023684210526</v>
      </c>
      <c r="E2377" s="276">
        <f t="shared" si="189"/>
        <v>155.19999999999999</v>
      </c>
    </row>
    <row r="2378" spans="1:5" x14ac:dyDescent="0.2">
      <c r="A2378" s="273">
        <f t="shared" si="185"/>
        <v>2376</v>
      </c>
      <c r="B2378" s="16">
        <f t="shared" si="187"/>
        <v>416552.74</v>
      </c>
      <c r="C2378" s="274">
        <f t="shared" si="186"/>
        <v>368755.19999999995</v>
      </c>
      <c r="D2378" s="276">
        <f t="shared" si="188"/>
        <v>175.31680976430977</v>
      </c>
      <c r="E2378" s="276">
        <f t="shared" si="189"/>
        <v>155.19999999999999</v>
      </c>
    </row>
    <row r="2379" spans="1:5" x14ac:dyDescent="0.2">
      <c r="A2379" s="273">
        <f t="shared" si="185"/>
        <v>2377</v>
      </c>
      <c r="B2379" s="16">
        <f t="shared" si="187"/>
        <v>416719.91750000004</v>
      </c>
      <c r="C2379" s="274">
        <f t="shared" si="186"/>
        <v>368910.39999999997</v>
      </c>
      <c r="D2379" s="276">
        <f t="shared" si="188"/>
        <v>175.31338557004631</v>
      </c>
      <c r="E2379" s="276">
        <f t="shared" si="189"/>
        <v>155.19999999999999</v>
      </c>
    </row>
    <row r="2380" spans="1:5" x14ac:dyDescent="0.2">
      <c r="A2380" s="273">
        <f t="shared" si="185"/>
        <v>2378</v>
      </c>
      <c r="B2380" s="16">
        <f t="shared" si="187"/>
        <v>416887.09500000003</v>
      </c>
      <c r="C2380" s="274">
        <f t="shared" si="186"/>
        <v>369065.6</v>
      </c>
      <c r="D2380" s="276">
        <f t="shared" si="188"/>
        <v>175.30996425567704</v>
      </c>
      <c r="E2380" s="276">
        <f t="shared" si="189"/>
        <v>155.19999999999999</v>
      </c>
    </row>
    <row r="2381" spans="1:5" x14ac:dyDescent="0.2">
      <c r="A2381" s="273">
        <f t="shared" si="185"/>
        <v>2379</v>
      </c>
      <c r="B2381" s="16">
        <f t="shared" si="187"/>
        <v>417054.27250000002</v>
      </c>
      <c r="C2381" s="274">
        <f t="shared" si="186"/>
        <v>369220.8</v>
      </c>
      <c r="D2381" s="276">
        <f t="shared" si="188"/>
        <v>175.30654581757042</v>
      </c>
      <c r="E2381" s="276">
        <f t="shared" si="189"/>
        <v>155.19999999999999</v>
      </c>
    </row>
    <row r="2382" spans="1:5" x14ac:dyDescent="0.2">
      <c r="A2382" s="273">
        <f t="shared" si="185"/>
        <v>2380</v>
      </c>
      <c r="B2382" s="16">
        <f t="shared" si="187"/>
        <v>417221.45</v>
      </c>
      <c r="C2382" s="274">
        <f t="shared" si="186"/>
        <v>369376</v>
      </c>
      <c r="D2382" s="276">
        <f t="shared" si="188"/>
        <v>175.30313025210086</v>
      </c>
      <c r="E2382" s="276">
        <f t="shared" si="189"/>
        <v>155.19999999999999</v>
      </c>
    </row>
    <row r="2383" spans="1:5" x14ac:dyDescent="0.2">
      <c r="A2383" s="273">
        <f t="shared" ref="A2383:A2446" si="190">A2382+1</f>
        <v>2381</v>
      </c>
      <c r="B2383" s="16">
        <f t="shared" si="187"/>
        <v>417388.6275</v>
      </c>
      <c r="C2383" s="274">
        <f t="shared" ref="C2383:C2446" si="191">A2383*155.2</f>
        <v>369531.19999999995</v>
      </c>
      <c r="D2383" s="276">
        <f t="shared" si="188"/>
        <v>175.2997175556489</v>
      </c>
      <c r="E2383" s="276">
        <f t="shared" si="189"/>
        <v>155.19999999999999</v>
      </c>
    </row>
    <row r="2384" spans="1:5" x14ac:dyDescent="0.2">
      <c r="A2384" s="273">
        <f t="shared" si="190"/>
        <v>2382</v>
      </c>
      <c r="B2384" s="16">
        <f t="shared" si="187"/>
        <v>417555.80499999999</v>
      </c>
      <c r="C2384" s="274">
        <f t="shared" si="191"/>
        <v>369686.39999999997</v>
      </c>
      <c r="D2384" s="276">
        <f t="shared" si="188"/>
        <v>175.29630772460118</v>
      </c>
      <c r="E2384" s="276">
        <f t="shared" si="189"/>
        <v>155.19999999999999</v>
      </c>
    </row>
    <row r="2385" spans="1:5" x14ac:dyDescent="0.2">
      <c r="A2385" s="273">
        <f t="shared" si="190"/>
        <v>2383</v>
      </c>
      <c r="B2385" s="16">
        <f t="shared" si="187"/>
        <v>417722.98249999998</v>
      </c>
      <c r="C2385" s="274">
        <f t="shared" si="191"/>
        <v>369841.6</v>
      </c>
      <c r="D2385" s="276">
        <f t="shared" si="188"/>
        <v>175.29290075535039</v>
      </c>
      <c r="E2385" s="276">
        <f t="shared" si="189"/>
        <v>155.19999999999999</v>
      </c>
    </row>
    <row r="2386" spans="1:5" x14ac:dyDescent="0.2">
      <c r="A2386" s="273">
        <f t="shared" si="190"/>
        <v>2384</v>
      </c>
      <c r="B2386" s="16">
        <f t="shared" si="187"/>
        <v>417890.16000000003</v>
      </c>
      <c r="C2386" s="274">
        <f t="shared" si="191"/>
        <v>369996.79999999999</v>
      </c>
      <c r="D2386" s="276">
        <f t="shared" si="188"/>
        <v>175.28949664429533</v>
      </c>
      <c r="E2386" s="276">
        <f t="shared" si="189"/>
        <v>155.19999999999999</v>
      </c>
    </row>
    <row r="2387" spans="1:5" x14ac:dyDescent="0.2">
      <c r="A2387" s="273">
        <f t="shared" si="190"/>
        <v>2385</v>
      </c>
      <c r="B2387" s="16">
        <f t="shared" si="187"/>
        <v>418057.33750000002</v>
      </c>
      <c r="C2387" s="274">
        <f t="shared" si="191"/>
        <v>370152</v>
      </c>
      <c r="D2387" s="276">
        <f t="shared" si="188"/>
        <v>175.28609538784067</v>
      </c>
      <c r="E2387" s="276">
        <f t="shared" si="189"/>
        <v>155.19999999999999</v>
      </c>
    </row>
    <row r="2388" spans="1:5" x14ac:dyDescent="0.2">
      <c r="A2388" s="273">
        <f t="shared" si="190"/>
        <v>2386</v>
      </c>
      <c r="B2388" s="16">
        <f t="shared" si="187"/>
        <v>418224.51500000001</v>
      </c>
      <c r="C2388" s="274">
        <f t="shared" si="191"/>
        <v>370307.19999999995</v>
      </c>
      <c r="D2388" s="276">
        <f t="shared" si="188"/>
        <v>175.28269698239731</v>
      </c>
      <c r="E2388" s="276">
        <f t="shared" si="189"/>
        <v>155.19999999999999</v>
      </c>
    </row>
    <row r="2389" spans="1:5" x14ac:dyDescent="0.2">
      <c r="A2389" s="273">
        <f t="shared" si="190"/>
        <v>2387</v>
      </c>
      <c r="B2389" s="16">
        <f t="shared" si="187"/>
        <v>418391.6925</v>
      </c>
      <c r="C2389" s="274">
        <f t="shared" si="191"/>
        <v>370462.39999999997</v>
      </c>
      <c r="D2389" s="276">
        <f t="shared" si="188"/>
        <v>175.27930142438208</v>
      </c>
      <c r="E2389" s="276">
        <f t="shared" si="189"/>
        <v>155.19999999999999</v>
      </c>
    </row>
    <row r="2390" spans="1:5" x14ac:dyDescent="0.2">
      <c r="A2390" s="273">
        <f t="shared" si="190"/>
        <v>2388</v>
      </c>
      <c r="B2390" s="16">
        <f t="shared" si="187"/>
        <v>418558.87</v>
      </c>
      <c r="C2390" s="274">
        <f t="shared" si="191"/>
        <v>370617.59999999998</v>
      </c>
      <c r="D2390" s="276">
        <f t="shared" si="188"/>
        <v>175.27590871021775</v>
      </c>
      <c r="E2390" s="276">
        <f t="shared" si="189"/>
        <v>155.19999999999999</v>
      </c>
    </row>
    <row r="2391" spans="1:5" x14ac:dyDescent="0.2">
      <c r="A2391" s="273">
        <f t="shared" si="190"/>
        <v>2389</v>
      </c>
      <c r="B2391" s="16">
        <f t="shared" si="187"/>
        <v>418726.04749999999</v>
      </c>
      <c r="C2391" s="274">
        <f t="shared" si="191"/>
        <v>370772.8</v>
      </c>
      <c r="D2391" s="276">
        <f t="shared" si="188"/>
        <v>175.27251883633318</v>
      </c>
      <c r="E2391" s="276">
        <f t="shared" si="189"/>
        <v>155.19999999999999</v>
      </c>
    </row>
    <row r="2392" spans="1:5" x14ac:dyDescent="0.2">
      <c r="A2392" s="273">
        <f t="shared" si="190"/>
        <v>2390</v>
      </c>
      <c r="B2392" s="16">
        <f t="shared" si="187"/>
        <v>418893.22500000003</v>
      </c>
      <c r="C2392" s="274">
        <f t="shared" si="191"/>
        <v>370928</v>
      </c>
      <c r="D2392" s="276">
        <f t="shared" si="188"/>
        <v>175.2691317991632</v>
      </c>
      <c r="E2392" s="276">
        <f t="shared" si="189"/>
        <v>155.19999999999999</v>
      </c>
    </row>
    <row r="2393" spans="1:5" x14ac:dyDescent="0.2">
      <c r="A2393" s="273">
        <f t="shared" si="190"/>
        <v>2391</v>
      </c>
      <c r="B2393" s="16">
        <f t="shared" si="187"/>
        <v>419060.40250000003</v>
      </c>
      <c r="C2393" s="274">
        <f t="shared" si="191"/>
        <v>371083.19999999995</v>
      </c>
      <c r="D2393" s="276">
        <f t="shared" si="188"/>
        <v>175.2657475951485</v>
      </c>
      <c r="E2393" s="276">
        <f t="shared" si="189"/>
        <v>155.19999999999999</v>
      </c>
    </row>
    <row r="2394" spans="1:5" x14ac:dyDescent="0.2">
      <c r="A2394" s="273">
        <f t="shared" si="190"/>
        <v>2392</v>
      </c>
      <c r="B2394" s="16">
        <f t="shared" si="187"/>
        <v>419227.58</v>
      </c>
      <c r="C2394" s="274">
        <f t="shared" si="191"/>
        <v>371238.39999999997</v>
      </c>
      <c r="D2394" s="276">
        <f t="shared" si="188"/>
        <v>175.2623662207358</v>
      </c>
      <c r="E2394" s="276">
        <f t="shared" si="189"/>
        <v>155.19999999999999</v>
      </c>
    </row>
    <row r="2395" spans="1:5" x14ac:dyDescent="0.2">
      <c r="A2395" s="273">
        <f t="shared" si="190"/>
        <v>2393</v>
      </c>
      <c r="B2395" s="16">
        <f t="shared" si="187"/>
        <v>419394.75750000001</v>
      </c>
      <c r="C2395" s="274">
        <f t="shared" si="191"/>
        <v>371393.6</v>
      </c>
      <c r="D2395" s="276">
        <f t="shared" si="188"/>
        <v>175.25898767237777</v>
      </c>
      <c r="E2395" s="276">
        <f t="shared" si="189"/>
        <v>155.19999999999999</v>
      </c>
    </row>
    <row r="2396" spans="1:5" x14ac:dyDescent="0.2">
      <c r="A2396" s="273">
        <f t="shared" si="190"/>
        <v>2394</v>
      </c>
      <c r="B2396" s="16">
        <f t="shared" si="187"/>
        <v>419561.935</v>
      </c>
      <c r="C2396" s="274">
        <f t="shared" si="191"/>
        <v>371548.8</v>
      </c>
      <c r="D2396" s="276">
        <f t="shared" si="188"/>
        <v>175.25561194653301</v>
      </c>
      <c r="E2396" s="276">
        <f t="shared" si="189"/>
        <v>155.19999999999999</v>
      </c>
    </row>
    <row r="2397" spans="1:5" x14ac:dyDescent="0.2">
      <c r="A2397" s="273">
        <f t="shared" si="190"/>
        <v>2395</v>
      </c>
      <c r="B2397" s="16">
        <f t="shared" si="187"/>
        <v>419729.11249999999</v>
      </c>
      <c r="C2397" s="274">
        <f t="shared" si="191"/>
        <v>371704</v>
      </c>
      <c r="D2397" s="276">
        <f t="shared" si="188"/>
        <v>175.25223903966597</v>
      </c>
      <c r="E2397" s="276">
        <f t="shared" si="189"/>
        <v>155.19999999999999</v>
      </c>
    </row>
    <row r="2398" spans="1:5" x14ac:dyDescent="0.2">
      <c r="A2398" s="273">
        <f t="shared" si="190"/>
        <v>2396</v>
      </c>
      <c r="B2398" s="16">
        <f t="shared" si="187"/>
        <v>419896.29000000004</v>
      </c>
      <c r="C2398" s="274">
        <f t="shared" si="191"/>
        <v>371859.19999999995</v>
      </c>
      <c r="D2398" s="276">
        <f t="shared" si="188"/>
        <v>175.24886894824709</v>
      </c>
      <c r="E2398" s="276">
        <f t="shared" si="189"/>
        <v>155.19999999999999</v>
      </c>
    </row>
    <row r="2399" spans="1:5" x14ac:dyDescent="0.2">
      <c r="A2399" s="273">
        <f t="shared" si="190"/>
        <v>2397</v>
      </c>
      <c r="B2399" s="16">
        <f t="shared" si="187"/>
        <v>420063.46750000003</v>
      </c>
      <c r="C2399" s="274">
        <f t="shared" si="191"/>
        <v>372014.39999999997</v>
      </c>
      <c r="D2399" s="276">
        <f t="shared" si="188"/>
        <v>175.24550166875261</v>
      </c>
      <c r="E2399" s="276">
        <f t="shared" si="189"/>
        <v>155.19999999999999</v>
      </c>
    </row>
    <row r="2400" spans="1:5" x14ac:dyDescent="0.2">
      <c r="A2400" s="273">
        <f t="shared" si="190"/>
        <v>2398</v>
      </c>
      <c r="B2400" s="16">
        <f t="shared" si="187"/>
        <v>420230.64500000002</v>
      </c>
      <c r="C2400" s="274">
        <f t="shared" si="191"/>
        <v>372169.6</v>
      </c>
      <c r="D2400" s="276">
        <f t="shared" si="188"/>
        <v>175.24213719766473</v>
      </c>
      <c r="E2400" s="276">
        <f t="shared" si="189"/>
        <v>155.19999999999999</v>
      </c>
    </row>
    <row r="2401" spans="1:5" x14ac:dyDescent="0.2">
      <c r="A2401" s="273">
        <f t="shared" si="190"/>
        <v>2399</v>
      </c>
      <c r="B2401" s="16">
        <f t="shared" si="187"/>
        <v>420397.82250000001</v>
      </c>
      <c r="C2401" s="274">
        <f t="shared" si="191"/>
        <v>372324.8</v>
      </c>
      <c r="D2401" s="276">
        <f t="shared" si="188"/>
        <v>175.23877553147145</v>
      </c>
      <c r="E2401" s="276">
        <f t="shared" si="189"/>
        <v>155.19999999999999</v>
      </c>
    </row>
    <row r="2402" spans="1:5" x14ac:dyDescent="0.2">
      <c r="A2402" s="273">
        <f t="shared" si="190"/>
        <v>2400</v>
      </c>
      <c r="B2402" s="16">
        <f t="shared" si="187"/>
        <v>420565</v>
      </c>
      <c r="C2402" s="274">
        <f t="shared" si="191"/>
        <v>372480</v>
      </c>
      <c r="D2402" s="276">
        <f t="shared" si="188"/>
        <v>175.23541666666668</v>
      </c>
      <c r="E2402" s="276">
        <f t="shared" si="189"/>
        <v>155.19999999999999</v>
      </c>
    </row>
    <row r="2403" spans="1:5" x14ac:dyDescent="0.2">
      <c r="A2403" s="273">
        <f t="shared" si="190"/>
        <v>2401</v>
      </c>
      <c r="B2403" s="16">
        <f t="shared" si="187"/>
        <v>420732.17749999999</v>
      </c>
      <c r="C2403" s="274">
        <f t="shared" si="191"/>
        <v>372635.19999999995</v>
      </c>
      <c r="D2403" s="276">
        <f t="shared" si="188"/>
        <v>175.2320605997501</v>
      </c>
      <c r="E2403" s="276">
        <f t="shared" si="189"/>
        <v>155.19999999999999</v>
      </c>
    </row>
    <row r="2404" spans="1:5" x14ac:dyDescent="0.2">
      <c r="A2404" s="273">
        <f t="shared" si="190"/>
        <v>2402</v>
      </c>
      <c r="B2404" s="16">
        <f t="shared" si="187"/>
        <v>420899.35500000004</v>
      </c>
      <c r="C2404" s="274">
        <f t="shared" si="191"/>
        <v>372790.39999999997</v>
      </c>
      <c r="D2404" s="276">
        <f t="shared" si="188"/>
        <v>175.22870732722734</v>
      </c>
      <c r="E2404" s="276">
        <f t="shared" si="189"/>
        <v>155.19999999999999</v>
      </c>
    </row>
    <row r="2405" spans="1:5" x14ac:dyDescent="0.2">
      <c r="A2405" s="273">
        <f t="shared" si="190"/>
        <v>2403</v>
      </c>
      <c r="B2405" s="16">
        <f t="shared" si="187"/>
        <v>421066.53250000003</v>
      </c>
      <c r="C2405" s="274">
        <f t="shared" si="191"/>
        <v>372945.6</v>
      </c>
      <c r="D2405" s="276">
        <f t="shared" si="188"/>
        <v>175.22535684560967</v>
      </c>
      <c r="E2405" s="276">
        <f t="shared" si="189"/>
        <v>155.19999999999999</v>
      </c>
    </row>
    <row r="2406" spans="1:5" x14ac:dyDescent="0.2">
      <c r="A2406" s="273">
        <f t="shared" si="190"/>
        <v>2404</v>
      </c>
      <c r="B2406" s="16">
        <f t="shared" si="187"/>
        <v>421233.71</v>
      </c>
      <c r="C2406" s="274">
        <f t="shared" si="191"/>
        <v>373100.79999999999</v>
      </c>
      <c r="D2406" s="276">
        <f t="shared" si="188"/>
        <v>175.22200915141431</v>
      </c>
      <c r="E2406" s="276">
        <f t="shared" si="189"/>
        <v>155.19999999999999</v>
      </c>
    </row>
    <row r="2407" spans="1:5" x14ac:dyDescent="0.2">
      <c r="A2407" s="273">
        <f t="shared" si="190"/>
        <v>2405</v>
      </c>
      <c r="B2407" s="16">
        <f t="shared" si="187"/>
        <v>421400.88750000001</v>
      </c>
      <c r="C2407" s="274">
        <f t="shared" si="191"/>
        <v>373256</v>
      </c>
      <c r="D2407" s="276">
        <f t="shared" si="188"/>
        <v>175.21866424116425</v>
      </c>
      <c r="E2407" s="276">
        <f t="shared" si="189"/>
        <v>155.19999999999999</v>
      </c>
    </row>
    <row r="2408" spans="1:5" x14ac:dyDescent="0.2">
      <c r="A2408" s="273">
        <f t="shared" si="190"/>
        <v>2406</v>
      </c>
      <c r="B2408" s="16">
        <f t="shared" si="187"/>
        <v>421568.065</v>
      </c>
      <c r="C2408" s="274">
        <f t="shared" si="191"/>
        <v>373411.19999999995</v>
      </c>
      <c r="D2408" s="276">
        <f t="shared" si="188"/>
        <v>175.21532211138819</v>
      </c>
      <c r="E2408" s="276">
        <f t="shared" si="189"/>
        <v>155.19999999999999</v>
      </c>
    </row>
    <row r="2409" spans="1:5" x14ac:dyDescent="0.2">
      <c r="A2409" s="273">
        <f t="shared" si="190"/>
        <v>2407</v>
      </c>
      <c r="B2409" s="16">
        <f t="shared" si="187"/>
        <v>421735.24249999999</v>
      </c>
      <c r="C2409" s="274">
        <f t="shared" si="191"/>
        <v>373566.39999999997</v>
      </c>
      <c r="D2409" s="276">
        <f t="shared" si="188"/>
        <v>175.21198275862068</v>
      </c>
      <c r="E2409" s="276">
        <f t="shared" si="189"/>
        <v>155.19999999999999</v>
      </c>
    </row>
    <row r="2410" spans="1:5" x14ac:dyDescent="0.2">
      <c r="A2410" s="273">
        <f t="shared" si="190"/>
        <v>2408</v>
      </c>
      <c r="B2410" s="16">
        <f t="shared" si="187"/>
        <v>421902.42000000004</v>
      </c>
      <c r="C2410" s="274">
        <f t="shared" si="191"/>
        <v>373721.59999999998</v>
      </c>
      <c r="D2410" s="276">
        <f t="shared" si="188"/>
        <v>175.20864617940202</v>
      </c>
      <c r="E2410" s="276">
        <f t="shared" si="189"/>
        <v>155.19999999999999</v>
      </c>
    </row>
    <row r="2411" spans="1:5" x14ac:dyDescent="0.2">
      <c r="A2411" s="273">
        <f t="shared" si="190"/>
        <v>2409</v>
      </c>
      <c r="B2411" s="16">
        <f t="shared" si="187"/>
        <v>422069.59750000003</v>
      </c>
      <c r="C2411" s="274">
        <f t="shared" si="191"/>
        <v>373876.8</v>
      </c>
      <c r="D2411" s="276">
        <f t="shared" si="188"/>
        <v>175.20531237027814</v>
      </c>
      <c r="E2411" s="276">
        <f t="shared" si="189"/>
        <v>155.19999999999999</v>
      </c>
    </row>
    <row r="2412" spans="1:5" x14ac:dyDescent="0.2">
      <c r="A2412" s="273">
        <f t="shared" si="190"/>
        <v>2410</v>
      </c>
      <c r="B2412" s="16">
        <f t="shared" si="187"/>
        <v>422236.77500000002</v>
      </c>
      <c r="C2412" s="274">
        <f t="shared" si="191"/>
        <v>374032</v>
      </c>
      <c r="D2412" s="276">
        <f t="shared" si="188"/>
        <v>175.20198132780084</v>
      </c>
      <c r="E2412" s="276">
        <f t="shared" si="189"/>
        <v>155.19999999999999</v>
      </c>
    </row>
    <row r="2413" spans="1:5" x14ac:dyDescent="0.2">
      <c r="A2413" s="273">
        <f t="shared" si="190"/>
        <v>2411</v>
      </c>
      <c r="B2413" s="16">
        <f t="shared" si="187"/>
        <v>422403.95250000001</v>
      </c>
      <c r="C2413" s="274">
        <f t="shared" si="191"/>
        <v>374187.19999999995</v>
      </c>
      <c r="D2413" s="276">
        <f t="shared" si="188"/>
        <v>175.19865304852758</v>
      </c>
      <c r="E2413" s="276">
        <f t="shared" si="189"/>
        <v>155.19999999999999</v>
      </c>
    </row>
    <row r="2414" spans="1:5" x14ac:dyDescent="0.2">
      <c r="A2414" s="273">
        <f t="shared" si="190"/>
        <v>2412</v>
      </c>
      <c r="B2414" s="16">
        <f t="shared" si="187"/>
        <v>422571.13</v>
      </c>
      <c r="C2414" s="274">
        <f t="shared" si="191"/>
        <v>374342.39999999997</v>
      </c>
      <c r="D2414" s="276">
        <f t="shared" si="188"/>
        <v>175.19532752902157</v>
      </c>
      <c r="E2414" s="276">
        <f t="shared" si="189"/>
        <v>155.19999999999999</v>
      </c>
    </row>
    <row r="2415" spans="1:5" x14ac:dyDescent="0.2">
      <c r="A2415" s="273">
        <f t="shared" si="190"/>
        <v>2413</v>
      </c>
      <c r="B2415" s="16">
        <f t="shared" si="187"/>
        <v>422738.3075</v>
      </c>
      <c r="C2415" s="274">
        <f t="shared" si="191"/>
        <v>374497.6</v>
      </c>
      <c r="D2415" s="276">
        <f t="shared" si="188"/>
        <v>175.19200476585164</v>
      </c>
      <c r="E2415" s="276">
        <f t="shared" si="189"/>
        <v>155.19999999999999</v>
      </c>
    </row>
    <row r="2416" spans="1:5" x14ac:dyDescent="0.2">
      <c r="A2416" s="273">
        <f t="shared" si="190"/>
        <v>2414</v>
      </c>
      <c r="B2416" s="16">
        <f t="shared" si="187"/>
        <v>422905.48499999999</v>
      </c>
      <c r="C2416" s="274">
        <f t="shared" si="191"/>
        <v>374652.8</v>
      </c>
      <c r="D2416" s="276">
        <f t="shared" si="188"/>
        <v>175.18868475559236</v>
      </c>
      <c r="E2416" s="276">
        <f t="shared" si="189"/>
        <v>155.19999999999999</v>
      </c>
    </row>
    <row r="2417" spans="1:5" x14ac:dyDescent="0.2">
      <c r="A2417" s="273">
        <f t="shared" si="190"/>
        <v>2415</v>
      </c>
      <c r="B2417" s="16">
        <f t="shared" si="187"/>
        <v>423072.66250000003</v>
      </c>
      <c r="C2417" s="274">
        <f t="shared" si="191"/>
        <v>374808</v>
      </c>
      <c r="D2417" s="276">
        <f t="shared" si="188"/>
        <v>175.18536749482402</v>
      </c>
      <c r="E2417" s="276">
        <f t="shared" si="189"/>
        <v>155.19999999999999</v>
      </c>
    </row>
    <row r="2418" spans="1:5" x14ac:dyDescent="0.2">
      <c r="A2418" s="273">
        <f t="shared" si="190"/>
        <v>2416</v>
      </c>
      <c r="B2418" s="16">
        <f t="shared" si="187"/>
        <v>423239.84</v>
      </c>
      <c r="C2418" s="274">
        <f t="shared" si="191"/>
        <v>374963.19999999995</v>
      </c>
      <c r="D2418" s="276">
        <f t="shared" si="188"/>
        <v>175.18205298013245</v>
      </c>
      <c r="E2418" s="276">
        <f t="shared" si="189"/>
        <v>155.19999999999999</v>
      </c>
    </row>
    <row r="2419" spans="1:5" x14ac:dyDescent="0.2">
      <c r="A2419" s="273">
        <f t="shared" si="190"/>
        <v>2417</v>
      </c>
      <c r="B2419" s="16">
        <f t="shared" si="187"/>
        <v>423407.01750000002</v>
      </c>
      <c r="C2419" s="274">
        <f t="shared" si="191"/>
        <v>375118.39999999997</v>
      </c>
      <c r="D2419" s="276">
        <f t="shared" si="188"/>
        <v>175.17874120810924</v>
      </c>
      <c r="E2419" s="276">
        <f t="shared" si="189"/>
        <v>155.19999999999999</v>
      </c>
    </row>
    <row r="2420" spans="1:5" x14ac:dyDescent="0.2">
      <c r="A2420" s="273">
        <f t="shared" si="190"/>
        <v>2418</v>
      </c>
      <c r="B2420" s="16">
        <f t="shared" si="187"/>
        <v>423574.19500000001</v>
      </c>
      <c r="C2420" s="274">
        <f t="shared" si="191"/>
        <v>375273.6</v>
      </c>
      <c r="D2420" s="276">
        <f t="shared" si="188"/>
        <v>175.17543217535155</v>
      </c>
      <c r="E2420" s="276">
        <f t="shared" si="189"/>
        <v>155.19999999999999</v>
      </c>
    </row>
    <row r="2421" spans="1:5" x14ac:dyDescent="0.2">
      <c r="A2421" s="273">
        <f t="shared" si="190"/>
        <v>2419</v>
      </c>
      <c r="B2421" s="16">
        <f t="shared" si="187"/>
        <v>423741.3725</v>
      </c>
      <c r="C2421" s="274">
        <f t="shared" si="191"/>
        <v>375428.8</v>
      </c>
      <c r="D2421" s="276">
        <f t="shared" si="188"/>
        <v>175.17212587846217</v>
      </c>
      <c r="E2421" s="276">
        <f t="shared" si="189"/>
        <v>155.19999999999999</v>
      </c>
    </row>
    <row r="2422" spans="1:5" x14ac:dyDescent="0.2">
      <c r="A2422" s="273">
        <f t="shared" si="190"/>
        <v>2420</v>
      </c>
      <c r="B2422" s="16">
        <f t="shared" si="187"/>
        <v>423908.55</v>
      </c>
      <c r="C2422" s="274">
        <f t="shared" si="191"/>
        <v>375584</v>
      </c>
      <c r="D2422" s="276">
        <f t="shared" si="188"/>
        <v>175.16882231404958</v>
      </c>
      <c r="E2422" s="276">
        <f t="shared" si="189"/>
        <v>155.19999999999999</v>
      </c>
    </row>
    <row r="2423" spans="1:5" x14ac:dyDescent="0.2">
      <c r="A2423" s="273">
        <f t="shared" si="190"/>
        <v>2421</v>
      </c>
      <c r="B2423" s="16">
        <f t="shared" si="187"/>
        <v>424075.72750000004</v>
      </c>
      <c r="C2423" s="274">
        <f t="shared" si="191"/>
        <v>375739.19999999995</v>
      </c>
      <c r="D2423" s="276">
        <f t="shared" si="188"/>
        <v>175.16552147872781</v>
      </c>
      <c r="E2423" s="276">
        <f t="shared" si="189"/>
        <v>155.19999999999999</v>
      </c>
    </row>
    <row r="2424" spans="1:5" x14ac:dyDescent="0.2">
      <c r="A2424" s="273">
        <f t="shared" si="190"/>
        <v>2422</v>
      </c>
      <c r="B2424" s="16">
        <f t="shared" si="187"/>
        <v>424242.90500000003</v>
      </c>
      <c r="C2424" s="274">
        <f t="shared" si="191"/>
        <v>375894.39999999997</v>
      </c>
      <c r="D2424" s="276">
        <f t="shared" si="188"/>
        <v>175.16222336911645</v>
      </c>
      <c r="E2424" s="276">
        <f t="shared" si="189"/>
        <v>155.19999999999999</v>
      </c>
    </row>
    <row r="2425" spans="1:5" x14ac:dyDescent="0.2">
      <c r="A2425" s="273">
        <f t="shared" si="190"/>
        <v>2423</v>
      </c>
      <c r="B2425" s="16">
        <f t="shared" si="187"/>
        <v>424410.08250000002</v>
      </c>
      <c r="C2425" s="274">
        <f t="shared" si="191"/>
        <v>376049.6</v>
      </c>
      <c r="D2425" s="276">
        <f t="shared" si="188"/>
        <v>175.15892798184069</v>
      </c>
      <c r="E2425" s="276">
        <f t="shared" si="189"/>
        <v>155.19999999999999</v>
      </c>
    </row>
    <row r="2426" spans="1:5" x14ac:dyDescent="0.2">
      <c r="A2426" s="273">
        <f t="shared" si="190"/>
        <v>2424</v>
      </c>
      <c r="B2426" s="16">
        <f t="shared" si="187"/>
        <v>424577.26</v>
      </c>
      <c r="C2426" s="274">
        <f t="shared" si="191"/>
        <v>376204.79999999999</v>
      </c>
      <c r="D2426" s="276">
        <f t="shared" si="188"/>
        <v>175.15563531353135</v>
      </c>
      <c r="E2426" s="276">
        <f t="shared" si="189"/>
        <v>155.19999999999999</v>
      </c>
    </row>
    <row r="2427" spans="1:5" x14ac:dyDescent="0.2">
      <c r="A2427" s="273">
        <f t="shared" si="190"/>
        <v>2425</v>
      </c>
      <c r="B2427" s="16">
        <f t="shared" si="187"/>
        <v>424744.4375</v>
      </c>
      <c r="C2427" s="274">
        <f t="shared" si="191"/>
        <v>376360</v>
      </c>
      <c r="D2427" s="276">
        <f t="shared" si="188"/>
        <v>175.15234536082474</v>
      </c>
      <c r="E2427" s="276">
        <f t="shared" si="189"/>
        <v>155.19999999999999</v>
      </c>
    </row>
    <row r="2428" spans="1:5" x14ac:dyDescent="0.2">
      <c r="A2428" s="273">
        <f t="shared" si="190"/>
        <v>2426</v>
      </c>
      <c r="B2428" s="16">
        <f t="shared" si="187"/>
        <v>424911.61499999999</v>
      </c>
      <c r="C2428" s="274">
        <f t="shared" si="191"/>
        <v>376515.19999999995</v>
      </c>
      <c r="D2428" s="276">
        <f t="shared" si="188"/>
        <v>175.14905812036272</v>
      </c>
      <c r="E2428" s="276">
        <f t="shared" si="189"/>
        <v>155.19999999999999</v>
      </c>
    </row>
    <row r="2429" spans="1:5" x14ac:dyDescent="0.2">
      <c r="A2429" s="273">
        <f t="shared" si="190"/>
        <v>2427</v>
      </c>
      <c r="B2429" s="16">
        <f t="shared" si="187"/>
        <v>425078.79250000004</v>
      </c>
      <c r="C2429" s="274">
        <f t="shared" si="191"/>
        <v>376670.39999999997</v>
      </c>
      <c r="D2429" s="276">
        <f t="shared" si="188"/>
        <v>175.14577358879276</v>
      </c>
      <c r="E2429" s="276">
        <f t="shared" si="189"/>
        <v>155.19999999999999</v>
      </c>
    </row>
    <row r="2430" spans="1:5" x14ac:dyDescent="0.2">
      <c r="A2430" s="273">
        <f t="shared" si="190"/>
        <v>2428</v>
      </c>
      <c r="B2430" s="16">
        <f t="shared" si="187"/>
        <v>425245.97000000003</v>
      </c>
      <c r="C2430" s="274">
        <f t="shared" si="191"/>
        <v>376825.59999999998</v>
      </c>
      <c r="D2430" s="276">
        <f t="shared" si="188"/>
        <v>175.14249176276772</v>
      </c>
      <c r="E2430" s="276">
        <f t="shared" si="189"/>
        <v>155.19999999999999</v>
      </c>
    </row>
    <row r="2431" spans="1:5" x14ac:dyDescent="0.2">
      <c r="A2431" s="273">
        <f t="shared" si="190"/>
        <v>2429</v>
      </c>
      <c r="B2431" s="16">
        <f t="shared" si="187"/>
        <v>425413.14750000002</v>
      </c>
      <c r="C2431" s="274">
        <f t="shared" si="191"/>
        <v>376980.8</v>
      </c>
      <c r="D2431" s="276">
        <f t="shared" si="188"/>
        <v>175.13921263894608</v>
      </c>
      <c r="E2431" s="276">
        <f t="shared" si="189"/>
        <v>155.19999999999999</v>
      </c>
    </row>
    <row r="2432" spans="1:5" x14ac:dyDescent="0.2">
      <c r="A2432" s="273">
        <f t="shared" si="190"/>
        <v>2430</v>
      </c>
      <c r="B2432" s="16">
        <f t="shared" si="187"/>
        <v>425580.32500000001</v>
      </c>
      <c r="C2432" s="274">
        <f t="shared" si="191"/>
        <v>377136</v>
      </c>
      <c r="D2432" s="276">
        <f t="shared" si="188"/>
        <v>175.13593621399178</v>
      </c>
      <c r="E2432" s="276">
        <f t="shared" si="189"/>
        <v>155.19999999999999</v>
      </c>
    </row>
    <row r="2433" spans="1:5" x14ac:dyDescent="0.2">
      <c r="A2433" s="273">
        <f t="shared" si="190"/>
        <v>2431</v>
      </c>
      <c r="B2433" s="16">
        <f t="shared" si="187"/>
        <v>425747.5025</v>
      </c>
      <c r="C2433" s="274">
        <f t="shared" si="191"/>
        <v>377291.19999999995</v>
      </c>
      <c r="D2433" s="276">
        <f t="shared" si="188"/>
        <v>175.13266248457424</v>
      </c>
      <c r="E2433" s="276">
        <f t="shared" si="189"/>
        <v>155.19999999999999</v>
      </c>
    </row>
    <row r="2434" spans="1:5" x14ac:dyDescent="0.2">
      <c r="A2434" s="273">
        <f t="shared" si="190"/>
        <v>2432</v>
      </c>
      <c r="B2434" s="16">
        <f t="shared" si="187"/>
        <v>425914.68</v>
      </c>
      <c r="C2434" s="274">
        <f t="shared" si="191"/>
        <v>377446.39999999997</v>
      </c>
      <c r="D2434" s="276">
        <f t="shared" si="188"/>
        <v>175.12939144736842</v>
      </c>
      <c r="E2434" s="276">
        <f t="shared" si="189"/>
        <v>155.19999999999999</v>
      </c>
    </row>
    <row r="2435" spans="1:5" x14ac:dyDescent="0.2">
      <c r="A2435" s="273">
        <f t="shared" si="190"/>
        <v>2433</v>
      </c>
      <c r="B2435" s="16">
        <f t="shared" si="187"/>
        <v>426081.85750000004</v>
      </c>
      <c r="C2435" s="274">
        <f t="shared" si="191"/>
        <v>377601.6</v>
      </c>
      <c r="D2435" s="276">
        <f t="shared" si="188"/>
        <v>175.12612309905469</v>
      </c>
      <c r="E2435" s="276">
        <f t="shared" si="189"/>
        <v>155.19999999999999</v>
      </c>
    </row>
    <row r="2436" spans="1:5" x14ac:dyDescent="0.2">
      <c r="A2436" s="273">
        <f t="shared" si="190"/>
        <v>2434</v>
      </c>
      <c r="B2436" s="16">
        <f t="shared" ref="B2436:B2499" si="192">1.165*(16600+(A2436*143.5))</f>
        <v>426249.03500000003</v>
      </c>
      <c r="C2436" s="274">
        <f t="shared" si="191"/>
        <v>377756.8</v>
      </c>
      <c r="D2436" s="276">
        <f t="shared" ref="D2436:D2499" si="193">B2436/A2436</f>
        <v>175.12285743631884</v>
      </c>
      <c r="E2436" s="276">
        <f t="shared" ref="E2436:E2499" si="194">C2436/A2436</f>
        <v>155.19999999999999</v>
      </c>
    </row>
    <row r="2437" spans="1:5" x14ac:dyDescent="0.2">
      <c r="A2437" s="273">
        <f t="shared" si="190"/>
        <v>2435</v>
      </c>
      <c r="B2437" s="16">
        <f t="shared" si="192"/>
        <v>426416.21250000002</v>
      </c>
      <c r="C2437" s="274">
        <f t="shared" si="191"/>
        <v>377912</v>
      </c>
      <c r="D2437" s="276">
        <f t="shared" si="193"/>
        <v>175.11959445585217</v>
      </c>
      <c r="E2437" s="276">
        <f t="shared" si="194"/>
        <v>155.19999999999999</v>
      </c>
    </row>
    <row r="2438" spans="1:5" x14ac:dyDescent="0.2">
      <c r="A2438" s="273">
        <f t="shared" si="190"/>
        <v>2436</v>
      </c>
      <c r="B2438" s="16">
        <f t="shared" si="192"/>
        <v>426583.39</v>
      </c>
      <c r="C2438" s="274">
        <f t="shared" si="191"/>
        <v>378067.19999999995</v>
      </c>
      <c r="D2438" s="276">
        <f t="shared" si="193"/>
        <v>175.11633415435139</v>
      </c>
      <c r="E2438" s="276">
        <f t="shared" si="194"/>
        <v>155.19999999999999</v>
      </c>
    </row>
    <row r="2439" spans="1:5" x14ac:dyDescent="0.2">
      <c r="A2439" s="273">
        <f t="shared" si="190"/>
        <v>2437</v>
      </c>
      <c r="B2439" s="16">
        <f t="shared" si="192"/>
        <v>426750.5675</v>
      </c>
      <c r="C2439" s="274">
        <f t="shared" si="191"/>
        <v>378222.39999999997</v>
      </c>
      <c r="D2439" s="276">
        <f t="shared" si="193"/>
        <v>175.11307652851866</v>
      </c>
      <c r="E2439" s="276">
        <f t="shared" si="194"/>
        <v>155.19999999999999</v>
      </c>
    </row>
    <row r="2440" spans="1:5" x14ac:dyDescent="0.2">
      <c r="A2440" s="273">
        <f t="shared" si="190"/>
        <v>2438</v>
      </c>
      <c r="B2440" s="16">
        <f t="shared" si="192"/>
        <v>426917.745</v>
      </c>
      <c r="C2440" s="274">
        <f t="shared" si="191"/>
        <v>378377.6</v>
      </c>
      <c r="D2440" s="276">
        <f t="shared" si="193"/>
        <v>175.10982157506152</v>
      </c>
      <c r="E2440" s="276">
        <f t="shared" si="194"/>
        <v>155.19999999999999</v>
      </c>
    </row>
    <row r="2441" spans="1:5" x14ac:dyDescent="0.2">
      <c r="A2441" s="273">
        <f t="shared" si="190"/>
        <v>2439</v>
      </c>
      <c r="B2441" s="16">
        <f t="shared" si="192"/>
        <v>427084.92249999999</v>
      </c>
      <c r="C2441" s="274">
        <f t="shared" si="191"/>
        <v>378532.8</v>
      </c>
      <c r="D2441" s="276">
        <f t="shared" si="193"/>
        <v>175.1065692906929</v>
      </c>
      <c r="E2441" s="276">
        <f t="shared" si="194"/>
        <v>155.19999999999999</v>
      </c>
    </row>
    <row r="2442" spans="1:5" x14ac:dyDescent="0.2">
      <c r="A2442" s="273">
        <f t="shared" si="190"/>
        <v>2440</v>
      </c>
      <c r="B2442" s="16">
        <f t="shared" si="192"/>
        <v>427252.10000000003</v>
      </c>
      <c r="C2442" s="274">
        <f t="shared" si="191"/>
        <v>378688</v>
      </c>
      <c r="D2442" s="276">
        <f t="shared" si="193"/>
        <v>175.10331967213116</v>
      </c>
      <c r="E2442" s="276">
        <f t="shared" si="194"/>
        <v>155.19999999999999</v>
      </c>
    </row>
    <row r="2443" spans="1:5" x14ac:dyDescent="0.2">
      <c r="A2443" s="273">
        <f t="shared" si="190"/>
        <v>2441</v>
      </c>
      <c r="B2443" s="16">
        <f t="shared" si="192"/>
        <v>427419.27750000003</v>
      </c>
      <c r="C2443" s="274">
        <f t="shared" si="191"/>
        <v>378843.19999999995</v>
      </c>
      <c r="D2443" s="276">
        <f t="shared" si="193"/>
        <v>175.10007271609996</v>
      </c>
      <c r="E2443" s="276">
        <f t="shared" si="194"/>
        <v>155.19999999999999</v>
      </c>
    </row>
    <row r="2444" spans="1:5" x14ac:dyDescent="0.2">
      <c r="A2444" s="273">
        <f t="shared" si="190"/>
        <v>2442</v>
      </c>
      <c r="B2444" s="16">
        <f t="shared" si="192"/>
        <v>427586.45500000002</v>
      </c>
      <c r="C2444" s="274">
        <f t="shared" si="191"/>
        <v>378998.39999999997</v>
      </c>
      <c r="D2444" s="276">
        <f t="shared" si="193"/>
        <v>175.09682841932843</v>
      </c>
      <c r="E2444" s="276">
        <f t="shared" si="194"/>
        <v>155.19999999999999</v>
      </c>
    </row>
    <row r="2445" spans="1:5" x14ac:dyDescent="0.2">
      <c r="A2445" s="273">
        <f t="shared" si="190"/>
        <v>2443</v>
      </c>
      <c r="B2445" s="16">
        <f t="shared" si="192"/>
        <v>427753.63250000001</v>
      </c>
      <c r="C2445" s="274">
        <f t="shared" si="191"/>
        <v>379153.6</v>
      </c>
      <c r="D2445" s="276">
        <f t="shared" si="193"/>
        <v>175.09358677855096</v>
      </c>
      <c r="E2445" s="276">
        <f t="shared" si="194"/>
        <v>155.19999999999999</v>
      </c>
    </row>
    <row r="2446" spans="1:5" x14ac:dyDescent="0.2">
      <c r="A2446" s="273">
        <f t="shared" si="190"/>
        <v>2444</v>
      </c>
      <c r="B2446" s="16">
        <f t="shared" si="192"/>
        <v>427920.81</v>
      </c>
      <c r="C2446" s="274">
        <f t="shared" si="191"/>
        <v>379308.79999999999</v>
      </c>
      <c r="D2446" s="276">
        <f t="shared" si="193"/>
        <v>175.09034779050737</v>
      </c>
      <c r="E2446" s="276">
        <f t="shared" si="194"/>
        <v>155.19999999999999</v>
      </c>
    </row>
    <row r="2447" spans="1:5" x14ac:dyDescent="0.2">
      <c r="A2447" s="273">
        <f t="shared" ref="A2447:A2510" si="195">A2446+1</f>
        <v>2445</v>
      </c>
      <c r="B2447" s="16">
        <f t="shared" si="192"/>
        <v>428087.98749999999</v>
      </c>
      <c r="C2447" s="274">
        <f t="shared" ref="C2447:C2510" si="196">A2447*155.2</f>
        <v>379464</v>
      </c>
      <c r="D2447" s="276">
        <f t="shared" si="193"/>
        <v>175.08711145194275</v>
      </c>
      <c r="E2447" s="276">
        <f t="shared" si="194"/>
        <v>155.19999999999999</v>
      </c>
    </row>
    <row r="2448" spans="1:5" x14ac:dyDescent="0.2">
      <c r="A2448" s="273">
        <f t="shared" si="195"/>
        <v>2446</v>
      </c>
      <c r="B2448" s="16">
        <f t="shared" si="192"/>
        <v>428255.16500000004</v>
      </c>
      <c r="C2448" s="274">
        <f t="shared" si="196"/>
        <v>379619.19999999995</v>
      </c>
      <c r="D2448" s="276">
        <f t="shared" si="193"/>
        <v>175.08387775960753</v>
      </c>
      <c r="E2448" s="276">
        <f t="shared" si="194"/>
        <v>155.19999999999999</v>
      </c>
    </row>
    <row r="2449" spans="1:5" x14ac:dyDescent="0.2">
      <c r="A2449" s="273">
        <f t="shared" si="195"/>
        <v>2447</v>
      </c>
      <c r="B2449" s="16">
        <f t="shared" si="192"/>
        <v>428422.34250000003</v>
      </c>
      <c r="C2449" s="274">
        <f t="shared" si="196"/>
        <v>379774.39999999997</v>
      </c>
      <c r="D2449" s="276">
        <f t="shared" si="193"/>
        <v>175.08064671025747</v>
      </c>
      <c r="E2449" s="276">
        <f t="shared" si="194"/>
        <v>155.19999999999999</v>
      </c>
    </row>
    <row r="2450" spans="1:5" x14ac:dyDescent="0.2">
      <c r="A2450" s="273">
        <f t="shared" si="195"/>
        <v>2448</v>
      </c>
      <c r="B2450" s="16">
        <f t="shared" si="192"/>
        <v>428589.52</v>
      </c>
      <c r="C2450" s="274">
        <f t="shared" si="196"/>
        <v>379929.59999999998</v>
      </c>
      <c r="D2450" s="276">
        <f t="shared" si="193"/>
        <v>175.07741830065359</v>
      </c>
      <c r="E2450" s="276">
        <f t="shared" si="194"/>
        <v>155.19999999999999</v>
      </c>
    </row>
    <row r="2451" spans="1:5" x14ac:dyDescent="0.2">
      <c r="A2451" s="273">
        <f t="shared" si="195"/>
        <v>2449</v>
      </c>
      <c r="B2451" s="16">
        <f t="shared" si="192"/>
        <v>428756.69750000001</v>
      </c>
      <c r="C2451" s="274">
        <f t="shared" si="196"/>
        <v>380084.8</v>
      </c>
      <c r="D2451" s="276">
        <f t="shared" si="193"/>
        <v>175.07419252756227</v>
      </c>
      <c r="E2451" s="276">
        <f t="shared" si="194"/>
        <v>155.19999999999999</v>
      </c>
    </row>
    <row r="2452" spans="1:5" x14ac:dyDescent="0.2">
      <c r="A2452" s="273">
        <f t="shared" si="195"/>
        <v>2450</v>
      </c>
      <c r="B2452" s="16">
        <f t="shared" si="192"/>
        <v>428923.875</v>
      </c>
      <c r="C2452" s="274">
        <f t="shared" si="196"/>
        <v>380240</v>
      </c>
      <c r="D2452" s="276">
        <f t="shared" si="193"/>
        <v>175.0709693877551</v>
      </c>
      <c r="E2452" s="276">
        <f t="shared" si="194"/>
        <v>155.19999999999999</v>
      </c>
    </row>
    <row r="2453" spans="1:5" x14ac:dyDescent="0.2">
      <c r="A2453" s="273">
        <f t="shared" si="195"/>
        <v>2451</v>
      </c>
      <c r="B2453" s="16">
        <f t="shared" si="192"/>
        <v>429091.05249999999</v>
      </c>
      <c r="C2453" s="274">
        <f t="shared" si="196"/>
        <v>380395.19999999995</v>
      </c>
      <c r="D2453" s="276">
        <f t="shared" si="193"/>
        <v>175.06774887800898</v>
      </c>
      <c r="E2453" s="276">
        <f t="shared" si="194"/>
        <v>155.19999999999999</v>
      </c>
    </row>
    <row r="2454" spans="1:5" x14ac:dyDescent="0.2">
      <c r="A2454" s="273">
        <f t="shared" si="195"/>
        <v>2452</v>
      </c>
      <c r="B2454" s="16">
        <f t="shared" si="192"/>
        <v>429258.23000000004</v>
      </c>
      <c r="C2454" s="274">
        <f t="shared" si="196"/>
        <v>380550.39999999997</v>
      </c>
      <c r="D2454" s="276">
        <f t="shared" si="193"/>
        <v>175.06453099510605</v>
      </c>
      <c r="E2454" s="276">
        <f t="shared" si="194"/>
        <v>155.19999999999999</v>
      </c>
    </row>
    <row r="2455" spans="1:5" x14ac:dyDescent="0.2">
      <c r="A2455" s="273">
        <f t="shared" si="195"/>
        <v>2453</v>
      </c>
      <c r="B2455" s="16">
        <f t="shared" si="192"/>
        <v>429425.40750000003</v>
      </c>
      <c r="C2455" s="274">
        <f t="shared" si="196"/>
        <v>380705.6</v>
      </c>
      <c r="D2455" s="276">
        <f t="shared" si="193"/>
        <v>175.06131573583369</v>
      </c>
      <c r="E2455" s="276">
        <f t="shared" si="194"/>
        <v>155.19999999999999</v>
      </c>
    </row>
    <row r="2456" spans="1:5" x14ac:dyDescent="0.2">
      <c r="A2456" s="273">
        <f t="shared" si="195"/>
        <v>2454</v>
      </c>
      <c r="B2456" s="16">
        <f t="shared" si="192"/>
        <v>429592.58500000002</v>
      </c>
      <c r="C2456" s="274">
        <f t="shared" si="196"/>
        <v>380860.8</v>
      </c>
      <c r="D2456" s="276">
        <f t="shared" si="193"/>
        <v>175.05810309698452</v>
      </c>
      <c r="E2456" s="276">
        <f t="shared" si="194"/>
        <v>155.19999999999999</v>
      </c>
    </row>
    <row r="2457" spans="1:5" x14ac:dyDescent="0.2">
      <c r="A2457" s="273">
        <f t="shared" si="195"/>
        <v>2455</v>
      </c>
      <c r="B2457" s="16">
        <f t="shared" si="192"/>
        <v>429759.76250000001</v>
      </c>
      <c r="C2457" s="274">
        <f t="shared" si="196"/>
        <v>381016</v>
      </c>
      <c r="D2457" s="276">
        <f t="shared" si="193"/>
        <v>175.05489307535643</v>
      </c>
      <c r="E2457" s="276">
        <f t="shared" si="194"/>
        <v>155.19999999999999</v>
      </c>
    </row>
    <row r="2458" spans="1:5" x14ac:dyDescent="0.2">
      <c r="A2458" s="273">
        <f t="shared" si="195"/>
        <v>2456</v>
      </c>
      <c r="B2458" s="16">
        <f t="shared" si="192"/>
        <v>429926.94</v>
      </c>
      <c r="C2458" s="274">
        <f t="shared" si="196"/>
        <v>381171.19999999995</v>
      </c>
      <c r="D2458" s="276">
        <f t="shared" si="193"/>
        <v>175.05168566775245</v>
      </c>
      <c r="E2458" s="276">
        <f t="shared" si="194"/>
        <v>155.19999999999999</v>
      </c>
    </row>
    <row r="2459" spans="1:5" x14ac:dyDescent="0.2">
      <c r="A2459" s="273">
        <f t="shared" si="195"/>
        <v>2457</v>
      </c>
      <c r="B2459" s="16">
        <f t="shared" si="192"/>
        <v>430094.11749999999</v>
      </c>
      <c r="C2459" s="274">
        <f t="shared" si="196"/>
        <v>381326.39999999997</v>
      </c>
      <c r="D2459" s="276">
        <f t="shared" si="193"/>
        <v>175.04848087098088</v>
      </c>
      <c r="E2459" s="276">
        <f t="shared" si="194"/>
        <v>155.19999999999999</v>
      </c>
    </row>
    <row r="2460" spans="1:5" x14ac:dyDescent="0.2">
      <c r="A2460" s="273">
        <f t="shared" si="195"/>
        <v>2458</v>
      </c>
      <c r="B2460" s="16">
        <f t="shared" si="192"/>
        <v>430261.29500000004</v>
      </c>
      <c r="C2460" s="274">
        <f t="shared" si="196"/>
        <v>381481.6</v>
      </c>
      <c r="D2460" s="276">
        <f t="shared" si="193"/>
        <v>175.04527868185519</v>
      </c>
      <c r="E2460" s="276">
        <f t="shared" si="194"/>
        <v>155.19999999999999</v>
      </c>
    </row>
    <row r="2461" spans="1:5" x14ac:dyDescent="0.2">
      <c r="A2461" s="273">
        <f t="shared" si="195"/>
        <v>2459</v>
      </c>
      <c r="B2461" s="16">
        <f t="shared" si="192"/>
        <v>430428.47250000003</v>
      </c>
      <c r="C2461" s="274">
        <f t="shared" si="196"/>
        <v>381636.8</v>
      </c>
      <c r="D2461" s="276">
        <f t="shared" si="193"/>
        <v>175.04207909719401</v>
      </c>
      <c r="E2461" s="276">
        <f t="shared" si="194"/>
        <v>155.19999999999999</v>
      </c>
    </row>
    <row r="2462" spans="1:5" x14ac:dyDescent="0.2">
      <c r="A2462" s="273">
        <f t="shared" si="195"/>
        <v>2460</v>
      </c>
      <c r="B2462" s="16">
        <f t="shared" si="192"/>
        <v>430595.65</v>
      </c>
      <c r="C2462" s="274">
        <f t="shared" si="196"/>
        <v>381792</v>
      </c>
      <c r="D2462" s="276">
        <f t="shared" si="193"/>
        <v>175.03888211382116</v>
      </c>
      <c r="E2462" s="276">
        <f t="shared" si="194"/>
        <v>155.19999999999999</v>
      </c>
    </row>
    <row r="2463" spans="1:5" x14ac:dyDescent="0.2">
      <c r="A2463" s="273">
        <f t="shared" si="195"/>
        <v>2461</v>
      </c>
      <c r="B2463" s="16">
        <f t="shared" si="192"/>
        <v>430762.82750000001</v>
      </c>
      <c r="C2463" s="274">
        <f t="shared" si="196"/>
        <v>381947.19999999995</v>
      </c>
      <c r="D2463" s="276">
        <f t="shared" si="193"/>
        <v>175.03568772856562</v>
      </c>
      <c r="E2463" s="276">
        <f t="shared" si="194"/>
        <v>155.19999999999999</v>
      </c>
    </row>
    <row r="2464" spans="1:5" x14ac:dyDescent="0.2">
      <c r="A2464" s="273">
        <f t="shared" si="195"/>
        <v>2462</v>
      </c>
      <c r="B2464" s="16">
        <f t="shared" si="192"/>
        <v>430930.005</v>
      </c>
      <c r="C2464" s="274">
        <f t="shared" si="196"/>
        <v>382102.39999999997</v>
      </c>
      <c r="D2464" s="276">
        <f t="shared" si="193"/>
        <v>175.03249593826158</v>
      </c>
      <c r="E2464" s="276">
        <f t="shared" si="194"/>
        <v>155.19999999999999</v>
      </c>
    </row>
    <row r="2465" spans="1:5" x14ac:dyDescent="0.2">
      <c r="A2465" s="273">
        <f t="shared" si="195"/>
        <v>2463</v>
      </c>
      <c r="B2465" s="16">
        <f t="shared" si="192"/>
        <v>431097.1825</v>
      </c>
      <c r="C2465" s="274">
        <f t="shared" si="196"/>
        <v>382257.6</v>
      </c>
      <c r="D2465" s="276">
        <f t="shared" si="193"/>
        <v>175.02930673974828</v>
      </c>
      <c r="E2465" s="276">
        <f t="shared" si="194"/>
        <v>155.19999999999999</v>
      </c>
    </row>
    <row r="2466" spans="1:5" x14ac:dyDescent="0.2">
      <c r="A2466" s="273">
        <f t="shared" si="195"/>
        <v>2464</v>
      </c>
      <c r="B2466" s="16">
        <f t="shared" si="192"/>
        <v>431264.36</v>
      </c>
      <c r="C2466" s="274">
        <f t="shared" si="196"/>
        <v>382412.79999999999</v>
      </c>
      <c r="D2466" s="276">
        <f t="shared" si="193"/>
        <v>175.02612012987012</v>
      </c>
      <c r="E2466" s="276">
        <f t="shared" si="194"/>
        <v>155.19999999999999</v>
      </c>
    </row>
    <row r="2467" spans="1:5" x14ac:dyDescent="0.2">
      <c r="A2467" s="273">
        <f t="shared" si="195"/>
        <v>2465</v>
      </c>
      <c r="B2467" s="16">
        <f t="shared" si="192"/>
        <v>431431.53750000003</v>
      </c>
      <c r="C2467" s="274">
        <f t="shared" si="196"/>
        <v>382568</v>
      </c>
      <c r="D2467" s="276">
        <f t="shared" si="193"/>
        <v>175.02293610547667</v>
      </c>
      <c r="E2467" s="276">
        <f t="shared" si="194"/>
        <v>155.19999999999999</v>
      </c>
    </row>
    <row r="2468" spans="1:5" x14ac:dyDescent="0.2">
      <c r="A2468" s="273">
        <f t="shared" si="195"/>
        <v>2466</v>
      </c>
      <c r="B2468" s="16">
        <f t="shared" si="192"/>
        <v>431598.71500000003</v>
      </c>
      <c r="C2468" s="274">
        <f t="shared" si="196"/>
        <v>382723.19999999995</v>
      </c>
      <c r="D2468" s="276">
        <f t="shared" si="193"/>
        <v>175.01975466342256</v>
      </c>
      <c r="E2468" s="276">
        <f t="shared" si="194"/>
        <v>155.19999999999999</v>
      </c>
    </row>
    <row r="2469" spans="1:5" x14ac:dyDescent="0.2">
      <c r="A2469" s="273">
        <f t="shared" si="195"/>
        <v>2467</v>
      </c>
      <c r="B2469" s="16">
        <f t="shared" si="192"/>
        <v>431765.89250000002</v>
      </c>
      <c r="C2469" s="274">
        <f t="shared" si="196"/>
        <v>382878.39999999997</v>
      </c>
      <c r="D2469" s="276">
        <f t="shared" si="193"/>
        <v>175.01657580056749</v>
      </c>
      <c r="E2469" s="276">
        <f t="shared" si="194"/>
        <v>155.19999999999999</v>
      </c>
    </row>
    <row r="2470" spans="1:5" x14ac:dyDescent="0.2">
      <c r="A2470" s="273">
        <f t="shared" si="195"/>
        <v>2468</v>
      </c>
      <c r="B2470" s="16">
        <f t="shared" si="192"/>
        <v>431933.07</v>
      </c>
      <c r="C2470" s="274">
        <f t="shared" si="196"/>
        <v>383033.59999999998</v>
      </c>
      <c r="D2470" s="276">
        <f t="shared" si="193"/>
        <v>175.01339951377633</v>
      </c>
      <c r="E2470" s="276">
        <f t="shared" si="194"/>
        <v>155.19999999999999</v>
      </c>
    </row>
    <row r="2471" spans="1:5" x14ac:dyDescent="0.2">
      <c r="A2471" s="273">
        <f t="shared" si="195"/>
        <v>2469</v>
      </c>
      <c r="B2471" s="16">
        <f t="shared" si="192"/>
        <v>432100.2475</v>
      </c>
      <c r="C2471" s="274">
        <f t="shared" si="196"/>
        <v>383188.8</v>
      </c>
      <c r="D2471" s="276">
        <f t="shared" si="193"/>
        <v>175.010225799919</v>
      </c>
      <c r="E2471" s="276">
        <f t="shared" si="194"/>
        <v>155.19999999999999</v>
      </c>
    </row>
    <row r="2472" spans="1:5" x14ac:dyDescent="0.2">
      <c r="A2472" s="273">
        <f t="shared" si="195"/>
        <v>2470</v>
      </c>
      <c r="B2472" s="16">
        <f t="shared" si="192"/>
        <v>432267.42499999999</v>
      </c>
      <c r="C2472" s="274">
        <f t="shared" si="196"/>
        <v>383344</v>
      </c>
      <c r="D2472" s="276">
        <f t="shared" si="193"/>
        <v>175.00705465587043</v>
      </c>
      <c r="E2472" s="276">
        <f t="shared" si="194"/>
        <v>155.19999999999999</v>
      </c>
    </row>
    <row r="2473" spans="1:5" x14ac:dyDescent="0.2">
      <c r="A2473" s="273">
        <f t="shared" si="195"/>
        <v>2471</v>
      </c>
      <c r="B2473" s="16">
        <f t="shared" si="192"/>
        <v>432434.60250000004</v>
      </c>
      <c r="C2473" s="274">
        <f t="shared" si="196"/>
        <v>383499.19999999995</v>
      </c>
      <c r="D2473" s="276">
        <f t="shared" si="193"/>
        <v>175.00388607851073</v>
      </c>
      <c r="E2473" s="276">
        <f t="shared" si="194"/>
        <v>155.19999999999999</v>
      </c>
    </row>
    <row r="2474" spans="1:5" x14ac:dyDescent="0.2">
      <c r="A2474" s="273">
        <f t="shared" si="195"/>
        <v>2472</v>
      </c>
      <c r="B2474" s="16">
        <f t="shared" si="192"/>
        <v>432601.78</v>
      </c>
      <c r="C2474" s="274">
        <f t="shared" si="196"/>
        <v>383654.39999999997</v>
      </c>
      <c r="D2474" s="276">
        <f t="shared" si="193"/>
        <v>175.00072006472493</v>
      </c>
      <c r="E2474" s="276">
        <f t="shared" si="194"/>
        <v>155.19999999999999</v>
      </c>
    </row>
    <row r="2475" spans="1:5" x14ac:dyDescent="0.2">
      <c r="A2475" s="273">
        <f t="shared" si="195"/>
        <v>2473</v>
      </c>
      <c r="B2475" s="16">
        <f t="shared" si="192"/>
        <v>432768.95750000002</v>
      </c>
      <c r="C2475" s="274">
        <f t="shared" si="196"/>
        <v>383809.6</v>
      </c>
      <c r="D2475" s="276">
        <f t="shared" si="193"/>
        <v>174.99755661140316</v>
      </c>
      <c r="E2475" s="276">
        <f t="shared" si="194"/>
        <v>155.19999999999999</v>
      </c>
    </row>
    <row r="2476" spans="1:5" x14ac:dyDescent="0.2">
      <c r="A2476" s="273">
        <f t="shared" si="195"/>
        <v>2474</v>
      </c>
      <c r="B2476" s="16">
        <f t="shared" si="192"/>
        <v>432936.13500000001</v>
      </c>
      <c r="C2476" s="274">
        <f t="shared" si="196"/>
        <v>383964.8</v>
      </c>
      <c r="D2476" s="276">
        <f t="shared" si="193"/>
        <v>174.99439571544059</v>
      </c>
      <c r="E2476" s="276">
        <f t="shared" si="194"/>
        <v>155.19999999999999</v>
      </c>
    </row>
    <row r="2477" spans="1:5" x14ac:dyDescent="0.2">
      <c r="A2477" s="273">
        <f t="shared" si="195"/>
        <v>2475</v>
      </c>
      <c r="B2477" s="16">
        <f t="shared" si="192"/>
        <v>433103.3125</v>
      </c>
      <c r="C2477" s="274">
        <f t="shared" si="196"/>
        <v>384120</v>
      </c>
      <c r="D2477" s="276">
        <f t="shared" si="193"/>
        <v>174.99123737373736</v>
      </c>
      <c r="E2477" s="276">
        <f t="shared" si="194"/>
        <v>155.19999999999999</v>
      </c>
    </row>
    <row r="2478" spans="1:5" x14ac:dyDescent="0.2">
      <c r="A2478" s="273">
        <f t="shared" si="195"/>
        <v>2476</v>
      </c>
      <c r="B2478" s="16">
        <f t="shared" si="192"/>
        <v>433270.49</v>
      </c>
      <c r="C2478" s="274">
        <f t="shared" si="196"/>
        <v>384275.19999999995</v>
      </c>
      <c r="D2478" s="276">
        <f t="shared" si="193"/>
        <v>174.98808158319869</v>
      </c>
      <c r="E2478" s="276">
        <f t="shared" si="194"/>
        <v>155.19999999999999</v>
      </c>
    </row>
    <row r="2479" spans="1:5" x14ac:dyDescent="0.2">
      <c r="A2479" s="273">
        <f t="shared" si="195"/>
        <v>2477</v>
      </c>
      <c r="B2479" s="16">
        <f t="shared" si="192"/>
        <v>433437.66750000004</v>
      </c>
      <c r="C2479" s="274">
        <f t="shared" si="196"/>
        <v>384430.39999999997</v>
      </c>
      <c r="D2479" s="276">
        <f t="shared" si="193"/>
        <v>174.98492834073477</v>
      </c>
      <c r="E2479" s="276">
        <f t="shared" si="194"/>
        <v>155.19999999999999</v>
      </c>
    </row>
    <row r="2480" spans="1:5" x14ac:dyDescent="0.2">
      <c r="A2480" s="273">
        <f t="shared" si="195"/>
        <v>2478</v>
      </c>
      <c r="B2480" s="16">
        <f t="shared" si="192"/>
        <v>433604.84500000003</v>
      </c>
      <c r="C2480" s="274">
        <f t="shared" si="196"/>
        <v>384585.6</v>
      </c>
      <c r="D2480" s="276">
        <f t="shared" si="193"/>
        <v>174.9817776432607</v>
      </c>
      <c r="E2480" s="276">
        <f t="shared" si="194"/>
        <v>155.19999999999999</v>
      </c>
    </row>
    <row r="2481" spans="1:5" x14ac:dyDescent="0.2">
      <c r="A2481" s="273">
        <f t="shared" si="195"/>
        <v>2479</v>
      </c>
      <c r="B2481" s="16">
        <f t="shared" si="192"/>
        <v>433772.02250000002</v>
      </c>
      <c r="C2481" s="274">
        <f t="shared" si="196"/>
        <v>384740.8</v>
      </c>
      <c r="D2481" s="276">
        <f t="shared" si="193"/>
        <v>174.97862948769665</v>
      </c>
      <c r="E2481" s="276">
        <f t="shared" si="194"/>
        <v>155.19999999999999</v>
      </c>
    </row>
    <row r="2482" spans="1:5" x14ac:dyDescent="0.2">
      <c r="A2482" s="273">
        <f t="shared" si="195"/>
        <v>2480</v>
      </c>
      <c r="B2482" s="16">
        <f t="shared" si="192"/>
        <v>433939.20000000001</v>
      </c>
      <c r="C2482" s="274">
        <f t="shared" si="196"/>
        <v>384896</v>
      </c>
      <c r="D2482" s="276">
        <f t="shared" si="193"/>
        <v>174.97548387096774</v>
      </c>
      <c r="E2482" s="276">
        <f t="shared" si="194"/>
        <v>155.19999999999999</v>
      </c>
    </row>
    <row r="2483" spans="1:5" x14ac:dyDescent="0.2">
      <c r="A2483" s="273">
        <f t="shared" si="195"/>
        <v>2481</v>
      </c>
      <c r="B2483" s="16">
        <f t="shared" si="192"/>
        <v>434106.3775</v>
      </c>
      <c r="C2483" s="274">
        <f t="shared" si="196"/>
        <v>385051.19999999995</v>
      </c>
      <c r="D2483" s="276">
        <f t="shared" si="193"/>
        <v>174.97234079000404</v>
      </c>
      <c r="E2483" s="276">
        <f t="shared" si="194"/>
        <v>155.19999999999999</v>
      </c>
    </row>
    <row r="2484" spans="1:5" x14ac:dyDescent="0.2">
      <c r="A2484" s="273">
        <f t="shared" si="195"/>
        <v>2482</v>
      </c>
      <c r="B2484" s="16">
        <f t="shared" si="192"/>
        <v>434273.55499999999</v>
      </c>
      <c r="C2484" s="274">
        <f t="shared" si="196"/>
        <v>385206.39999999997</v>
      </c>
      <c r="D2484" s="276">
        <f t="shared" si="193"/>
        <v>174.96920024174054</v>
      </c>
      <c r="E2484" s="276">
        <f t="shared" si="194"/>
        <v>155.19999999999999</v>
      </c>
    </row>
    <row r="2485" spans="1:5" x14ac:dyDescent="0.2">
      <c r="A2485" s="273">
        <f t="shared" si="195"/>
        <v>2483</v>
      </c>
      <c r="B2485" s="16">
        <f t="shared" si="192"/>
        <v>434440.73250000004</v>
      </c>
      <c r="C2485" s="274">
        <f t="shared" si="196"/>
        <v>385361.6</v>
      </c>
      <c r="D2485" s="276">
        <f t="shared" si="193"/>
        <v>174.96606222311721</v>
      </c>
      <c r="E2485" s="276">
        <f t="shared" si="194"/>
        <v>155.19999999999999</v>
      </c>
    </row>
    <row r="2486" spans="1:5" x14ac:dyDescent="0.2">
      <c r="A2486" s="273">
        <f t="shared" si="195"/>
        <v>2484</v>
      </c>
      <c r="B2486" s="16">
        <f t="shared" si="192"/>
        <v>434607.91000000003</v>
      </c>
      <c r="C2486" s="274">
        <f t="shared" si="196"/>
        <v>385516.79999999999</v>
      </c>
      <c r="D2486" s="276">
        <f t="shared" si="193"/>
        <v>174.96292673107891</v>
      </c>
      <c r="E2486" s="276">
        <f t="shared" si="194"/>
        <v>155.19999999999999</v>
      </c>
    </row>
    <row r="2487" spans="1:5" x14ac:dyDescent="0.2">
      <c r="A2487" s="273">
        <f t="shared" si="195"/>
        <v>2485</v>
      </c>
      <c r="B2487" s="16">
        <f t="shared" si="192"/>
        <v>434775.08750000002</v>
      </c>
      <c r="C2487" s="274">
        <f t="shared" si="196"/>
        <v>385672</v>
      </c>
      <c r="D2487" s="276">
        <f t="shared" si="193"/>
        <v>174.95979376257546</v>
      </c>
      <c r="E2487" s="276">
        <f t="shared" si="194"/>
        <v>155.19999999999999</v>
      </c>
    </row>
    <row r="2488" spans="1:5" x14ac:dyDescent="0.2">
      <c r="A2488" s="273">
        <f t="shared" si="195"/>
        <v>2486</v>
      </c>
      <c r="B2488" s="16">
        <f t="shared" si="192"/>
        <v>434942.26500000001</v>
      </c>
      <c r="C2488" s="274">
        <f t="shared" si="196"/>
        <v>385827.19999999995</v>
      </c>
      <c r="D2488" s="276">
        <f t="shared" si="193"/>
        <v>174.95666331456155</v>
      </c>
      <c r="E2488" s="276">
        <f t="shared" si="194"/>
        <v>155.19999999999999</v>
      </c>
    </row>
    <row r="2489" spans="1:5" x14ac:dyDescent="0.2">
      <c r="A2489" s="273">
        <f t="shared" si="195"/>
        <v>2487</v>
      </c>
      <c r="B2489" s="16">
        <f t="shared" si="192"/>
        <v>435109.4425</v>
      </c>
      <c r="C2489" s="274">
        <f t="shared" si="196"/>
        <v>385982.39999999997</v>
      </c>
      <c r="D2489" s="276">
        <f t="shared" si="193"/>
        <v>174.95353538399678</v>
      </c>
      <c r="E2489" s="276">
        <f t="shared" si="194"/>
        <v>155.19999999999999</v>
      </c>
    </row>
    <row r="2490" spans="1:5" x14ac:dyDescent="0.2">
      <c r="A2490" s="273">
        <f t="shared" si="195"/>
        <v>2488</v>
      </c>
      <c r="B2490" s="16">
        <f t="shared" si="192"/>
        <v>435276.62</v>
      </c>
      <c r="C2490" s="274">
        <f t="shared" si="196"/>
        <v>386137.59999999998</v>
      </c>
      <c r="D2490" s="276">
        <f t="shared" si="193"/>
        <v>174.95040996784564</v>
      </c>
      <c r="E2490" s="276">
        <f t="shared" si="194"/>
        <v>155.19999999999999</v>
      </c>
    </row>
    <row r="2491" spans="1:5" x14ac:dyDescent="0.2">
      <c r="A2491" s="273">
        <f t="shared" si="195"/>
        <v>2489</v>
      </c>
      <c r="B2491" s="16">
        <f t="shared" si="192"/>
        <v>435443.79749999999</v>
      </c>
      <c r="C2491" s="274">
        <f t="shared" si="196"/>
        <v>386292.8</v>
      </c>
      <c r="D2491" s="276">
        <f t="shared" si="193"/>
        <v>174.94728706307754</v>
      </c>
      <c r="E2491" s="276">
        <f t="shared" si="194"/>
        <v>155.19999999999999</v>
      </c>
    </row>
    <row r="2492" spans="1:5" x14ac:dyDescent="0.2">
      <c r="A2492" s="273">
        <f t="shared" si="195"/>
        <v>2490</v>
      </c>
      <c r="B2492" s="16">
        <f t="shared" si="192"/>
        <v>435610.97500000003</v>
      </c>
      <c r="C2492" s="274">
        <f t="shared" si="196"/>
        <v>386448</v>
      </c>
      <c r="D2492" s="276">
        <f t="shared" si="193"/>
        <v>174.94416666666669</v>
      </c>
      <c r="E2492" s="276">
        <f t="shared" si="194"/>
        <v>155.19999999999999</v>
      </c>
    </row>
    <row r="2493" spans="1:5" x14ac:dyDescent="0.2">
      <c r="A2493" s="273">
        <f t="shared" si="195"/>
        <v>2491</v>
      </c>
      <c r="B2493" s="16">
        <f t="shared" si="192"/>
        <v>435778.15250000003</v>
      </c>
      <c r="C2493" s="274">
        <f t="shared" si="196"/>
        <v>386603.19999999995</v>
      </c>
      <c r="D2493" s="276">
        <f t="shared" si="193"/>
        <v>174.94104877559215</v>
      </c>
      <c r="E2493" s="276">
        <f t="shared" si="194"/>
        <v>155.19999999999999</v>
      </c>
    </row>
    <row r="2494" spans="1:5" x14ac:dyDescent="0.2">
      <c r="A2494" s="273">
        <f t="shared" si="195"/>
        <v>2492</v>
      </c>
      <c r="B2494" s="16">
        <f t="shared" si="192"/>
        <v>435945.33</v>
      </c>
      <c r="C2494" s="274">
        <f t="shared" si="196"/>
        <v>386758.39999999997</v>
      </c>
      <c r="D2494" s="276">
        <f t="shared" si="193"/>
        <v>174.9379333868379</v>
      </c>
      <c r="E2494" s="276">
        <f t="shared" si="194"/>
        <v>155.19999999999999</v>
      </c>
    </row>
    <row r="2495" spans="1:5" x14ac:dyDescent="0.2">
      <c r="A2495" s="273">
        <f t="shared" si="195"/>
        <v>2493</v>
      </c>
      <c r="B2495" s="16">
        <f t="shared" si="192"/>
        <v>436112.50750000001</v>
      </c>
      <c r="C2495" s="274">
        <f t="shared" si="196"/>
        <v>386913.6</v>
      </c>
      <c r="D2495" s="276">
        <f t="shared" si="193"/>
        <v>174.93482049739271</v>
      </c>
      <c r="E2495" s="276">
        <f t="shared" si="194"/>
        <v>155.19999999999999</v>
      </c>
    </row>
    <row r="2496" spans="1:5" x14ac:dyDescent="0.2">
      <c r="A2496" s="273">
        <f t="shared" si="195"/>
        <v>2494</v>
      </c>
      <c r="B2496" s="16">
        <f t="shared" si="192"/>
        <v>436279.685</v>
      </c>
      <c r="C2496" s="274">
        <f t="shared" si="196"/>
        <v>387068.8</v>
      </c>
      <c r="D2496" s="276">
        <f t="shared" si="193"/>
        <v>174.93171010425019</v>
      </c>
      <c r="E2496" s="276">
        <f t="shared" si="194"/>
        <v>155.19999999999999</v>
      </c>
    </row>
    <row r="2497" spans="1:5" x14ac:dyDescent="0.2">
      <c r="A2497" s="273">
        <f t="shared" si="195"/>
        <v>2495</v>
      </c>
      <c r="B2497" s="16">
        <f t="shared" si="192"/>
        <v>436446.86249999999</v>
      </c>
      <c r="C2497" s="274">
        <f t="shared" si="196"/>
        <v>387224</v>
      </c>
      <c r="D2497" s="276">
        <f t="shared" si="193"/>
        <v>174.9286022044088</v>
      </c>
      <c r="E2497" s="276">
        <f t="shared" si="194"/>
        <v>155.19999999999999</v>
      </c>
    </row>
    <row r="2498" spans="1:5" x14ac:dyDescent="0.2">
      <c r="A2498" s="273">
        <f t="shared" si="195"/>
        <v>2496</v>
      </c>
      <c r="B2498" s="16">
        <f t="shared" si="192"/>
        <v>436614.04000000004</v>
      </c>
      <c r="C2498" s="274">
        <f t="shared" si="196"/>
        <v>387379.19999999995</v>
      </c>
      <c r="D2498" s="276">
        <f t="shared" si="193"/>
        <v>174.9254967948718</v>
      </c>
      <c r="E2498" s="276">
        <f t="shared" si="194"/>
        <v>155.19999999999999</v>
      </c>
    </row>
    <row r="2499" spans="1:5" x14ac:dyDescent="0.2">
      <c r="A2499" s="273">
        <f t="shared" si="195"/>
        <v>2497</v>
      </c>
      <c r="B2499" s="16">
        <f t="shared" si="192"/>
        <v>436781.21750000003</v>
      </c>
      <c r="C2499" s="274">
        <f t="shared" si="196"/>
        <v>387534.39999999997</v>
      </c>
      <c r="D2499" s="276">
        <f t="shared" si="193"/>
        <v>174.92239387264718</v>
      </c>
      <c r="E2499" s="276">
        <f t="shared" si="194"/>
        <v>155.19999999999999</v>
      </c>
    </row>
    <row r="2500" spans="1:5" x14ac:dyDescent="0.2">
      <c r="A2500" s="273">
        <f t="shared" si="195"/>
        <v>2498</v>
      </c>
      <c r="B2500" s="16">
        <f t="shared" ref="B2500:B2563" si="197">1.165*(16600+(A2500*143.5))</f>
        <v>436948.39500000002</v>
      </c>
      <c r="C2500" s="274">
        <f t="shared" si="196"/>
        <v>387689.6</v>
      </c>
      <c r="D2500" s="276">
        <f t="shared" ref="D2500:D2563" si="198">B2500/A2500</f>
        <v>174.9192934347478</v>
      </c>
      <c r="E2500" s="276">
        <f t="shared" ref="E2500:E2563" si="199">C2500/A2500</f>
        <v>155.19999999999999</v>
      </c>
    </row>
    <row r="2501" spans="1:5" x14ac:dyDescent="0.2">
      <c r="A2501" s="273">
        <f t="shared" si="195"/>
        <v>2499</v>
      </c>
      <c r="B2501" s="16">
        <f t="shared" si="197"/>
        <v>437115.57250000001</v>
      </c>
      <c r="C2501" s="274">
        <f t="shared" si="196"/>
        <v>387844.8</v>
      </c>
      <c r="D2501" s="276">
        <f t="shared" si="198"/>
        <v>174.91619547819127</v>
      </c>
      <c r="E2501" s="276">
        <f t="shared" si="199"/>
        <v>155.19999999999999</v>
      </c>
    </row>
    <row r="2502" spans="1:5" x14ac:dyDescent="0.2">
      <c r="A2502" s="273">
        <f t="shared" si="195"/>
        <v>2500</v>
      </c>
      <c r="B2502" s="16">
        <f t="shared" si="197"/>
        <v>437282.75</v>
      </c>
      <c r="C2502" s="274">
        <f t="shared" si="196"/>
        <v>388000</v>
      </c>
      <c r="D2502" s="276">
        <f t="shared" si="198"/>
        <v>174.91309999999999</v>
      </c>
      <c r="E2502" s="276">
        <f t="shared" si="199"/>
        <v>155.19999999999999</v>
      </c>
    </row>
    <row r="2503" spans="1:5" x14ac:dyDescent="0.2">
      <c r="A2503" s="273">
        <f t="shared" si="195"/>
        <v>2501</v>
      </c>
      <c r="B2503" s="16">
        <f t="shared" si="197"/>
        <v>437449.92749999999</v>
      </c>
      <c r="C2503" s="274">
        <f t="shared" si="196"/>
        <v>388155.19999999995</v>
      </c>
      <c r="D2503" s="276">
        <f t="shared" si="198"/>
        <v>174.91000699720112</v>
      </c>
      <c r="E2503" s="276">
        <f t="shared" si="199"/>
        <v>155.19999999999999</v>
      </c>
    </row>
    <row r="2504" spans="1:5" x14ac:dyDescent="0.2">
      <c r="A2504" s="273">
        <f t="shared" si="195"/>
        <v>2502</v>
      </c>
      <c r="B2504" s="16">
        <f t="shared" si="197"/>
        <v>437617.10500000004</v>
      </c>
      <c r="C2504" s="274">
        <f t="shared" si="196"/>
        <v>388310.39999999997</v>
      </c>
      <c r="D2504" s="276">
        <f t="shared" si="198"/>
        <v>174.90691646682654</v>
      </c>
      <c r="E2504" s="276">
        <f t="shared" si="199"/>
        <v>155.19999999999999</v>
      </c>
    </row>
    <row r="2505" spans="1:5" x14ac:dyDescent="0.2">
      <c r="A2505" s="273">
        <f t="shared" si="195"/>
        <v>2503</v>
      </c>
      <c r="B2505" s="16">
        <f t="shared" si="197"/>
        <v>437784.28250000003</v>
      </c>
      <c r="C2505" s="274">
        <f t="shared" si="196"/>
        <v>388465.6</v>
      </c>
      <c r="D2505" s="276">
        <f t="shared" si="198"/>
        <v>174.90382840591292</v>
      </c>
      <c r="E2505" s="276">
        <f t="shared" si="199"/>
        <v>155.19999999999999</v>
      </c>
    </row>
    <row r="2506" spans="1:5" x14ac:dyDescent="0.2">
      <c r="A2506" s="273">
        <f t="shared" si="195"/>
        <v>2504</v>
      </c>
      <c r="B2506" s="16">
        <f t="shared" si="197"/>
        <v>437951.46</v>
      </c>
      <c r="C2506" s="274">
        <f t="shared" si="196"/>
        <v>388620.79999999999</v>
      </c>
      <c r="D2506" s="276">
        <f t="shared" si="198"/>
        <v>174.9007428115016</v>
      </c>
      <c r="E2506" s="276">
        <f t="shared" si="199"/>
        <v>155.19999999999999</v>
      </c>
    </row>
    <row r="2507" spans="1:5" x14ac:dyDescent="0.2">
      <c r="A2507" s="273">
        <f t="shared" si="195"/>
        <v>2505</v>
      </c>
      <c r="B2507" s="16">
        <f t="shared" si="197"/>
        <v>438118.63750000001</v>
      </c>
      <c r="C2507" s="274">
        <f t="shared" si="196"/>
        <v>388776</v>
      </c>
      <c r="D2507" s="276">
        <f t="shared" si="198"/>
        <v>174.89765968063872</v>
      </c>
      <c r="E2507" s="276">
        <f t="shared" si="199"/>
        <v>155.19999999999999</v>
      </c>
    </row>
    <row r="2508" spans="1:5" x14ac:dyDescent="0.2">
      <c r="A2508" s="273">
        <f t="shared" si="195"/>
        <v>2506</v>
      </c>
      <c r="B2508" s="16">
        <f t="shared" si="197"/>
        <v>438285.815</v>
      </c>
      <c r="C2508" s="274">
        <f t="shared" si="196"/>
        <v>388931.19999999995</v>
      </c>
      <c r="D2508" s="276">
        <f t="shared" si="198"/>
        <v>174.89457901037511</v>
      </c>
      <c r="E2508" s="276">
        <f t="shared" si="199"/>
        <v>155.19999999999999</v>
      </c>
    </row>
    <row r="2509" spans="1:5" x14ac:dyDescent="0.2">
      <c r="A2509" s="273">
        <f t="shared" si="195"/>
        <v>2507</v>
      </c>
      <c r="B2509" s="16">
        <f t="shared" si="197"/>
        <v>438452.99249999999</v>
      </c>
      <c r="C2509" s="274">
        <f t="shared" si="196"/>
        <v>389086.39999999997</v>
      </c>
      <c r="D2509" s="276">
        <f t="shared" si="198"/>
        <v>174.89150079776624</v>
      </c>
      <c r="E2509" s="276">
        <f t="shared" si="199"/>
        <v>155.19999999999999</v>
      </c>
    </row>
    <row r="2510" spans="1:5" x14ac:dyDescent="0.2">
      <c r="A2510" s="273">
        <f t="shared" si="195"/>
        <v>2508</v>
      </c>
      <c r="B2510" s="16">
        <f t="shared" si="197"/>
        <v>438620.17000000004</v>
      </c>
      <c r="C2510" s="274">
        <f t="shared" si="196"/>
        <v>389241.59999999998</v>
      </c>
      <c r="D2510" s="276">
        <f t="shared" si="198"/>
        <v>174.88842503987243</v>
      </c>
      <c r="E2510" s="276">
        <f t="shared" si="199"/>
        <v>155.19999999999999</v>
      </c>
    </row>
    <row r="2511" spans="1:5" x14ac:dyDescent="0.2">
      <c r="A2511" s="273">
        <f t="shared" ref="A2511:A2574" si="200">A2510+1</f>
        <v>2509</v>
      </c>
      <c r="B2511" s="16">
        <f t="shared" si="197"/>
        <v>438787.34750000003</v>
      </c>
      <c r="C2511" s="274">
        <f t="shared" ref="C2511:C2574" si="201">A2511*155.2</f>
        <v>389396.8</v>
      </c>
      <c r="D2511" s="276">
        <f t="shared" si="198"/>
        <v>174.88535173375848</v>
      </c>
      <c r="E2511" s="276">
        <f t="shared" si="199"/>
        <v>155.19999999999999</v>
      </c>
    </row>
    <row r="2512" spans="1:5" x14ac:dyDescent="0.2">
      <c r="A2512" s="273">
        <f t="shared" si="200"/>
        <v>2510</v>
      </c>
      <c r="B2512" s="16">
        <f t="shared" si="197"/>
        <v>438954.52500000002</v>
      </c>
      <c r="C2512" s="274">
        <f t="shared" si="201"/>
        <v>389552</v>
      </c>
      <c r="D2512" s="276">
        <f t="shared" si="198"/>
        <v>174.88228087649404</v>
      </c>
      <c r="E2512" s="276">
        <f t="shared" si="199"/>
        <v>155.19999999999999</v>
      </c>
    </row>
    <row r="2513" spans="1:5" x14ac:dyDescent="0.2">
      <c r="A2513" s="273">
        <f t="shared" si="200"/>
        <v>2511</v>
      </c>
      <c r="B2513" s="16">
        <f t="shared" si="197"/>
        <v>439121.70250000001</v>
      </c>
      <c r="C2513" s="274">
        <f t="shared" si="201"/>
        <v>389707.19999999995</v>
      </c>
      <c r="D2513" s="276">
        <f t="shared" si="198"/>
        <v>174.87921246515333</v>
      </c>
      <c r="E2513" s="276">
        <f t="shared" si="199"/>
        <v>155.19999999999999</v>
      </c>
    </row>
    <row r="2514" spans="1:5" x14ac:dyDescent="0.2">
      <c r="A2514" s="273">
        <f t="shared" si="200"/>
        <v>2512</v>
      </c>
      <c r="B2514" s="16">
        <f t="shared" si="197"/>
        <v>439288.88</v>
      </c>
      <c r="C2514" s="274">
        <f t="shared" si="201"/>
        <v>389862.39999999997</v>
      </c>
      <c r="D2514" s="276">
        <f t="shared" si="198"/>
        <v>174.87614649681529</v>
      </c>
      <c r="E2514" s="276">
        <f t="shared" si="199"/>
        <v>155.19999999999999</v>
      </c>
    </row>
    <row r="2515" spans="1:5" x14ac:dyDescent="0.2">
      <c r="A2515" s="273">
        <f t="shared" si="200"/>
        <v>2513</v>
      </c>
      <c r="B2515" s="16">
        <f t="shared" si="197"/>
        <v>439456.0575</v>
      </c>
      <c r="C2515" s="274">
        <f t="shared" si="201"/>
        <v>390017.6</v>
      </c>
      <c r="D2515" s="276">
        <f t="shared" si="198"/>
        <v>174.87308296856347</v>
      </c>
      <c r="E2515" s="276">
        <f t="shared" si="199"/>
        <v>155.19999999999999</v>
      </c>
    </row>
    <row r="2516" spans="1:5" x14ac:dyDescent="0.2">
      <c r="A2516" s="273">
        <f t="shared" si="200"/>
        <v>2514</v>
      </c>
      <c r="B2516" s="16">
        <f t="shared" si="197"/>
        <v>439623.23499999999</v>
      </c>
      <c r="C2516" s="274">
        <f t="shared" si="201"/>
        <v>390172.8</v>
      </c>
      <c r="D2516" s="276">
        <f t="shared" si="198"/>
        <v>174.87002187748607</v>
      </c>
      <c r="E2516" s="276">
        <f t="shared" si="199"/>
        <v>155.19999999999999</v>
      </c>
    </row>
    <row r="2517" spans="1:5" x14ac:dyDescent="0.2">
      <c r="A2517" s="273">
        <f t="shared" si="200"/>
        <v>2515</v>
      </c>
      <c r="B2517" s="16">
        <f t="shared" si="197"/>
        <v>439790.41250000003</v>
      </c>
      <c r="C2517" s="274">
        <f t="shared" si="201"/>
        <v>390328</v>
      </c>
      <c r="D2517" s="276">
        <f t="shared" si="198"/>
        <v>174.86696322067596</v>
      </c>
      <c r="E2517" s="276">
        <f t="shared" si="199"/>
        <v>155.19999999999999</v>
      </c>
    </row>
    <row r="2518" spans="1:5" x14ac:dyDescent="0.2">
      <c r="A2518" s="273">
        <f t="shared" si="200"/>
        <v>2516</v>
      </c>
      <c r="B2518" s="16">
        <f t="shared" si="197"/>
        <v>439957.59</v>
      </c>
      <c r="C2518" s="274">
        <f t="shared" si="201"/>
        <v>390483.19999999995</v>
      </c>
      <c r="D2518" s="276">
        <f t="shared" si="198"/>
        <v>174.86390699523054</v>
      </c>
      <c r="E2518" s="276">
        <f t="shared" si="199"/>
        <v>155.19999999999999</v>
      </c>
    </row>
    <row r="2519" spans="1:5" x14ac:dyDescent="0.2">
      <c r="A2519" s="273">
        <f t="shared" si="200"/>
        <v>2517</v>
      </c>
      <c r="B2519" s="16">
        <f t="shared" si="197"/>
        <v>440124.76750000002</v>
      </c>
      <c r="C2519" s="274">
        <f t="shared" si="201"/>
        <v>390638.39999999997</v>
      </c>
      <c r="D2519" s="276">
        <f t="shared" si="198"/>
        <v>174.8608531982519</v>
      </c>
      <c r="E2519" s="276">
        <f t="shared" si="199"/>
        <v>155.19999999999999</v>
      </c>
    </row>
    <row r="2520" spans="1:5" x14ac:dyDescent="0.2">
      <c r="A2520" s="273">
        <f t="shared" si="200"/>
        <v>2518</v>
      </c>
      <c r="B2520" s="16">
        <f t="shared" si="197"/>
        <v>440291.94500000001</v>
      </c>
      <c r="C2520" s="274">
        <f t="shared" si="201"/>
        <v>390793.6</v>
      </c>
      <c r="D2520" s="276">
        <f t="shared" si="198"/>
        <v>174.8578018268467</v>
      </c>
      <c r="E2520" s="276">
        <f t="shared" si="199"/>
        <v>155.19999999999999</v>
      </c>
    </row>
    <row r="2521" spans="1:5" x14ac:dyDescent="0.2">
      <c r="A2521" s="273">
        <f t="shared" si="200"/>
        <v>2519</v>
      </c>
      <c r="B2521" s="16">
        <f t="shared" si="197"/>
        <v>440459.1225</v>
      </c>
      <c r="C2521" s="274">
        <f t="shared" si="201"/>
        <v>390948.8</v>
      </c>
      <c r="D2521" s="276">
        <f t="shared" si="198"/>
        <v>174.85475287812625</v>
      </c>
      <c r="E2521" s="276">
        <f t="shared" si="199"/>
        <v>155.19999999999999</v>
      </c>
    </row>
    <row r="2522" spans="1:5" x14ac:dyDescent="0.2">
      <c r="A2522" s="273">
        <f t="shared" si="200"/>
        <v>2520</v>
      </c>
      <c r="B2522" s="16">
        <f t="shared" si="197"/>
        <v>440626.3</v>
      </c>
      <c r="C2522" s="274">
        <f t="shared" si="201"/>
        <v>391104</v>
      </c>
      <c r="D2522" s="276">
        <f t="shared" si="198"/>
        <v>174.85170634920635</v>
      </c>
      <c r="E2522" s="276">
        <f t="shared" si="199"/>
        <v>155.19999999999999</v>
      </c>
    </row>
    <row r="2523" spans="1:5" x14ac:dyDescent="0.2">
      <c r="A2523" s="273">
        <f t="shared" si="200"/>
        <v>2521</v>
      </c>
      <c r="B2523" s="16">
        <f t="shared" si="197"/>
        <v>440793.47750000004</v>
      </c>
      <c r="C2523" s="274">
        <f t="shared" si="201"/>
        <v>391259.19999999995</v>
      </c>
      <c r="D2523" s="276">
        <f t="shared" si="198"/>
        <v>174.84866223720746</v>
      </c>
      <c r="E2523" s="276">
        <f t="shared" si="199"/>
        <v>155.19999999999999</v>
      </c>
    </row>
    <row r="2524" spans="1:5" x14ac:dyDescent="0.2">
      <c r="A2524" s="273">
        <f t="shared" si="200"/>
        <v>2522</v>
      </c>
      <c r="B2524" s="16">
        <f t="shared" si="197"/>
        <v>440960.65500000003</v>
      </c>
      <c r="C2524" s="274">
        <f t="shared" si="201"/>
        <v>391414.39999999997</v>
      </c>
      <c r="D2524" s="276">
        <f t="shared" si="198"/>
        <v>174.84562053925458</v>
      </c>
      <c r="E2524" s="276">
        <f t="shared" si="199"/>
        <v>155.19999999999999</v>
      </c>
    </row>
    <row r="2525" spans="1:5" x14ac:dyDescent="0.2">
      <c r="A2525" s="273">
        <f t="shared" si="200"/>
        <v>2523</v>
      </c>
      <c r="B2525" s="16">
        <f t="shared" si="197"/>
        <v>441127.83250000002</v>
      </c>
      <c r="C2525" s="274">
        <f t="shared" si="201"/>
        <v>391569.6</v>
      </c>
      <c r="D2525" s="276">
        <f t="shared" si="198"/>
        <v>174.84258125247723</v>
      </c>
      <c r="E2525" s="276">
        <f t="shared" si="199"/>
        <v>155.19999999999999</v>
      </c>
    </row>
    <row r="2526" spans="1:5" x14ac:dyDescent="0.2">
      <c r="A2526" s="273">
        <f t="shared" si="200"/>
        <v>2524</v>
      </c>
      <c r="B2526" s="16">
        <f t="shared" si="197"/>
        <v>441295.01</v>
      </c>
      <c r="C2526" s="274">
        <f t="shared" si="201"/>
        <v>391724.79999999999</v>
      </c>
      <c r="D2526" s="276">
        <f t="shared" si="198"/>
        <v>174.83954437400951</v>
      </c>
      <c r="E2526" s="276">
        <f t="shared" si="199"/>
        <v>155.19999999999999</v>
      </c>
    </row>
    <row r="2527" spans="1:5" x14ac:dyDescent="0.2">
      <c r="A2527" s="273">
        <f t="shared" si="200"/>
        <v>2525</v>
      </c>
      <c r="B2527" s="16">
        <f t="shared" si="197"/>
        <v>441462.1875</v>
      </c>
      <c r="C2527" s="274">
        <f t="shared" si="201"/>
        <v>391880</v>
      </c>
      <c r="D2527" s="276">
        <f t="shared" si="198"/>
        <v>174.83650990099011</v>
      </c>
      <c r="E2527" s="276">
        <f t="shared" si="199"/>
        <v>155.19999999999999</v>
      </c>
    </row>
    <row r="2528" spans="1:5" x14ac:dyDescent="0.2">
      <c r="A2528" s="273">
        <f t="shared" si="200"/>
        <v>2526</v>
      </c>
      <c r="B2528" s="16">
        <f t="shared" si="197"/>
        <v>441629.36499999999</v>
      </c>
      <c r="C2528" s="274">
        <f t="shared" si="201"/>
        <v>392035.19999999995</v>
      </c>
      <c r="D2528" s="276">
        <f t="shared" si="198"/>
        <v>174.83347783056215</v>
      </c>
      <c r="E2528" s="276">
        <f t="shared" si="199"/>
        <v>155.19999999999999</v>
      </c>
    </row>
    <row r="2529" spans="1:5" x14ac:dyDescent="0.2">
      <c r="A2529" s="273">
        <f t="shared" si="200"/>
        <v>2527</v>
      </c>
      <c r="B2529" s="16">
        <f t="shared" si="197"/>
        <v>441796.54250000004</v>
      </c>
      <c r="C2529" s="274">
        <f t="shared" si="201"/>
        <v>392190.39999999997</v>
      </c>
      <c r="D2529" s="276">
        <f t="shared" si="198"/>
        <v>174.83044815987338</v>
      </c>
      <c r="E2529" s="276">
        <f t="shared" si="199"/>
        <v>155.19999999999999</v>
      </c>
    </row>
    <row r="2530" spans="1:5" x14ac:dyDescent="0.2">
      <c r="A2530" s="273">
        <f t="shared" si="200"/>
        <v>2528</v>
      </c>
      <c r="B2530" s="16">
        <f t="shared" si="197"/>
        <v>441963.72000000003</v>
      </c>
      <c r="C2530" s="274">
        <f t="shared" si="201"/>
        <v>392345.59999999998</v>
      </c>
      <c r="D2530" s="276">
        <f t="shared" si="198"/>
        <v>174.82742088607597</v>
      </c>
      <c r="E2530" s="276">
        <f t="shared" si="199"/>
        <v>155.19999999999999</v>
      </c>
    </row>
    <row r="2531" spans="1:5" x14ac:dyDescent="0.2">
      <c r="A2531" s="273">
        <f t="shared" si="200"/>
        <v>2529</v>
      </c>
      <c r="B2531" s="16">
        <f t="shared" si="197"/>
        <v>442130.89750000002</v>
      </c>
      <c r="C2531" s="274">
        <f t="shared" si="201"/>
        <v>392500.8</v>
      </c>
      <c r="D2531" s="276">
        <f t="shared" si="198"/>
        <v>174.82439600632662</v>
      </c>
      <c r="E2531" s="276">
        <f t="shared" si="199"/>
        <v>155.19999999999999</v>
      </c>
    </row>
    <row r="2532" spans="1:5" x14ac:dyDescent="0.2">
      <c r="A2532" s="273">
        <f t="shared" si="200"/>
        <v>2530</v>
      </c>
      <c r="B2532" s="16">
        <f t="shared" si="197"/>
        <v>442298.07500000001</v>
      </c>
      <c r="C2532" s="274">
        <f t="shared" si="201"/>
        <v>392656</v>
      </c>
      <c r="D2532" s="276">
        <f t="shared" si="198"/>
        <v>174.82137351778655</v>
      </c>
      <c r="E2532" s="276">
        <f t="shared" si="199"/>
        <v>155.19999999999999</v>
      </c>
    </row>
    <row r="2533" spans="1:5" x14ac:dyDescent="0.2">
      <c r="A2533" s="273">
        <f t="shared" si="200"/>
        <v>2531</v>
      </c>
      <c r="B2533" s="16">
        <f t="shared" si="197"/>
        <v>442465.2525</v>
      </c>
      <c r="C2533" s="274">
        <f t="shared" si="201"/>
        <v>392811.19999999995</v>
      </c>
      <c r="D2533" s="276">
        <f t="shared" si="198"/>
        <v>174.81835341762149</v>
      </c>
      <c r="E2533" s="276">
        <f t="shared" si="199"/>
        <v>155.19999999999999</v>
      </c>
    </row>
    <row r="2534" spans="1:5" x14ac:dyDescent="0.2">
      <c r="A2534" s="273">
        <f t="shared" si="200"/>
        <v>2532</v>
      </c>
      <c r="B2534" s="16">
        <f t="shared" si="197"/>
        <v>442632.43</v>
      </c>
      <c r="C2534" s="274">
        <f t="shared" si="201"/>
        <v>392966.39999999997</v>
      </c>
      <c r="D2534" s="276">
        <f t="shared" si="198"/>
        <v>174.81533570300158</v>
      </c>
      <c r="E2534" s="276">
        <f t="shared" si="199"/>
        <v>155.19999999999999</v>
      </c>
    </row>
    <row r="2535" spans="1:5" x14ac:dyDescent="0.2">
      <c r="A2535" s="273">
        <f t="shared" si="200"/>
        <v>2533</v>
      </c>
      <c r="B2535" s="16">
        <f t="shared" si="197"/>
        <v>442799.60750000004</v>
      </c>
      <c r="C2535" s="274">
        <f t="shared" si="201"/>
        <v>393121.6</v>
      </c>
      <c r="D2535" s="276">
        <f t="shared" si="198"/>
        <v>174.81232037110146</v>
      </c>
      <c r="E2535" s="276">
        <f t="shared" si="199"/>
        <v>155.19999999999999</v>
      </c>
    </row>
    <row r="2536" spans="1:5" x14ac:dyDescent="0.2">
      <c r="A2536" s="273">
        <f t="shared" si="200"/>
        <v>2534</v>
      </c>
      <c r="B2536" s="16">
        <f t="shared" si="197"/>
        <v>442966.78500000003</v>
      </c>
      <c r="C2536" s="274">
        <f t="shared" si="201"/>
        <v>393276.8</v>
      </c>
      <c r="D2536" s="276">
        <f t="shared" si="198"/>
        <v>174.80930741910024</v>
      </c>
      <c r="E2536" s="276">
        <f t="shared" si="199"/>
        <v>155.19999999999999</v>
      </c>
    </row>
    <row r="2537" spans="1:5" x14ac:dyDescent="0.2">
      <c r="A2537" s="273">
        <f t="shared" si="200"/>
        <v>2535</v>
      </c>
      <c r="B2537" s="16">
        <f t="shared" si="197"/>
        <v>443133.96250000002</v>
      </c>
      <c r="C2537" s="274">
        <f t="shared" si="201"/>
        <v>393432</v>
      </c>
      <c r="D2537" s="276">
        <f t="shared" si="198"/>
        <v>174.80629684418147</v>
      </c>
      <c r="E2537" s="276">
        <f t="shared" si="199"/>
        <v>155.19999999999999</v>
      </c>
    </row>
    <row r="2538" spans="1:5" x14ac:dyDescent="0.2">
      <c r="A2538" s="273">
        <f t="shared" si="200"/>
        <v>2536</v>
      </c>
      <c r="B2538" s="16">
        <f t="shared" si="197"/>
        <v>443301.14</v>
      </c>
      <c r="C2538" s="274">
        <f t="shared" si="201"/>
        <v>393587.19999999995</v>
      </c>
      <c r="D2538" s="276">
        <f t="shared" si="198"/>
        <v>174.80328864353314</v>
      </c>
      <c r="E2538" s="276">
        <f t="shared" si="199"/>
        <v>155.19999999999999</v>
      </c>
    </row>
    <row r="2539" spans="1:5" x14ac:dyDescent="0.2">
      <c r="A2539" s="273">
        <f t="shared" si="200"/>
        <v>2537</v>
      </c>
      <c r="B2539" s="16">
        <f t="shared" si="197"/>
        <v>443468.3175</v>
      </c>
      <c r="C2539" s="274">
        <f t="shared" si="201"/>
        <v>393742.39999999997</v>
      </c>
      <c r="D2539" s="276">
        <f t="shared" si="198"/>
        <v>174.80028281434767</v>
      </c>
      <c r="E2539" s="276">
        <f t="shared" si="199"/>
        <v>155.19999999999999</v>
      </c>
    </row>
    <row r="2540" spans="1:5" x14ac:dyDescent="0.2">
      <c r="A2540" s="273">
        <f t="shared" si="200"/>
        <v>2538</v>
      </c>
      <c r="B2540" s="16">
        <f t="shared" si="197"/>
        <v>443635.495</v>
      </c>
      <c r="C2540" s="274">
        <f t="shared" si="201"/>
        <v>393897.6</v>
      </c>
      <c r="D2540" s="276">
        <f t="shared" si="198"/>
        <v>174.79727935382189</v>
      </c>
      <c r="E2540" s="276">
        <f t="shared" si="199"/>
        <v>155.19999999999999</v>
      </c>
    </row>
    <row r="2541" spans="1:5" x14ac:dyDescent="0.2">
      <c r="A2541" s="273">
        <f t="shared" si="200"/>
        <v>2539</v>
      </c>
      <c r="B2541" s="16">
        <f t="shared" si="197"/>
        <v>443802.67249999999</v>
      </c>
      <c r="C2541" s="274">
        <f t="shared" si="201"/>
        <v>394052.8</v>
      </c>
      <c r="D2541" s="276">
        <f t="shared" si="198"/>
        <v>174.79427825915715</v>
      </c>
      <c r="E2541" s="276">
        <f t="shared" si="199"/>
        <v>155.19999999999999</v>
      </c>
    </row>
    <row r="2542" spans="1:5" x14ac:dyDescent="0.2">
      <c r="A2542" s="273">
        <f t="shared" si="200"/>
        <v>2540</v>
      </c>
      <c r="B2542" s="16">
        <f t="shared" si="197"/>
        <v>443969.85000000003</v>
      </c>
      <c r="C2542" s="274">
        <f t="shared" si="201"/>
        <v>394208</v>
      </c>
      <c r="D2542" s="276">
        <f t="shared" si="198"/>
        <v>174.79127952755906</v>
      </c>
      <c r="E2542" s="276">
        <f t="shared" si="199"/>
        <v>155.19999999999999</v>
      </c>
    </row>
    <row r="2543" spans="1:5" x14ac:dyDescent="0.2">
      <c r="A2543" s="273">
        <f t="shared" si="200"/>
        <v>2541</v>
      </c>
      <c r="B2543" s="16">
        <f t="shared" si="197"/>
        <v>444137.02750000003</v>
      </c>
      <c r="C2543" s="274">
        <f t="shared" si="201"/>
        <v>394363.19999999995</v>
      </c>
      <c r="D2543" s="276">
        <f t="shared" si="198"/>
        <v>174.78828315623772</v>
      </c>
      <c r="E2543" s="276">
        <f t="shared" si="199"/>
        <v>155.19999999999999</v>
      </c>
    </row>
    <row r="2544" spans="1:5" x14ac:dyDescent="0.2">
      <c r="A2544" s="273">
        <f t="shared" si="200"/>
        <v>2542</v>
      </c>
      <c r="B2544" s="16">
        <f t="shared" si="197"/>
        <v>444304.20500000002</v>
      </c>
      <c r="C2544" s="274">
        <f t="shared" si="201"/>
        <v>394518.39999999997</v>
      </c>
      <c r="D2544" s="276">
        <f t="shared" si="198"/>
        <v>174.78528914240755</v>
      </c>
      <c r="E2544" s="276">
        <f t="shared" si="199"/>
        <v>155.19999999999999</v>
      </c>
    </row>
    <row r="2545" spans="1:5" x14ac:dyDescent="0.2">
      <c r="A2545" s="273">
        <f t="shared" si="200"/>
        <v>2543</v>
      </c>
      <c r="B2545" s="16">
        <f t="shared" si="197"/>
        <v>444471.38250000001</v>
      </c>
      <c r="C2545" s="274">
        <f t="shared" si="201"/>
        <v>394673.6</v>
      </c>
      <c r="D2545" s="276">
        <f t="shared" si="198"/>
        <v>174.78229748328746</v>
      </c>
      <c r="E2545" s="276">
        <f t="shared" si="199"/>
        <v>155.19999999999999</v>
      </c>
    </row>
    <row r="2546" spans="1:5" x14ac:dyDescent="0.2">
      <c r="A2546" s="273">
        <f t="shared" si="200"/>
        <v>2544</v>
      </c>
      <c r="B2546" s="16">
        <f t="shared" si="197"/>
        <v>444638.56</v>
      </c>
      <c r="C2546" s="274">
        <f t="shared" si="201"/>
        <v>394828.79999999999</v>
      </c>
      <c r="D2546" s="276">
        <f t="shared" si="198"/>
        <v>174.77930817610064</v>
      </c>
      <c r="E2546" s="276">
        <f t="shared" si="199"/>
        <v>155.19999999999999</v>
      </c>
    </row>
    <row r="2547" spans="1:5" x14ac:dyDescent="0.2">
      <c r="A2547" s="273">
        <f t="shared" si="200"/>
        <v>2545</v>
      </c>
      <c r="B2547" s="16">
        <f t="shared" si="197"/>
        <v>444805.73749999999</v>
      </c>
      <c r="C2547" s="274">
        <f t="shared" si="201"/>
        <v>394984</v>
      </c>
      <c r="D2547" s="276">
        <f t="shared" si="198"/>
        <v>174.77632121807466</v>
      </c>
      <c r="E2547" s="276">
        <f t="shared" si="199"/>
        <v>155.19999999999999</v>
      </c>
    </row>
    <row r="2548" spans="1:5" x14ac:dyDescent="0.2">
      <c r="A2548" s="273">
        <f t="shared" si="200"/>
        <v>2546</v>
      </c>
      <c r="B2548" s="16">
        <f t="shared" si="197"/>
        <v>444972.91500000004</v>
      </c>
      <c r="C2548" s="274">
        <f t="shared" si="201"/>
        <v>395139.19999999995</v>
      </c>
      <c r="D2548" s="276">
        <f t="shared" si="198"/>
        <v>174.77333660644149</v>
      </c>
      <c r="E2548" s="276">
        <f t="shared" si="199"/>
        <v>155.19999999999999</v>
      </c>
    </row>
    <row r="2549" spans="1:5" x14ac:dyDescent="0.2">
      <c r="A2549" s="273">
        <f t="shared" si="200"/>
        <v>2547</v>
      </c>
      <c r="B2549" s="16">
        <f t="shared" si="197"/>
        <v>445140.09250000003</v>
      </c>
      <c r="C2549" s="274">
        <f t="shared" si="201"/>
        <v>395294.39999999997</v>
      </c>
      <c r="D2549" s="276">
        <f t="shared" si="198"/>
        <v>174.77035433843739</v>
      </c>
      <c r="E2549" s="276">
        <f t="shared" si="199"/>
        <v>155.19999999999999</v>
      </c>
    </row>
    <row r="2550" spans="1:5" x14ac:dyDescent="0.2">
      <c r="A2550" s="273">
        <f t="shared" si="200"/>
        <v>2548</v>
      </c>
      <c r="B2550" s="16">
        <f t="shared" si="197"/>
        <v>445307.27</v>
      </c>
      <c r="C2550" s="274">
        <f t="shared" si="201"/>
        <v>395449.59999999998</v>
      </c>
      <c r="D2550" s="276">
        <f t="shared" si="198"/>
        <v>174.767374411303</v>
      </c>
      <c r="E2550" s="276">
        <f t="shared" si="199"/>
        <v>155.19999999999999</v>
      </c>
    </row>
    <row r="2551" spans="1:5" x14ac:dyDescent="0.2">
      <c r="A2551" s="273">
        <f t="shared" si="200"/>
        <v>2549</v>
      </c>
      <c r="B2551" s="16">
        <f t="shared" si="197"/>
        <v>445474.44750000001</v>
      </c>
      <c r="C2551" s="274">
        <f t="shared" si="201"/>
        <v>395604.8</v>
      </c>
      <c r="D2551" s="276">
        <f t="shared" si="198"/>
        <v>174.76439682228326</v>
      </c>
      <c r="E2551" s="276">
        <f t="shared" si="199"/>
        <v>155.19999999999999</v>
      </c>
    </row>
    <row r="2552" spans="1:5" x14ac:dyDescent="0.2">
      <c r="A2552" s="273">
        <f t="shared" si="200"/>
        <v>2550</v>
      </c>
      <c r="B2552" s="16">
        <f t="shared" si="197"/>
        <v>445641.625</v>
      </c>
      <c r="C2552" s="274">
        <f t="shared" si="201"/>
        <v>395760</v>
      </c>
      <c r="D2552" s="276">
        <f t="shared" si="198"/>
        <v>174.76142156862744</v>
      </c>
      <c r="E2552" s="276">
        <f t="shared" si="199"/>
        <v>155.19999999999999</v>
      </c>
    </row>
    <row r="2553" spans="1:5" x14ac:dyDescent="0.2">
      <c r="A2553" s="273">
        <f t="shared" si="200"/>
        <v>2551</v>
      </c>
      <c r="B2553" s="16">
        <f t="shared" si="197"/>
        <v>445808.80249999999</v>
      </c>
      <c r="C2553" s="274">
        <f t="shared" si="201"/>
        <v>395915.19999999995</v>
      </c>
      <c r="D2553" s="276">
        <f t="shared" si="198"/>
        <v>174.75844864758918</v>
      </c>
      <c r="E2553" s="276">
        <f t="shared" si="199"/>
        <v>155.19999999999999</v>
      </c>
    </row>
    <row r="2554" spans="1:5" x14ac:dyDescent="0.2">
      <c r="A2554" s="273">
        <f t="shared" si="200"/>
        <v>2552</v>
      </c>
      <c r="B2554" s="16">
        <f t="shared" si="197"/>
        <v>445975.98000000004</v>
      </c>
      <c r="C2554" s="274">
        <f t="shared" si="201"/>
        <v>396070.39999999997</v>
      </c>
      <c r="D2554" s="276">
        <f t="shared" si="198"/>
        <v>174.75547805642634</v>
      </c>
      <c r="E2554" s="276">
        <f t="shared" si="199"/>
        <v>155.19999999999999</v>
      </c>
    </row>
    <row r="2555" spans="1:5" x14ac:dyDescent="0.2">
      <c r="A2555" s="273">
        <f t="shared" si="200"/>
        <v>2553</v>
      </c>
      <c r="B2555" s="16">
        <f t="shared" si="197"/>
        <v>446143.15750000003</v>
      </c>
      <c r="C2555" s="274">
        <f t="shared" si="201"/>
        <v>396225.6</v>
      </c>
      <c r="D2555" s="276">
        <f t="shared" si="198"/>
        <v>174.7525097924011</v>
      </c>
      <c r="E2555" s="276">
        <f t="shared" si="199"/>
        <v>155.19999999999999</v>
      </c>
    </row>
    <row r="2556" spans="1:5" x14ac:dyDescent="0.2">
      <c r="A2556" s="273">
        <f t="shared" si="200"/>
        <v>2554</v>
      </c>
      <c r="B2556" s="16">
        <f t="shared" si="197"/>
        <v>446310.33500000002</v>
      </c>
      <c r="C2556" s="274">
        <f t="shared" si="201"/>
        <v>396380.8</v>
      </c>
      <c r="D2556" s="276">
        <f t="shared" si="198"/>
        <v>174.74954385277996</v>
      </c>
      <c r="E2556" s="276">
        <f t="shared" si="199"/>
        <v>155.19999999999999</v>
      </c>
    </row>
    <row r="2557" spans="1:5" x14ac:dyDescent="0.2">
      <c r="A2557" s="273">
        <f t="shared" si="200"/>
        <v>2555</v>
      </c>
      <c r="B2557" s="16">
        <f t="shared" si="197"/>
        <v>446477.51250000001</v>
      </c>
      <c r="C2557" s="274">
        <f t="shared" si="201"/>
        <v>396536</v>
      </c>
      <c r="D2557" s="276">
        <f t="shared" si="198"/>
        <v>174.74658023483366</v>
      </c>
      <c r="E2557" s="276">
        <f t="shared" si="199"/>
        <v>155.19999999999999</v>
      </c>
    </row>
    <row r="2558" spans="1:5" x14ac:dyDescent="0.2">
      <c r="A2558" s="273">
        <f t="shared" si="200"/>
        <v>2556</v>
      </c>
      <c r="B2558" s="16">
        <f t="shared" si="197"/>
        <v>446644.69</v>
      </c>
      <c r="C2558" s="274">
        <f t="shared" si="201"/>
        <v>396691.19999999995</v>
      </c>
      <c r="D2558" s="276">
        <f t="shared" si="198"/>
        <v>174.74361893583725</v>
      </c>
      <c r="E2558" s="276">
        <f t="shared" si="199"/>
        <v>155.19999999999999</v>
      </c>
    </row>
    <row r="2559" spans="1:5" x14ac:dyDescent="0.2">
      <c r="A2559" s="273">
        <f t="shared" si="200"/>
        <v>2557</v>
      </c>
      <c r="B2559" s="16">
        <f t="shared" si="197"/>
        <v>446811.86749999999</v>
      </c>
      <c r="C2559" s="274">
        <f t="shared" si="201"/>
        <v>396846.39999999997</v>
      </c>
      <c r="D2559" s="276">
        <f t="shared" si="198"/>
        <v>174.74065995307001</v>
      </c>
      <c r="E2559" s="276">
        <f t="shared" si="199"/>
        <v>155.19999999999999</v>
      </c>
    </row>
    <row r="2560" spans="1:5" x14ac:dyDescent="0.2">
      <c r="A2560" s="273">
        <f t="shared" si="200"/>
        <v>2558</v>
      </c>
      <c r="B2560" s="16">
        <f t="shared" si="197"/>
        <v>446979.04500000004</v>
      </c>
      <c r="C2560" s="274">
        <f t="shared" si="201"/>
        <v>397001.6</v>
      </c>
      <c r="D2560" s="276">
        <f t="shared" si="198"/>
        <v>174.73770328381551</v>
      </c>
      <c r="E2560" s="276">
        <f t="shared" si="199"/>
        <v>155.19999999999999</v>
      </c>
    </row>
    <row r="2561" spans="1:5" x14ac:dyDescent="0.2">
      <c r="A2561" s="273">
        <f t="shared" si="200"/>
        <v>2559</v>
      </c>
      <c r="B2561" s="16">
        <f t="shared" si="197"/>
        <v>447146.22250000003</v>
      </c>
      <c r="C2561" s="274">
        <f t="shared" si="201"/>
        <v>397156.8</v>
      </c>
      <c r="D2561" s="276">
        <f t="shared" si="198"/>
        <v>174.73474892536149</v>
      </c>
      <c r="E2561" s="276">
        <f t="shared" si="199"/>
        <v>155.19999999999999</v>
      </c>
    </row>
    <row r="2562" spans="1:5" x14ac:dyDescent="0.2">
      <c r="A2562" s="273">
        <f t="shared" si="200"/>
        <v>2560</v>
      </c>
      <c r="B2562" s="16">
        <f t="shared" si="197"/>
        <v>447313.4</v>
      </c>
      <c r="C2562" s="274">
        <f t="shared" si="201"/>
        <v>397312</v>
      </c>
      <c r="D2562" s="276">
        <f t="shared" si="198"/>
        <v>174.73179687500001</v>
      </c>
      <c r="E2562" s="276">
        <f t="shared" si="199"/>
        <v>155.19999999999999</v>
      </c>
    </row>
    <row r="2563" spans="1:5" x14ac:dyDescent="0.2">
      <c r="A2563" s="273">
        <f t="shared" si="200"/>
        <v>2561</v>
      </c>
      <c r="B2563" s="16">
        <f t="shared" si="197"/>
        <v>447480.57750000001</v>
      </c>
      <c r="C2563" s="274">
        <f t="shared" si="201"/>
        <v>397467.19999999995</v>
      </c>
      <c r="D2563" s="276">
        <f t="shared" si="198"/>
        <v>174.72884713002733</v>
      </c>
      <c r="E2563" s="276">
        <f t="shared" si="199"/>
        <v>155.19999999999999</v>
      </c>
    </row>
    <row r="2564" spans="1:5" x14ac:dyDescent="0.2">
      <c r="A2564" s="273">
        <f t="shared" si="200"/>
        <v>2562</v>
      </c>
      <c r="B2564" s="16">
        <f t="shared" ref="B2564:B2627" si="202">1.165*(16600+(A2564*143.5))</f>
        <v>447647.755</v>
      </c>
      <c r="C2564" s="274">
        <f t="shared" si="201"/>
        <v>397622.39999999997</v>
      </c>
      <c r="D2564" s="276">
        <f t="shared" ref="D2564:D2627" si="203">B2564/A2564</f>
        <v>174.72589968774395</v>
      </c>
      <c r="E2564" s="276">
        <f t="shared" ref="E2564:E2627" si="204">C2564/A2564</f>
        <v>155.19999999999999</v>
      </c>
    </row>
    <row r="2565" spans="1:5" x14ac:dyDescent="0.2">
      <c r="A2565" s="273">
        <f t="shared" si="200"/>
        <v>2563</v>
      </c>
      <c r="B2565" s="16">
        <f t="shared" si="202"/>
        <v>447814.9325</v>
      </c>
      <c r="C2565" s="274">
        <f t="shared" si="201"/>
        <v>397777.6</v>
      </c>
      <c r="D2565" s="276">
        <f t="shared" si="203"/>
        <v>174.72295454545454</v>
      </c>
      <c r="E2565" s="276">
        <f t="shared" si="204"/>
        <v>155.19999999999999</v>
      </c>
    </row>
    <row r="2566" spans="1:5" x14ac:dyDescent="0.2">
      <c r="A2566" s="273">
        <f t="shared" si="200"/>
        <v>2564</v>
      </c>
      <c r="B2566" s="16">
        <f t="shared" si="202"/>
        <v>447982.11</v>
      </c>
      <c r="C2566" s="274">
        <f t="shared" si="201"/>
        <v>397932.79999999999</v>
      </c>
      <c r="D2566" s="276">
        <f t="shared" si="203"/>
        <v>174.72001170046801</v>
      </c>
      <c r="E2566" s="276">
        <f t="shared" si="204"/>
        <v>155.19999999999999</v>
      </c>
    </row>
    <row r="2567" spans="1:5" x14ac:dyDescent="0.2">
      <c r="A2567" s="273">
        <f t="shared" si="200"/>
        <v>2565</v>
      </c>
      <c r="B2567" s="16">
        <f t="shared" si="202"/>
        <v>448149.28750000003</v>
      </c>
      <c r="C2567" s="274">
        <f t="shared" si="201"/>
        <v>398087.99999999994</v>
      </c>
      <c r="D2567" s="276">
        <f t="shared" si="203"/>
        <v>174.71707115009747</v>
      </c>
      <c r="E2567" s="276">
        <f t="shared" si="204"/>
        <v>155.19999999999999</v>
      </c>
    </row>
    <row r="2568" spans="1:5" x14ac:dyDescent="0.2">
      <c r="A2568" s="273">
        <f t="shared" si="200"/>
        <v>2566</v>
      </c>
      <c r="B2568" s="16">
        <f t="shared" si="202"/>
        <v>448316.46500000003</v>
      </c>
      <c r="C2568" s="274">
        <f t="shared" si="201"/>
        <v>398243.19999999995</v>
      </c>
      <c r="D2568" s="276">
        <f t="shared" si="203"/>
        <v>174.71413289166017</v>
      </c>
      <c r="E2568" s="276">
        <f t="shared" si="204"/>
        <v>155.19999999999999</v>
      </c>
    </row>
    <row r="2569" spans="1:5" x14ac:dyDescent="0.2">
      <c r="A2569" s="273">
        <f t="shared" si="200"/>
        <v>2567</v>
      </c>
      <c r="B2569" s="16">
        <f t="shared" si="202"/>
        <v>448483.64250000002</v>
      </c>
      <c r="C2569" s="274">
        <f t="shared" si="201"/>
        <v>398398.39999999997</v>
      </c>
      <c r="D2569" s="276">
        <f t="shared" si="203"/>
        <v>174.7111969224776</v>
      </c>
      <c r="E2569" s="276">
        <f t="shared" si="204"/>
        <v>155.19999999999999</v>
      </c>
    </row>
    <row r="2570" spans="1:5" x14ac:dyDescent="0.2">
      <c r="A2570" s="273">
        <f t="shared" si="200"/>
        <v>2568</v>
      </c>
      <c r="B2570" s="16">
        <f t="shared" si="202"/>
        <v>448650.82</v>
      </c>
      <c r="C2570" s="274">
        <f t="shared" si="201"/>
        <v>398553.59999999998</v>
      </c>
      <c r="D2570" s="276">
        <f t="shared" si="203"/>
        <v>174.70826323987538</v>
      </c>
      <c r="E2570" s="276">
        <f t="shared" si="204"/>
        <v>155.19999999999999</v>
      </c>
    </row>
    <row r="2571" spans="1:5" x14ac:dyDescent="0.2">
      <c r="A2571" s="273">
        <f t="shared" si="200"/>
        <v>2569</v>
      </c>
      <c r="B2571" s="16">
        <f t="shared" si="202"/>
        <v>448817.9975</v>
      </c>
      <c r="C2571" s="274">
        <f t="shared" si="201"/>
        <v>398708.8</v>
      </c>
      <c r="D2571" s="276">
        <f t="shared" si="203"/>
        <v>174.70533184118335</v>
      </c>
      <c r="E2571" s="276">
        <f t="shared" si="204"/>
        <v>155.19999999999999</v>
      </c>
    </row>
    <row r="2572" spans="1:5" x14ac:dyDescent="0.2">
      <c r="A2572" s="273">
        <f t="shared" si="200"/>
        <v>2570</v>
      </c>
      <c r="B2572" s="16">
        <f t="shared" si="202"/>
        <v>448985.17499999999</v>
      </c>
      <c r="C2572" s="274">
        <f t="shared" si="201"/>
        <v>398863.99999999994</v>
      </c>
      <c r="D2572" s="276">
        <f t="shared" si="203"/>
        <v>174.70240272373542</v>
      </c>
      <c r="E2572" s="276">
        <f t="shared" si="204"/>
        <v>155.19999999999999</v>
      </c>
    </row>
    <row r="2573" spans="1:5" x14ac:dyDescent="0.2">
      <c r="A2573" s="273">
        <f t="shared" si="200"/>
        <v>2571</v>
      </c>
      <c r="B2573" s="16">
        <f t="shared" si="202"/>
        <v>449152.35250000004</v>
      </c>
      <c r="C2573" s="274">
        <f t="shared" si="201"/>
        <v>399019.19999999995</v>
      </c>
      <c r="D2573" s="276">
        <f t="shared" si="203"/>
        <v>174.69947588486971</v>
      </c>
      <c r="E2573" s="276">
        <f t="shared" si="204"/>
        <v>155.19999999999999</v>
      </c>
    </row>
    <row r="2574" spans="1:5" x14ac:dyDescent="0.2">
      <c r="A2574" s="273">
        <f t="shared" si="200"/>
        <v>2572</v>
      </c>
      <c r="B2574" s="16">
        <f t="shared" si="202"/>
        <v>449319.53</v>
      </c>
      <c r="C2574" s="274">
        <f t="shared" si="201"/>
        <v>399174.39999999997</v>
      </c>
      <c r="D2574" s="276">
        <f t="shared" si="203"/>
        <v>174.69655132192847</v>
      </c>
      <c r="E2574" s="276">
        <f t="shared" si="204"/>
        <v>155.19999999999999</v>
      </c>
    </row>
    <row r="2575" spans="1:5" x14ac:dyDescent="0.2">
      <c r="A2575" s="273">
        <f t="shared" ref="A2575:A2638" si="205">A2574+1</f>
        <v>2573</v>
      </c>
      <c r="B2575" s="16">
        <f t="shared" si="202"/>
        <v>449486.70750000002</v>
      </c>
      <c r="C2575" s="274">
        <f t="shared" ref="C2575:C2638" si="206">A2575*155.2</f>
        <v>399329.6</v>
      </c>
      <c r="D2575" s="276">
        <f t="shared" si="203"/>
        <v>174.69362903225806</v>
      </c>
      <c r="E2575" s="276">
        <f t="shared" si="204"/>
        <v>155.19999999999999</v>
      </c>
    </row>
    <row r="2576" spans="1:5" x14ac:dyDescent="0.2">
      <c r="A2576" s="273">
        <f t="shared" si="205"/>
        <v>2574</v>
      </c>
      <c r="B2576" s="16">
        <f t="shared" si="202"/>
        <v>449653.88500000001</v>
      </c>
      <c r="C2576" s="274">
        <f t="shared" si="206"/>
        <v>399484.8</v>
      </c>
      <c r="D2576" s="276">
        <f t="shared" si="203"/>
        <v>174.69070901320902</v>
      </c>
      <c r="E2576" s="276">
        <f t="shared" si="204"/>
        <v>155.19999999999999</v>
      </c>
    </row>
    <row r="2577" spans="1:5" x14ac:dyDescent="0.2">
      <c r="A2577" s="273">
        <f t="shared" si="205"/>
        <v>2575</v>
      </c>
      <c r="B2577" s="16">
        <f t="shared" si="202"/>
        <v>449821.0625</v>
      </c>
      <c r="C2577" s="274">
        <f t="shared" si="206"/>
        <v>399639.99999999994</v>
      </c>
      <c r="D2577" s="276">
        <f t="shared" si="203"/>
        <v>174.68779126213593</v>
      </c>
      <c r="E2577" s="276">
        <f t="shared" si="204"/>
        <v>155.19999999999999</v>
      </c>
    </row>
    <row r="2578" spans="1:5" x14ac:dyDescent="0.2">
      <c r="A2578" s="273">
        <f t="shared" si="205"/>
        <v>2576</v>
      </c>
      <c r="B2578" s="16">
        <f t="shared" si="202"/>
        <v>449988.24</v>
      </c>
      <c r="C2578" s="274">
        <f t="shared" si="206"/>
        <v>399795.19999999995</v>
      </c>
      <c r="D2578" s="276">
        <f t="shared" si="203"/>
        <v>174.68487577639752</v>
      </c>
      <c r="E2578" s="276">
        <f t="shared" si="204"/>
        <v>155.19999999999999</v>
      </c>
    </row>
    <row r="2579" spans="1:5" x14ac:dyDescent="0.2">
      <c r="A2579" s="273">
        <f t="shared" si="205"/>
        <v>2577</v>
      </c>
      <c r="B2579" s="16">
        <f t="shared" si="202"/>
        <v>450155.41750000004</v>
      </c>
      <c r="C2579" s="274">
        <f t="shared" si="206"/>
        <v>399950.39999999997</v>
      </c>
      <c r="D2579" s="276">
        <f t="shared" si="203"/>
        <v>174.68196255335664</v>
      </c>
      <c r="E2579" s="276">
        <f t="shared" si="204"/>
        <v>155.19999999999999</v>
      </c>
    </row>
    <row r="2580" spans="1:5" x14ac:dyDescent="0.2">
      <c r="A2580" s="273">
        <f t="shared" si="205"/>
        <v>2578</v>
      </c>
      <c r="B2580" s="16">
        <f t="shared" si="202"/>
        <v>450322.59500000003</v>
      </c>
      <c r="C2580" s="274">
        <f t="shared" si="206"/>
        <v>400105.6</v>
      </c>
      <c r="D2580" s="276">
        <f t="shared" si="203"/>
        <v>174.67905159038014</v>
      </c>
      <c r="E2580" s="276">
        <f t="shared" si="204"/>
        <v>155.19999999999999</v>
      </c>
    </row>
    <row r="2581" spans="1:5" x14ac:dyDescent="0.2">
      <c r="A2581" s="273">
        <f t="shared" si="205"/>
        <v>2579</v>
      </c>
      <c r="B2581" s="16">
        <f t="shared" si="202"/>
        <v>450489.77250000002</v>
      </c>
      <c r="C2581" s="274">
        <f t="shared" si="206"/>
        <v>400260.8</v>
      </c>
      <c r="D2581" s="276">
        <f t="shared" si="203"/>
        <v>174.67614288483909</v>
      </c>
      <c r="E2581" s="276">
        <f t="shared" si="204"/>
        <v>155.19999999999999</v>
      </c>
    </row>
    <row r="2582" spans="1:5" x14ac:dyDescent="0.2">
      <c r="A2582" s="273">
        <f t="shared" si="205"/>
        <v>2580</v>
      </c>
      <c r="B2582" s="16">
        <f t="shared" si="202"/>
        <v>450656.95</v>
      </c>
      <c r="C2582" s="274">
        <f t="shared" si="206"/>
        <v>400415.99999999994</v>
      </c>
      <c r="D2582" s="276">
        <f t="shared" si="203"/>
        <v>174.67323643410853</v>
      </c>
      <c r="E2582" s="276">
        <f t="shared" si="204"/>
        <v>155.19999999999999</v>
      </c>
    </row>
    <row r="2583" spans="1:5" x14ac:dyDescent="0.2">
      <c r="A2583" s="273">
        <f t="shared" si="205"/>
        <v>2581</v>
      </c>
      <c r="B2583" s="16">
        <f t="shared" si="202"/>
        <v>450824.1275</v>
      </c>
      <c r="C2583" s="274">
        <f t="shared" si="206"/>
        <v>400571.19999999995</v>
      </c>
      <c r="D2583" s="276">
        <f t="shared" si="203"/>
        <v>174.6703322355676</v>
      </c>
      <c r="E2583" s="276">
        <f t="shared" si="204"/>
        <v>155.19999999999999</v>
      </c>
    </row>
    <row r="2584" spans="1:5" x14ac:dyDescent="0.2">
      <c r="A2584" s="273">
        <f t="shared" si="205"/>
        <v>2582</v>
      </c>
      <c r="B2584" s="16">
        <f t="shared" si="202"/>
        <v>450991.30499999999</v>
      </c>
      <c r="C2584" s="274">
        <f t="shared" si="206"/>
        <v>400726.39999999997</v>
      </c>
      <c r="D2584" s="276">
        <f t="shared" si="203"/>
        <v>174.66743028659954</v>
      </c>
      <c r="E2584" s="276">
        <f t="shared" si="204"/>
        <v>155.19999999999999</v>
      </c>
    </row>
    <row r="2585" spans="1:5" x14ac:dyDescent="0.2">
      <c r="A2585" s="273">
        <f t="shared" si="205"/>
        <v>2583</v>
      </c>
      <c r="B2585" s="16">
        <f t="shared" si="202"/>
        <v>451158.48250000004</v>
      </c>
      <c r="C2585" s="274">
        <f t="shared" si="206"/>
        <v>400881.6</v>
      </c>
      <c r="D2585" s="276">
        <f t="shared" si="203"/>
        <v>174.66453058459157</v>
      </c>
      <c r="E2585" s="276">
        <f t="shared" si="204"/>
        <v>155.19999999999999</v>
      </c>
    </row>
    <row r="2586" spans="1:5" x14ac:dyDescent="0.2">
      <c r="A2586" s="273">
        <f t="shared" si="205"/>
        <v>2584</v>
      </c>
      <c r="B2586" s="16">
        <f t="shared" si="202"/>
        <v>451325.66000000003</v>
      </c>
      <c r="C2586" s="274">
        <f t="shared" si="206"/>
        <v>401036.79999999999</v>
      </c>
      <c r="D2586" s="276">
        <f t="shared" si="203"/>
        <v>174.66163312693499</v>
      </c>
      <c r="E2586" s="276">
        <f t="shared" si="204"/>
        <v>155.19999999999999</v>
      </c>
    </row>
    <row r="2587" spans="1:5" x14ac:dyDescent="0.2">
      <c r="A2587" s="273">
        <f t="shared" si="205"/>
        <v>2585</v>
      </c>
      <c r="B2587" s="16">
        <f t="shared" si="202"/>
        <v>451492.83750000002</v>
      </c>
      <c r="C2587" s="274">
        <f t="shared" si="206"/>
        <v>401191.99999999994</v>
      </c>
      <c r="D2587" s="276">
        <f t="shared" si="203"/>
        <v>174.65873791102516</v>
      </c>
      <c r="E2587" s="276">
        <f t="shared" si="204"/>
        <v>155.19999999999999</v>
      </c>
    </row>
    <row r="2588" spans="1:5" x14ac:dyDescent="0.2">
      <c r="A2588" s="273">
        <f t="shared" si="205"/>
        <v>2586</v>
      </c>
      <c r="B2588" s="16">
        <f t="shared" si="202"/>
        <v>451660.01500000001</v>
      </c>
      <c r="C2588" s="274">
        <f t="shared" si="206"/>
        <v>401347.19999999995</v>
      </c>
      <c r="D2588" s="276">
        <f t="shared" si="203"/>
        <v>174.65584493426141</v>
      </c>
      <c r="E2588" s="276">
        <f t="shared" si="204"/>
        <v>155.19999999999999</v>
      </c>
    </row>
    <row r="2589" spans="1:5" x14ac:dyDescent="0.2">
      <c r="A2589" s="273">
        <f t="shared" si="205"/>
        <v>2587</v>
      </c>
      <c r="B2589" s="16">
        <f t="shared" si="202"/>
        <v>451827.1925</v>
      </c>
      <c r="C2589" s="274">
        <f t="shared" si="206"/>
        <v>401502.39999999997</v>
      </c>
      <c r="D2589" s="276">
        <f t="shared" si="203"/>
        <v>174.65295419404717</v>
      </c>
      <c r="E2589" s="276">
        <f t="shared" si="204"/>
        <v>155.19999999999999</v>
      </c>
    </row>
    <row r="2590" spans="1:5" x14ac:dyDescent="0.2">
      <c r="A2590" s="273">
        <f t="shared" si="205"/>
        <v>2588</v>
      </c>
      <c r="B2590" s="16">
        <f t="shared" si="202"/>
        <v>451994.37</v>
      </c>
      <c r="C2590" s="274">
        <f t="shared" si="206"/>
        <v>401657.59999999998</v>
      </c>
      <c r="D2590" s="276">
        <f t="shared" si="203"/>
        <v>174.65006568778981</v>
      </c>
      <c r="E2590" s="276">
        <f t="shared" si="204"/>
        <v>155.19999999999999</v>
      </c>
    </row>
    <row r="2591" spans="1:5" x14ac:dyDescent="0.2">
      <c r="A2591" s="273">
        <f t="shared" si="205"/>
        <v>2589</v>
      </c>
      <c r="B2591" s="16">
        <f t="shared" si="202"/>
        <v>452161.54749999999</v>
      </c>
      <c r="C2591" s="274">
        <f t="shared" si="206"/>
        <v>401812.8</v>
      </c>
      <c r="D2591" s="276">
        <f t="shared" si="203"/>
        <v>174.64717941290073</v>
      </c>
      <c r="E2591" s="276">
        <f t="shared" si="204"/>
        <v>155.19999999999999</v>
      </c>
    </row>
    <row r="2592" spans="1:5" x14ac:dyDescent="0.2">
      <c r="A2592" s="273">
        <f t="shared" si="205"/>
        <v>2590</v>
      </c>
      <c r="B2592" s="16">
        <f t="shared" si="202"/>
        <v>452328.72500000003</v>
      </c>
      <c r="C2592" s="274">
        <f t="shared" si="206"/>
        <v>401967.99999999994</v>
      </c>
      <c r="D2592" s="276">
        <f t="shared" si="203"/>
        <v>174.64429536679538</v>
      </c>
      <c r="E2592" s="276">
        <f t="shared" si="204"/>
        <v>155.19999999999999</v>
      </c>
    </row>
    <row r="2593" spans="1:5" x14ac:dyDescent="0.2">
      <c r="A2593" s="273">
        <f t="shared" si="205"/>
        <v>2591</v>
      </c>
      <c r="B2593" s="16">
        <f t="shared" si="202"/>
        <v>452495.90250000003</v>
      </c>
      <c r="C2593" s="274">
        <f t="shared" si="206"/>
        <v>402123.19999999995</v>
      </c>
      <c r="D2593" s="276">
        <f t="shared" si="203"/>
        <v>174.64141354689309</v>
      </c>
      <c r="E2593" s="276">
        <f t="shared" si="204"/>
        <v>155.19999999999999</v>
      </c>
    </row>
    <row r="2594" spans="1:5" x14ac:dyDescent="0.2">
      <c r="A2594" s="273">
        <f t="shared" si="205"/>
        <v>2592</v>
      </c>
      <c r="B2594" s="16">
        <f t="shared" si="202"/>
        <v>452663.08</v>
      </c>
      <c r="C2594" s="274">
        <f t="shared" si="206"/>
        <v>402278.39999999997</v>
      </c>
      <c r="D2594" s="276">
        <f t="shared" si="203"/>
        <v>174.6385339506173</v>
      </c>
      <c r="E2594" s="276">
        <f t="shared" si="204"/>
        <v>155.19999999999999</v>
      </c>
    </row>
    <row r="2595" spans="1:5" x14ac:dyDescent="0.2">
      <c r="A2595" s="273">
        <f t="shared" si="205"/>
        <v>2593</v>
      </c>
      <c r="B2595" s="16">
        <f t="shared" si="202"/>
        <v>452830.25750000001</v>
      </c>
      <c r="C2595" s="274">
        <f t="shared" si="206"/>
        <v>402433.6</v>
      </c>
      <c r="D2595" s="276">
        <f t="shared" si="203"/>
        <v>174.6356565753953</v>
      </c>
      <c r="E2595" s="276">
        <f t="shared" si="204"/>
        <v>155.19999999999999</v>
      </c>
    </row>
    <row r="2596" spans="1:5" x14ac:dyDescent="0.2">
      <c r="A2596" s="273">
        <f t="shared" si="205"/>
        <v>2594</v>
      </c>
      <c r="B2596" s="16">
        <f t="shared" si="202"/>
        <v>452997.435</v>
      </c>
      <c r="C2596" s="274">
        <f t="shared" si="206"/>
        <v>402588.8</v>
      </c>
      <c r="D2596" s="276">
        <f t="shared" si="203"/>
        <v>174.63278141865845</v>
      </c>
      <c r="E2596" s="276">
        <f t="shared" si="204"/>
        <v>155.19999999999999</v>
      </c>
    </row>
    <row r="2597" spans="1:5" x14ac:dyDescent="0.2">
      <c r="A2597" s="273">
        <f t="shared" si="205"/>
        <v>2595</v>
      </c>
      <c r="B2597" s="16">
        <f t="shared" si="202"/>
        <v>453164.61249999999</v>
      </c>
      <c r="C2597" s="274">
        <f t="shared" si="206"/>
        <v>402743.99999999994</v>
      </c>
      <c r="D2597" s="276">
        <f t="shared" si="203"/>
        <v>174.62990847784201</v>
      </c>
      <c r="E2597" s="276">
        <f t="shared" si="204"/>
        <v>155.19999999999999</v>
      </c>
    </row>
    <row r="2598" spans="1:5" x14ac:dyDescent="0.2">
      <c r="A2598" s="273">
        <f t="shared" si="205"/>
        <v>2596</v>
      </c>
      <c r="B2598" s="16">
        <f t="shared" si="202"/>
        <v>453331.79000000004</v>
      </c>
      <c r="C2598" s="274">
        <f t="shared" si="206"/>
        <v>402899.19999999995</v>
      </c>
      <c r="D2598" s="276">
        <f t="shared" si="203"/>
        <v>174.62703775038523</v>
      </c>
      <c r="E2598" s="276">
        <f t="shared" si="204"/>
        <v>155.19999999999999</v>
      </c>
    </row>
    <row r="2599" spans="1:5" x14ac:dyDescent="0.2">
      <c r="A2599" s="273">
        <f t="shared" si="205"/>
        <v>2597</v>
      </c>
      <c r="B2599" s="16">
        <f t="shared" si="202"/>
        <v>453498.96750000003</v>
      </c>
      <c r="C2599" s="274">
        <f t="shared" si="206"/>
        <v>403054.39999999997</v>
      </c>
      <c r="D2599" s="276">
        <f t="shared" si="203"/>
        <v>174.62416923373124</v>
      </c>
      <c r="E2599" s="276">
        <f t="shared" si="204"/>
        <v>155.19999999999999</v>
      </c>
    </row>
    <row r="2600" spans="1:5" x14ac:dyDescent="0.2">
      <c r="A2600" s="273">
        <f t="shared" si="205"/>
        <v>2598</v>
      </c>
      <c r="B2600" s="16">
        <f t="shared" si="202"/>
        <v>453666.14500000002</v>
      </c>
      <c r="C2600" s="274">
        <f t="shared" si="206"/>
        <v>403209.6</v>
      </c>
      <c r="D2600" s="276">
        <f t="shared" si="203"/>
        <v>174.62130292532717</v>
      </c>
      <c r="E2600" s="276">
        <f t="shared" si="204"/>
        <v>155.19999999999999</v>
      </c>
    </row>
    <row r="2601" spans="1:5" x14ac:dyDescent="0.2">
      <c r="A2601" s="273">
        <f t="shared" si="205"/>
        <v>2599</v>
      </c>
      <c r="B2601" s="16">
        <f t="shared" si="202"/>
        <v>453833.32250000001</v>
      </c>
      <c r="C2601" s="274">
        <f t="shared" si="206"/>
        <v>403364.8</v>
      </c>
      <c r="D2601" s="276">
        <f t="shared" si="203"/>
        <v>174.61843882262409</v>
      </c>
      <c r="E2601" s="276">
        <f t="shared" si="204"/>
        <v>155.19999999999999</v>
      </c>
    </row>
    <row r="2602" spans="1:5" x14ac:dyDescent="0.2">
      <c r="A2602" s="273">
        <f t="shared" si="205"/>
        <v>2600</v>
      </c>
      <c r="B2602" s="16">
        <f t="shared" si="202"/>
        <v>454000.5</v>
      </c>
      <c r="C2602" s="274">
        <f t="shared" si="206"/>
        <v>403519.99999999994</v>
      </c>
      <c r="D2602" s="276">
        <f t="shared" si="203"/>
        <v>174.61557692307693</v>
      </c>
      <c r="E2602" s="276">
        <f t="shared" si="204"/>
        <v>155.19999999999999</v>
      </c>
    </row>
    <row r="2603" spans="1:5" x14ac:dyDescent="0.2">
      <c r="A2603" s="273">
        <f t="shared" si="205"/>
        <v>2601</v>
      </c>
      <c r="B2603" s="16">
        <f t="shared" si="202"/>
        <v>454167.67749999999</v>
      </c>
      <c r="C2603" s="274">
        <f t="shared" si="206"/>
        <v>403675.19999999995</v>
      </c>
      <c r="D2603" s="276">
        <f t="shared" si="203"/>
        <v>174.61271722414455</v>
      </c>
      <c r="E2603" s="276">
        <f t="shared" si="204"/>
        <v>155.19999999999999</v>
      </c>
    </row>
    <row r="2604" spans="1:5" x14ac:dyDescent="0.2">
      <c r="A2604" s="273">
        <f t="shared" si="205"/>
        <v>2602</v>
      </c>
      <c r="B2604" s="16">
        <f t="shared" si="202"/>
        <v>454334.85500000004</v>
      </c>
      <c r="C2604" s="274">
        <f t="shared" si="206"/>
        <v>403830.39999999997</v>
      </c>
      <c r="D2604" s="276">
        <f t="shared" si="203"/>
        <v>174.60985972328979</v>
      </c>
      <c r="E2604" s="276">
        <f t="shared" si="204"/>
        <v>155.19999999999999</v>
      </c>
    </row>
    <row r="2605" spans="1:5" x14ac:dyDescent="0.2">
      <c r="A2605" s="273">
        <f t="shared" si="205"/>
        <v>2603</v>
      </c>
      <c r="B2605" s="16">
        <f t="shared" si="202"/>
        <v>454502.03250000003</v>
      </c>
      <c r="C2605" s="274">
        <f t="shared" si="206"/>
        <v>403985.6</v>
      </c>
      <c r="D2605" s="276">
        <f t="shared" si="203"/>
        <v>174.60700441797925</v>
      </c>
      <c r="E2605" s="276">
        <f t="shared" si="204"/>
        <v>155.19999999999999</v>
      </c>
    </row>
    <row r="2606" spans="1:5" x14ac:dyDescent="0.2">
      <c r="A2606" s="273">
        <f t="shared" si="205"/>
        <v>2604</v>
      </c>
      <c r="B2606" s="16">
        <f t="shared" si="202"/>
        <v>454669.21</v>
      </c>
      <c r="C2606" s="274">
        <f t="shared" si="206"/>
        <v>404140.79999999999</v>
      </c>
      <c r="D2606" s="276">
        <f t="shared" si="203"/>
        <v>174.60415130568356</v>
      </c>
      <c r="E2606" s="276">
        <f t="shared" si="204"/>
        <v>155.19999999999999</v>
      </c>
    </row>
    <row r="2607" spans="1:5" x14ac:dyDescent="0.2">
      <c r="A2607" s="273">
        <f t="shared" si="205"/>
        <v>2605</v>
      </c>
      <c r="B2607" s="16">
        <f t="shared" si="202"/>
        <v>454836.38750000001</v>
      </c>
      <c r="C2607" s="274">
        <f t="shared" si="206"/>
        <v>404295.99999999994</v>
      </c>
      <c r="D2607" s="276">
        <f t="shared" si="203"/>
        <v>174.60130038387717</v>
      </c>
      <c r="E2607" s="276">
        <f t="shared" si="204"/>
        <v>155.19999999999999</v>
      </c>
    </row>
    <row r="2608" spans="1:5" x14ac:dyDescent="0.2">
      <c r="A2608" s="273">
        <f t="shared" si="205"/>
        <v>2606</v>
      </c>
      <c r="B2608" s="16">
        <f t="shared" si="202"/>
        <v>455003.565</v>
      </c>
      <c r="C2608" s="274">
        <f t="shared" si="206"/>
        <v>404451.19999999995</v>
      </c>
      <c r="D2608" s="276">
        <f t="shared" si="203"/>
        <v>174.59845165003838</v>
      </c>
      <c r="E2608" s="276">
        <f t="shared" si="204"/>
        <v>155.19999999999999</v>
      </c>
    </row>
    <row r="2609" spans="1:5" x14ac:dyDescent="0.2">
      <c r="A2609" s="273">
        <f t="shared" si="205"/>
        <v>2607</v>
      </c>
      <c r="B2609" s="16">
        <f t="shared" si="202"/>
        <v>455170.74249999999</v>
      </c>
      <c r="C2609" s="274">
        <f t="shared" si="206"/>
        <v>404606.39999999997</v>
      </c>
      <c r="D2609" s="276">
        <f t="shared" si="203"/>
        <v>174.5956051016494</v>
      </c>
      <c r="E2609" s="276">
        <f t="shared" si="204"/>
        <v>155.19999999999999</v>
      </c>
    </row>
    <row r="2610" spans="1:5" x14ac:dyDescent="0.2">
      <c r="A2610" s="273">
        <f t="shared" si="205"/>
        <v>2608</v>
      </c>
      <c r="B2610" s="16">
        <f t="shared" si="202"/>
        <v>455337.92000000004</v>
      </c>
      <c r="C2610" s="274">
        <f t="shared" si="206"/>
        <v>404761.59999999998</v>
      </c>
      <c r="D2610" s="276">
        <f t="shared" si="203"/>
        <v>174.59276073619634</v>
      </c>
      <c r="E2610" s="276">
        <f t="shared" si="204"/>
        <v>155.19999999999999</v>
      </c>
    </row>
    <row r="2611" spans="1:5" x14ac:dyDescent="0.2">
      <c r="A2611" s="273">
        <f t="shared" si="205"/>
        <v>2609</v>
      </c>
      <c r="B2611" s="16">
        <f t="shared" si="202"/>
        <v>455505.09750000003</v>
      </c>
      <c r="C2611" s="274">
        <f t="shared" si="206"/>
        <v>404916.8</v>
      </c>
      <c r="D2611" s="276">
        <f t="shared" si="203"/>
        <v>174.58991855116903</v>
      </c>
      <c r="E2611" s="276">
        <f t="shared" si="204"/>
        <v>155.19999999999999</v>
      </c>
    </row>
    <row r="2612" spans="1:5" x14ac:dyDescent="0.2">
      <c r="A2612" s="273">
        <f t="shared" si="205"/>
        <v>2610</v>
      </c>
      <c r="B2612" s="16">
        <f t="shared" si="202"/>
        <v>455672.27500000002</v>
      </c>
      <c r="C2612" s="274">
        <f t="shared" si="206"/>
        <v>405071.99999999994</v>
      </c>
      <c r="D2612" s="276">
        <f t="shared" si="203"/>
        <v>174.58707854406131</v>
      </c>
      <c r="E2612" s="276">
        <f t="shared" si="204"/>
        <v>155.19999999999999</v>
      </c>
    </row>
    <row r="2613" spans="1:5" x14ac:dyDescent="0.2">
      <c r="A2613" s="273">
        <f t="shared" si="205"/>
        <v>2611</v>
      </c>
      <c r="B2613" s="16">
        <f t="shared" si="202"/>
        <v>455839.45250000001</v>
      </c>
      <c r="C2613" s="274">
        <f t="shared" si="206"/>
        <v>405227.19999999995</v>
      </c>
      <c r="D2613" s="276">
        <f t="shared" si="203"/>
        <v>174.58424071237076</v>
      </c>
      <c r="E2613" s="276">
        <f t="shared" si="204"/>
        <v>155.19999999999999</v>
      </c>
    </row>
    <row r="2614" spans="1:5" x14ac:dyDescent="0.2">
      <c r="A2614" s="273">
        <f t="shared" si="205"/>
        <v>2612</v>
      </c>
      <c r="B2614" s="16">
        <f t="shared" si="202"/>
        <v>456006.63</v>
      </c>
      <c r="C2614" s="274">
        <f t="shared" si="206"/>
        <v>405382.39999999997</v>
      </c>
      <c r="D2614" s="276">
        <f t="shared" si="203"/>
        <v>174.58140505359879</v>
      </c>
      <c r="E2614" s="276">
        <f t="shared" si="204"/>
        <v>155.19999999999999</v>
      </c>
    </row>
    <row r="2615" spans="1:5" x14ac:dyDescent="0.2">
      <c r="A2615" s="273">
        <f t="shared" si="205"/>
        <v>2613</v>
      </c>
      <c r="B2615" s="16">
        <f t="shared" si="202"/>
        <v>456173.8075</v>
      </c>
      <c r="C2615" s="274">
        <f t="shared" si="206"/>
        <v>405537.6</v>
      </c>
      <c r="D2615" s="276">
        <f t="shared" si="203"/>
        <v>174.57857156525066</v>
      </c>
      <c r="E2615" s="276">
        <f t="shared" si="204"/>
        <v>155.19999999999999</v>
      </c>
    </row>
    <row r="2616" spans="1:5" x14ac:dyDescent="0.2">
      <c r="A2616" s="273">
        <f t="shared" si="205"/>
        <v>2614</v>
      </c>
      <c r="B2616" s="16">
        <f t="shared" si="202"/>
        <v>456340.98499999999</v>
      </c>
      <c r="C2616" s="274">
        <f t="shared" si="206"/>
        <v>405692.8</v>
      </c>
      <c r="D2616" s="276">
        <f t="shared" si="203"/>
        <v>174.57574024483549</v>
      </c>
      <c r="E2616" s="276">
        <f t="shared" si="204"/>
        <v>155.19999999999999</v>
      </c>
    </row>
    <row r="2617" spans="1:5" x14ac:dyDescent="0.2">
      <c r="A2617" s="273">
        <f t="shared" si="205"/>
        <v>2615</v>
      </c>
      <c r="B2617" s="16">
        <f t="shared" si="202"/>
        <v>456508.16250000003</v>
      </c>
      <c r="C2617" s="274">
        <f t="shared" si="206"/>
        <v>405847.99999999994</v>
      </c>
      <c r="D2617" s="276">
        <f t="shared" si="203"/>
        <v>174.57291108986618</v>
      </c>
      <c r="E2617" s="276">
        <f t="shared" si="204"/>
        <v>155.19999999999999</v>
      </c>
    </row>
    <row r="2618" spans="1:5" x14ac:dyDescent="0.2">
      <c r="A2618" s="273">
        <f t="shared" si="205"/>
        <v>2616</v>
      </c>
      <c r="B2618" s="16">
        <f t="shared" si="202"/>
        <v>456675.34</v>
      </c>
      <c r="C2618" s="274">
        <f t="shared" si="206"/>
        <v>406003.19999999995</v>
      </c>
      <c r="D2618" s="276">
        <f t="shared" si="203"/>
        <v>174.57008409785934</v>
      </c>
      <c r="E2618" s="276">
        <f t="shared" si="204"/>
        <v>155.19999999999999</v>
      </c>
    </row>
    <row r="2619" spans="1:5" x14ac:dyDescent="0.2">
      <c r="A2619" s="273">
        <f t="shared" si="205"/>
        <v>2617</v>
      </c>
      <c r="B2619" s="16">
        <f t="shared" si="202"/>
        <v>456842.51750000002</v>
      </c>
      <c r="C2619" s="274">
        <f t="shared" si="206"/>
        <v>406158.39999999997</v>
      </c>
      <c r="D2619" s="276">
        <f t="shared" si="203"/>
        <v>174.5672592663355</v>
      </c>
      <c r="E2619" s="276">
        <f t="shared" si="204"/>
        <v>155.19999999999999</v>
      </c>
    </row>
    <row r="2620" spans="1:5" x14ac:dyDescent="0.2">
      <c r="A2620" s="273">
        <f t="shared" si="205"/>
        <v>2618</v>
      </c>
      <c r="B2620" s="16">
        <f t="shared" si="202"/>
        <v>457009.69500000001</v>
      </c>
      <c r="C2620" s="274">
        <f t="shared" si="206"/>
        <v>406313.6</v>
      </c>
      <c r="D2620" s="276">
        <f t="shared" si="203"/>
        <v>174.56443659281894</v>
      </c>
      <c r="E2620" s="276">
        <f t="shared" si="204"/>
        <v>155.19999999999999</v>
      </c>
    </row>
    <row r="2621" spans="1:5" x14ac:dyDescent="0.2">
      <c r="A2621" s="273">
        <f t="shared" si="205"/>
        <v>2619</v>
      </c>
      <c r="B2621" s="16">
        <f t="shared" si="202"/>
        <v>457176.8725</v>
      </c>
      <c r="C2621" s="274">
        <f t="shared" si="206"/>
        <v>406468.8</v>
      </c>
      <c r="D2621" s="276">
        <f t="shared" si="203"/>
        <v>174.56161607483773</v>
      </c>
      <c r="E2621" s="276">
        <f t="shared" si="204"/>
        <v>155.19999999999999</v>
      </c>
    </row>
    <row r="2622" spans="1:5" x14ac:dyDescent="0.2">
      <c r="A2622" s="273">
        <f t="shared" si="205"/>
        <v>2620</v>
      </c>
      <c r="B2622" s="16">
        <f t="shared" si="202"/>
        <v>457344.05</v>
      </c>
      <c r="C2622" s="274">
        <f t="shared" si="206"/>
        <v>406623.99999999994</v>
      </c>
      <c r="D2622" s="276">
        <f t="shared" si="203"/>
        <v>174.55879770992365</v>
      </c>
      <c r="E2622" s="276">
        <f t="shared" si="204"/>
        <v>155.19999999999999</v>
      </c>
    </row>
    <row r="2623" spans="1:5" x14ac:dyDescent="0.2">
      <c r="A2623" s="273">
        <f t="shared" si="205"/>
        <v>2621</v>
      </c>
      <c r="B2623" s="16">
        <f t="shared" si="202"/>
        <v>457511.22750000004</v>
      </c>
      <c r="C2623" s="274">
        <f t="shared" si="206"/>
        <v>406779.19999999995</v>
      </c>
      <c r="D2623" s="276">
        <f t="shared" si="203"/>
        <v>174.55598149561237</v>
      </c>
      <c r="E2623" s="276">
        <f t="shared" si="204"/>
        <v>155.19999999999999</v>
      </c>
    </row>
    <row r="2624" spans="1:5" x14ac:dyDescent="0.2">
      <c r="A2624" s="273">
        <f t="shared" si="205"/>
        <v>2622</v>
      </c>
      <c r="B2624" s="16">
        <f t="shared" si="202"/>
        <v>457678.40500000003</v>
      </c>
      <c r="C2624" s="274">
        <f t="shared" si="206"/>
        <v>406934.39999999997</v>
      </c>
      <c r="D2624" s="276">
        <f t="shared" si="203"/>
        <v>174.55316742944319</v>
      </c>
      <c r="E2624" s="276">
        <f t="shared" si="204"/>
        <v>155.19999999999999</v>
      </c>
    </row>
    <row r="2625" spans="1:5" x14ac:dyDescent="0.2">
      <c r="A2625" s="273">
        <f t="shared" si="205"/>
        <v>2623</v>
      </c>
      <c r="B2625" s="16">
        <f t="shared" si="202"/>
        <v>457845.58250000002</v>
      </c>
      <c r="C2625" s="274">
        <f t="shared" si="206"/>
        <v>407089.6</v>
      </c>
      <c r="D2625" s="276">
        <f t="shared" si="203"/>
        <v>174.55035550895923</v>
      </c>
      <c r="E2625" s="276">
        <f t="shared" si="204"/>
        <v>155.19999999999999</v>
      </c>
    </row>
    <row r="2626" spans="1:5" x14ac:dyDescent="0.2">
      <c r="A2626" s="273">
        <f t="shared" si="205"/>
        <v>2624</v>
      </c>
      <c r="B2626" s="16">
        <f t="shared" si="202"/>
        <v>458012.76</v>
      </c>
      <c r="C2626" s="274">
        <f t="shared" si="206"/>
        <v>407244.79999999999</v>
      </c>
      <c r="D2626" s="276">
        <f t="shared" si="203"/>
        <v>174.54754573170732</v>
      </c>
      <c r="E2626" s="276">
        <f t="shared" si="204"/>
        <v>155.19999999999999</v>
      </c>
    </row>
    <row r="2627" spans="1:5" x14ac:dyDescent="0.2">
      <c r="A2627" s="273">
        <f t="shared" si="205"/>
        <v>2625</v>
      </c>
      <c r="B2627" s="16">
        <f t="shared" si="202"/>
        <v>458179.9375</v>
      </c>
      <c r="C2627" s="274">
        <f t="shared" si="206"/>
        <v>407399.99999999994</v>
      </c>
      <c r="D2627" s="276">
        <f t="shared" si="203"/>
        <v>174.5447380952381</v>
      </c>
      <c r="E2627" s="276">
        <f t="shared" si="204"/>
        <v>155.19999999999999</v>
      </c>
    </row>
    <row r="2628" spans="1:5" x14ac:dyDescent="0.2">
      <c r="A2628" s="273">
        <f t="shared" si="205"/>
        <v>2626</v>
      </c>
      <c r="B2628" s="16">
        <f t="shared" ref="B2628:B2691" si="207">1.165*(16600+(A2628*143.5))</f>
        <v>458347.11499999999</v>
      </c>
      <c r="C2628" s="274">
        <f t="shared" si="206"/>
        <v>407555.19999999995</v>
      </c>
      <c r="D2628" s="276">
        <f t="shared" ref="D2628:D2691" si="208">B2628/A2628</f>
        <v>174.54193259710587</v>
      </c>
      <c r="E2628" s="276">
        <f t="shared" ref="E2628:E2691" si="209">C2628/A2628</f>
        <v>155.19999999999999</v>
      </c>
    </row>
    <row r="2629" spans="1:5" x14ac:dyDescent="0.2">
      <c r="A2629" s="273">
        <f t="shared" si="205"/>
        <v>2627</v>
      </c>
      <c r="B2629" s="16">
        <f t="shared" si="207"/>
        <v>458514.29250000004</v>
      </c>
      <c r="C2629" s="274">
        <f t="shared" si="206"/>
        <v>407710.39999999997</v>
      </c>
      <c r="D2629" s="276">
        <f t="shared" si="208"/>
        <v>174.53912923486868</v>
      </c>
      <c r="E2629" s="276">
        <f t="shared" si="209"/>
        <v>155.19999999999999</v>
      </c>
    </row>
    <row r="2630" spans="1:5" x14ac:dyDescent="0.2">
      <c r="A2630" s="273">
        <f t="shared" si="205"/>
        <v>2628</v>
      </c>
      <c r="B2630" s="16">
        <f t="shared" si="207"/>
        <v>458681.47000000003</v>
      </c>
      <c r="C2630" s="274">
        <f t="shared" si="206"/>
        <v>407865.59999999998</v>
      </c>
      <c r="D2630" s="276">
        <f t="shared" si="208"/>
        <v>174.5363280060883</v>
      </c>
      <c r="E2630" s="276">
        <f t="shared" si="209"/>
        <v>155.19999999999999</v>
      </c>
    </row>
    <row r="2631" spans="1:5" x14ac:dyDescent="0.2">
      <c r="A2631" s="273">
        <f t="shared" si="205"/>
        <v>2629</v>
      </c>
      <c r="B2631" s="16">
        <f t="shared" si="207"/>
        <v>458848.64750000002</v>
      </c>
      <c r="C2631" s="274">
        <f t="shared" si="206"/>
        <v>408020.8</v>
      </c>
      <c r="D2631" s="276">
        <f t="shared" si="208"/>
        <v>174.53352890833017</v>
      </c>
      <c r="E2631" s="276">
        <f t="shared" si="209"/>
        <v>155.19999999999999</v>
      </c>
    </row>
    <row r="2632" spans="1:5" x14ac:dyDescent="0.2">
      <c r="A2632" s="273">
        <f t="shared" si="205"/>
        <v>2630</v>
      </c>
      <c r="B2632" s="16">
        <f t="shared" si="207"/>
        <v>459015.82500000001</v>
      </c>
      <c r="C2632" s="274">
        <f t="shared" si="206"/>
        <v>408175.99999999994</v>
      </c>
      <c r="D2632" s="276">
        <f t="shared" si="208"/>
        <v>174.5307319391635</v>
      </c>
      <c r="E2632" s="276">
        <f t="shared" si="209"/>
        <v>155.19999999999999</v>
      </c>
    </row>
    <row r="2633" spans="1:5" x14ac:dyDescent="0.2">
      <c r="A2633" s="273">
        <f t="shared" si="205"/>
        <v>2631</v>
      </c>
      <c r="B2633" s="16">
        <f t="shared" si="207"/>
        <v>459183.0025</v>
      </c>
      <c r="C2633" s="274">
        <f t="shared" si="206"/>
        <v>408331.19999999995</v>
      </c>
      <c r="D2633" s="276">
        <f t="shared" si="208"/>
        <v>174.52793709616117</v>
      </c>
      <c r="E2633" s="276">
        <f t="shared" si="209"/>
        <v>155.19999999999999</v>
      </c>
    </row>
    <row r="2634" spans="1:5" x14ac:dyDescent="0.2">
      <c r="A2634" s="273">
        <f t="shared" si="205"/>
        <v>2632</v>
      </c>
      <c r="B2634" s="16">
        <f t="shared" si="207"/>
        <v>459350.18</v>
      </c>
      <c r="C2634" s="274">
        <f t="shared" si="206"/>
        <v>408486.39999999997</v>
      </c>
      <c r="D2634" s="276">
        <f t="shared" si="208"/>
        <v>174.5251443768997</v>
      </c>
      <c r="E2634" s="276">
        <f t="shared" si="209"/>
        <v>155.19999999999999</v>
      </c>
    </row>
    <row r="2635" spans="1:5" x14ac:dyDescent="0.2">
      <c r="A2635" s="273">
        <f t="shared" si="205"/>
        <v>2633</v>
      </c>
      <c r="B2635" s="16">
        <f t="shared" si="207"/>
        <v>459517.35750000004</v>
      </c>
      <c r="C2635" s="274">
        <f t="shared" si="206"/>
        <v>408641.6</v>
      </c>
      <c r="D2635" s="276">
        <f t="shared" si="208"/>
        <v>174.52235377895937</v>
      </c>
      <c r="E2635" s="276">
        <f t="shared" si="209"/>
        <v>155.19999999999999</v>
      </c>
    </row>
    <row r="2636" spans="1:5" x14ac:dyDescent="0.2">
      <c r="A2636" s="273">
        <f t="shared" si="205"/>
        <v>2634</v>
      </c>
      <c r="B2636" s="16">
        <f t="shared" si="207"/>
        <v>459684.53500000003</v>
      </c>
      <c r="C2636" s="274">
        <f t="shared" si="206"/>
        <v>408796.8</v>
      </c>
      <c r="D2636" s="276">
        <f t="shared" si="208"/>
        <v>174.5195652999241</v>
      </c>
      <c r="E2636" s="276">
        <f t="shared" si="209"/>
        <v>155.19999999999999</v>
      </c>
    </row>
    <row r="2637" spans="1:5" x14ac:dyDescent="0.2">
      <c r="A2637" s="273">
        <f t="shared" si="205"/>
        <v>2635</v>
      </c>
      <c r="B2637" s="16">
        <f t="shared" si="207"/>
        <v>459851.71250000002</v>
      </c>
      <c r="C2637" s="274">
        <f t="shared" si="206"/>
        <v>408951.99999999994</v>
      </c>
      <c r="D2637" s="276">
        <f t="shared" si="208"/>
        <v>174.51677893738142</v>
      </c>
      <c r="E2637" s="276">
        <f t="shared" si="209"/>
        <v>155.19999999999999</v>
      </c>
    </row>
    <row r="2638" spans="1:5" x14ac:dyDescent="0.2">
      <c r="A2638" s="273">
        <f t="shared" si="205"/>
        <v>2636</v>
      </c>
      <c r="B2638" s="16">
        <f t="shared" si="207"/>
        <v>460018.89</v>
      </c>
      <c r="C2638" s="274">
        <f t="shared" si="206"/>
        <v>409107.19999999995</v>
      </c>
      <c r="D2638" s="276">
        <f t="shared" si="208"/>
        <v>174.51399468892262</v>
      </c>
      <c r="E2638" s="276">
        <f t="shared" si="209"/>
        <v>155.19999999999999</v>
      </c>
    </row>
    <row r="2639" spans="1:5" x14ac:dyDescent="0.2">
      <c r="A2639" s="273">
        <f t="shared" ref="A2639:A2702" si="210">A2638+1</f>
        <v>2637</v>
      </c>
      <c r="B2639" s="16">
        <f t="shared" si="207"/>
        <v>460186.0675</v>
      </c>
      <c r="C2639" s="274">
        <f t="shared" ref="C2639:C2702" si="211">A2639*155.2</f>
        <v>409262.39999999997</v>
      </c>
      <c r="D2639" s="276">
        <f t="shared" si="208"/>
        <v>174.51121255214258</v>
      </c>
      <c r="E2639" s="276">
        <f t="shared" si="209"/>
        <v>155.19999999999999</v>
      </c>
    </row>
    <row r="2640" spans="1:5" x14ac:dyDescent="0.2">
      <c r="A2640" s="273">
        <f t="shared" si="210"/>
        <v>2638</v>
      </c>
      <c r="B2640" s="16">
        <f t="shared" si="207"/>
        <v>460353.245</v>
      </c>
      <c r="C2640" s="274">
        <f t="shared" si="211"/>
        <v>409417.6</v>
      </c>
      <c r="D2640" s="276">
        <f t="shared" si="208"/>
        <v>174.50843252463989</v>
      </c>
      <c r="E2640" s="276">
        <f t="shared" si="209"/>
        <v>155.19999999999999</v>
      </c>
    </row>
    <row r="2641" spans="1:5" x14ac:dyDescent="0.2">
      <c r="A2641" s="273">
        <f t="shared" si="210"/>
        <v>2639</v>
      </c>
      <c r="B2641" s="16">
        <f t="shared" si="207"/>
        <v>460520.42249999999</v>
      </c>
      <c r="C2641" s="274">
        <f t="shared" si="211"/>
        <v>409572.8</v>
      </c>
      <c r="D2641" s="276">
        <f t="shared" si="208"/>
        <v>174.50565460401666</v>
      </c>
      <c r="E2641" s="276">
        <f t="shared" si="209"/>
        <v>155.19999999999999</v>
      </c>
    </row>
    <row r="2642" spans="1:5" x14ac:dyDescent="0.2">
      <c r="A2642" s="273">
        <f t="shared" si="210"/>
        <v>2640</v>
      </c>
      <c r="B2642" s="16">
        <f t="shared" si="207"/>
        <v>460687.60000000003</v>
      </c>
      <c r="C2642" s="274">
        <f t="shared" si="211"/>
        <v>409727.99999999994</v>
      </c>
      <c r="D2642" s="276">
        <f t="shared" si="208"/>
        <v>174.50287878787881</v>
      </c>
      <c r="E2642" s="276">
        <f t="shared" si="209"/>
        <v>155.19999999999999</v>
      </c>
    </row>
    <row r="2643" spans="1:5" x14ac:dyDescent="0.2">
      <c r="A2643" s="273">
        <f t="shared" si="210"/>
        <v>2641</v>
      </c>
      <c r="B2643" s="16">
        <f t="shared" si="207"/>
        <v>460854.77750000003</v>
      </c>
      <c r="C2643" s="274">
        <f t="shared" si="211"/>
        <v>409883.19999999995</v>
      </c>
      <c r="D2643" s="276">
        <f t="shared" si="208"/>
        <v>174.50010507383567</v>
      </c>
      <c r="E2643" s="276">
        <f t="shared" si="209"/>
        <v>155.19999999999999</v>
      </c>
    </row>
    <row r="2644" spans="1:5" x14ac:dyDescent="0.2">
      <c r="A2644" s="273">
        <f t="shared" si="210"/>
        <v>2642</v>
      </c>
      <c r="B2644" s="16">
        <f t="shared" si="207"/>
        <v>461021.95500000002</v>
      </c>
      <c r="C2644" s="274">
        <f t="shared" si="211"/>
        <v>410038.39999999997</v>
      </c>
      <c r="D2644" s="276">
        <f t="shared" si="208"/>
        <v>174.4973334595004</v>
      </c>
      <c r="E2644" s="276">
        <f t="shared" si="209"/>
        <v>155.19999999999999</v>
      </c>
    </row>
    <row r="2645" spans="1:5" x14ac:dyDescent="0.2">
      <c r="A2645" s="273">
        <f t="shared" si="210"/>
        <v>2643</v>
      </c>
      <c r="B2645" s="16">
        <f t="shared" si="207"/>
        <v>461189.13250000001</v>
      </c>
      <c r="C2645" s="274">
        <f t="shared" si="211"/>
        <v>410193.6</v>
      </c>
      <c r="D2645" s="276">
        <f t="shared" si="208"/>
        <v>174.49456394248961</v>
      </c>
      <c r="E2645" s="276">
        <f t="shared" si="209"/>
        <v>155.19999999999999</v>
      </c>
    </row>
    <row r="2646" spans="1:5" x14ac:dyDescent="0.2">
      <c r="A2646" s="273">
        <f t="shared" si="210"/>
        <v>2644</v>
      </c>
      <c r="B2646" s="16">
        <f t="shared" si="207"/>
        <v>461356.31</v>
      </c>
      <c r="C2646" s="274">
        <f t="shared" si="211"/>
        <v>410348.79999999999</v>
      </c>
      <c r="D2646" s="276">
        <f t="shared" si="208"/>
        <v>174.49179652042361</v>
      </c>
      <c r="E2646" s="276">
        <f t="shared" si="209"/>
        <v>155.19999999999999</v>
      </c>
    </row>
    <row r="2647" spans="1:5" x14ac:dyDescent="0.2">
      <c r="A2647" s="273">
        <f t="shared" si="210"/>
        <v>2645</v>
      </c>
      <c r="B2647" s="16">
        <f t="shared" si="207"/>
        <v>461523.48749999999</v>
      </c>
      <c r="C2647" s="274">
        <f t="shared" si="211"/>
        <v>410503.99999999994</v>
      </c>
      <c r="D2647" s="276">
        <f t="shared" si="208"/>
        <v>174.48903119092628</v>
      </c>
      <c r="E2647" s="276">
        <f t="shared" si="209"/>
        <v>155.19999999999999</v>
      </c>
    </row>
    <row r="2648" spans="1:5" x14ac:dyDescent="0.2">
      <c r="A2648" s="273">
        <f t="shared" si="210"/>
        <v>2646</v>
      </c>
      <c r="B2648" s="16">
        <f t="shared" si="207"/>
        <v>461690.66500000004</v>
      </c>
      <c r="C2648" s="274">
        <f t="shared" si="211"/>
        <v>410659.19999999995</v>
      </c>
      <c r="D2648" s="276">
        <f t="shared" si="208"/>
        <v>174.48626795162511</v>
      </c>
      <c r="E2648" s="276">
        <f t="shared" si="209"/>
        <v>155.19999999999999</v>
      </c>
    </row>
    <row r="2649" spans="1:5" x14ac:dyDescent="0.2">
      <c r="A2649" s="273">
        <f t="shared" si="210"/>
        <v>2647</v>
      </c>
      <c r="B2649" s="16">
        <f t="shared" si="207"/>
        <v>461857.84250000003</v>
      </c>
      <c r="C2649" s="274">
        <f t="shared" si="211"/>
        <v>410814.39999999997</v>
      </c>
      <c r="D2649" s="276">
        <f t="shared" si="208"/>
        <v>174.48350680015113</v>
      </c>
      <c r="E2649" s="276">
        <f t="shared" si="209"/>
        <v>155.19999999999999</v>
      </c>
    </row>
    <row r="2650" spans="1:5" x14ac:dyDescent="0.2">
      <c r="A2650" s="273">
        <f t="shared" si="210"/>
        <v>2648</v>
      </c>
      <c r="B2650" s="16">
        <f t="shared" si="207"/>
        <v>462025.02</v>
      </c>
      <c r="C2650" s="274">
        <f t="shared" si="211"/>
        <v>410969.59999999998</v>
      </c>
      <c r="D2650" s="276">
        <f t="shared" si="208"/>
        <v>174.48074773413899</v>
      </c>
      <c r="E2650" s="276">
        <f t="shared" si="209"/>
        <v>155.19999999999999</v>
      </c>
    </row>
    <row r="2651" spans="1:5" x14ac:dyDescent="0.2">
      <c r="A2651" s="273">
        <f t="shared" si="210"/>
        <v>2649</v>
      </c>
      <c r="B2651" s="16">
        <f t="shared" si="207"/>
        <v>462192.19750000001</v>
      </c>
      <c r="C2651" s="274">
        <f t="shared" si="211"/>
        <v>411124.8</v>
      </c>
      <c r="D2651" s="276">
        <f t="shared" si="208"/>
        <v>174.47799075122688</v>
      </c>
      <c r="E2651" s="276">
        <f t="shared" si="209"/>
        <v>155.19999999999999</v>
      </c>
    </row>
    <row r="2652" spans="1:5" x14ac:dyDescent="0.2">
      <c r="A2652" s="273">
        <f t="shared" si="210"/>
        <v>2650</v>
      </c>
      <c r="B2652" s="16">
        <f t="shared" si="207"/>
        <v>462359.375</v>
      </c>
      <c r="C2652" s="274">
        <f t="shared" si="211"/>
        <v>411279.99999999994</v>
      </c>
      <c r="D2652" s="276">
        <f t="shared" si="208"/>
        <v>174.47523584905662</v>
      </c>
      <c r="E2652" s="276">
        <f t="shared" si="209"/>
        <v>155.19999999999999</v>
      </c>
    </row>
    <row r="2653" spans="1:5" x14ac:dyDescent="0.2">
      <c r="A2653" s="273">
        <f t="shared" si="210"/>
        <v>2651</v>
      </c>
      <c r="B2653" s="16">
        <f t="shared" si="207"/>
        <v>462526.55249999999</v>
      </c>
      <c r="C2653" s="274">
        <f t="shared" si="211"/>
        <v>411435.19999999995</v>
      </c>
      <c r="D2653" s="276">
        <f t="shared" si="208"/>
        <v>174.47248302527348</v>
      </c>
      <c r="E2653" s="276">
        <f t="shared" si="209"/>
        <v>155.19999999999999</v>
      </c>
    </row>
    <row r="2654" spans="1:5" x14ac:dyDescent="0.2">
      <c r="A2654" s="273">
        <f t="shared" si="210"/>
        <v>2652</v>
      </c>
      <c r="B2654" s="16">
        <f t="shared" si="207"/>
        <v>462693.73000000004</v>
      </c>
      <c r="C2654" s="274">
        <f t="shared" si="211"/>
        <v>411590.39999999997</v>
      </c>
      <c r="D2654" s="276">
        <f t="shared" si="208"/>
        <v>174.46973227752642</v>
      </c>
      <c r="E2654" s="276">
        <f t="shared" si="209"/>
        <v>155.19999999999999</v>
      </c>
    </row>
    <row r="2655" spans="1:5" x14ac:dyDescent="0.2">
      <c r="A2655" s="273">
        <f t="shared" si="210"/>
        <v>2653</v>
      </c>
      <c r="B2655" s="16">
        <f t="shared" si="207"/>
        <v>462860.90750000003</v>
      </c>
      <c r="C2655" s="274">
        <f t="shared" si="211"/>
        <v>411745.6</v>
      </c>
      <c r="D2655" s="276">
        <f t="shared" si="208"/>
        <v>174.46698360346778</v>
      </c>
      <c r="E2655" s="276">
        <f t="shared" si="209"/>
        <v>155.19999999999999</v>
      </c>
    </row>
    <row r="2656" spans="1:5" x14ac:dyDescent="0.2">
      <c r="A2656" s="273">
        <f t="shared" si="210"/>
        <v>2654</v>
      </c>
      <c r="B2656" s="16">
        <f t="shared" si="207"/>
        <v>463028.08500000002</v>
      </c>
      <c r="C2656" s="274">
        <f t="shared" si="211"/>
        <v>411900.8</v>
      </c>
      <c r="D2656" s="276">
        <f t="shared" si="208"/>
        <v>174.4642370007536</v>
      </c>
      <c r="E2656" s="276">
        <f t="shared" si="209"/>
        <v>155.19999999999999</v>
      </c>
    </row>
    <row r="2657" spans="1:5" x14ac:dyDescent="0.2">
      <c r="A2657" s="273">
        <f t="shared" si="210"/>
        <v>2655</v>
      </c>
      <c r="B2657" s="16">
        <f t="shared" si="207"/>
        <v>463195.26250000001</v>
      </c>
      <c r="C2657" s="274">
        <f t="shared" si="211"/>
        <v>412055.99999999994</v>
      </c>
      <c r="D2657" s="276">
        <f t="shared" si="208"/>
        <v>174.46149246704331</v>
      </c>
      <c r="E2657" s="276">
        <f t="shared" si="209"/>
        <v>155.19999999999999</v>
      </c>
    </row>
    <row r="2658" spans="1:5" x14ac:dyDescent="0.2">
      <c r="A2658" s="273">
        <f t="shared" si="210"/>
        <v>2656</v>
      </c>
      <c r="B2658" s="16">
        <f t="shared" si="207"/>
        <v>463362.44</v>
      </c>
      <c r="C2658" s="274">
        <f t="shared" si="211"/>
        <v>412211.19999999995</v>
      </c>
      <c r="D2658" s="276">
        <f t="shared" si="208"/>
        <v>174.45875000000001</v>
      </c>
      <c r="E2658" s="276">
        <f t="shared" si="209"/>
        <v>155.19999999999999</v>
      </c>
    </row>
    <row r="2659" spans="1:5" x14ac:dyDescent="0.2">
      <c r="A2659" s="273">
        <f t="shared" si="210"/>
        <v>2657</v>
      </c>
      <c r="B2659" s="16">
        <f t="shared" si="207"/>
        <v>463529.61749999999</v>
      </c>
      <c r="C2659" s="274">
        <f t="shared" si="211"/>
        <v>412366.39999999997</v>
      </c>
      <c r="D2659" s="276">
        <f t="shared" si="208"/>
        <v>174.45600959729018</v>
      </c>
      <c r="E2659" s="276">
        <f t="shared" si="209"/>
        <v>155.19999999999999</v>
      </c>
    </row>
    <row r="2660" spans="1:5" x14ac:dyDescent="0.2">
      <c r="A2660" s="273">
        <f t="shared" si="210"/>
        <v>2658</v>
      </c>
      <c r="B2660" s="16">
        <f t="shared" si="207"/>
        <v>463696.79500000004</v>
      </c>
      <c r="C2660" s="274">
        <f t="shared" si="211"/>
        <v>412521.6</v>
      </c>
      <c r="D2660" s="276">
        <f t="shared" si="208"/>
        <v>174.45327125658392</v>
      </c>
      <c r="E2660" s="276">
        <f t="shared" si="209"/>
        <v>155.19999999999999</v>
      </c>
    </row>
    <row r="2661" spans="1:5" x14ac:dyDescent="0.2">
      <c r="A2661" s="273">
        <f t="shared" si="210"/>
        <v>2659</v>
      </c>
      <c r="B2661" s="16">
        <f t="shared" si="207"/>
        <v>463863.97250000003</v>
      </c>
      <c r="C2661" s="274">
        <f t="shared" si="211"/>
        <v>412676.8</v>
      </c>
      <c r="D2661" s="276">
        <f t="shared" si="208"/>
        <v>174.45053497555475</v>
      </c>
      <c r="E2661" s="276">
        <f t="shared" si="209"/>
        <v>155.19999999999999</v>
      </c>
    </row>
    <row r="2662" spans="1:5" x14ac:dyDescent="0.2">
      <c r="A2662" s="273">
        <f t="shared" si="210"/>
        <v>2660</v>
      </c>
      <c r="B2662" s="16">
        <f t="shared" si="207"/>
        <v>464031.15</v>
      </c>
      <c r="C2662" s="274">
        <f t="shared" si="211"/>
        <v>412831.99999999994</v>
      </c>
      <c r="D2662" s="276">
        <f t="shared" si="208"/>
        <v>174.4478007518797</v>
      </c>
      <c r="E2662" s="276">
        <f t="shared" si="209"/>
        <v>155.19999999999999</v>
      </c>
    </row>
    <row r="2663" spans="1:5" x14ac:dyDescent="0.2">
      <c r="A2663" s="273">
        <f t="shared" si="210"/>
        <v>2661</v>
      </c>
      <c r="B2663" s="16">
        <f t="shared" si="207"/>
        <v>464198.32750000001</v>
      </c>
      <c r="C2663" s="274">
        <f t="shared" si="211"/>
        <v>412987.19999999995</v>
      </c>
      <c r="D2663" s="276">
        <f t="shared" si="208"/>
        <v>174.44506858323939</v>
      </c>
      <c r="E2663" s="276">
        <f t="shared" si="209"/>
        <v>155.19999999999999</v>
      </c>
    </row>
    <row r="2664" spans="1:5" x14ac:dyDescent="0.2">
      <c r="A2664" s="273">
        <f t="shared" si="210"/>
        <v>2662</v>
      </c>
      <c r="B2664" s="16">
        <f t="shared" si="207"/>
        <v>464365.505</v>
      </c>
      <c r="C2664" s="274">
        <f t="shared" si="211"/>
        <v>413142.39999999997</v>
      </c>
      <c r="D2664" s="276">
        <f t="shared" si="208"/>
        <v>174.4423384673178</v>
      </c>
      <c r="E2664" s="276">
        <f t="shared" si="209"/>
        <v>155.19999999999999</v>
      </c>
    </row>
    <row r="2665" spans="1:5" x14ac:dyDescent="0.2">
      <c r="A2665" s="273">
        <f t="shared" si="210"/>
        <v>2663</v>
      </c>
      <c r="B2665" s="16">
        <f t="shared" si="207"/>
        <v>464532.6825</v>
      </c>
      <c r="C2665" s="274">
        <f t="shared" si="211"/>
        <v>413297.6</v>
      </c>
      <c r="D2665" s="276">
        <f t="shared" si="208"/>
        <v>174.43961040180247</v>
      </c>
      <c r="E2665" s="276">
        <f t="shared" si="209"/>
        <v>155.19999999999999</v>
      </c>
    </row>
    <row r="2666" spans="1:5" x14ac:dyDescent="0.2">
      <c r="A2666" s="273">
        <f t="shared" si="210"/>
        <v>2664</v>
      </c>
      <c r="B2666" s="16">
        <f t="shared" si="207"/>
        <v>464699.86</v>
      </c>
      <c r="C2666" s="274">
        <f t="shared" si="211"/>
        <v>413452.79999999999</v>
      </c>
      <c r="D2666" s="276">
        <f t="shared" si="208"/>
        <v>174.43688438438437</v>
      </c>
      <c r="E2666" s="276">
        <f t="shared" si="209"/>
        <v>155.19999999999999</v>
      </c>
    </row>
    <row r="2667" spans="1:5" x14ac:dyDescent="0.2">
      <c r="A2667" s="273">
        <f t="shared" si="210"/>
        <v>2665</v>
      </c>
      <c r="B2667" s="16">
        <f t="shared" si="207"/>
        <v>464867.03750000003</v>
      </c>
      <c r="C2667" s="274">
        <f t="shared" si="211"/>
        <v>413607.99999999994</v>
      </c>
      <c r="D2667" s="276">
        <f t="shared" si="208"/>
        <v>174.43416041275799</v>
      </c>
      <c r="E2667" s="276">
        <f t="shared" si="209"/>
        <v>155.19999999999999</v>
      </c>
    </row>
    <row r="2668" spans="1:5" x14ac:dyDescent="0.2">
      <c r="A2668" s="273">
        <f t="shared" si="210"/>
        <v>2666</v>
      </c>
      <c r="B2668" s="16">
        <f t="shared" si="207"/>
        <v>465034.21500000003</v>
      </c>
      <c r="C2668" s="274">
        <f t="shared" si="211"/>
        <v>413763.19999999995</v>
      </c>
      <c r="D2668" s="276">
        <f t="shared" si="208"/>
        <v>174.43143848462117</v>
      </c>
      <c r="E2668" s="276">
        <f t="shared" si="209"/>
        <v>155.19999999999999</v>
      </c>
    </row>
    <row r="2669" spans="1:5" x14ac:dyDescent="0.2">
      <c r="A2669" s="273">
        <f t="shared" si="210"/>
        <v>2667</v>
      </c>
      <c r="B2669" s="16">
        <f t="shared" si="207"/>
        <v>465201.39250000002</v>
      </c>
      <c r="C2669" s="274">
        <f t="shared" si="211"/>
        <v>413918.39999999997</v>
      </c>
      <c r="D2669" s="276">
        <f t="shared" si="208"/>
        <v>174.4287185976753</v>
      </c>
      <c r="E2669" s="276">
        <f t="shared" si="209"/>
        <v>155.19999999999999</v>
      </c>
    </row>
    <row r="2670" spans="1:5" x14ac:dyDescent="0.2">
      <c r="A2670" s="273">
        <f t="shared" si="210"/>
        <v>2668</v>
      </c>
      <c r="B2670" s="16">
        <f t="shared" si="207"/>
        <v>465368.57</v>
      </c>
      <c r="C2670" s="274">
        <f t="shared" si="211"/>
        <v>414073.59999999998</v>
      </c>
      <c r="D2670" s="276">
        <f t="shared" si="208"/>
        <v>174.42600074962519</v>
      </c>
      <c r="E2670" s="276">
        <f t="shared" si="209"/>
        <v>155.19999999999999</v>
      </c>
    </row>
    <row r="2671" spans="1:5" x14ac:dyDescent="0.2">
      <c r="A2671" s="273">
        <f t="shared" si="210"/>
        <v>2669</v>
      </c>
      <c r="B2671" s="16">
        <f t="shared" si="207"/>
        <v>465535.7475</v>
      </c>
      <c r="C2671" s="274">
        <f t="shared" si="211"/>
        <v>414228.8</v>
      </c>
      <c r="D2671" s="276">
        <f t="shared" si="208"/>
        <v>174.42328493817908</v>
      </c>
      <c r="E2671" s="276">
        <f t="shared" si="209"/>
        <v>155.19999999999999</v>
      </c>
    </row>
    <row r="2672" spans="1:5" x14ac:dyDescent="0.2">
      <c r="A2672" s="273">
        <f t="shared" si="210"/>
        <v>2670</v>
      </c>
      <c r="B2672" s="16">
        <f t="shared" si="207"/>
        <v>465702.92499999999</v>
      </c>
      <c r="C2672" s="274">
        <f t="shared" si="211"/>
        <v>414383.99999999994</v>
      </c>
      <c r="D2672" s="276">
        <f t="shared" si="208"/>
        <v>174.42057116104868</v>
      </c>
      <c r="E2672" s="276">
        <f t="shared" si="209"/>
        <v>155.19999999999999</v>
      </c>
    </row>
    <row r="2673" spans="1:5" x14ac:dyDescent="0.2">
      <c r="A2673" s="273">
        <f t="shared" si="210"/>
        <v>2671</v>
      </c>
      <c r="B2673" s="16">
        <f t="shared" si="207"/>
        <v>465870.10250000004</v>
      </c>
      <c r="C2673" s="274">
        <f t="shared" si="211"/>
        <v>414539.19999999995</v>
      </c>
      <c r="D2673" s="276">
        <f t="shared" si="208"/>
        <v>174.4178594159491</v>
      </c>
      <c r="E2673" s="276">
        <f t="shared" si="209"/>
        <v>155.19999999999999</v>
      </c>
    </row>
    <row r="2674" spans="1:5" x14ac:dyDescent="0.2">
      <c r="A2674" s="273">
        <f t="shared" si="210"/>
        <v>2672</v>
      </c>
      <c r="B2674" s="16">
        <f t="shared" si="207"/>
        <v>466037.28</v>
      </c>
      <c r="C2674" s="274">
        <f t="shared" si="211"/>
        <v>414694.39999999997</v>
      </c>
      <c r="D2674" s="276">
        <f t="shared" si="208"/>
        <v>174.41514970059882</v>
      </c>
      <c r="E2674" s="276">
        <f t="shared" si="209"/>
        <v>155.19999999999999</v>
      </c>
    </row>
    <row r="2675" spans="1:5" x14ac:dyDescent="0.2">
      <c r="A2675" s="273">
        <f t="shared" si="210"/>
        <v>2673</v>
      </c>
      <c r="B2675" s="16">
        <f t="shared" si="207"/>
        <v>466204.45750000002</v>
      </c>
      <c r="C2675" s="274">
        <f t="shared" si="211"/>
        <v>414849.6</v>
      </c>
      <c r="D2675" s="276">
        <f t="shared" si="208"/>
        <v>174.41244201271979</v>
      </c>
      <c r="E2675" s="276">
        <f t="shared" si="209"/>
        <v>155.19999999999999</v>
      </c>
    </row>
    <row r="2676" spans="1:5" x14ac:dyDescent="0.2">
      <c r="A2676" s="273">
        <f t="shared" si="210"/>
        <v>2674</v>
      </c>
      <c r="B2676" s="16">
        <f t="shared" si="207"/>
        <v>466371.63500000001</v>
      </c>
      <c r="C2676" s="274">
        <f t="shared" si="211"/>
        <v>415004.8</v>
      </c>
      <c r="D2676" s="276">
        <f t="shared" si="208"/>
        <v>174.40973635003741</v>
      </c>
      <c r="E2676" s="276">
        <f t="shared" si="209"/>
        <v>155.19999999999999</v>
      </c>
    </row>
    <row r="2677" spans="1:5" x14ac:dyDescent="0.2">
      <c r="A2677" s="273">
        <f t="shared" si="210"/>
        <v>2675</v>
      </c>
      <c r="B2677" s="16">
        <f t="shared" si="207"/>
        <v>466538.8125</v>
      </c>
      <c r="C2677" s="274">
        <f t="shared" si="211"/>
        <v>415159.99999999994</v>
      </c>
      <c r="D2677" s="276">
        <f t="shared" si="208"/>
        <v>174.40703271028036</v>
      </c>
      <c r="E2677" s="276">
        <f t="shared" si="209"/>
        <v>155.19999999999999</v>
      </c>
    </row>
    <row r="2678" spans="1:5" x14ac:dyDescent="0.2">
      <c r="A2678" s="273">
        <f t="shared" si="210"/>
        <v>2676</v>
      </c>
      <c r="B2678" s="16">
        <f t="shared" si="207"/>
        <v>466705.99</v>
      </c>
      <c r="C2678" s="274">
        <f t="shared" si="211"/>
        <v>415315.19999999995</v>
      </c>
      <c r="D2678" s="276">
        <f t="shared" si="208"/>
        <v>174.40433109118086</v>
      </c>
      <c r="E2678" s="276">
        <f t="shared" si="209"/>
        <v>155.19999999999999</v>
      </c>
    </row>
    <row r="2679" spans="1:5" x14ac:dyDescent="0.2">
      <c r="A2679" s="273">
        <f t="shared" si="210"/>
        <v>2677</v>
      </c>
      <c r="B2679" s="16">
        <f t="shared" si="207"/>
        <v>466873.16750000004</v>
      </c>
      <c r="C2679" s="274">
        <f t="shared" si="211"/>
        <v>415470.39999999997</v>
      </c>
      <c r="D2679" s="276">
        <f t="shared" si="208"/>
        <v>174.40163149047441</v>
      </c>
      <c r="E2679" s="276">
        <f t="shared" si="209"/>
        <v>155.19999999999999</v>
      </c>
    </row>
    <row r="2680" spans="1:5" x14ac:dyDescent="0.2">
      <c r="A2680" s="273">
        <f t="shared" si="210"/>
        <v>2678</v>
      </c>
      <c r="B2680" s="16">
        <f t="shared" si="207"/>
        <v>467040.34500000003</v>
      </c>
      <c r="C2680" s="274">
        <f t="shared" si="211"/>
        <v>415625.6</v>
      </c>
      <c r="D2680" s="276">
        <f t="shared" si="208"/>
        <v>174.39893390589992</v>
      </c>
      <c r="E2680" s="276">
        <f t="shared" si="209"/>
        <v>155.19999999999999</v>
      </c>
    </row>
    <row r="2681" spans="1:5" x14ac:dyDescent="0.2">
      <c r="A2681" s="273">
        <f t="shared" si="210"/>
        <v>2679</v>
      </c>
      <c r="B2681" s="16">
        <f t="shared" si="207"/>
        <v>467207.52250000002</v>
      </c>
      <c r="C2681" s="274">
        <f t="shared" si="211"/>
        <v>415780.8</v>
      </c>
      <c r="D2681" s="276">
        <f t="shared" si="208"/>
        <v>174.39623833519971</v>
      </c>
      <c r="E2681" s="276">
        <f t="shared" si="209"/>
        <v>155.19999999999999</v>
      </c>
    </row>
    <row r="2682" spans="1:5" x14ac:dyDescent="0.2">
      <c r="A2682" s="273">
        <f t="shared" si="210"/>
        <v>2680</v>
      </c>
      <c r="B2682" s="16">
        <f t="shared" si="207"/>
        <v>467374.7</v>
      </c>
      <c r="C2682" s="274">
        <f t="shared" si="211"/>
        <v>415935.99999999994</v>
      </c>
      <c r="D2682" s="276">
        <f t="shared" si="208"/>
        <v>174.3935447761194</v>
      </c>
      <c r="E2682" s="276">
        <f t="shared" si="209"/>
        <v>155.19999999999999</v>
      </c>
    </row>
    <row r="2683" spans="1:5" x14ac:dyDescent="0.2">
      <c r="A2683" s="273">
        <f t="shared" si="210"/>
        <v>2681</v>
      </c>
      <c r="B2683" s="16">
        <f t="shared" si="207"/>
        <v>467541.8775</v>
      </c>
      <c r="C2683" s="274">
        <f t="shared" si="211"/>
        <v>416091.19999999995</v>
      </c>
      <c r="D2683" s="276">
        <f t="shared" si="208"/>
        <v>174.39085322640807</v>
      </c>
      <c r="E2683" s="276">
        <f t="shared" si="209"/>
        <v>155.19999999999999</v>
      </c>
    </row>
    <row r="2684" spans="1:5" x14ac:dyDescent="0.2">
      <c r="A2684" s="273">
        <f t="shared" si="210"/>
        <v>2682</v>
      </c>
      <c r="B2684" s="16">
        <f t="shared" si="207"/>
        <v>467709.05499999999</v>
      </c>
      <c r="C2684" s="274">
        <f t="shared" si="211"/>
        <v>416246.39999999997</v>
      </c>
      <c r="D2684" s="276">
        <f t="shared" si="208"/>
        <v>174.38816368381805</v>
      </c>
      <c r="E2684" s="276">
        <f t="shared" si="209"/>
        <v>155.19999999999999</v>
      </c>
    </row>
    <row r="2685" spans="1:5" x14ac:dyDescent="0.2">
      <c r="A2685" s="273">
        <f t="shared" si="210"/>
        <v>2683</v>
      </c>
      <c r="B2685" s="16">
        <f t="shared" si="207"/>
        <v>467876.23250000004</v>
      </c>
      <c r="C2685" s="274">
        <f t="shared" si="211"/>
        <v>416401.6</v>
      </c>
      <c r="D2685" s="276">
        <f t="shared" si="208"/>
        <v>174.38547614610513</v>
      </c>
      <c r="E2685" s="276">
        <f t="shared" si="209"/>
        <v>155.19999999999999</v>
      </c>
    </row>
    <row r="2686" spans="1:5" x14ac:dyDescent="0.2">
      <c r="A2686" s="273">
        <f t="shared" si="210"/>
        <v>2684</v>
      </c>
      <c r="B2686" s="16">
        <f t="shared" si="207"/>
        <v>468043.41000000003</v>
      </c>
      <c r="C2686" s="274">
        <f t="shared" si="211"/>
        <v>416556.79999999999</v>
      </c>
      <c r="D2686" s="276">
        <f t="shared" si="208"/>
        <v>174.38279061102833</v>
      </c>
      <c r="E2686" s="276">
        <f t="shared" si="209"/>
        <v>155.19999999999999</v>
      </c>
    </row>
    <row r="2687" spans="1:5" x14ac:dyDescent="0.2">
      <c r="A2687" s="273">
        <f t="shared" si="210"/>
        <v>2685</v>
      </c>
      <c r="B2687" s="16">
        <f t="shared" si="207"/>
        <v>468210.58750000002</v>
      </c>
      <c r="C2687" s="274">
        <f t="shared" si="211"/>
        <v>416711.99999999994</v>
      </c>
      <c r="D2687" s="276">
        <f t="shared" si="208"/>
        <v>174.3801070763501</v>
      </c>
      <c r="E2687" s="276">
        <f t="shared" si="209"/>
        <v>155.19999999999999</v>
      </c>
    </row>
    <row r="2688" spans="1:5" x14ac:dyDescent="0.2">
      <c r="A2688" s="273">
        <f t="shared" si="210"/>
        <v>2686</v>
      </c>
      <c r="B2688" s="16">
        <f t="shared" si="207"/>
        <v>468377.76500000001</v>
      </c>
      <c r="C2688" s="274">
        <f t="shared" si="211"/>
        <v>416867.19999999995</v>
      </c>
      <c r="D2688" s="276">
        <f t="shared" si="208"/>
        <v>174.3774255398362</v>
      </c>
      <c r="E2688" s="276">
        <f t="shared" si="209"/>
        <v>155.19999999999999</v>
      </c>
    </row>
    <row r="2689" spans="1:5" x14ac:dyDescent="0.2">
      <c r="A2689" s="273">
        <f t="shared" si="210"/>
        <v>2687</v>
      </c>
      <c r="B2689" s="16">
        <f t="shared" si="207"/>
        <v>468544.9425</v>
      </c>
      <c r="C2689" s="274">
        <f t="shared" si="211"/>
        <v>417022.39999999997</v>
      </c>
      <c r="D2689" s="276">
        <f t="shared" si="208"/>
        <v>174.37474599925568</v>
      </c>
      <c r="E2689" s="276">
        <f t="shared" si="209"/>
        <v>155.19999999999999</v>
      </c>
    </row>
    <row r="2690" spans="1:5" x14ac:dyDescent="0.2">
      <c r="A2690" s="273">
        <f t="shared" si="210"/>
        <v>2688</v>
      </c>
      <c r="B2690" s="16">
        <f t="shared" si="207"/>
        <v>468712.12</v>
      </c>
      <c r="C2690" s="274">
        <f t="shared" si="211"/>
        <v>417177.59999999998</v>
      </c>
      <c r="D2690" s="276">
        <f t="shared" si="208"/>
        <v>174.37206845238094</v>
      </c>
      <c r="E2690" s="276">
        <f t="shared" si="209"/>
        <v>155.19999999999999</v>
      </c>
    </row>
    <row r="2691" spans="1:5" x14ac:dyDescent="0.2">
      <c r="A2691" s="273">
        <f t="shared" si="210"/>
        <v>2689</v>
      </c>
      <c r="B2691" s="16">
        <f t="shared" si="207"/>
        <v>468879.29749999999</v>
      </c>
      <c r="C2691" s="274">
        <f t="shared" si="211"/>
        <v>417332.8</v>
      </c>
      <c r="D2691" s="276">
        <f t="shared" si="208"/>
        <v>174.36939289698773</v>
      </c>
      <c r="E2691" s="276">
        <f t="shared" si="209"/>
        <v>155.19999999999999</v>
      </c>
    </row>
    <row r="2692" spans="1:5" x14ac:dyDescent="0.2">
      <c r="A2692" s="273">
        <f t="shared" si="210"/>
        <v>2690</v>
      </c>
      <c r="B2692" s="16">
        <f t="shared" ref="B2692:B2755" si="212">1.165*(16600+(A2692*143.5))</f>
        <v>469046.47500000003</v>
      </c>
      <c r="C2692" s="274">
        <f t="shared" si="211"/>
        <v>417487.99999999994</v>
      </c>
      <c r="D2692" s="276">
        <f t="shared" ref="D2692:D2755" si="213">B2692/A2692</f>
        <v>174.36671933085503</v>
      </c>
      <c r="E2692" s="276">
        <f t="shared" ref="E2692:E2755" si="214">C2692/A2692</f>
        <v>155.19999999999999</v>
      </c>
    </row>
    <row r="2693" spans="1:5" x14ac:dyDescent="0.2">
      <c r="A2693" s="273">
        <f t="shared" si="210"/>
        <v>2691</v>
      </c>
      <c r="B2693" s="16">
        <f t="shared" si="212"/>
        <v>469213.65250000003</v>
      </c>
      <c r="C2693" s="274">
        <f t="shared" si="211"/>
        <v>417643.19999999995</v>
      </c>
      <c r="D2693" s="276">
        <f t="shared" si="213"/>
        <v>174.36404775176516</v>
      </c>
      <c r="E2693" s="276">
        <f t="shared" si="214"/>
        <v>155.19999999999999</v>
      </c>
    </row>
    <row r="2694" spans="1:5" x14ac:dyDescent="0.2">
      <c r="A2694" s="273">
        <f t="shared" si="210"/>
        <v>2692</v>
      </c>
      <c r="B2694" s="16">
        <f t="shared" si="212"/>
        <v>469380.83</v>
      </c>
      <c r="C2694" s="274">
        <f t="shared" si="211"/>
        <v>417798.39999999997</v>
      </c>
      <c r="D2694" s="276">
        <f t="shared" si="213"/>
        <v>174.36137815750371</v>
      </c>
      <c r="E2694" s="276">
        <f t="shared" si="214"/>
        <v>155.19999999999999</v>
      </c>
    </row>
    <row r="2695" spans="1:5" x14ac:dyDescent="0.2">
      <c r="A2695" s="273">
        <f t="shared" si="210"/>
        <v>2693</v>
      </c>
      <c r="B2695" s="16">
        <f t="shared" si="212"/>
        <v>469548.00750000001</v>
      </c>
      <c r="C2695" s="274">
        <f t="shared" si="211"/>
        <v>417953.6</v>
      </c>
      <c r="D2695" s="276">
        <f t="shared" si="213"/>
        <v>174.35871054585965</v>
      </c>
      <c r="E2695" s="276">
        <f t="shared" si="214"/>
        <v>155.19999999999999</v>
      </c>
    </row>
    <row r="2696" spans="1:5" x14ac:dyDescent="0.2">
      <c r="A2696" s="273">
        <f t="shared" si="210"/>
        <v>2694</v>
      </c>
      <c r="B2696" s="16">
        <f t="shared" si="212"/>
        <v>469715.185</v>
      </c>
      <c r="C2696" s="274">
        <f t="shared" si="211"/>
        <v>418108.8</v>
      </c>
      <c r="D2696" s="276">
        <f t="shared" si="213"/>
        <v>174.3560449146251</v>
      </c>
      <c r="E2696" s="276">
        <f t="shared" si="214"/>
        <v>155.19999999999999</v>
      </c>
    </row>
    <row r="2697" spans="1:5" x14ac:dyDescent="0.2">
      <c r="A2697" s="273">
        <f t="shared" si="210"/>
        <v>2695</v>
      </c>
      <c r="B2697" s="16">
        <f t="shared" si="212"/>
        <v>469882.36249999999</v>
      </c>
      <c r="C2697" s="274">
        <f t="shared" si="211"/>
        <v>418263.99999999994</v>
      </c>
      <c r="D2697" s="276">
        <f t="shared" si="213"/>
        <v>174.35338126159553</v>
      </c>
      <c r="E2697" s="276">
        <f t="shared" si="214"/>
        <v>155.19999999999999</v>
      </c>
    </row>
    <row r="2698" spans="1:5" x14ac:dyDescent="0.2">
      <c r="A2698" s="273">
        <f t="shared" si="210"/>
        <v>2696</v>
      </c>
      <c r="B2698" s="16">
        <f t="shared" si="212"/>
        <v>470049.54000000004</v>
      </c>
      <c r="C2698" s="274">
        <f t="shared" si="211"/>
        <v>418419.19999999995</v>
      </c>
      <c r="D2698" s="276">
        <f t="shared" si="213"/>
        <v>174.35071958456976</v>
      </c>
      <c r="E2698" s="276">
        <f t="shared" si="214"/>
        <v>155.19999999999999</v>
      </c>
    </row>
    <row r="2699" spans="1:5" x14ac:dyDescent="0.2">
      <c r="A2699" s="273">
        <f t="shared" si="210"/>
        <v>2697</v>
      </c>
      <c r="B2699" s="16">
        <f t="shared" si="212"/>
        <v>470216.71750000003</v>
      </c>
      <c r="C2699" s="274">
        <f t="shared" si="211"/>
        <v>418574.39999999997</v>
      </c>
      <c r="D2699" s="276">
        <f t="shared" si="213"/>
        <v>174.34805988134966</v>
      </c>
      <c r="E2699" s="276">
        <f t="shared" si="214"/>
        <v>155.19999999999999</v>
      </c>
    </row>
    <row r="2700" spans="1:5" x14ac:dyDescent="0.2">
      <c r="A2700" s="273">
        <f t="shared" si="210"/>
        <v>2698</v>
      </c>
      <c r="B2700" s="16">
        <f t="shared" si="212"/>
        <v>470383.89500000002</v>
      </c>
      <c r="C2700" s="274">
        <f t="shared" si="211"/>
        <v>418729.6</v>
      </c>
      <c r="D2700" s="276">
        <f t="shared" si="213"/>
        <v>174.34540214974055</v>
      </c>
      <c r="E2700" s="276">
        <f t="shared" si="214"/>
        <v>155.19999999999999</v>
      </c>
    </row>
    <row r="2701" spans="1:5" x14ac:dyDescent="0.2">
      <c r="A2701" s="273">
        <f t="shared" si="210"/>
        <v>2699</v>
      </c>
      <c r="B2701" s="16">
        <f t="shared" si="212"/>
        <v>470551.07250000001</v>
      </c>
      <c r="C2701" s="274">
        <f t="shared" si="211"/>
        <v>418884.8</v>
      </c>
      <c r="D2701" s="276">
        <f t="shared" si="213"/>
        <v>174.34274638755096</v>
      </c>
      <c r="E2701" s="276">
        <f t="shared" si="214"/>
        <v>155.19999999999999</v>
      </c>
    </row>
    <row r="2702" spans="1:5" x14ac:dyDescent="0.2">
      <c r="A2702" s="273">
        <f t="shared" si="210"/>
        <v>2700</v>
      </c>
      <c r="B2702" s="16">
        <f t="shared" si="212"/>
        <v>470718.25</v>
      </c>
      <c r="C2702" s="274">
        <f t="shared" si="211"/>
        <v>419039.99999999994</v>
      </c>
      <c r="D2702" s="276">
        <f t="shared" si="213"/>
        <v>174.34009259259258</v>
      </c>
      <c r="E2702" s="276">
        <f t="shared" si="214"/>
        <v>155.19999999999999</v>
      </c>
    </row>
    <row r="2703" spans="1:5" x14ac:dyDescent="0.2">
      <c r="A2703" s="273">
        <f t="shared" ref="A2703:A2766" si="215">A2702+1</f>
        <v>2701</v>
      </c>
      <c r="B2703" s="16">
        <f t="shared" si="212"/>
        <v>470885.42749999999</v>
      </c>
      <c r="C2703" s="274">
        <f t="shared" ref="C2703:C2766" si="216">A2703*155.2</f>
        <v>419195.19999999995</v>
      </c>
      <c r="D2703" s="276">
        <f t="shared" si="213"/>
        <v>174.33744076268047</v>
      </c>
      <c r="E2703" s="276">
        <f t="shared" si="214"/>
        <v>155.19999999999999</v>
      </c>
    </row>
    <row r="2704" spans="1:5" x14ac:dyDescent="0.2">
      <c r="A2704" s="273">
        <f t="shared" si="215"/>
        <v>2702</v>
      </c>
      <c r="B2704" s="16">
        <f t="shared" si="212"/>
        <v>471052.60500000004</v>
      </c>
      <c r="C2704" s="274">
        <f t="shared" si="216"/>
        <v>419350.39999999997</v>
      </c>
      <c r="D2704" s="276">
        <f t="shared" si="213"/>
        <v>174.33479089563289</v>
      </c>
      <c r="E2704" s="276">
        <f t="shared" si="214"/>
        <v>155.19999999999999</v>
      </c>
    </row>
    <row r="2705" spans="1:5" x14ac:dyDescent="0.2">
      <c r="A2705" s="273">
        <f t="shared" si="215"/>
        <v>2703</v>
      </c>
      <c r="B2705" s="16">
        <f t="shared" si="212"/>
        <v>471219.78250000003</v>
      </c>
      <c r="C2705" s="274">
        <f t="shared" si="216"/>
        <v>419505.6</v>
      </c>
      <c r="D2705" s="276">
        <f t="shared" si="213"/>
        <v>174.3321429892712</v>
      </c>
      <c r="E2705" s="276">
        <f t="shared" si="214"/>
        <v>155.19999999999999</v>
      </c>
    </row>
    <row r="2706" spans="1:5" x14ac:dyDescent="0.2">
      <c r="A2706" s="273">
        <f t="shared" si="215"/>
        <v>2704</v>
      </c>
      <c r="B2706" s="16">
        <f t="shared" si="212"/>
        <v>471386.96</v>
      </c>
      <c r="C2706" s="274">
        <f t="shared" si="216"/>
        <v>419660.79999999999</v>
      </c>
      <c r="D2706" s="276">
        <f t="shared" si="213"/>
        <v>174.32949704142013</v>
      </c>
      <c r="E2706" s="276">
        <f t="shared" si="214"/>
        <v>155.19999999999999</v>
      </c>
    </row>
    <row r="2707" spans="1:5" x14ac:dyDescent="0.2">
      <c r="A2707" s="273">
        <f t="shared" si="215"/>
        <v>2705</v>
      </c>
      <c r="B2707" s="16">
        <f t="shared" si="212"/>
        <v>471554.13750000001</v>
      </c>
      <c r="C2707" s="274">
        <f t="shared" si="216"/>
        <v>419815.99999999994</v>
      </c>
      <c r="D2707" s="276">
        <f t="shared" si="213"/>
        <v>174.32685304990758</v>
      </c>
      <c r="E2707" s="276">
        <f t="shared" si="214"/>
        <v>155.19999999999999</v>
      </c>
    </row>
    <row r="2708" spans="1:5" x14ac:dyDescent="0.2">
      <c r="A2708" s="273">
        <f t="shared" si="215"/>
        <v>2706</v>
      </c>
      <c r="B2708" s="16">
        <f t="shared" si="212"/>
        <v>471721.315</v>
      </c>
      <c r="C2708" s="274">
        <f t="shared" si="216"/>
        <v>419971.19999999995</v>
      </c>
      <c r="D2708" s="276">
        <f t="shared" si="213"/>
        <v>174.32421101256466</v>
      </c>
      <c r="E2708" s="276">
        <f t="shared" si="214"/>
        <v>155.19999999999999</v>
      </c>
    </row>
    <row r="2709" spans="1:5" x14ac:dyDescent="0.2">
      <c r="A2709" s="273">
        <f t="shared" si="215"/>
        <v>2707</v>
      </c>
      <c r="B2709" s="16">
        <f t="shared" si="212"/>
        <v>471888.49249999999</v>
      </c>
      <c r="C2709" s="274">
        <f t="shared" si="216"/>
        <v>420126.39999999997</v>
      </c>
      <c r="D2709" s="276">
        <f t="shared" si="213"/>
        <v>174.32157092722571</v>
      </c>
      <c r="E2709" s="276">
        <f t="shared" si="214"/>
        <v>155.19999999999999</v>
      </c>
    </row>
    <row r="2710" spans="1:5" x14ac:dyDescent="0.2">
      <c r="A2710" s="273">
        <f t="shared" si="215"/>
        <v>2708</v>
      </c>
      <c r="B2710" s="16">
        <f t="shared" si="212"/>
        <v>472055.67000000004</v>
      </c>
      <c r="C2710" s="274">
        <f t="shared" si="216"/>
        <v>420281.59999999998</v>
      </c>
      <c r="D2710" s="276">
        <f t="shared" si="213"/>
        <v>174.31893279172823</v>
      </c>
      <c r="E2710" s="276">
        <f t="shared" si="214"/>
        <v>155.19999999999999</v>
      </c>
    </row>
    <row r="2711" spans="1:5" x14ac:dyDescent="0.2">
      <c r="A2711" s="273">
        <f t="shared" si="215"/>
        <v>2709</v>
      </c>
      <c r="B2711" s="16">
        <f t="shared" si="212"/>
        <v>472222.84750000003</v>
      </c>
      <c r="C2711" s="274">
        <f t="shared" si="216"/>
        <v>420436.8</v>
      </c>
      <c r="D2711" s="276">
        <f t="shared" si="213"/>
        <v>174.31629660391289</v>
      </c>
      <c r="E2711" s="276">
        <f t="shared" si="214"/>
        <v>155.19999999999999</v>
      </c>
    </row>
    <row r="2712" spans="1:5" x14ac:dyDescent="0.2">
      <c r="A2712" s="273">
        <f t="shared" si="215"/>
        <v>2710</v>
      </c>
      <c r="B2712" s="16">
        <f t="shared" si="212"/>
        <v>472390.02500000002</v>
      </c>
      <c r="C2712" s="274">
        <f t="shared" si="216"/>
        <v>420591.99999999994</v>
      </c>
      <c r="D2712" s="276">
        <f t="shared" si="213"/>
        <v>174.31366236162361</v>
      </c>
      <c r="E2712" s="276">
        <f t="shared" si="214"/>
        <v>155.19999999999999</v>
      </c>
    </row>
    <row r="2713" spans="1:5" x14ac:dyDescent="0.2">
      <c r="A2713" s="273">
        <f t="shared" si="215"/>
        <v>2711</v>
      </c>
      <c r="B2713" s="16">
        <f t="shared" si="212"/>
        <v>472557.20250000001</v>
      </c>
      <c r="C2713" s="274">
        <f t="shared" si="216"/>
        <v>420747.19999999995</v>
      </c>
      <c r="D2713" s="276">
        <f t="shared" si="213"/>
        <v>174.31103006270749</v>
      </c>
      <c r="E2713" s="276">
        <f t="shared" si="214"/>
        <v>155.19999999999999</v>
      </c>
    </row>
    <row r="2714" spans="1:5" x14ac:dyDescent="0.2">
      <c r="A2714" s="273">
        <f t="shared" si="215"/>
        <v>2712</v>
      </c>
      <c r="B2714" s="16">
        <f t="shared" si="212"/>
        <v>472724.38</v>
      </c>
      <c r="C2714" s="274">
        <f t="shared" si="216"/>
        <v>420902.39999999997</v>
      </c>
      <c r="D2714" s="276">
        <f t="shared" si="213"/>
        <v>174.30839970501475</v>
      </c>
      <c r="E2714" s="276">
        <f t="shared" si="214"/>
        <v>155.19999999999999</v>
      </c>
    </row>
    <row r="2715" spans="1:5" x14ac:dyDescent="0.2">
      <c r="A2715" s="273">
        <f t="shared" si="215"/>
        <v>2713</v>
      </c>
      <c r="B2715" s="16">
        <f t="shared" si="212"/>
        <v>472891.5575</v>
      </c>
      <c r="C2715" s="274">
        <f t="shared" si="216"/>
        <v>421057.6</v>
      </c>
      <c r="D2715" s="276">
        <f t="shared" si="213"/>
        <v>174.30577128639882</v>
      </c>
      <c r="E2715" s="276">
        <f t="shared" si="214"/>
        <v>155.19999999999999</v>
      </c>
    </row>
    <row r="2716" spans="1:5" x14ac:dyDescent="0.2">
      <c r="A2716" s="273">
        <f t="shared" si="215"/>
        <v>2714</v>
      </c>
      <c r="B2716" s="16">
        <f t="shared" si="212"/>
        <v>473058.73499999999</v>
      </c>
      <c r="C2716" s="274">
        <f t="shared" si="216"/>
        <v>421212.8</v>
      </c>
      <c r="D2716" s="276">
        <f t="shared" si="213"/>
        <v>174.30314480471628</v>
      </c>
      <c r="E2716" s="276">
        <f t="shared" si="214"/>
        <v>155.19999999999999</v>
      </c>
    </row>
    <row r="2717" spans="1:5" x14ac:dyDescent="0.2">
      <c r="A2717" s="273">
        <f t="shared" si="215"/>
        <v>2715</v>
      </c>
      <c r="B2717" s="16">
        <f t="shared" si="212"/>
        <v>473225.91250000003</v>
      </c>
      <c r="C2717" s="274">
        <f t="shared" si="216"/>
        <v>421367.99999999994</v>
      </c>
      <c r="D2717" s="276">
        <f t="shared" si="213"/>
        <v>174.30052025782689</v>
      </c>
      <c r="E2717" s="276">
        <f t="shared" si="214"/>
        <v>155.19999999999999</v>
      </c>
    </row>
    <row r="2718" spans="1:5" x14ac:dyDescent="0.2">
      <c r="A2718" s="273">
        <f t="shared" si="215"/>
        <v>2716</v>
      </c>
      <c r="B2718" s="16">
        <f t="shared" si="212"/>
        <v>473393.09</v>
      </c>
      <c r="C2718" s="274">
        <f t="shared" si="216"/>
        <v>421523.19999999995</v>
      </c>
      <c r="D2718" s="276">
        <f t="shared" si="213"/>
        <v>174.29789764359353</v>
      </c>
      <c r="E2718" s="276">
        <f t="shared" si="214"/>
        <v>155.19999999999999</v>
      </c>
    </row>
    <row r="2719" spans="1:5" x14ac:dyDescent="0.2">
      <c r="A2719" s="273">
        <f t="shared" si="215"/>
        <v>2717</v>
      </c>
      <c r="B2719" s="16">
        <f t="shared" si="212"/>
        <v>473560.26750000002</v>
      </c>
      <c r="C2719" s="274">
        <f t="shared" si="216"/>
        <v>421678.39999999997</v>
      </c>
      <c r="D2719" s="276">
        <f t="shared" si="213"/>
        <v>174.29527695988222</v>
      </c>
      <c r="E2719" s="276">
        <f t="shared" si="214"/>
        <v>155.19999999999999</v>
      </c>
    </row>
    <row r="2720" spans="1:5" x14ac:dyDescent="0.2">
      <c r="A2720" s="273">
        <f t="shared" si="215"/>
        <v>2718</v>
      </c>
      <c r="B2720" s="16">
        <f t="shared" si="212"/>
        <v>473727.44500000001</v>
      </c>
      <c r="C2720" s="274">
        <f t="shared" si="216"/>
        <v>421833.6</v>
      </c>
      <c r="D2720" s="276">
        <f t="shared" si="213"/>
        <v>174.29265820456217</v>
      </c>
      <c r="E2720" s="276">
        <f t="shared" si="214"/>
        <v>155.19999999999999</v>
      </c>
    </row>
    <row r="2721" spans="1:5" x14ac:dyDescent="0.2">
      <c r="A2721" s="273">
        <f t="shared" si="215"/>
        <v>2719</v>
      </c>
      <c r="B2721" s="16">
        <f t="shared" si="212"/>
        <v>473894.6225</v>
      </c>
      <c r="C2721" s="274">
        <f t="shared" si="216"/>
        <v>421988.8</v>
      </c>
      <c r="D2721" s="276">
        <f t="shared" si="213"/>
        <v>174.29004137550569</v>
      </c>
      <c r="E2721" s="276">
        <f t="shared" si="214"/>
        <v>155.19999999999999</v>
      </c>
    </row>
    <row r="2722" spans="1:5" x14ac:dyDescent="0.2">
      <c r="A2722" s="273">
        <f t="shared" si="215"/>
        <v>2720</v>
      </c>
      <c r="B2722" s="16">
        <f t="shared" si="212"/>
        <v>474061.8</v>
      </c>
      <c r="C2722" s="274">
        <f t="shared" si="216"/>
        <v>422143.99999999994</v>
      </c>
      <c r="D2722" s="276">
        <f t="shared" si="213"/>
        <v>174.28742647058823</v>
      </c>
      <c r="E2722" s="276">
        <f t="shared" si="214"/>
        <v>155.19999999999999</v>
      </c>
    </row>
    <row r="2723" spans="1:5" x14ac:dyDescent="0.2">
      <c r="A2723" s="273">
        <f t="shared" si="215"/>
        <v>2721</v>
      </c>
      <c r="B2723" s="16">
        <f t="shared" si="212"/>
        <v>474228.97750000004</v>
      </c>
      <c r="C2723" s="274">
        <f t="shared" si="216"/>
        <v>422299.19999999995</v>
      </c>
      <c r="D2723" s="276">
        <f t="shared" si="213"/>
        <v>174.28481348768835</v>
      </c>
      <c r="E2723" s="276">
        <f t="shared" si="214"/>
        <v>155.19999999999999</v>
      </c>
    </row>
    <row r="2724" spans="1:5" x14ac:dyDescent="0.2">
      <c r="A2724" s="273">
        <f t="shared" si="215"/>
        <v>2722</v>
      </c>
      <c r="B2724" s="16">
        <f t="shared" si="212"/>
        <v>474396.15500000003</v>
      </c>
      <c r="C2724" s="274">
        <f t="shared" si="216"/>
        <v>422454.39999999997</v>
      </c>
      <c r="D2724" s="276">
        <f t="shared" si="213"/>
        <v>174.28220242468774</v>
      </c>
      <c r="E2724" s="276">
        <f t="shared" si="214"/>
        <v>155.19999999999999</v>
      </c>
    </row>
    <row r="2725" spans="1:5" x14ac:dyDescent="0.2">
      <c r="A2725" s="273">
        <f t="shared" si="215"/>
        <v>2723</v>
      </c>
      <c r="B2725" s="16">
        <f t="shared" si="212"/>
        <v>474563.33250000002</v>
      </c>
      <c r="C2725" s="274">
        <f t="shared" si="216"/>
        <v>422609.6</v>
      </c>
      <c r="D2725" s="276">
        <f t="shared" si="213"/>
        <v>174.27959327947119</v>
      </c>
      <c r="E2725" s="276">
        <f t="shared" si="214"/>
        <v>155.19999999999999</v>
      </c>
    </row>
    <row r="2726" spans="1:5" x14ac:dyDescent="0.2">
      <c r="A2726" s="273">
        <f t="shared" si="215"/>
        <v>2724</v>
      </c>
      <c r="B2726" s="16">
        <f t="shared" si="212"/>
        <v>474730.51</v>
      </c>
      <c r="C2726" s="274">
        <f t="shared" si="216"/>
        <v>422764.79999999999</v>
      </c>
      <c r="D2726" s="276">
        <f t="shared" si="213"/>
        <v>174.27698604992659</v>
      </c>
      <c r="E2726" s="276">
        <f t="shared" si="214"/>
        <v>155.19999999999999</v>
      </c>
    </row>
    <row r="2727" spans="1:5" x14ac:dyDescent="0.2">
      <c r="A2727" s="273">
        <f t="shared" si="215"/>
        <v>2725</v>
      </c>
      <c r="B2727" s="16">
        <f t="shared" si="212"/>
        <v>474897.6875</v>
      </c>
      <c r="C2727" s="274">
        <f t="shared" si="216"/>
        <v>422919.99999999994</v>
      </c>
      <c r="D2727" s="276">
        <f t="shared" si="213"/>
        <v>174.27438073394495</v>
      </c>
      <c r="E2727" s="276">
        <f t="shared" si="214"/>
        <v>155.19999999999999</v>
      </c>
    </row>
    <row r="2728" spans="1:5" x14ac:dyDescent="0.2">
      <c r="A2728" s="273">
        <f t="shared" si="215"/>
        <v>2726</v>
      </c>
      <c r="B2728" s="16">
        <f t="shared" si="212"/>
        <v>475064.86499999999</v>
      </c>
      <c r="C2728" s="274">
        <f t="shared" si="216"/>
        <v>423075.19999999995</v>
      </c>
      <c r="D2728" s="276">
        <f t="shared" si="213"/>
        <v>174.27177732942039</v>
      </c>
      <c r="E2728" s="276">
        <f t="shared" si="214"/>
        <v>155.19999999999999</v>
      </c>
    </row>
    <row r="2729" spans="1:5" x14ac:dyDescent="0.2">
      <c r="A2729" s="273">
        <f t="shared" si="215"/>
        <v>2727</v>
      </c>
      <c r="B2729" s="16">
        <f t="shared" si="212"/>
        <v>475232.04250000004</v>
      </c>
      <c r="C2729" s="274">
        <f t="shared" si="216"/>
        <v>423230.39999999997</v>
      </c>
      <c r="D2729" s="276">
        <f t="shared" si="213"/>
        <v>174.26917583425012</v>
      </c>
      <c r="E2729" s="276">
        <f t="shared" si="214"/>
        <v>155.19999999999999</v>
      </c>
    </row>
    <row r="2730" spans="1:5" x14ac:dyDescent="0.2">
      <c r="A2730" s="273">
        <f t="shared" si="215"/>
        <v>2728</v>
      </c>
      <c r="B2730" s="16">
        <f t="shared" si="212"/>
        <v>475399.22000000003</v>
      </c>
      <c r="C2730" s="274">
        <f t="shared" si="216"/>
        <v>423385.59999999998</v>
      </c>
      <c r="D2730" s="276">
        <f t="shared" si="213"/>
        <v>174.26657624633432</v>
      </c>
      <c r="E2730" s="276">
        <f t="shared" si="214"/>
        <v>155.19999999999999</v>
      </c>
    </row>
    <row r="2731" spans="1:5" x14ac:dyDescent="0.2">
      <c r="A2731" s="273">
        <f t="shared" si="215"/>
        <v>2729</v>
      </c>
      <c r="B2731" s="16">
        <f t="shared" si="212"/>
        <v>475566.39750000002</v>
      </c>
      <c r="C2731" s="274">
        <f t="shared" si="216"/>
        <v>423540.8</v>
      </c>
      <c r="D2731" s="276">
        <f t="shared" si="213"/>
        <v>174.26397856357642</v>
      </c>
      <c r="E2731" s="276">
        <f t="shared" si="214"/>
        <v>155.19999999999999</v>
      </c>
    </row>
    <row r="2732" spans="1:5" x14ac:dyDescent="0.2">
      <c r="A2732" s="273">
        <f t="shared" si="215"/>
        <v>2730</v>
      </c>
      <c r="B2732" s="16">
        <f t="shared" si="212"/>
        <v>475733.57500000001</v>
      </c>
      <c r="C2732" s="274">
        <f t="shared" si="216"/>
        <v>423695.99999999994</v>
      </c>
      <c r="D2732" s="276">
        <f t="shared" si="213"/>
        <v>174.26138278388279</v>
      </c>
      <c r="E2732" s="276">
        <f t="shared" si="214"/>
        <v>155.19999999999999</v>
      </c>
    </row>
    <row r="2733" spans="1:5" x14ac:dyDescent="0.2">
      <c r="A2733" s="273">
        <f t="shared" si="215"/>
        <v>2731</v>
      </c>
      <c r="B2733" s="16">
        <f t="shared" si="212"/>
        <v>475900.7525</v>
      </c>
      <c r="C2733" s="274">
        <f t="shared" si="216"/>
        <v>423851.19999999995</v>
      </c>
      <c r="D2733" s="276">
        <f t="shared" si="213"/>
        <v>174.25878890516296</v>
      </c>
      <c r="E2733" s="276">
        <f t="shared" si="214"/>
        <v>155.19999999999999</v>
      </c>
    </row>
    <row r="2734" spans="1:5" x14ac:dyDescent="0.2">
      <c r="A2734" s="273">
        <f t="shared" si="215"/>
        <v>2732</v>
      </c>
      <c r="B2734" s="16">
        <f t="shared" si="212"/>
        <v>476067.93</v>
      </c>
      <c r="C2734" s="274">
        <f t="shared" si="216"/>
        <v>424006.39999999997</v>
      </c>
      <c r="D2734" s="276">
        <f t="shared" si="213"/>
        <v>174.25619692532942</v>
      </c>
      <c r="E2734" s="276">
        <f t="shared" si="214"/>
        <v>155.19999999999999</v>
      </c>
    </row>
    <row r="2735" spans="1:5" x14ac:dyDescent="0.2">
      <c r="A2735" s="273">
        <f t="shared" si="215"/>
        <v>2733</v>
      </c>
      <c r="B2735" s="16">
        <f t="shared" si="212"/>
        <v>476235.10750000004</v>
      </c>
      <c r="C2735" s="274">
        <f t="shared" si="216"/>
        <v>424161.6</v>
      </c>
      <c r="D2735" s="276">
        <f t="shared" si="213"/>
        <v>174.25360684229787</v>
      </c>
      <c r="E2735" s="276">
        <f t="shared" si="214"/>
        <v>155.19999999999999</v>
      </c>
    </row>
    <row r="2736" spans="1:5" x14ac:dyDescent="0.2">
      <c r="A2736" s="273">
        <f t="shared" si="215"/>
        <v>2734</v>
      </c>
      <c r="B2736" s="16">
        <f t="shared" si="212"/>
        <v>476402.28500000003</v>
      </c>
      <c r="C2736" s="274">
        <f t="shared" si="216"/>
        <v>424316.8</v>
      </c>
      <c r="D2736" s="276">
        <f t="shared" si="213"/>
        <v>174.25101865398685</v>
      </c>
      <c r="E2736" s="276">
        <f t="shared" si="214"/>
        <v>155.19999999999999</v>
      </c>
    </row>
    <row r="2737" spans="1:5" x14ac:dyDescent="0.2">
      <c r="A2737" s="273">
        <f t="shared" si="215"/>
        <v>2735</v>
      </c>
      <c r="B2737" s="16">
        <f t="shared" si="212"/>
        <v>476569.46250000002</v>
      </c>
      <c r="C2737" s="274">
        <f t="shared" si="216"/>
        <v>424471.99999999994</v>
      </c>
      <c r="D2737" s="276">
        <f t="shared" si="213"/>
        <v>174.2484323583181</v>
      </c>
      <c r="E2737" s="276">
        <f t="shared" si="214"/>
        <v>155.19999999999999</v>
      </c>
    </row>
    <row r="2738" spans="1:5" x14ac:dyDescent="0.2">
      <c r="A2738" s="273">
        <f t="shared" si="215"/>
        <v>2736</v>
      </c>
      <c r="B2738" s="16">
        <f t="shared" si="212"/>
        <v>476736.64</v>
      </c>
      <c r="C2738" s="274">
        <f t="shared" si="216"/>
        <v>424627.19999999995</v>
      </c>
      <c r="D2738" s="276">
        <f t="shared" si="213"/>
        <v>174.24584795321638</v>
      </c>
      <c r="E2738" s="276">
        <f t="shared" si="214"/>
        <v>155.19999999999999</v>
      </c>
    </row>
    <row r="2739" spans="1:5" x14ac:dyDescent="0.2">
      <c r="A2739" s="273">
        <f t="shared" si="215"/>
        <v>2737</v>
      </c>
      <c r="B2739" s="16">
        <f t="shared" si="212"/>
        <v>476903.8175</v>
      </c>
      <c r="C2739" s="274">
        <f t="shared" si="216"/>
        <v>424782.39999999997</v>
      </c>
      <c r="D2739" s="276">
        <f t="shared" si="213"/>
        <v>174.24326543660942</v>
      </c>
      <c r="E2739" s="276">
        <f t="shared" si="214"/>
        <v>155.19999999999999</v>
      </c>
    </row>
    <row r="2740" spans="1:5" x14ac:dyDescent="0.2">
      <c r="A2740" s="273">
        <f t="shared" si="215"/>
        <v>2738</v>
      </c>
      <c r="B2740" s="16">
        <f t="shared" si="212"/>
        <v>477070.995</v>
      </c>
      <c r="C2740" s="274">
        <f t="shared" si="216"/>
        <v>424937.6</v>
      </c>
      <c r="D2740" s="276">
        <f t="shared" si="213"/>
        <v>174.24068480642805</v>
      </c>
      <c r="E2740" s="276">
        <f t="shared" si="214"/>
        <v>155.19999999999999</v>
      </c>
    </row>
    <row r="2741" spans="1:5" x14ac:dyDescent="0.2">
      <c r="A2741" s="273">
        <f t="shared" si="215"/>
        <v>2739</v>
      </c>
      <c r="B2741" s="16">
        <f t="shared" si="212"/>
        <v>477238.17249999999</v>
      </c>
      <c r="C2741" s="274">
        <f t="shared" si="216"/>
        <v>425092.8</v>
      </c>
      <c r="D2741" s="276">
        <f t="shared" si="213"/>
        <v>174.23810606060604</v>
      </c>
      <c r="E2741" s="276">
        <f t="shared" si="214"/>
        <v>155.19999999999999</v>
      </c>
    </row>
    <row r="2742" spans="1:5" x14ac:dyDescent="0.2">
      <c r="A2742" s="273">
        <f t="shared" si="215"/>
        <v>2740</v>
      </c>
      <c r="B2742" s="16">
        <f t="shared" si="212"/>
        <v>477405.35000000003</v>
      </c>
      <c r="C2742" s="274">
        <f t="shared" si="216"/>
        <v>425247.99999999994</v>
      </c>
      <c r="D2742" s="276">
        <f t="shared" si="213"/>
        <v>174.2355291970803</v>
      </c>
      <c r="E2742" s="276">
        <f t="shared" si="214"/>
        <v>155.19999999999999</v>
      </c>
    </row>
    <row r="2743" spans="1:5" x14ac:dyDescent="0.2">
      <c r="A2743" s="273">
        <f t="shared" si="215"/>
        <v>2741</v>
      </c>
      <c r="B2743" s="16">
        <f t="shared" si="212"/>
        <v>477572.52750000003</v>
      </c>
      <c r="C2743" s="274">
        <f t="shared" si="216"/>
        <v>425403.19999999995</v>
      </c>
      <c r="D2743" s="276">
        <f t="shared" si="213"/>
        <v>174.23295421379061</v>
      </c>
      <c r="E2743" s="276">
        <f t="shared" si="214"/>
        <v>155.19999999999999</v>
      </c>
    </row>
    <row r="2744" spans="1:5" x14ac:dyDescent="0.2">
      <c r="A2744" s="273">
        <f t="shared" si="215"/>
        <v>2742</v>
      </c>
      <c r="B2744" s="16">
        <f t="shared" si="212"/>
        <v>477739.70500000002</v>
      </c>
      <c r="C2744" s="274">
        <f t="shared" si="216"/>
        <v>425558.39999999997</v>
      </c>
      <c r="D2744" s="276">
        <f t="shared" si="213"/>
        <v>174.23038110867981</v>
      </c>
      <c r="E2744" s="276">
        <f t="shared" si="214"/>
        <v>155.19999999999999</v>
      </c>
    </row>
    <row r="2745" spans="1:5" x14ac:dyDescent="0.2">
      <c r="A2745" s="273">
        <f t="shared" si="215"/>
        <v>2743</v>
      </c>
      <c r="B2745" s="16">
        <f t="shared" si="212"/>
        <v>477906.88250000001</v>
      </c>
      <c r="C2745" s="274">
        <f t="shared" si="216"/>
        <v>425713.6</v>
      </c>
      <c r="D2745" s="276">
        <f t="shared" si="213"/>
        <v>174.22780987969378</v>
      </c>
      <c r="E2745" s="276">
        <f t="shared" si="214"/>
        <v>155.19999999999999</v>
      </c>
    </row>
    <row r="2746" spans="1:5" x14ac:dyDescent="0.2">
      <c r="A2746" s="273">
        <f t="shared" si="215"/>
        <v>2744</v>
      </c>
      <c r="B2746" s="16">
        <f t="shared" si="212"/>
        <v>478074.06</v>
      </c>
      <c r="C2746" s="274">
        <f t="shared" si="216"/>
        <v>425868.79999999999</v>
      </c>
      <c r="D2746" s="276">
        <f t="shared" si="213"/>
        <v>174.22524052478133</v>
      </c>
      <c r="E2746" s="276">
        <f t="shared" si="214"/>
        <v>155.19999999999999</v>
      </c>
    </row>
    <row r="2747" spans="1:5" x14ac:dyDescent="0.2">
      <c r="A2747" s="273">
        <f t="shared" si="215"/>
        <v>2745</v>
      </c>
      <c r="B2747" s="16">
        <f t="shared" si="212"/>
        <v>478241.23749999999</v>
      </c>
      <c r="C2747" s="274">
        <f t="shared" si="216"/>
        <v>426023.99999999994</v>
      </c>
      <c r="D2747" s="276">
        <f t="shared" si="213"/>
        <v>174.22267304189435</v>
      </c>
      <c r="E2747" s="276">
        <f t="shared" si="214"/>
        <v>155.19999999999999</v>
      </c>
    </row>
    <row r="2748" spans="1:5" x14ac:dyDescent="0.2">
      <c r="A2748" s="273">
        <f t="shared" si="215"/>
        <v>2746</v>
      </c>
      <c r="B2748" s="16">
        <f t="shared" si="212"/>
        <v>478408.41500000004</v>
      </c>
      <c r="C2748" s="274">
        <f t="shared" si="216"/>
        <v>426179.19999999995</v>
      </c>
      <c r="D2748" s="276">
        <f t="shared" si="213"/>
        <v>174.22010742898763</v>
      </c>
      <c r="E2748" s="276">
        <f t="shared" si="214"/>
        <v>155.19999999999999</v>
      </c>
    </row>
    <row r="2749" spans="1:5" x14ac:dyDescent="0.2">
      <c r="A2749" s="273">
        <f t="shared" si="215"/>
        <v>2747</v>
      </c>
      <c r="B2749" s="16">
        <f t="shared" si="212"/>
        <v>478575.59250000003</v>
      </c>
      <c r="C2749" s="274">
        <f t="shared" si="216"/>
        <v>426334.39999999997</v>
      </c>
      <c r="D2749" s="276">
        <f t="shared" si="213"/>
        <v>174.21754368401895</v>
      </c>
      <c r="E2749" s="276">
        <f t="shared" si="214"/>
        <v>155.19999999999999</v>
      </c>
    </row>
    <row r="2750" spans="1:5" x14ac:dyDescent="0.2">
      <c r="A2750" s="273">
        <f t="shared" si="215"/>
        <v>2748</v>
      </c>
      <c r="B2750" s="16">
        <f t="shared" si="212"/>
        <v>478742.77</v>
      </c>
      <c r="C2750" s="274">
        <f t="shared" si="216"/>
        <v>426489.59999999998</v>
      </c>
      <c r="D2750" s="276">
        <f t="shared" si="213"/>
        <v>174.21498180494905</v>
      </c>
      <c r="E2750" s="276">
        <f t="shared" si="214"/>
        <v>155.19999999999999</v>
      </c>
    </row>
    <row r="2751" spans="1:5" x14ac:dyDescent="0.2">
      <c r="A2751" s="273">
        <f t="shared" si="215"/>
        <v>2749</v>
      </c>
      <c r="B2751" s="16">
        <f t="shared" si="212"/>
        <v>478909.94750000001</v>
      </c>
      <c r="C2751" s="274">
        <f t="shared" si="216"/>
        <v>426644.8</v>
      </c>
      <c r="D2751" s="276">
        <f t="shared" si="213"/>
        <v>174.21242178974174</v>
      </c>
      <c r="E2751" s="276">
        <f t="shared" si="214"/>
        <v>155.19999999999999</v>
      </c>
    </row>
    <row r="2752" spans="1:5" x14ac:dyDescent="0.2">
      <c r="A2752" s="273">
        <f t="shared" si="215"/>
        <v>2750</v>
      </c>
      <c r="B2752" s="16">
        <f t="shared" si="212"/>
        <v>479077.125</v>
      </c>
      <c r="C2752" s="274">
        <f t="shared" si="216"/>
        <v>426799.99999999994</v>
      </c>
      <c r="D2752" s="276">
        <f t="shared" si="213"/>
        <v>174.20986363636365</v>
      </c>
      <c r="E2752" s="276">
        <f t="shared" si="214"/>
        <v>155.19999999999999</v>
      </c>
    </row>
    <row r="2753" spans="1:5" x14ac:dyDescent="0.2">
      <c r="A2753" s="273">
        <f t="shared" si="215"/>
        <v>2751</v>
      </c>
      <c r="B2753" s="16">
        <f t="shared" si="212"/>
        <v>479244.30249999999</v>
      </c>
      <c r="C2753" s="274">
        <f t="shared" si="216"/>
        <v>426955.19999999995</v>
      </c>
      <c r="D2753" s="276">
        <f t="shared" si="213"/>
        <v>174.20730734278445</v>
      </c>
      <c r="E2753" s="276">
        <f t="shared" si="214"/>
        <v>155.19999999999999</v>
      </c>
    </row>
    <row r="2754" spans="1:5" x14ac:dyDescent="0.2">
      <c r="A2754" s="273">
        <f t="shared" si="215"/>
        <v>2752</v>
      </c>
      <c r="B2754" s="16">
        <f t="shared" si="212"/>
        <v>479411.48000000004</v>
      </c>
      <c r="C2754" s="274">
        <f t="shared" si="216"/>
        <v>427110.39999999997</v>
      </c>
      <c r="D2754" s="276">
        <f t="shared" si="213"/>
        <v>174.20475290697675</v>
      </c>
      <c r="E2754" s="276">
        <f t="shared" si="214"/>
        <v>155.19999999999999</v>
      </c>
    </row>
    <row r="2755" spans="1:5" x14ac:dyDescent="0.2">
      <c r="A2755" s="273">
        <f t="shared" si="215"/>
        <v>2753</v>
      </c>
      <c r="B2755" s="16">
        <f t="shared" si="212"/>
        <v>479578.65750000003</v>
      </c>
      <c r="C2755" s="274">
        <f t="shared" si="216"/>
        <v>427265.6</v>
      </c>
      <c r="D2755" s="276">
        <f t="shared" si="213"/>
        <v>174.20220032691611</v>
      </c>
      <c r="E2755" s="276">
        <f t="shared" si="214"/>
        <v>155.19999999999999</v>
      </c>
    </row>
    <row r="2756" spans="1:5" x14ac:dyDescent="0.2">
      <c r="A2756" s="273">
        <f t="shared" si="215"/>
        <v>2754</v>
      </c>
      <c r="B2756" s="16">
        <f t="shared" ref="B2756:B2819" si="217">1.165*(16600+(A2756*143.5))</f>
        <v>479745.83500000002</v>
      </c>
      <c r="C2756" s="274">
        <f t="shared" si="216"/>
        <v>427420.8</v>
      </c>
      <c r="D2756" s="276">
        <f t="shared" ref="D2756:D2819" si="218">B2756/A2756</f>
        <v>174.19964960058098</v>
      </c>
      <c r="E2756" s="276">
        <f t="shared" ref="E2756:E2819" si="219">C2756/A2756</f>
        <v>155.19999999999999</v>
      </c>
    </row>
    <row r="2757" spans="1:5" x14ac:dyDescent="0.2">
      <c r="A2757" s="273">
        <f t="shared" si="215"/>
        <v>2755</v>
      </c>
      <c r="B2757" s="16">
        <f t="shared" si="217"/>
        <v>479913.01250000001</v>
      </c>
      <c r="C2757" s="274">
        <f t="shared" si="216"/>
        <v>427575.99999999994</v>
      </c>
      <c r="D2757" s="276">
        <f t="shared" si="218"/>
        <v>174.19710072595282</v>
      </c>
      <c r="E2757" s="276">
        <f t="shared" si="219"/>
        <v>155.19999999999999</v>
      </c>
    </row>
    <row r="2758" spans="1:5" x14ac:dyDescent="0.2">
      <c r="A2758" s="273">
        <f t="shared" si="215"/>
        <v>2756</v>
      </c>
      <c r="B2758" s="16">
        <f t="shared" si="217"/>
        <v>480080.19</v>
      </c>
      <c r="C2758" s="274">
        <f t="shared" si="216"/>
        <v>427731.19999999995</v>
      </c>
      <c r="D2758" s="276">
        <f t="shared" si="218"/>
        <v>174.19455370101596</v>
      </c>
      <c r="E2758" s="276">
        <f t="shared" si="219"/>
        <v>155.19999999999999</v>
      </c>
    </row>
    <row r="2759" spans="1:5" x14ac:dyDescent="0.2">
      <c r="A2759" s="273">
        <f t="shared" si="215"/>
        <v>2757</v>
      </c>
      <c r="B2759" s="16">
        <f t="shared" si="217"/>
        <v>480247.36749999999</v>
      </c>
      <c r="C2759" s="274">
        <f t="shared" si="216"/>
        <v>427886.39999999997</v>
      </c>
      <c r="D2759" s="276">
        <f t="shared" si="218"/>
        <v>174.19200852375769</v>
      </c>
      <c r="E2759" s="276">
        <f t="shared" si="219"/>
        <v>155.19999999999999</v>
      </c>
    </row>
    <row r="2760" spans="1:5" x14ac:dyDescent="0.2">
      <c r="A2760" s="273">
        <f t="shared" si="215"/>
        <v>2758</v>
      </c>
      <c r="B2760" s="16">
        <f t="shared" si="217"/>
        <v>480414.54500000004</v>
      </c>
      <c r="C2760" s="274">
        <f t="shared" si="216"/>
        <v>428041.6</v>
      </c>
      <c r="D2760" s="276">
        <f t="shared" si="218"/>
        <v>174.18946519216826</v>
      </c>
      <c r="E2760" s="276">
        <f t="shared" si="219"/>
        <v>155.19999999999999</v>
      </c>
    </row>
    <row r="2761" spans="1:5" x14ac:dyDescent="0.2">
      <c r="A2761" s="273">
        <f t="shared" si="215"/>
        <v>2759</v>
      </c>
      <c r="B2761" s="16">
        <f t="shared" si="217"/>
        <v>480581.72250000003</v>
      </c>
      <c r="C2761" s="274">
        <f t="shared" si="216"/>
        <v>428196.8</v>
      </c>
      <c r="D2761" s="276">
        <f t="shared" si="218"/>
        <v>174.18692370424068</v>
      </c>
      <c r="E2761" s="276">
        <f t="shared" si="219"/>
        <v>155.19999999999999</v>
      </c>
    </row>
    <row r="2762" spans="1:5" x14ac:dyDescent="0.2">
      <c r="A2762" s="273">
        <f t="shared" si="215"/>
        <v>2760</v>
      </c>
      <c r="B2762" s="16">
        <f t="shared" si="217"/>
        <v>480748.9</v>
      </c>
      <c r="C2762" s="274">
        <f t="shared" si="216"/>
        <v>428351.99999999994</v>
      </c>
      <c r="D2762" s="276">
        <f t="shared" si="218"/>
        <v>174.18438405797102</v>
      </c>
      <c r="E2762" s="276">
        <f t="shared" si="219"/>
        <v>155.19999999999999</v>
      </c>
    </row>
    <row r="2763" spans="1:5" x14ac:dyDescent="0.2">
      <c r="A2763" s="273">
        <f t="shared" si="215"/>
        <v>2761</v>
      </c>
      <c r="B2763" s="16">
        <f t="shared" si="217"/>
        <v>480916.07750000001</v>
      </c>
      <c r="C2763" s="274">
        <f t="shared" si="216"/>
        <v>428507.19999999995</v>
      </c>
      <c r="D2763" s="276">
        <f t="shared" si="218"/>
        <v>174.18184625135819</v>
      </c>
      <c r="E2763" s="276">
        <f t="shared" si="219"/>
        <v>155.19999999999999</v>
      </c>
    </row>
    <row r="2764" spans="1:5" x14ac:dyDescent="0.2">
      <c r="A2764" s="273">
        <f t="shared" si="215"/>
        <v>2762</v>
      </c>
      <c r="B2764" s="16">
        <f t="shared" si="217"/>
        <v>481083.255</v>
      </c>
      <c r="C2764" s="274">
        <f t="shared" si="216"/>
        <v>428662.39999999997</v>
      </c>
      <c r="D2764" s="276">
        <f t="shared" si="218"/>
        <v>174.17931028240406</v>
      </c>
      <c r="E2764" s="276">
        <f t="shared" si="219"/>
        <v>155.19999999999999</v>
      </c>
    </row>
    <row r="2765" spans="1:5" x14ac:dyDescent="0.2">
      <c r="A2765" s="273">
        <f t="shared" si="215"/>
        <v>2763</v>
      </c>
      <c r="B2765" s="16">
        <f t="shared" si="217"/>
        <v>481250.4325</v>
      </c>
      <c r="C2765" s="274">
        <f t="shared" si="216"/>
        <v>428817.6</v>
      </c>
      <c r="D2765" s="276">
        <f t="shared" si="218"/>
        <v>174.17677614911329</v>
      </c>
      <c r="E2765" s="276">
        <f t="shared" si="219"/>
        <v>155.19999999999999</v>
      </c>
    </row>
    <row r="2766" spans="1:5" x14ac:dyDescent="0.2">
      <c r="A2766" s="273">
        <f t="shared" si="215"/>
        <v>2764</v>
      </c>
      <c r="B2766" s="16">
        <f t="shared" si="217"/>
        <v>481417.61</v>
      </c>
      <c r="C2766" s="274">
        <f t="shared" si="216"/>
        <v>428972.79999999999</v>
      </c>
      <c r="D2766" s="276">
        <f t="shared" si="218"/>
        <v>174.17424384949348</v>
      </c>
      <c r="E2766" s="276">
        <f t="shared" si="219"/>
        <v>155.19999999999999</v>
      </c>
    </row>
    <row r="2767" spans="1:5" x14ac:dyDescent="0.2">
      <c r="A2767" s="273">
        <f t="shared" ref="A2767:A2830" si="220">A2766+1</f>
        <v>2765</v>
      </c>
      <c r="B2767" s="16">
        <f t="shared" si="217"/>
        <v>481584.78750000003</v>
      </c>
      <c r="C2767" s="274">
        <f t="shared" ref="C2767:C2830" si="221">A2767*155.2</f>
        <v>429127.99999999994</v>
      </c>
      <c r="D2767" s="276">
        <f t="shared" si="218"/>
        <v>174.17171338155518</v>
      </c>
      <c r="E2767" s="276">
        <f t="shared" si="219"/>
        <v>155.19999999999999</v>
      </c>
    </row>
    <row r="2768" spans="1:5" x14ac:dyDescent="0.2">
      <c r="A2768" s="273">
        <f t="shared" si="220"/>
        <v>2766</v>
      </c>
      <c r="B2768" s="16">
        <f t="shared" si="217"/>
        <v>481751.96500000003</v>
      </c>
      <c r="C2768" s="274">
        <f t="shared" si="221"/>
        <v>429283.19999999995</v>
      </c>
      <c r="D2768" s="276">
        <f t="shared" si="218"/>
        <v>174.16918474331166</v>
      </c>
      <c r="E2768" s="276">
        <f t="shared" si="219"/>
        <v>155.19999999999999</v>
      </c>
    </row>
    <row r="2769" spans="1:5" x14ac:dyDescent="0.2">
      <c r="A2769" s="273">
        <f t="shared" si="220"/>
        <v>2767</v>
      </c>
      <c r="B2769" s="16">
        <f t="shared" si="217"/>
        <v>481919.14250000002</v>
      </c>
      <c r="C2769" s="274">
        <f t="shared" si="221"/>
        <v>429438.39999999997</v>
      </c>
      <c r="D2769" s="276">
        <f t="shared" si="218"/>
        <v>174.1666579327792</v>
      </c>
      <c r="E2769" s="276">
        <f t="shared" si="219"/>
        <v>155.19999999999999</v>
      </c>
    </row>
    <row r="2770" spans="1:5" x14ac:dyDescent="0.2">
      <c r="A2770" s="273">
        <f t="shared" si="220"/>
        <v>2768</v>
      </c>
      <c r="B2770" s="16">
        <f t="shared" si="217"/>
        <v>482086.32</v>
      </c>
      <c r="C2770" s="274">
        <f t="shared" si="221"/>
        <v>429593.59999999998</v>
      </c>
      <c r="D2770" s="276">
        <f t="shared" si="218"/>
        <v>174.16413294797687</v>
      </c>
      <c r="E2770" s="276">
        <f t="shared" si="219"/>
        <v>155.19999999999999</v>
      </c>
    </row>
    <row r="2771" spans="1:5" x14ac:dyDescent="0.2">
      <c r="A2771" s="273">
        <f t="shared" si="220"/>
        <v>2769</v>
      </c>
      <c r="B2771" s="16">
        <f t="shared" si="217"/>
        <v>482253.4975</v>
      </c>
      <c r="C2771" s="274">
        <f t="shared" si="221"/>
        <v>429748.8</v>
      </c>
      <c r="D2771" s="276">
        <f t="shared" si="218"/>
        <v>174.16160978692668</v>
      </c>
      <c r="E2771" s="276">
        <f t="shared" si="219"/>
        <v>155.19999999999999</v>
      </c>
    </row>
    <row r="2772" spans="1:5" x14ac:dyDescent="0.2">
      <c r="A2772" s="273">
        <f t="shared" si="220"/>
        <v>2770</v>
      </c>
      <c r="B2772" s="16">
        <f t="shared" si="217"/>
        <v>482420.67499999999</v>
      </c>
      <c r="C2772" s="274">
        <f t="shared" si="221"/>
        <v>429903.99999999994</v>
      </c>
      <c r="D2772" s="276">
        <f t="shared" si="218"/>
        <v>174.15908844765343</v>
      </c>
      <c r="E2772" s="276">
        <f t="shared" si="219"/>
        <v>155.19999999999999</v>
      </c>
    </row>
    <row r="2773" spans="1:5" x14ac:dyDescent="0.2">
      <c r="A2773" s="273">
        <f t="shared" si="220"/>
        <v>2771</v>
      </c>
      <c r="B2773" s="16">
        <f t="shared" si="217"/>
        <v>482587.85250000004</v>
      </c>
      <c r="C2773" s="274">
        <f t="shared" si="221"/>
        <v>430059.19999999995</v>
      </c>
      <c r="D2773" s="276">
        <f t="shared" si="218"/>
        <v>174.15656892818478</v>
      </c>
      <c r="E2773" s="276">
        <f t="shared" si="219"/>
        <v>155.19999999999999</v>
      </c>
    </row>
    <row r="2774" spans="1:5" x14ac:dyDescent="0.2">
      <c r="A2774" s="273">
        <f t="shared" si="220"/>
        <v>2772</v>
      </c>
      <c r="B2774" s="16">
        <f t="shared" si="217"/>
        <v>482755.03</v>
      </c>
      <c r="C2774" s="274">
        <f t="shared" si="221"/>
        <v>430214.39999999997</v>
      </c>
      <c r="D2774" s="276">
        <f t="shared" si="218"/>
        <v>174.15405122655125</v>
      </c>
      <c r="E2774" s="276">
        <f t="shared" si="219"/>
        <v>155.19999999999999</v>
      </c>
    </row>
    <row r="2775" spans="1:5" x14ac:dyDescent="0.2">
      <c r="A2775" s="273">
        <f t="shared" si="220"/>
        <v>2773</v>
      </c>
      <c r="B2775" s="16">
        <f t="shared" si="217"/>
        <v>482922.20750000002</v>
      </c>
      <c r="C2775" s="274">
        <f t="shared" si="221"/>
        <v>430369.6</v>
      </c>
      <c r="D2775" s="276">
        <f t="shared" si="218"/>
        <v>174.15153534078615</v>
      </c>
      <c r="E2775" s="276">
        <f t="shared" si="219"/>
        <v>155.19999999999999</v>
      </c>
    </row>
    <row r="2776" spans="1:5" x14ac:dyDescent="0.2">
      <c r="A2776" s="273">
        <f t="shared" si="220"/>
        <v>2774</v>
      </c>
      <c r="B2776" s="16">
        <f t="shared" si="217"/>
        <v>483089.38500000001</v>
      </c>
      <c r="C2776" s="274">
        <f t="shared" si="221"/>
        <v>430524.8</v>
      </c>
      <c r="D2776" s="276">
        <f t="shared" si="218"/>
        <v>174.14902126892574</v>
      </c>
      <c r="E2776" s="276">
        <f t="shared" si="219"/>
        <v>155.19999999999999</v>
      </c>
    </row>
    <row r="2777" spans="1:5" x14ac:dyDescent="0.2">
      <c r="A2777" s="273">
        <f t="shared" si="220"/>
        <v>2775</v>
      </c>
      <c r="B2777" s="16">
        <f t="shared" si="217"/>
        <v>483256.5625</v>
      </c>
      <c r="C2777" s="274">
        <f t="shared" si="221"/>
        <v>430679.99999999994</v>
      </c>
      <c r="D2777" s="276">
        <f t="shared" si="218"/>
        <v>174.14650900900901</v>
      </c>
      <c r="E2777" s="276">
        <f t="shared" si="219"/>
        <v>155.19999999999999</v>
      </c>
    </row>
    <row r="2778" spans="1:5" x14ac:dyDescent="0.2">
      <c r="A2778" s="273">
        <f t="shared" si="220"/>
        <v>2776</v>
      </c>
      <c r="B2778" s="16">
        <f t="shared" si="217"/>
        <v>483423.74</v>
      </c>
      <c r="C2778" s="274">
        <f t="shared" si="221"/>
        <v>430835.19999999995</v>
      </c>
      <c r="D2778" s="276">
        <f t="shared" si="218"/>
        <v>174.1439985590778</v>
      </c>
      <c r="E2778" s="276">
        <f t="shared" si="219"/>
        <v>155.19999999999999</v>
      </c>
    </row>
    <row r="2779" spans="1:5" x14ac:dyDescent="0.2">
      <c r="A2779" s="273">
        <f t="shared" si="220"/>
        <v>2777</v>
      </c>
      <c r="B2779" s="16">
        <f t="shared" si="217"/>
        <v>483590.91750000004</v>
      </c>
      <c r="C2779" s="274">
        <f t="shared" si="221"/>
        <v>430990.39999999997</v>
      </c>
      <c r="D2779" s="276">
        <f t="shared" si="218"/>
        <v>174.14148991717681</v>
      </c>
      <c r="E2779" s="276">
        <f t="shared" si="219"/>
        <v>155.19999999999999</v>
      </c>
    </row>
    <row r="2780" spans="1:5" x14ac:dyDescent="0.2">
      <c r="A2780" s="273">
        <f t="shared" si="220"/>
        <v>2778</v>
      </c>
      <c r="B2780" s="16">
        <f t="shared" si="217"/>
        <v>483758.09500000003</v>
      </c>
      <c r="C2780" s="274">
        <f t="shared" si="221"/>
        <v>431145.6</v>
      </c>
      <c r="D2780" s="276">
        <f t="shared" si="218"/>
        <v>174.1389830813535</v>
      </c>
      <c r="E2780" s="276">
        <f t="shared" si="219"/>
        <v>155.19999999999999</v>
      </c>
    </row>
    <row r="2781" spans="1:5" x14ac:dyDescent="0.2">
      <c r="A2781" s="273">
        <f t="shared" si="220"/>
        <v>2779</v>
      </c>
      <c r="B2781" s="16">
        <f t="shared" si="217"/>
        <v>483925.27250000002</v>
      </c>
      <c r="C2781" s="274">
        <f t="shared" si="221"/>
        <v>431300.8</v>
      </c>
      <c r="D2781" s="276">
        <f t="shared" si="218"/>
        <v>174.13647804965817</v>
      </c>
      <c r="E2781" s="276">
        <f t="shared" si="219"/>
        <v>155.19999999999999</v>
      </c>
    </row>
    <row r="2782" spans="1:5" x14ac:dyDescent="0.2">
      <c r="A2782" s="273">
        <f t="shared" si="220"/>
        <v>2780</v>
      </c>
      <c r="B2782" s="16">
        <f t="shared" si="217"/>
        <v>484092.45</v>
      </c>
      <c r="C2782" s="274">
        <f t="shared" si="221"/>
        <v>431455.99999999994</v>
      </c>
      <c r="D2782" s="276">
        <f t="shared" si="218"/>
        <v>174.13397482014389</v>
      </c>
      <c r="E2782" s="276">
        <f t="shared" si="219"/>
        <v>155.19999999999999</v>
      </c>
    </row>
    <row r="2783" spans="1:5" x14ac:dyDescent="0.2">
      <c r="A2783" s="273">
        <f t="shared" si="220"/>
        <v>2781</v>
      </c>
      <c r="B2783" s="16">
        <f t="shared" si="217"/>
        <v>484259.6275</v>
      </c>
      <c r="C2783" s="274">
        <f t="shared" si="221"/>
        <v>431611.19999999995</v>
      </c>
      <c r="D2783" s="276">
        <f t="shared" si="218"/>
        <v>174.1314733908666</v>
      </c>
      <c r="E2783" s="276">
        <f t="shared" si="219"/>
        <v>155.19999999999999</v>
      </c>
    </row>
    <row r="2784" spans="1:5" x14ac:dyDescent="0.2">
      <c r="A2784" s="273">
        <f t="shared" si="220"/>
        <v>2782</v>
      </c>
      <c r="B2784" s="16">
        <f t="shared" si="217"/>
        <v>484426.80499999999</v>
      </c>
      <c r="C2784" s="274">
        <f t="shared" si="221"/>
        <v>431766.39999999997</v>
      </c>
      <c r="D2784" s="276">
        <f t="shared" si="218"/>
        <v>174.12897375988499</v>
      </c>
      <c r="E2784" s="276">
        <f t="shared" si="219"/>
        <v>155.19999999999999</v>
      </c>
    </row>
    <row r="2785" spans="1:5" x14ac:dyDescent="0.2">
      <c r="A2785" s="273">
        <f t="shared" si="220"/>
        <v>2783</v>
      </c>
      <c r="B2785" s="16">
        <f t="shared" si="217"/>
        <v>484593.98250000004</v>
      </c>
      <c r="C2785" s="274">
        <f t="shared" si="221"/>
        <v>431921.6</v>
      </c>
      <c r="D2785" s="276">
        <f t="shared" si="218"/>
        <v>174.12647592526054</v>
      </c>
      <c r="E2785" s="276">
        <f t="shared" si="219"/>
        <v>155.19999999999999</v>
      </c>
    </row>
    <row r="2786" spans="1:5" x14ac:dyDescent="0.2">
      <c r="A2786" s="273">
        <f t="shared" si="220"/>
        <v>2784</v>
      </c>
      <c r="B2786" s="16">
        <f t="shared" si="217"/>
        <v>484761.16000000003</v>
      </c>
      <c r="C2786" s="274">
        <f t="shared" si="221"/>
        <v>432076.79999999999</v>
      </c>
      <c r="D2786" s="276">
        <f t="shared" si="218"/>
        <v>174.12397988505748</v>
      </c>
      <c r="E2786" s="276">
        <f t="shared" si="219"/>
        <v>155.19999999999999</v>
      </c>
    </row>
    <row r="2787" spans="1:5" x14ac:dyDescent="0.2">
      <c r="A2787" s="273">
        <f t="shared" si="220"/>
        <v>2785</v>
      </c>
      <c r="B2787" s="16">
        <f t="shared" si="217"/>
        <v>484928.33750000002</v>
      </c>
      <c r="C2787" s="274">
        <f t="shared" si="221"/>
        <v>432231.99999999994</v>
      </c>
      <c r="D2787" s="276">
        <f t="shared" si="218"/>
        <v>174.12148563734291</v>
      </c>
      <c r="E2787" s="276">
        <f t="shared" si="219"/>
        <v>155.19999999999999</v>
      </c>
    </row>
    <row r="2788" spans="1:5" x14ac:dyDescent="0.2">
      <c r="A2788" s="273">
        <f t="shared" si="220"/>
        <v>2786</v>
      </c>
      <c r="B2788" s="16">
        <f t="shared" si="217"/>
        <v>485095.51500000001</v>
      </c>
      <c r="C2788" s="274">
        <f t="shared" si="221"/>
        <v>432387.19999999995</v>
      </c>
      <c r="D2788" s="276">
        <f t="shared" si="218"/>
        <v>174.11899318018666</v>
      </c>
      <c r="E2788" s="276">
        <f t="shared" si="219"/>
        <v>155.19999999999999</v>
      </c>
    </row>
    <row r="2789" spans="1:5" x14ac:dyDescent="0.2">
      <c r="A2789" s="273">
        <f t="shared" si="220"/>
        <v>2787</v>
      </c>
      <c r="B2789" s="16">
        <f t="shared" si="217"/>
        <v>485262.6925</v>
      </c>
      <c r="C2789" s="274">
        <f t="shared" si="221"/>
        <v>432542.39999999997</v>
      </c>
      <c r="D2789" s="276">
        <f t="shared" si="218"/>
        <v>174.11650251166128</v>
      </c>
      <c r="E2789" s="276">
        <f t="shared" si="219"/>
        <v>155.19999999999999</v>
      </c>
    </row>
    <row r="2790" spans="1:5" x14ac:dyDescent="0.2">
      <c r="A2790" s="273">
        <f t="shared" si="220"/>
        <v>2788</v>
      </c>
      <c r="B2790" s="16">
        <f t="shared" si="217"/>
        <v>485429.87</v>
      </c>
      <c r="C2790" s="274">
        <f t="shared" si="221"/>
        <v>432697.59999999998</v>
      </c>
      <c r="D2790" s="276">
        <f t="shared" si="218"/>
        <v>174.11401362984219</v>
      </c>
      <c r="E2790" s="276">
        <f t="shared" si="219"/>
        <v>155.19999999999999</v>
      </c>
    </row>
    <row r="2791" spans="1:5" x14ac:dyDescent="0.2">
      <c r="A2791" s="273">
        <f t="shared" si="220"/>
        <v>2789</v>
      </c>
      <c r="B2791" s="16">
        <f t="shared" si="217"/>
        <v>485597.04749999999</v>
      </c>
      <c r="C2791" s="274">
        <f t="shared" si="221"/>
        <v>432852.8</v>
      </c>
      <c r="D2791" s="276">
        <f t="shared" si="218"/>
        <v>174.11152653280746</v>
      </c>
      <c r="E2791" s="276">
        <f t="shared" si="219"/>
        <v>155.19999999999999</v>
      </c>
    </row>
    <row r="2792" spans="1:5" x14ac:dyDescent="0.2">
      <c r="A2792" s="273">
        <f t="shared" si="220"/>
        <v>2790</v>
      </c>
      <c r="B2792" s="16">
        <f t="shared" si="217"/>
        <v>485764.22500000003</v>
      </c>
      <c r="C2792" s="274">
        <f t="shared" si="221"/>
        <v>433007.99999999994</v>
      </c>
      <c r="D2792" s="276">
        <f t="shared" si="218"/>
        <v>174.109041218638</v>
      </c>
      <c r="E2792" s="276">
        <f t="shared" si="219"/>
        <v>155.19999999999999</v>
      </c>
    </row>
    <row r="2793" spans="1:5" x14ac:dyDescent="0.2">
      <c r="A2793" s="273">
        <f t="shared" si="220"/>
        <v>2791</v>
      </c>
      <c r="B2793" s="16">
        <f t="shared" si="217"/>
        <v>485931.40250000003</v>
      </c>
      <c r="C2793" s="274">
        <f t="shared" si="221"/>
        <v>433163.19999999995</v>
      </c>
      <c r="D2793" s="276">
        <f t="shared" si="218"/>
        <v>174.10655768541741</v>
      </c>
      <c r="E2793" s="276">
        <f t="shared" si="219"/>
        <v>155.19999999999999</v>
      </c>
    </row>
    <row r="2794" spans="1:5" x14ac:dyDescent="0.2">
      <c r="A2794" s="273">
        <f t="shared" si="220"/>
        <v>2792</v>
      </c>
      <c r="B2794" s="16">
        <f t="shared" si="217"/>
        <v>486098.58</v>
      </c>
      <c r="C2794" s="274">
        <f t="shared" si="221"/>
        <v>433318.39999999997</v>
      </c>
      <c r="D2794" s="276">
        <f t="shared" si="218"/>
        <v>174.1040759312321</v>
      </c>
      <c r="E2794" s="276">
        <f t="shared" si="219"/>
        <v>155.19999999999999</v>
      </c>
    </row>
    <row r="2795" spans="1:5" x14ac:dyDescent="0.2">
      <c r="A2795" s="273">
        <f t="shared" si="220"/>
        <v>2793</v>
      </c>
      <c r="B2795" s="16">
        <f t="shared" si="217"/>
        <v>486265.75750000001</v>
      </c>
      <c r="C2795" s="274">
        <f t="shared" si="221"/>
        <v>433473.6</v>
      </c>
      <c r="D2795" s="276">
        <f t="shared" si="218"/>
        <v>174.10159595417113</v>
      </c>
      <c r="E2795" s="276">
        <f t="shared" si="219"/>
        <v>155.19999999999999</v>
      </c>
    </row>
    <row r="2796" spans="1:5" x14ac:dyDescent="0.2">
      <c r="A2796" s="273">
        <f t="shared" si="220"/>
        <v>2794</v>
      </c>
      <c r="B2796" s="16">
        <f t="shared" si="217"/>
        <v>486432.935</v>
      </c>
      <c r="C2796" s="274">
        <f t="shared" si="221"/>
        <v>433628.8</v>
      </c>
      <c r="D2796" s="276">
        <f t="shared" si="218"/>
        <v>174.09911775232641</v>
      </c>
      <c r="E2796" s="276">
        <f t="shared" si="219"/>
        <v>155.19999999999999</v>
      </c>
    </row>
    <row r="2797" spans="1:5" x14ac:dyDescent="0.2">
      <c r="A2797" s="273">
        <f t="shared" si="220"/>
        <v>2795</v>
      </c>
      <c r="B2797" s="16">
        <f t="shared" si="217"/>
        <v>486600.11249999999</v>
      </c>
      <c r="C2797" s="274">
        <f t="shared" si="221"/>
        <v>433783.99999999994</v>
      </c>
      <c r="D2797" s="276">
        <f t="shared" si="218"/>
        <v>174.09664132379248</v>
      </c>
      <c r="E2797" s="276">
        <f t="shared" si="219"/>
        <v>155.19999999999999</v>
      </c>
    </row>
    <row r="2798" spans="1:5" x14ac:dyDescent="0.2">
      <c r="A2798" s="273">
        <f t="shared" si="220"/>
        <v>2796</v>
      </c>
      <c r="B2798" s="16">
        <f t="shared" si="217"/>
        <v>486767.29000000004</v>
      </c>
      <c r="C2798" s="274">
        <f t="shared" si="221"/>
        <v>433939.19999999995</v>
      </c>
      <c r="D2798" s="276">
        <f t="shared" si="218"/>
        <v>174.09416666666667</v>
      </c>
      <c r="E2798" s="276">
        <f t="shared" si="219"/>
        <v>155.19999999999999</v>
      </c>
    </row>
    <row r="2799" spans="1:5" x14ac:dyDescent="0.2">
      <c r="A2799" s="273">
        <f t="shared" si="220"/>
        <v>2797</v>
      </c>
      <c r="B2799" s="16">
        <f t="shared" si="217"/>
        <v>486934.46750000003</v>
      </c>
      <c r="C2799" s="274">
        <f t="shared" si="221"/>
        <v>434094.39999999997</v>
      </c>
      <c r="D2799" s="276">
        <f t="shared" si="218"/>
        <v>174.091693779049</v>
      </c>
      <c r="E2799" s="276">
        <f t="shared" si="219"/>
        <v>155.19999999999999</v>
      </c>
    </row>
    <row r="2800" spans="1:5" x14ac:dyDescent="0.2">
      <c r="A2800" s="273">
        <f t="shared" si="220"/>
        <v>2798</v>
      </c>
      <c r="B2800" s="16">
        <f t="shared" si="217"/>
        <v>487101.64500000002</v>
      </c>
      <c r="C2800" s="274">
        <f t="shared" si="221"/>
        <v>434249.6</v>
      </c>
      <c r="D2800" s="276">
        <f t="shared" si="218"/>
        <v>174.08922265904218</v>
      </c>
      <c r="E2800" s="276">
        <f t="shared" si="219"/>
        <v>155.19999999999999</v>
      </c>
    </row>
    <row r="2801" spans="1:5" x14ac:dyDescent="0.2">
      <c r="A2801" s="273">
        <f t="shared" si="220"/>
        <v>2799</v>
      </c>
      <c r="B2801" s="16">
        <f t="shared" si="217"/>
        <v>487268.82250000001</v>
      </c>
      <c r="C2801" s="274">
        <f t="shared" si="221"/>
        <v>434404.8</v>
      </c>
      <c r="D2801" s="276">
        <f t="shared" si="218"/>
        <v>174.08675330475171</v>
      </c>
      <c r="E2801" s="276">
        <f t="shared" si="219"/>
        <v>155.19999999999999</v>
      </c>
    </row>
    <row r="2802" spans="1:5" x14ac:dyDescent="0.2">
      <c r="A2802" s="273">
        <f t="shared" si="220"/>
        <v>2800</v>
      </c>
      <c r="B2802" s="16">
        <f t="shared" si="217"/>
        <v>487436</v>
      </c>
      <c r="C2802" s="274">
        <f t="shared" si="221"/>
        <v>434559.99999999994</v>
      </c>
      <c r="D2802" s="276">
        <f t="shared" si="218"/>
        <v>174.08428571428573</v>
      </c>
      <c r="E2802" s="276">
        <f t="shared" si="219"/>
        <v>155.19999999999999</v>
      </c>
    </row>
    <row r="2803" spans="1:5" x14ac:dyDescent="0.2">
      <c r="A2803" s="273">
        <f t="shared" si="220"/>
        <v>2801</v>
      </c>
      <c r="B2803" s="16">
        <f t="shared" si="217"/>
        <v>487603.17749999999</v>
      </c>
      <c r="C2803" s="274">
        <f t="shared" si="221"/>
        <v>434715.19999999995</v>
      </c>
      <c r="D2803" s="276">
        <f t="shared" si="218"/>
        <v>174.0818198857551</v>
      </c>
      <c r="E2803" s="276">
        <f t="shared" si="219"/>
        <v>155.19999999999999</v>
      </c>
    </row>
    <row r="2804" spans="1:5" x14ac:dyDescent="0.2">
      <c r="A2804" s="273">
        <f t="shared" si="220"/>
        <v>2802</v>
      </c>
      <c r="B2804" s="16">
        <f t="shared" si="217"/>
        <v>487770.35500000004</v>
      </c>
      <c r="C2804" s="274">
        <f t="shared" si="221"/>
        <v>434870.39999999997</v>
      </c>
      <c r="D2804" s="276">
        <f t="shared" si="218"/>
        <v>174.07935581727338</v>
      </c>
      <c r="E2804" s="276">
        <f t="shared" si="219"/>
        <v>155.19999999999999</v>
      </c>
    </row>
    <row r="2805" spans="1:5" x14ac:dyDescent="0.2">
      <c r="A2805" s="273">
        <f t="shared" si="220"/>
        <v>2803</v>
      </c>
      <c r="B2805" s="16">
        <f t="shared" si="217"/>
        <v>487937.53250000003</v>
      </c>
      <c r="C2805" s="274">
        <f t="shared" si="221"/>
        <v>435025.6</v>
      </c>
      <c r="D2805" s="276">
        <f t="shared" si="218"/>
        <v>174.07689350695685</v>
      </c>
      <c r="E2805" s="276">
        <f t="shared" si="219"/>
        <v>155.19999999999999</v>
      </c>
    </row>
    <row r="2806" spans="1:5" x14ac:dyDescent="0.2">
      <c r="A2806" s="273">
        <f t="shared" si="220"/>
        <v>2804</v>
      </c>
      <c r="B2806" s="16">
        <f t="shared" si="217"/>
        <v>488104.71</v>
      </c>
      <c r="C2806" s="274">
        <f t="shared" si="221"/>
        <v>435180.79999999999</v>
      </c>
      <c r="D2806" s="276">
        <f t="shared" si="218"/>
        <v>174.07443295292441</v>
      </c>
      <c r="E2806" s="276">
        <f t="shared" si="219"/>
        <v>155.19999999999999</v>
      </c>
    </row>
    <row r="2807" spans="1:5" x14ac:dyDescent="0.2">
      <c r="A2807" s="273">
        <f t="shared" si="220"/>
        <v>2805</v>
      </c>
      <c r="B2807" s="16">
        <f t="shared" si="217"/>
        <v>488271.88750000001</v>
      </c>
      <c r="C2807" s="274">
        <f t="shared" si="221"/>
        <v>435335.99999999994</v>
      </c>
      <c r="D2807" s="276">
        <f t="shared" si="218"/>
        <v>174.07197415329767</v>
      </c>
      <c r="E2807" s="276">
        <f t="shared" si="219"/>
        <v>155.19999999999999</v>
      </c>
    </row>
    <row r="2808" spans="1:5" x14ac:dyDescent="0.2">
      <c r="A2808" s="273">
        <f t="shared" si="220"/>
        <v>2806</v>
      </c>
      <c r="B2808" s="16">
        <f t="shared" si="217"/>
        <v>488439.065</v>
      </c>
      <c r="C2808" s="274">
        <f t="shared" si="221"/>
        <v>435491.19999999995</v>
      </c>
      <c r="D2808" s="276">
        <f t="shared" si="218"/>
        <v>174.069517106201</v>
      </c>
      <c r="E2808" s="276">
        <f t="shared" si="219"/>
        <v>155.19999999999999</v>
      </c>
    </row>
    <row r="2809" spans="1:5" x14ac:dyDescent="0.2">
      <c r="A2809" s="273">
        <f t="shared" si="220"/>
        <v>2807</v>
      </c>
      <c r="B2809" s="16">
        <f t="shared" si="217"/>
        <v>488606.24249999999</v>
      </c>
      <c r="C2809" s="274">
        <f t="shared" si="221"/>
        <v>435646.39999999997</v>
      </c>
      <c r="D2809" s="276">
        <f t="shared" si="218"/>
        <v>174.0670618097613</v>
      </c>
      <c r="E2809" s="276">
        <f t="shared" si="219"/>
        <v>155.19999999999999</v>
      </c>
    </row>
    <row r="2810" spans="1:5" x14ac:dyDescent="0.2">
      <c r="A2810" s="273">
        <f t="shared" si="220"/>
        <v>2808</v>
      </c>
      <c r="B2810" s="16">
        <f t="shared" si="217"/>
        <v>488773.42000000004</v>
      </c>
      <c r="C2810" s="274">
        <f t="shared" si="221"/>
        <v>435801.59999999998</v>
      </c>
      <c r="D2810" s="276">
        <f t="shared" si="218"/>
        <v>174.06460826210827</v>
      </c>
      <c r="E2810" s="276">
        <f t="shared" si="219"/>
        <v>155.19999999999999</v>
      </c>
    </row>
    <row r="2811" spans="1:5" x14ac:dyDescent="0.2">
      <c r="A2811" s="273">
        <f t="shared" si="220"/>
        <v>2809</v>
      </c>
      <c r="B2811" s="16">
        <f t="shared" si="217"/>
        <v>488940.59750000003</v>
      </c>
      <c r="C2811" s="274">
        <f t="shared" si="221"/>
        <v>435956.8</v>
      </c>
      <c r="D2811" s="276">
        <f t="shared" si="218"/>
        <v>174.06215646137417</v>
      </c>
      <c r="E2811" s="276">
        <f t="shared" si="219"/>
        <v>155.19999999999999</v>
      </c>
    </row>
    <row r="2812" spans="1:5" x14ac:dyDescent="0.2">
      <c r="A2812" s="273">
        <f t="shared" si="220"/>
        <v>2810</v>
      </c>
      <c r="B2812" s="16">
        <f t="shared" si="217"/>
        <v>489107.77500000002</v>
      </c>
      <c r="C2812" s="274">
        <f t="shared" si="221"/>
        <v>436111.99999999994</v>
      </c>
      <c r="D2812" s="276">
        <f t="shared" si="218"/>
        <v>174.05970640569396</v>
      </c>
      <c r="E2812" s="276">
        <f t="shared" si="219"/>
        <v>155.19999999999999</v>
      </c>
    </row>
    <row r="2813" spans="1:5" x14ac:dyDescent="0.2">
      <c r="A2813" s="273">
        <f t="shared" si="220"/>
        <v>2811</v>
      </c>
      <c r="B2813" s="16">
        <f t="shared" si="217"/>
        <v>489274.95250000001</v>
      </c>
      <c r="C2813" s="274">
        <f t="shared" si="221"/>
        <v>436267.19999999995</v>
      </c>
      <c r="D2813" s="276">
        <f t="shared" si="218"/>
        <v>174.05725809320526</v>
      </c>
      <c r="E2813" s="276">
        <f t="shared" si="219"/>
        <v>155.19999999999999</v>
      </c>
    </row>
    <row r="2814" spans="1:5" x14ac:dyDescent="0.2">
      <c r="A2814" s="273">
        <f t="shared" si="220"/>
        <v>2812</v>
      </c>
      <c r="B2814" s="16">
        <f t="shared" si="217"/>
        <v>489442.13</v>
      </c>
      <c r="C2814" s="274">
        <f t="shared" si="221"/>
        <v>436422.39999999997</v>
      </c>
      <c r="D2814" s="276">
        <f t="shared" si="218"/>
        <v>174.05481152204837</v>
      </c>
      <c r="E2814" s="276">
        <f t="shared" si="219"/>
        <v>155.19999999999999</v>
      </c>
    </row>
    <row r="2815" spans="1:5" x14ac:dyDescent="0.2">
      <c r="A2815" s="273">
        <f t="shared" si="220"/>
        <v>2813</v>
      </c>
      <c r="B2815" s="16">
        <f t="shared" si="217"/>
        <v>489609.3075</v>
      </c>
      <c r="C2815" s="274">
        <f t="shared" si="221"/>
        <v>436577.6</v>
      </c>
      <c r="D2815" s="276">
        <f t="shared" si="218"/>
        <v>174.05236669036614</v>
      </c>
      <c r="E2815" s="276">
        <f t="shared" si="219"/>
        <v>155.19999999999999</v>
      </c>
    </row>
    <row r="2816" spans="1:5" x14ac:dyDescent="0.2">
      <c r="A2816" s="273">
        <f t="shared" si="220"/>
        <v>2814</v>
      </c>
      <c r="B2816" s="16">
        <f t="shared" si="217"/>
        <v>489776.48499999999</v>
      </c>
      <c r="C2816" s="274">
        <f t="shared" si="221"/>
        <v>436732.8</v>
      </c>
      <c r="D2816" s="276">
        <f t="shared" si="218"/>
        <v>174.04992359630418</v>
      </c>
      <c r="E2816" s="276">
        <f t="shared" si="219"/>
        <v>155.19999999999999</v>
      </c>
    </row>
    <row r="2817" spans="1:5" x14ac:dyDescent="0.2">
      <c r="A2817" s="273">
        <f t="shared" si="220"/>
        <v>2815</v>
      </c>
      <c r="B2817" s="16">
        <f t="shared" si="217"/>
        <v>489943.66250000003</v>
      </c>
      <c r="C2817" s="274">
        <f t="shared" si="221"/>
        <v>436887.99999999994</v>
      </c>
      <c r="D2817" s="276">
        <f t="shared" si="218"/>
        <v>174.04748223801067</v>
      </c>
      <c r="E2817" s="276">
        <f t="shared" si="219"/>
        <v>155.19999999999999</v>
      </c>
    </row>
    <row r="2818" spans="1:5" x14ac:dyDescent="0.2">
      <c r="A2818" s="273">
        <f t="shared" si="220"/>
        <v>2816</v>
      </c>
      <c r="B2818" s="16">
        <f t="shared" si="217"/>
        <v>490110.84</v>
      </c>
      <c r="C2818" s="274">
        <f t="shared" si="221"/>
        <v>437043.19999999995</v>
      </c>
      <c r="D2818" s="276">
        <f t="shared" si="218"/>
        <v>174.04504261363638</v>
      </c>
      <c r="E2818" s="276">
        <f t="shared" si="219"/>
        <v>155.19999999999999</v>
      </c>
    </row>
    <row r="2819" spans="1:5" x14ac:dyDescent="0.2">
      <c r="A2819" s="273">
        <f t="shared" si="220"/>
        <v>2817</v>
      </c>
      <c r="B2819" s="16">
        <f t="shared" si="217"/>
        <v>490278.01750000002</v>
      </c>
      <c r="C2819" s="274">
        <f t="shared" si="221"/>
        <v>437198.39999999997</v>
      </c>
      <c r="D2819" s="276">
        <f t="shared" si="218"/>
        <v>174.04260472133475</v>
      </c>
      <c r="E2819" s="276">
        <f t="shared" si="219"/>
        <v>155.19999999999999</v>
      </c>
    </row>
    <row r="2820" spans="1:5" x14ac:dyDescent="0.2">
      <c r="A2820" s="273">
        <f t="shared" si="220"/>
        <v>2818</v>
      </c>
      <c r="B2820" s="16">
        <f t="shared" ref="B2820:B2883" si="222">1.165*(16600+(A2820*143.5))</f>
        <v>490445.19500000001</v>
      </c>
      <c r="C2820" s="274">
        <f t="shared" si="221"/>
        <v>437353.6</v>
      </c>
      <c r="D2820" s="276">
        <f t="shared" ref="D2820:D2883" si="223">B2820/A2820</f>
        <v>174.0401685592619</v>
      </c>
      <c r="E2820" s="276">
        <f t="shared" ref="E2820:E2883" si="224">C2820/A2820</f>
        <v>155.19999999999999</v>
      </c>
    </row>
    <row r="2821" spans="1:5" x14ac:dyDescent="0.2">
      <c r="A2821" s="273">
        <f t="shared" si="220"/>
        <v>2819</v>
      </c>
      <c r="B2821" s="16">
        <f t="shared" si="222"/>
        <v>490612.3725</v>
      </c>
      <c r="C2821" s="274">
        <f t="shared" si="221"/>
        <v>437508.8</v>
      </c>
      <c r="D2821" s="276">
        <f t="shared" si="223"/>
        <v>174.03773412557643</v>
      </c>
      <c r="E2821" s="276">
        <f t="shared" si="224"/>
        <v>155.19999999999999</v>
      </c>
    </row>
    <row r="2822" spans="1:5" x14ac:dyDescent="0.2">
      <c r="A2822" s="273">
        <f t="shared" si="220"/>
        <v>2820</v>
      </c>
      <c r="B2822" s="16">
        <f t="shared" si="222"/>
        <v>490779.55</v>
      </c>
      <c r="C2822" s="274">
        <f t="shared" si="221"/>
        <v>437663.99999999994</v>
      </c>
      <c r="D2822" s="276">
        <f t="shared" si="223"/>
        <v>174.0353014184397</v>
      </c>
      <c r="E2822" s="276">
        <f t="shared" si="224"/>
        <v>155.19999999999999</v>
      </c>
    </row>
    <row r="2823" spans="1:5" x14ac:dyDescent="0.2">
      <c r="A2823" s="273">
        <f t="shared" si="220"/>
        <v>2821</v>
      </c>
      <c r="B2823" s="16">
        <f t="shared" si="222"/>
        <v>490946.72750000004</v>
      </c>
      <c r="C2823" s="274">
        <f t="shared" si="221"/>
        <v>437819.19999999995</v>
      </c>
      <c r="D2823" s="276">
        <f t="shared" si="223"/>
        <v>174.0328704360156</v>
      </c>
      <c r="E2823" s="276">
        <f t="shared" si="224"/>
        <v>155.19999999999999</v>
      </c>
    </row>
    <row r="2824" spans="1:5" x14ac:dyDescent="0.2">
      <c r="A2824" s="273">
        <f t="shared" si="220"/>
        <v>2822</v>
      </c>
      <c r="B2824" s="16">
        <f t="shared" si="222"/>
        <v>491113.90500000003</v>
      </c>
      <c r="C2824" s="274">
        <f t="shared" si="221"/>
        <v>437974.39999999997</v>
      </c>
      <c r="D2824" s="276">
        <f t="shared" si="223"/>
        <v>174.03044117647059</v>
      </c>
      <c r="E2824" s="276">
        <f t="shared" si="224"/>
        <v>155.19999999999999</v>
      </c>
    </row>
    <row r="2825" spans="1:5" x14ac:dyDescent="0.2">
      <c r="A2825" s="273">
        <f t="shared" si="220"/>
        <v>2823</v>
      </c>
      <c r="B2825" s="16">
        <f t="shared" si="222"/>
        <v>491281.08250000002</v>
      </c>
      <c r="C2825" s="274">
        <f t="shared" si="221"/>
        <v>438129.6</v>
      </c>
      <c r="D2825" s="276">
        <f t="shared" si="223"/>
        <v>174.0280136379738</v>
      </c>
      <c r="E2825" s="276">
        <f t="shared" si="224"/>
        <v>155.19999999999999</v>
      </c>
    </row>
    <row r="2826" spans="1:5" x14ac:dyDescent="0.2">
      <c r="A2826" s="273">
        <f t="shared" si="220"/>
        <v>2824</v>
      </c>
      <c r="B2826" s="16">
        <f t="shared" si="222"/>
        <v>491448.26</v>
      </c>
      <c r="C2826" s="274">
        <f t="shared" si="221"/>
        <v>438284.79999999999</v>
      </c>
      <c r="D2826" s="276">
        <f t="shared" si="223"/>
        <v>174.02558781869689</v>
      </c>
      <c r="E2826" s="276">
        <f t="shared" si="224"/>
        <v>155.19999999999999</v>
      </c>
    </row>
    <row r="2827" spans="1:5" x14ac:dyDescent="0.2">
      <c r="A2827" s="273">
        <f t="shared" si="220"/>
        <v>2825</v>
      </c>
      <c r="B2827" s="16">
        <f t="shared" si="222"/>
        <v>491615.4375</v>
      </c>
      <c r="C2827" s="274">
        <f t="shared" si="221"/>
        <v>438439.99999999994</v>
      </c>
      <c r="D2827" s="276">
        <f t="shared" si="223"/>
        <v>174.02316371681417</v>
      </c>
      <c r="E2827" s="276">
        <f t="shared" si="224"/>
        <v>155.19999999999999</v>
      </c>
    </row>
    <row r="2828" spans="1:5" x14ac:dyDescent="0.2">
      <c r="A2828" s="273">
        <f t="shared" si="220"/>
        <v>2826</v>
      </c>
      <c r="B2828" s="16">
        <f t="shared" si="222"/>
        <v>491782.61499999999</v>
      </c>
      <c r="C2828" s="274">
        <f t="shared" si="221"/>
        <v>438595.19999999995</v>
      </c>
      <c r="D2828" s="276">
        <f t="shared" si="223"/>
        <v>174.02074133050246</v>
      </c>
      <c r="E2828" s="276">
        <f t="shared" si="224"/>
        <v>155.19999999999999</v>
      </c>
    </row>
    <row r="2829" spans="1:5" x14ac:dyDescent="0.2">
      <c r="A2829" s="273">
        <f t="shared" si="220"/>
        <v>2827</v>
      </c>
      <c r="B2829" s="16">
        <f t="shared" si="222"/>
        <v>491949.79250000004</v>
      </c>
      <c r="C2829" s="274">
        <f t="shared" si="221"/>
        <v>438750.39999999997</v>
      </c>
      <c r="D2829" s="276">
        <f t="shared" si="223"/>
        <v>174.0183206579413</v>
      </c>
      <c r="E2829" s="276">
        <f t="shared" si="224"/>
        <v>155.19999999999999</v>
      </c>
    </row>
    <row r="2830" spans="1:5" x14ac:dyDescent="0.2">
      <c r="A2830" s="273">
        <f t="shared" si="220"/>
        <v>2828</v>
      </c>
      <c r="B2830" s="16">
        <f t="shared" si="222"/>
        <v>492116.97000000003</v>
      </c>
      <c r="C2830" s="274">
        <f t="shared" si="221"/>
        <v>438905.59999999998</v>
      </c>
      <c r="D2830" s="276">
        <f t="shared" si="223"/>
        <v>174.01590169731259</v>
      </c>
      <c r="E2830" s="276">
        <f t="shared" si="224"/>
        <v>155.19999999999999</v>
      </c>
    </row>
    <row r="2831" spans="1:5" x14ac:dyDescent="0.2">
      <c r="A2831" s="273">
        <f t="shared" ref="A2831:A2894" si="225">A2830+1</f>
        <v>2829</v>
      </c>
      <c r="B2831" s="16">
        <f t="shared" si="222"/>
        <v>492284.14750000002</v>
      </c>
      <c r="C2831" s="274">
        <f t="shared" ref="C2831:C2894" si="226">A2831*155.2</f>
        <v>439060.8</v>
      </c>
      <c r="D2831" s="276">
        <f t="shared" si="223"/>
        <v>174.01348444680099</v>
      </c>
      <c r="E2831" s="276">
        <f t="shared" si="224"/>
        <v>155.19999999999999</v>
      </c>
    </row>
    <row r="2832" spans="1:5" x14ac:dyDescent="0.2">
      <c r="A2832" s="273">
        <f t="shared" si="225"/>
        <v>2830</v>
      </c>
      <c r="B2832" s="16">
        <f t="shared" si="222"/>
        <v>492451.32500000001</v>
      </c>
      <c r="C2832" s="274">
        <f t="shared" si="226"/>
        <v>439215.99999999994</v>
      </c>
      <c r="D2832" s="276">
        <f t="shared" si="223"/>
        <v>174.01106890459366</v>
      </c>
      <c r="E2832" s="276">
        <f t="shared" si="224"/>
        <v>155.19999999999999</v>
      </c>
    </row>
    <row r="2833" spans="1:5" x14ac:dyDescent="0.2">
      <c r="A2833" s="273">
        <f t="shared" si="225"/>
        <v>2831</v>
      </c>
      <c r="B2833" s="16">
        <f t="shared" si="222"/>
        <v>492618.5025</v>
      </c>
      <c r="C2833" s="274">
        <f t="shared" si="226"/>
        <v>439371.19999999995</v>
      </c>
      <c r="D2833" s="276">
        <f t="shared" si="223"/>
        <v>174.00865506888024</v>
      </c>
      <c r="E2833" s="276">
        <f t="shared" si="224"/>
        <v>155.19999999999999</v>
      </c>
    </row>
    <row r="2834" spans="1:5" x14ac:dyDescent="0.2">
      <c r="A2834" s="273">
        <f t="shared" si="225"/>
        <v>2832</v>
      </c>
      <c r="B2834" s="16">
        <f t="shared" si="222"/>
        <v>492785.68</v>
      </c>
      <c r="C2834" s="274">
        <f t="shared" si="226"/>
        <v>439526.39999999997</v>
      </c>
      <c r="D2834" s="276">
        <f t="shared" si="223"/>
        <v>174.0062429378531</v>
      </c>
      <c r="E2834" s="276">
        <f t="shared" si="224"/>
        <v>155.19999999999999</v>
      </c>
    </row>
    <row r="2835" spans="1:5" x14ac:dyDescent="0.2">
      <c r="A2835" s="273">
        <f t="shared" si="225"/>
        <v>2833</v>
      </c>
      <c r="B2835" s="16">
        <f t="shared" si="222"/>
        <v>492952.85750000004</v>
      </c>
      <c r="C2835" s="274">
        <f t="shared" si="226"/>
        <v>439681.6</v>
      </c>
      <c r="D2835" s="276">
        <f t="shared" si="223"/>
        <v>174.00383250970705</v>
      </c>
      <c r="E2835" s="276">
        <f t="shared" si="224"/>
        <v>155.19999999999999</v>
      </c>
    </row>
    <row r="2836" spans="1:5" x14ac:dyDescent="0.2">
      <c r="A2836" s="273">
        <f t="shared" si="225"/>
        <v>2834</v>
      </c>
      <c r="B2836" s="16">
        <f t="shared" si="222"/>
        <v>493120.03500000003</v>
      </c>
      <c r="C2836" s="274">
        <f t="shared" si="226"/>
        <v>439836.8</v>
      </c>
      <c r="D2836" s="276">
        <f t="shared" si="223"/>
        <v>174.00142378263939</v>
      </c>
      <c r="E2836" s="276">
        <f t="shared" si="224"/>
        <v>155.19999999999999</v>
      </c>
    </row>
    <row r="2837" spans="1:5" x14ac:dyDescent="0.2">
      <c r="A2837" s="273">
        <f t="shared" si="225"/>
        <v>2835</v>
      </c>
      <c r="B2837" s="16">
        <f t="shared" si="222"/>
        <v>493287.21250000002</v>
      </c>
      <c r="C2837" s="274">
        <f t="shared" si="226"/>
        <v>439991.99999999994</v>
      </c>
      <c r="D2837" s="276">
        <f t="shared" si="223"/>
        <v>173.99901675485009</v>
      </c>
      <c r="E2837" s="276">
        <f t="shared" si="224"/>
        <v>155.19999999999999</v>
      </c>
    </row>
    <row r="2838" spans="1:5" x14ac:dyDescent="0.2">
      <c r="A2838" s="273">
        <f t="shared" si="225"/>
        <v>2836</v>
      </c>
      <c r="B2838" s="16">
        <f t="shared" si="222"/>
        <v>493454.39</v>
      </c>
      <c r="C2838" s="274">
        <f t="shared" si="226"/>
        <v>440147.19999999995</v>
      </c>
      <c r="D2838" s="276">
        <f t="shared" si="223"/>
        <v>173.99661142454161</v>
      </c>
      <c r="E2838" s="276">
        <f t="shared" si="224"/>
        <v>155.19999999999999</v>
      </c>
    </row>
    <row r="2839" spans="1:5" x14ac:dyDescent="0.2">
      <c r="A2839" s="273">
        <f t="shared" si="225"/>
        <v>2837</v>
      </c>
      <c r="B2839" s="16">
        <f t="shared" si="222"/>
        <v>493621.5675</v>
      </c>
      <c r="C2839" s="274">
        <f t="shared" si="226"/>
        <v>440302.39999999997</v>
      </c>
      <c r="D2839" s="276">
        <f t="shared" si="223"/>
        <v>173.99420778991893</v>
      </c>
      <c r="E2839" s="276">
        <f t="shared" si="224"/>
        <v>155.19999999999999</v>
      </c>
    </row>
    <row r="2840" spans="1:5" x14ac:dyDescent="0.2">
      <c r="A2840" s="273">
        <f t="shared" si="225"/>
        <v>2838</v>
      </c>
      <c r="B2840" s="16">
        <f t="shared" si="222"/>
        <v>493788.745</v>
      </c>
      <c r="C2840" s="274">
        <f t="shared" si="226"/>
        <v>440457.6</v>
      </c>
      <c r="D2840" s="276">
        <f t="shared" si="223"/>
        <v>173.99180584918957</v>
      </c>
      <c r="E2840" s="276">
        <f t="shared" si="224"/>
        <v>155.19999999999999</v>
      </c>
    </row>
    <row r="2841" spans="1:5" x14ac:dyDescent="0.2">
      <c r="A2841" s="273">
        <f t="shared" si="225"/>
        <v>2839</v>
      </c>
      <c r="B2841" s="16">
        <f t="shared" si="222"/>
        <v>493955.92249999999</v>
      </c>
      <c r="C2841" s="274">
        <f t="shared" si="226"/>
        <v>440612.8</v>
      </c>
      <c r="D2841" s="276">
        <f t="shared" si="223"/>
        <v>173.98940560056357</v>
      </c>
      <c r="E2841" s="276">
        <f t="shared" si="224"/>
        <v>155.19999999999999</v>
      </c>
    </row>
    <row r="2842" spans="1:5" x14ac:dyDescent="0.2">
      <c r="A2842" s="273">
        <f t="shared" si="225"/>
        <v>2840</v>
      </c>
      <c r="B2842" s="16">
        <f t="shared" si="222"/>
        <v>494123.10000000003</v>
      </c>
      <c r="C2842" s="274">
        <f t="shared" si="226"/>
        <v>440767.99999999994</v>
      </c>
      <c r="D2842" s="276">
        <f t="shared" si="223"/>
        <v>173.98700704225354</v>
      </c>
      <c r="E2842" s="276">
        <f t="shared" si="224"/>
        <v>155.19999999999999</v>
      </c>
    </row>
    <row r="2843" spans="1:5" x14ac:dyDescent="0.2">
      <c r="A2843" s="273">
        <f t="shared" si="225"/>
        <v>2841</v>
      </c>
      <c r="B2843" s="16">
        <f t="shared" si="222"/>
        <v>494290.27750000003</v>
      </c>
      <c r="C2843" s="274">
        <f t="shared" si="226"/>
        <v>440923.19999999995</v>
      </c>
      <c r="D2843" s="276">
        <f t="shared" si="223"/>
        <v>173.9846101724745</v>
      </c>
      <c r="E2843" s="276">
        <f t="shared" si="224"/>
        <v>155.19999999999999</v>
      </c>
    </row>
    <row r="2844" spans="1:5" x14ac:dyDescent="0.2">
      <c r="A2844" s="273">
        <f t="shared" si="225"/>
        <v>2842</v>
      </c>
      <c r="B2844" s="16">
        <f t="shared" si="222"/>
        <v>494457.45500000002</v>
      </c>
      <c r="C2844" s="274">
        <f t="shared" si="226"/>
        <v>441078.39999999997</v>
      </c>
      <c r="D2844" s="276">
        <f t="shared" si="223"/>
        <v>173.98221498944406</v>
      </c>
      <c r="E2844" s="276">
        <f t="shared" si="224"/>
        <v>155.19999999999999</v>
      </c>
    </row>
    <row r="2845" spans="1:5" x14ac:dyDescent="0.2">
      <c r="A2845" s="273">
        <f t="shared" si="225"/>
        <v>2843</v>
      </c>
      <c r="B2845" s="16">
        <f t="shared" si="222"/>
        <v>494624.63250000001</v>
      </c>
      <c r="C2845" s="274">
        <f t="shared" si="226"/>
        <v>441233.6</v>
      </c>
      <c r="D2845" s="276">
        <f t="shared" si="223"/>
        <v>173.97982149138235</v>
      </c>
      <c r="E2845" s="276">
        <f t="shared" si="224"/>
        <v>155.19999999999999</v>
      </c>
    </row>
    <row r="2846" spans="1:5" x14ac:dyDescent="0.2">
      <c r="A2846" s="273">
        <f t="shared" si="225"/>
        <v>2844</v>
      </c>
      <c r="B2846" s="16">
        <f t="shared" si="222"/>
        <v>494791.81</v>
      </c>
      <c r="C2846" s="274">
        <f t="shared" si="226"/>
        <v>441388.79999999999</v>
      </c>
      <c r="D2846" s="276">
        <f t="shared" si="223"/>
        <v>173.97742967651195</v>
      </c>
      <c r="E2846" s="276">
        <f t="shared" si="224"/>
        <v>155.19999999999999</v>
      </c>
    </row>
    <row r="2847" spans="1:5" x14ac:dyDescent="0.2">
      <c r="A2847" s="273">
        <f t="shared" si="225"/>
        <v>2845</v>
      </c>
      <c r="B2847" s="16">
        <f t="shared" si="222"/>
        <v>494958.98749999999</v>
      </c>
      <c r="C2847" s="274">
        <f t="shared" si="226"/>
        <v>441543.99999999994</v>
      </c>
      <c r="D2847" s="276">
        <f t="shared" si="223"/>
        <v>173.97503954305799</v>
      </c>
      <c r="E2847" s="276">
        <f t="shared" si="224"/>
        <v>155.19999999999999</v>
      </c>
    </row>
    <row r="2848" spans="1:5" x14ac:dyDescent="0.2">
      <c r="A2848" s="273">
        <f t="shared" si="225"/>
        <v>2846</v>
      </c>
      <c r="B2848" s="16">
        <f t="shared" si="222"/>
        <v>495126.16500000004</v>
      </c>
      <c r="C2848" s="274">
        <f t="shared" si="226"/>
        <v>441699.19999999995</v>
      </c>
      <c r="D2848" s="276">
        <f t="shared" si="223"/>
        <v>173.97265108924807</v>
      </c>
      <c r="E2848" s="276">
        <f t="shared" si="224"/>
        <v>155.19999999999999</v>
      </c>
    </row>
    <row r="2849" spans="1:5" x14ac:dyDescent="0.2">
      <c r="A2849" s="273">
        <f t="shared" si="225"/>
        <v>2847</v>
      </c>
      <c r="B2849" s="16">
        <f t="shared" si="222"/>
        <v>495293.34250000003</v>
      </c>
      <c r="C2849" s="274">
        <f t="shared" si="226"/>
        <v>441854.39999999997</v>
      </c>
      <c r="D2849" s="276">
        <f t="shared" si="223"/>
        <v>173.97026431331227</v>
      </c>
      <c r="E2849" s="276">
        <f t="shared" si="224"/>
        <v>155.19999999999999</v>
      </c>
    </row>
    <row r="2850" spans="1:5" x14ac:dyDescent="0.2">
      <c r="A2850" s="273">
        <f t="shared" si="225"/>
        <v>2848</v>
      </c>
      <c r="B2850" s="16">
        <f t="shared" si="222"/>
        <v>495460.52</v>
      </c>
      <c r="C2850" s="274">
        <f t="shared" si="226"/>
        <v>442009.59999999998</v>
      </c>
      <c r="D2850" s="276">
        <f t="shared" si="223"/>
        <v>173.96787921348314</v>
      </c>
      <c r="E2850" s="276">
        <f t="shared" si="224"/>
        <v>155.19999999999999</v>
      </c>
    </row>
    <row r="2851" spans="1:5" x14ac:dyDescent="0.2">
      <c r="A2851" s="273">
        <f t="shared" si="225"/>
        <v>2849</v>
      </c>
      <c r="B2851" s="16">
        <f t="shared" si="222"/>
        <v>495627.69750000001</v>
      </c>
      <c r="C2851" s="274">
        <f t="shared" si="226"/>
        <v>442164.8</v>
      </c>
      <c r="D2851" s="276">
        <f t="shared" si="223"/>
        <v>173.96549578799579</v>
      </c>
      <c r="E2851" s="276">
        <f t="shared" si="224"/>
        <v>155.19999999999999</v>
      </c>
    </row>
    <row r="2852" spans="1:5" x14ac:dyDescent="0.2">
      <c r="A2852" s="273">
        <f t="shared" si="225"/>
        <v>2850</v>
      </c>
      <c r="B2852" s="16">
        <f t="shared" si="222"/>
        <v>495794.875</v>
      </c>
      <c r="C2852" s="274">
        <f t="shared" si="226"/>
        <v>442319.99999999994</v>
      </c>
      <c r="D2852" s="276">
        <f t="shared" si="223"/>
        <v>173.96311403508773</v>
      </c>
      <c r="E2852" s="276">
        <f t="shared" si="224"/>
        <v>155.19999999999999</v>
      </c>
    </row>
    <row r="2853" spans="1:5" x14ac:dyDescent="0.2">
      <c r="A2853" s="273">
        <f t="shared" si="225"/>
        <v>2851</v>
      </c>
      <c r="B2853" s="16">
        <f t="shared" si="222"/>
        <v>495962.05249999999</v>
      </c>
      <c r="C2853" s="274">
        <f t="shared" si="226"/>
        <v>442475.19999999995</v>
      </c>
      <c r="D2853" s="276">
        <f t="shared" si="223"/>
        <v>173.96073395299894</v>
      </c>
      <c r="E2853" s="276">
        <f t="shared" si="224"/>
        <v>155.19999999999999</v>
      </c>
    </row>
    <row r="2854" spans="1:5" x14ac:dyDescent="0.2">
      <c r="A2854" s="273">
        <f t="shared" si="225"/>
        <v>2852</v>
      </c>
      <c r="B2854" s="16">
        <f t="shared" si="222"/>
        <v>496129.23000000004</v>
      </c>
      <c r="C2854" s="274">
        <f t="shared" si="226"/>
        <v>442630.39999999997</v>
      </c>
      <c r="D2854" s="276">
        <f t="shared" si="223"/>
        <v>173.95835553997196</v>
      </c>
      <c r="E2854" s="276">
        <f t="shared" si="224"/>
        <v>155.19999999999999</v>
      </c>
    </row>
    <row r="2855" spans="1:5" x14ac:dyDescent="0.2">
      <c r="A2855" s="273">
        <f t="shared" si="225"/>
        <v>2853</v>
      </c>
      <c r="B2855" s="16">
        <f t="shared" si="222"/>
        <v>496296.40750000003</v>
      </c>
      <c r="C2855" s="274">
        <f t="shared" si="226"/>
        <v>442785.6</v>
      </c>
      <c r="D2855" s="276">
        <f t="shared" si="223"/>
        <v>173.95597879425168</v>
      </c>
      <c r="E2855" s="276">
        <f t="shared" si="224"/>
        <v>155.19999999999999</v>
      </c>
    </row>
    <row r="2856" spans="1:5" x14ac:dyDescent="0.2">
      <c r="A2856" s="273">
        <f t="shared" si="225"/>
        <v>2854</v>
      </c>
      <c r="B2856" s="16">
        <f t="shared" si="222"/>
        <v>496463.58500000002</v>
      </c>
      <c r="C2856" s="274">
        <f t="shared" si="226"/>
        <v>442940.8</v>
      </c>
      <c r="D2856" s="276">
        <f t="shared" si="223"/>
        <v>173.95360371408549</v>
      </c>
      <c r="E2856" s="276">
        <f t="shared" si="224"/>
        <v>155.19999999999999</v>
      </c>
    </row>
    <row r="2857" spans="1:5" x14ac:dyDescent="0.2">
      <c r="A2857" s="273">
        <f t="shared" si="225"/>
        <v>2855</v>
      </c>
      <c r="B2857" s="16">
        <f t="shared" si="222"/>
        <v>496630.76250000001</v>
      </c>
      <c r="C2857" s="274">
        <f t="shared" si="226"/>
        <v>443095.99999999994</v>
      </c>
      <c r="D2857" s="276">
        <f t="shared" si="223"/>
        <v>173.9512302977233</v>
      </c>
      <c r="E2857" s="276">
        <f t="shared" si="224"/>
        <v>155.19999999999999</v>
      </c>
    </row>
    <row r="2858" spans="1:5" x14ac:dyDescent="0.2">
      <c r="A2858" s="273">
        <f t="shared" si="225"/>
        <v>2856</v>
      </c>
      <c r="B2858" s="16">
        <f t="shared" si="222"/>
        <v>496797.94</v>
      </c>
      <c r="C2858" s="274">
        <f t="shared" si="226"/>
        <v>443251.19999999995</v>
      </c>
      <c r="D2858" s="276">
        <f t="shared" si="223"/>
        <v>173.94885854341737</v>
      </c>
      <c r="E2858" s="276">
        <f t="shared" si="224"/>
        <v>155.19999999999999</v>
      </c>
    </row>
    <row r="2859" spans="1:5" x14ac:dyDescent="0.2">
      <c r="A2859" s="273">
        <f t="shared" si="225"/>
        <v>2857</v>
      </c>
      <c r="B2859" s="16">
        <f t="shared" si="222"/>
        <v>496965.11749999999</v>
      </c>
      <c r="C2859" s="274">
        <f t="shared" si="226"/>
        <v>443406.39999999997</v>
      </c>
      <c r="D2859" s="276">
        <f t="shared" si="223"/>
        <v>173.94648844942247</v>
      </c>
      <c r="E2859" s="276">
        <f t="shared" si="224"/>
        <v>155.19999999999999</v>
      </c>
    </row>
    <row r="2860" spans="1:5" x14ac:dyDescent="0.2">
      <c r="A2860" s="273">
        <f t="shared" si="225"/>
        <v>2858</v>
      </c>
      <c r="B2860" s="16">
        <f t="shared" si="222"/>
        <v>497132.29500000004</v>
      </c>
      <c r="C2860" s="274">
        <f t="shared" si="226"/>
        <v>443561.6</v>
      </c>
      <c r="D2860" s="276">
        <f t="shared" si="223"/>
        <v>173.94412001399581</v>
      </c>
      <c r="E2860" s="276">
        <f t="shared" si="224"/>
        <v>155.19999999999999</v>
      </c>
    </row>
    <row r="2861" spans="1:5" x14ac:dyDescent="0.2">
      <c r="A2861" s="273">
        <f t="shared" si="225"/>
        <v>2859</v>
      </c>
      <c r="B2861" s="16">
        <f t="shared" si="222"/>
        <v>497299.47250000003</v>
      </c>
      <c r="C2861" s="274">
        <f t="shared" si="226"/>
        <v>443716.8</v>
      </c>
      <c r="D2861" s="276">
        <f t="shared" si="223"/>
        <v>173.94175323539702</v>
      </c>
      <c r="E2861" s="276">
        <f t="shared" si="224"/>
        <v>155.19999999999999</v>
      </c>
    </row>
    <row r="2862" spans="1:5" x14ac:dyDescent="0.2">
      <c r="A2862" s="273">
        <f t="shared" si="225"/>
        <v>2860</v>
      </c>
      <c r="B2862" s="16">
        <f t="shared" si="222"/>
        <v>497466.65</v>
      </c>
      <c r="C2862" s="274">
        <f t="shared" si="226"/>
        <v>443871.99999999994</v>
      </c>
      <c r="D2862" s="276">
        <f t="shared" si="223"/>
        <v>173.93938811188812</v>
      </c>
      <c r="E2862" s="276">
        <f t="shared" si="224"/>
        <v>155.19999999999999</v>
      </c>
    </row>
    <row r="2863" spans="1:5" x14ac:dyDescent="0.2">
      <c r="A2863" s="273">
        <f t="shared" si="225"/>
        <v>2861</v>
      </c>
      <c r="B2863" s="16">
        <f t="shared" si="222"/>
        <v>497633.82750000001</v>
      </c>
      <c r="C2863" s="274">
        <f t="shared" si="226"/>
        <v>444027.19999999995</v>
      </c>
      <c r="D2863" s="276">
        <f t="shared" si="223"/>
        <v>173.93702464173367</v>
      </c>
      <c r="E2863" s="276">
        <f t="shared" si="224"/>
        <v>155.19999999999999</v>
      </c>
    </row>
    <row r="2864" spans="1:5" x14ac:dyDescent="0.2">
      <c r="A2864" s="273">
        <f t="shared" si="225"/>
        <v>2862</v>
      </c>
      <c r="B2864" s="16">
        <f t="shared" si="222"/>
        <v>497801.005</v>
      </c>
      <c r="C2864" s="274">
        <f t="shared" si="226"/>
        <v>444182.39999999997</v>
      </c>
      <c r="D2864" s="276">
        <f t="shared" si="223"/>
        <v>173.93466282320057</v>
      </c>
      <c r="E2864" s="276">
        <f t="shared" si="224"/>
        <v>155.19999999999999</v>
      </c>
    </row>
    <row r="2865" spans="1:5" x14ac:dyDescent="0.2">
      <c r="A2865" s="273">
        <f t="shared" si="225"/>
        <v>2863</v>
      </c>
      <c r="B2865" s="16">
        <f t="shared" si="222"/>
        <v>497968.1825</v>
      </c>
      <c r="C2865" s="274">
        <f t="shared" si="226"/>
        <v>444337.6</v>
      </c>
      <c r="D2865" s="276">
        <f t="shared" si="223"/>
        <v>173.93230265455816</v>
      </c>
      <c r="E2865" s="276">
        <f t="shared" si="224"/>
        <v>155.19999999999999</v>
      </c>
    </row>
    <row r="2866" spans="1:5" x14ac:dyDescent="0.2">
      <c r="A2866" s="273">
        <f t="shared" si="225"/>
        <v>2864</v>
      </c>
      <c r="B2866" s="16">
        <f t="shared" si="222"/>
        <v>498135.36000000004</v>
      </c>
      <c r="C2866" s="274">
        <f t="shared" si="226"/>
        <v>444492.79999999999</v>
      </c>
      <c r="D2866" s="276">
        <f t="shared" si="223"/>
        <v>173.92994413407823</v>
      </c>
      <c r="E2866" s="276">
        <f t="shared" si="224"/>
        <v>155.19999999999999</v>
      </c>
    </row>
    <row r="2867" spans="1:5" x14ac:dyDescent="0.2">
      <c r="A2867" s="273">
        <f t="shared" si="225"/>
        <v>2865</v>
      </c>
      <c r="B2867" s="16">
        <f t="shared" si="222"/>
        <v>498302.53750000003</v>
      </c>
      <c r="C2867" s="274">
        <f t="shared" si="226"/>
        <v>444647.99999999994</v>
      </c>
      <c r="D2867" s="276">
        <f t="shared" si="223"/>
        <v>173.92758726003493</v>
      </c>
      <c r="E2867" s="276">
        <f t="shared" si="224"/>
        <v>155.19999999999999</v>
      </c>
    </row>
    <row r="2868" spans="1:5" x14ac:dyDescent="0.2">
      <c r="A2868" s="273">
        <f t="shared" si="225"/>
        <v>2866</v>
      </c>
      <c r="B2868" s="16">
        <f t="shared" si="222"/>
        <v>498469.71500000003</v>
      </c>
      <c r="C2868" s="274">
        <f t="shared" si="226"/>
        <v>444803.19999999995</v>
      </c>
      <c r="D2868" s="276">
        <f t="shared" si="223"/>
        <v>173.92523203070482</v>
      </c>
      <c r="E2868" s="276">
        <f t="shared" si="224"/>
        <v>155.19999999999999</v>
      </c>
    </row>
    <row r="2869" spans="1:5" x14ac:dyDescent="0.2">
      <c r="A2869" s="273">
        <f t="shared" si="225"/>
        <v>2867</v>
      </c>
      <c r="B2869" s="16">
        <f t="shared" si="222"/>
        <v>498636.89250000002</v>
      </c>
      <c r="C2869" s="274">
        <f t="shared" si="226"/>
        <v>444958.39999999997</v>
      </c>
      <c r="D2869" s="276">
        <f t="shared" si="223"/>
        <v>173.92287844436694</v>
      </c>
      <c r="E2869" s="276">
        <f t="shared" si="224"/>
        <v>155.19999999999999</v>
      </c>
    </row>
    <row r="2870" spans="1:5" x14ac:dyDescent="0.2">
      <c r="A2870" s="273">
        <f t="shared" si="225"/>
        <v>2868</v>
      </c>
      <c r="B2870" s="16">
        <f t="shared" si="222"/>
        <v>498804.07</v>
      </c>
      <c r="C2870" s="274">
        <f t="shared" si="226"/>
        <v>445113.59999999998</v>
      </c>
      <c r="D2870" s="276">
        <f t="shared" si="223"/>
        <v>173.92052649930264</v>
      </c>
      <c r="E2870" s="276">
        <f t="shared" si="224"/>
        <v>155.19999999999999</v>
      </c>
    </row>
    <row r="2871" spans="1:5" x14ac:dyDescent="0.2">
      <c r="A2871" s="273">
        <f t="shared" si="225"/>
        <v>2869</v>
      </c>
      <c r="B2871" s="16">
        <f t="shared" si="222"/>
        <v>498971.2475</v>
      </c>
      <c r="C2871" s="274">
        <f t="shared" si="226"/>
        <v>445268.8</v>
      </c>
      <c r="D2871" s="276">
        <f t="shared" si="223"/>
        <v>173.91817619379574</v>
      </c>
      <c r="E2871" s="276">
        <f t="shared" si="224"/>
        <v>155.19999999999999</v>
      </c>
    </row>
    <row r="2872" spans="1:5" x14ac:dyDescent="0.2">
      <c r="A2872" s="273">
        <f t="shared" si="225"/>
        <v>2870</v>
      </c>
      <c r="B2872" s="16">
        <f t="shared" si="222"/>
        <v>499138.42499999999</v>
      </c>
      <c r="C2872" s="274">
        <f t="shared" si="226"/>
        <v>445423.99999999994</v>
      </c>
      <c r="D2872" s="276">
        <f t="shared" si="223"/>
        <v>173.9158275261324</v>
      </c>
      <c r="E2872" s="276">
        <f t="shared" si="224"/>
        <v>155.19999999999999</v>
      </c>
    </row>
    <row r="2873" spans="1:5" x14ac:dyDescent="0.2">
      <c r="A2873" s="273">
        <f t="shared" si="225"/>
        <v>2871</v>
      </c>
      <c r="B2873" s="16">
        <f t="shared" si="222"/>
        <v>499305.60250000004</v>
      </c>
      <c r="C2873" s="274">
        <f t="shared" si="226"/>
        <v>445579.19999999995</v>
      </c>
      <c r="D2873" s="276">
        <f t="shared" si="223"/>
        <v>173.9134804946012</v>
      </c>
      <c r="E2873" s="276">
        <f t="shared" si="224"/>
        <v>155.19999999999999</v>
      </c>
    </row>
    <row r="2874" spans="1:5" x14ac:dyDescent="0.2">
      <c r="A2874" s="273">
        <f t="shared" si="225"/>
        <v>2872</v>
      </c>
      <c r="B2874" s="16">
        <f t="shared" si="222"/>
        <v>499472.78</v>
      </c>
      <c r="C2874" s="274">
        <f t="shared" si="226"/>
        <v>445734.39999999997</v>
      </c>
      <c r="D2874" s="276">
        <f t="shared" si="223"/>
        <v>173.91113509749306</v>
      </c>
      <c r="E2874" s="276">
        <f t="shared" si="224"/>
        <v>155.19999999999999</v>
      </c>
    </row>
    <row r="2875" spans="1:5" x14ac:dyDescent="0.2">
      <c r="A2875" s="273">
        <f t="shared" si="225"/>
        <v>2873</v>
      </c>
      <c r="B2875" s="16">
        <f t="shared" si="222"/>
        <v>499639.95750000002</v>
      </c>
      <c r="C2875" s="274">
        <f t="shared" si="226"/>
        <v>445889.6</v>
      </c>
      <c r="D2875" s="276">
        <f t="shared" si="223"/>
        <v>173.90879133310131</v>
      </c>
      <c r="E2875" s="276">
        <f t="shared" si="224"/>
        <v>155.19999999999999</v>
      </c>
    </row>
    <row r="2876" spans="1:5" x14ac:dyDescent="0.2">
      <c r="A2876" s="273">
        <f t="shared" si="225"/>
        <v>2874</v>
      </c>
      <c r="B2876" s="16">
        <f t="shared" si="222"/>
        <v>499807.13500000001</v>
      </c>
      <c r="C2876" s="274">
        <f t="shared" si="226"/>
        <v>446044.8</v>
      </c>
      <c r="D2876" s="276">
        <f t="shared" si="223"/>
        <v>173.90644919972164</v>
      </c>
      <c r="E2876" s="276">
        <f t="shared" si="224"/>
        <v>155.19999999999999</v>
      </c>
    </row>
    <row r="2877" spans="1:5" x14ac:dyDescent="0.2">
      <c r="A2877" s="273">
        <f t="shared" si="225"/>
        <v>2875</v>
      </c>
      <c r="B2877" s="16">
        <f t="shared" si="222"/>
        <v>499974.3125</v>
      </c>
      <c r="C2877" s="274">
        <f t="shared" si="226"/>
        <v>446199.99999999994</v>
      </c>
      <c r="D2877" s="276">
        <f t="shared" si="223"/>
        <v>173.90410869565218</v>
      </c>
      <c r="E2877" s="276">
        <f t="shared" si="224"/>
        <v>155.19999999999999</v>
      </c>
    </row>
    <row r="2878" spans="1:5" x14ac:dyDescent="0.2">
      <c r="A2878" s="273">
        <f t="shared" si="225"/>
        <v>2876</v>
      </c>
      <c r="B2878" s="16">
        <f t="shared" si="222"/>
        <v>500141.49</v>
      </c>
      <c r="C2878" s="274">
        <f t="shared" si="226"/>
        <v>446355.19999999995</v>
      </c>
      <c r="D2878" s="276">
        <f t="shared" si="223"/>
        <v>173.90176981919333</v>
      </c>
      <c r="E2878" s="276">
        <f t="shared" si="224"/>
        <v>155.19999999999999</v>
      </c>
    </row>
    <row r="2879" spans="1:5" x14ac:dyDescent="0.2">
      <c r="A2879" s="273">
        <f t="shared" si="225"/>
        <v>2877</v>
      </c>
      <c r="B2879" s="16">
        <f t="shared" si="222"/>
        <v>500308.66750000004</v>
      </c>
      <c r="C2879" s="274">
        <f t="shared" si="226"/>
        <v>446510.39999999997</v>
      </c>
      <c r="D2879" s="276">
        <f t="shared" si="223"/>
        <v>173.89943256864791</v>
      </c>
      <c r="E2879" s="276">
        <f t="shared" si="224"/>
        <v>155.19999999999999</v>
      </c>
    </row>
    <row r="2880" spans="1:5" x14ac:dyDescent="0.2">
      <c r="A2880" s="273">
        <f t="shared" si="225"/>
        <v>2878</v>
      </c>
      <c r="B2880" s="16">
        <f t="shared" si="222"/>
        <v>500475.84500000003</v>
      </c>
      <c r="C2880" s="274">
        <f t="shared" si="226"/>
        <v>446665.6</v>
      </c>
      <c r="D2880" s="276">
        <f t="shared" si="223"/>
        <v>173.89709694232107</v>
      </c>
      <c r="E2880" s="276">
        <f t="shared" si="224"/>
        <v>155.19999999999999</v>
      </c>
    </row>
    <row r="2881" spans="1:5" x14ac:dyDescent="0.2">
      <c r="A2881" s="273">
        <f t="shared" si="225"/>
        <v>2879</v>
      </c>
      <c r="B2881" s="16">
        <f t="shared" si="222"/>
        <v>500643.02250000002</v>
      </c>
      <c r="C2881" s="274">
        <f t="shared" si="226"/>
        <v>446820.8</v>
      </c>
      <c r="D2881" s="276">
        <f t="shared" si="223"/>
        <v>173.89476293852033</v>
      </c>
      <c r="E2881" s="276">
        <f t="shared" si="224"/>
        <v>155.19999999999999</v>
      </c>
    </row>
    <row r="2882" spans="1:5" x14ac:dyDescent="0.2">
      <c r="A2882" s="273">
        <f t="shared" si="225"/>
        <v>2880</v>
      </c>
      <c r="B2882" s="16">
        <f t="shared" si="222"/>
        <v>500810.2</v>
      </c>
      <c r="C2882" s="274">
        <f t="shared" si="226"/>
        <v>446975.99999999994</v>
      </c>
      <c r="D2882" s="276">
        <f t="shared" si="223"/>
        <v>173.89243055555556</v>
      </c>
      <c r="E2882" s="276">
        <f t="shared" si="224"/>
        <v>155.19999999999999</v>
      </c>
    </row>
    <row r="2883" spans="1:5" x14ac:dyDescent="0.2">
      <c r="A2883" s="273">
        <f t="shared" si="225"/>
        <v>2881</v>
      </c>
      <c r="B2883" s="16">
        <f t="shared" si="222"/>
        <v>500977.3775</v>
      </c>
      <c r="C2883" s="274">
        <f t="shared" si="226"/>
        <v>447131.19999999995</v>
      </c>
      <c r="D2883" s="276">
        <f t="shared" si="223"/>
        <v>173.89009979173898</v>
      </c>
      <c r="E2883" s="276">
        <f t="shared" si="224"/>
        <v>155.19999999999999</v>
      </c>
    </row>
    <row r="2884" spans="1:5" x14ac:dyDescent="0.2">
      <c r="A2884" s="273">
        <f t="shared" si="225"/>
        <v>2882</v>
      </c>
      <c r="B2884" s="16">
        <f t="shared" ref="B2884:B2947" si="227">1.165*(16600+(A2884*143.5))</f>
        <v>501144.55499999999</v>
      </c>
      <c r="C2884" s="274">
        <f t="shared" si="226"/>
        <v>447286.39999999997</v>
      </c>
      <c r="D2884" s="276">
        <f t="shared" ref="D2884:D2947" si="228">B2884/A2884</f>
        <v>173.88777064538516</v>
      </c>
      <c r="E2884" s="276">
        <f t="shared" ref="E2884:E2947" si="229">C2884/A2884</f>
        <v>155.19999999999999</v>
      </c>
    </row>
    <row r="2885" spans="1:5" x14ac:dyDescent="0.2">
      <c r="A2885" s="273">
        <f t="shared" si="225"/>
        <v>2883</v>
      </c>
      <c r="B2885" s="16">
        <f t="shared" si="227"/>
        <v>501311.73250000004</v>
      </c>
      <c r="C2885" s="274">
        <f t="shared" si="226"/>
        <v>447441.6</v>
      </c>
      <c r="D2885" s="276">
        <f t="shared" si="228"/>
        <v>173.88544311481098</v>
      </c>
      <c r="E2885" s="276">
        <f t="shared" si="229"/>
        <v>155.19999999999999</v>
      </c>
    </row>
    <row r="2886" spans="1:5" x14ac:dyDescent="0.2">
      <c r="A2886" s="273">
        <f t="shared" si="225"/>
        <v>2884</v>
      </c>
      <c r="B2886" s="16">
        <f t="shared" si="227"/>
        <v>501478.91000000003</v>
      </c>
      <c r="C2886" s="274">
        <f t="shared" si="226"/>
        <v>447596.79999999999</v>
      </c>
      <c r="D2886" s="276">
        <f t="shared" si="228"/>
        <v>173.88311719833567</v>
      </c>
      <c r="E2886" s="276">
        <f t="shared" si="229"/>
        <v>155.19999999999999</v>
      </c>
    </row>
    <row r="2887" spans="1:5" x14ac:dyDescent="0.2">
      <c r="A2887" s="273">
        <f t="shared" si="225"/>
        <v>2885</v>
      </c>
      <c r="B2887" s="16">
        <f t="shared" si="227"/>
        <v>501646.08750000002</v>
      </c>
      <c r="C2887" s="274">
        <f t="shared" si="226"/>
        <v>447751.99999999994</v>
      </c>
      <c r="D2887" s="276">
        <f t="shared" si="228"/>
        <v>173.88079289428077</v>
      </c>
      <c r="E2887" s="276">
        <f t="shared" si="229"/>
        <v>155.19999999999999</v>
      </c>
    </row>
    <row r="2888" spans="1:5" x14ac:dyDescent="0.2">
      <c r="A2888" s="273">
        <f t="shared" si="225"/>
        <v>2886</v>
      </c>
      <c r="B2888" s="16">
        <f t="shared" si="227"/>
        <v>501813.26500000001</v>
      </c>
      <c r="C2888" s="274">
        <f t="shared" si="226"/>
        <v>447907.19999999995</v>
      </c>
      <c r="D2888" s="276">
        <f t="shared" si="228"/>
        <v>173.87847020097021</v>
      </c>
      <c r="E2888" s="276">
        <f t="shared" si="229"/>
        <v>155.19999999999999</v>
      </c>
    </row>
    <row r="2889" spans="1:5" x14ac:dyDescent="0.2">
      <c r="A2889" s="273">
        <f t="shared" si="225"/>
        <v>2887</v>
      </c>
      <c r="B2889" s="16">
        <f t="shared" si="227"/>
        <v>501980.4425</v>
      </c>
      <c r="C2889" s="274">
        <f t="shared" si="226"/>
        <v>448062.39999999997</v>
      </c>
      <c r="D2889" s="276">
        <f t="shared" si="228"/>
        <v>173.87614911673018</v>
      </c>
      <c r="E2889" s="276">
        <f t="shared" si="229"/>
        <v>155.19999999999999</v>
      </c>
    </row>
    <row r="2890" spans="1:5" x14ac:dyDescent="0.2">
      <c r="A2890" s="273">
        <f t="shared" si="225"/>
        <v>2888</v>
      </c>
      <c r="B2890" s="16">
        <f t="shared" si="227"/>
        <v>502147.62</v>
      </c>
      <c r="C2890" s="274">
        <f t="shared" si="226"/>
        <v>448217.59999999998</v>
      </c>
      <c r="D2890" s="276">
        <f t="shared" si="228"/>
        <v>173.87382963988921</v>
      </c>
      <c r="E2890" s="276">
        <f t="shared" si="229"/>
        <v>155.19999999999999</v>
      </c>
    </row>
    <row r="2891" spans="1:5" x14ac:dyDescent="0.2">
      <c r="A2891" s="273">
        <f t="shared" si="225"/>
        <v>2889</v>
      </c>
      <c r="B2891" s="16">
        <f t="shared" si="227"/>
        <v>502314.79750000004</v>
      </c>
      <c r="C2891" s="274">
        <f t="shared" si="226"/>
        <v>448372.8</v>
      </c>
      <c r="D2891" s="276">
        <f t="shared" si="228"/>
        <v>173.87151176877813</v>
      </c>
      <c r="E2891" s="276">
        <f t="shared" si="229"/>
        <v>155.19999999999999</v>
      </c>
    </row>
    <row r="2892" spans="1:5" x14ac:dyDescent="0.2">
      <c r="A2892" s="273">
        <f t="shared" si="225"/>
        <v>2890</v>
      </c>
      <c r="B2892" s="16">
        <f t="shared" si="227"/>
        <v>502481.97500000003</v>
      </c>
      <c r="C2892" s="274">
        <f t="shared" si="226"/>
        <v>448527.99999999994</v>
      </c>
      <c r="D2892" s="276">
        <f t="shared" si="228"/>
        <v>173.8691955017301</v>
      </c>
      <c r="E2892" s="276">
        <f t="shared" si="229"/>
        <v>155.19999999999999</v>
      </c>
    </row>
    <row r="2893" spans="1:5" x14ac:dyDescent="0.2">
      <c r="A2893" s="273">
        <f t="shared" si="225"/>
        <v>2891</v>
      </c>
      <c r="B2893" s="16">
        <f t="shared" si="227"/>
        <v>502649.15250000003</v>
      </c>
      <c r="C2893" s="274">
        <f t="shared" si="226"/>
        <v>448683.19999999995</v>
      </c>
      <c r="D2893" s="276">
        <f t="shared" si="228"/>
        <v>173.8668808370806</v>
      </c>
      <c r="E2893" s="276">
        <f t="shared" si="229"/>
        <v>155.19999999999999</v>
      </c>
    </row>
    <row r="2894" spans="1:5" x14ac:dyDescent="0.2">
      <c r="A2894" s="273">
        <f t="shared" si="225"/>
        <v>2892</v>
      </c>
      <c r="B2894" s="16">
        <f t="shared" si="227"/>
        <v>502816.33</v>
      </c>
      <c r="C2894" s="274">
        <f t="shared" si="226"/>
        <v>448838.39999999997</v>
      </c>
      <c r="D2894" s="276">
        <f t="shared" si="228"/>
        <v>173.86456777316735</v>
      </c>
      <c r="E2894" s="276">
        <f t="shared" si="229"/>
        <v>155.19999999999999</v>
      </c>
    </row>
    <row r="2895" spans="1:5" x14ac:dyDescent="0.2">
      <c r="A2895" s="273">
        <f t="shared" ref="A2895:A2958" si="230">A2894+1</f>
        <v>2893</v>
      </c>
      <c r="B2895" s="16">
        <f t="shared" si="227"/>
        <v>502983.50750000001</v>
      </c>
      <c r="C2895" s="274">
        <f t="shared" ref="C2895:C2958" si="231">A2895*155.2</f>
        <v>448993.6</v>
      </c>
      <c r="D2895" s="276">
        <f t="shared" si="228"/>
        <v>173.86225630833044</v>
      </c>
      <c r="E2895" s="276">
        <f t="shared" si="229"/>
        <v>155.19999999999999</v>
      </c>
    </row>
    <row r="2896" spans="1:5" x14ac:dyDescent="0.2">
      <c r="A2896" s="273">
        <f t="shared" si="230"/>
        <v>2894</v>
      </c>
      <c r="B2896" s="16">
        <f t="shared" si="227"/>
        <v>503150.685</v>
      </c>
      <c r="C2896" s="274">
        <f t="shared" si="231"/>
        <v>449148.8</v>
      </c>
      <c r="D2896" s="276">
        <f t="shared" si="228"/>
        <v>173.85994644091224</v>
      </c>
      <c r="E2896" s="276">
        <f t="shared" si="229"/>
        <v>155.19999999999999</v>
      </c>
    </row>
    <row r="2897" spans="1:5" x14ac:dyDescent="0.2">
      <c r="A2897" s="273">
        <f t="shared" si="230"/>
        <v>2895</v>
      </c>
      <c r="B2897" s="16">
        <f t="shared" si="227"/>
        <v>503317.86249999999</v>
      </c>
      <c r="C2897" s="274">
        <f t="shared" si="231"/>
        <v>449303.99999999994</v>
      </c>
      <c r="D2897" s="276">
        <f t="shared" si="228"/>
        <v>173.85763816925734</v>
      </c>
      <c r="E2897" s="276">
        <f t="shared" si="229"/>
        <v>155.19999999999999</v>
      </c>
    </row>
    <row r="2898" spans="1:5" x14ac:dyDescent="0.2">
      <c r="A2898" s="273">
        <f t="shared" si="230"/>
        <v>2896</v>
      </c>
      <c r="B2898" s="16">
        <f t="shared" si="227"/>
        <v>503485.04000000004</v>
      </c>
      <c r="C2898" s="274">
        <f t="shared" si="231"/>
        <v>449459.19999999995</v>
      </c>
      <c r="D2898" s="276">
        <f t="shared" si="228"/>
        <v>173.85533149171272</v>
      </c>
      <c r="E2898" s="276">
        <f t="shared" si="229"/>
        <v>155.19999999999999</v>
      </c>
    </row>
    <row r="2899" spans="1:5" x14ac:dyDescent="0.2">
      <c r="A2899" s="273">
        <f t="shared" si="230"/>
        <v>2897</v>
      </c>
      <c r="B2899" s="16">
        <f t="shared" si="227"/>
        <v>503652.21750000003</v>
      </c>
      <c r="C2899" s="274">
        <f t="shared" si="231"/>
        <v>449614.39999999997</v>
      </c>
      <c r="D2899" s="276">
        <f t="shared" si="228"/>
        <v>173.85302640662755</v>
      </c>
      <c r="E2899" s="276">
        <f t="shared" si="229"/>
        <v>155.19999999999999</v>
      </c>
    </row>
    <row r="2900" spans="1:5" x14ac:dyDescent="0.2">
      <c r="A2900" s="273">
        <f t="shared" si="230"/>
        <v>2898</v>
      </c>
      <c r="B2900" s="16">
        <f t="shared" si="227"/>
        <v>503819.39500000002</v>
      </c>
      <c r="C2900" s="274">
        <f t="shared" si="231"/>
        <v>449769.6</v>
      </c>
      <c r="D2900" s="276">
        <f t="shared" si="228"/>
        <v>173.85072291235335</v>
      </c>
      <c r="E2900" s="276">
        <f t="shared" si="229"/>
        <v>155.19999999999999</v>
      </c>
    </row>
    <row r="2901" spans="1:5" x14ac:dyDescent="0.2">
      <c r="A2901" s="273">
        <f t="shared" si="230"/>
        <v>2899</v>
      </c>
      <c r="B2901" s="16">
        <f t="shared" si="227"/>
        <v>503986.57250000001</v>
      </c>
      <c r="C2901" s="274">
        <f t="shared" si="231"/>
        <v>449924.8</v>
      </c>
      <c r="D2901" s="276">
        <f t="shared" si="228"/>
        <v>173.84842100724387</v>
      </c>
      <c r="E2901" s="276">
        <f t="shared" si="229"/>
        <v>155.19999999999999</v>
      </c>
    </row>
    <row r="2902" spans="1:5" x14ac:dyDescent="0.2">
      <c r="A2902" s="273">
        <f t="shared" si="230"/>
        <v>2900</v>
      </c>
      <c r="B2902" s="16">
        <f t="shared" si="227"/>
        <v>504153.75</v>
      </c>
      <c r="C2902" s="274">
        <f t="shared" si="231"/>
        <v>450079.99999999994</v>
      </c>
      <c r="D2902" s="276">
        <f t="shared" si="228"/>
        <v>173.84612068965518</v>
      </c>
      <c r="E2902" s="276">
        <f t="shared" si="229"/>
        <v>155.19999999999999</v>
      </c>
    </row>
    <row r="2903" spans="1:5" x14ac:dyDescent="0.2">
      <c r="A2903" s="273">
        <f t="shared" si="230"/>
        <v>2901</v>
      </c>
      <c r="B2903" s="16">
        <f t="shared" si="227"/>
        <v>504320.92749999999</v>
      </c>
      <c r="C2903" s="274">
        <f t="shared" si="231"/>
        <v>450235.19999999995</v>
      </c>
      <c r="D2903" s="276">
        <f t="shared" si="228"/>
        <v>173.84382195794552</v>
      </c>
      <c r="E2903" s="276">
        <f t="shared" si="229"/>
        <v>155.19999999999999</v>
      </c>
    </row>
    <row r="2904" spans="1:5" x14ac:dyDescent="0.2">
      <c r="A2904" s="273">
        <f t="shared" si="230"/>
        <v>2902</v>
      </c>
      <c r="B2904" s="16">
        <f t="shared" si="227"/>
        <v>504488.10500000004</v>
      </c>
      <c r="C2904" s="274">
        <f t="shared" si="231"/>
        <v>450390.39999999997</v>
      </c>
      <c r="D2904" s="276">
        <f t="shared" si="228"/>
        <v>173.84152481047556</v>
      </c>
      <c r="E2904" s="276">
        <f t="shared" si="229"/>
        <v>155.19999999999999</v>
      </c>
    </row>
    <row r="2905" spans="1:5" x14ac:dyDescent="0.2">
      <c r="A2905" s="273">
        <f t="shared" si="230"/>
        <v>2903</v>
      </c>
      <c r="B2905" s="16">
        <f t="shared" si="227"/>
        <v>504655.28250000003</v>
      </c>
      <c r="C2905" s="274">
        <f t="shared" si="231"/>
        <v>450545.6</v>
      </c>
      <c r="D2905" s="276">
        <f t="shared" si="228"/>
        <v>173.83922924560801</v>
      </c>
      <c r="E2905" s="276">
        <f t="shared" si="229"/>
        <v>155.19999999999999</v>
      </c>
    </row>
    <row r="2906" spans="1:5" x14ac:dyDescent="0.2">
      <c r="A2906" s="273">
        <f t="shared" si="230"/>
        <v>2904</v>
      </c>
      <c r="B2906" s="16">
        <f t="shared" si="227"/>
        <v>504822.46</v>
      </c>
      <c r="C2906" s="274">
        <f t="shared" si="231"/>
        <v>450700.79999999999</v>
      </c>
      <c r="D2906" s="276">
        <f t="shared" si="228"/>
        <v>173.83693526170799</v>
      </c>
      <c r="E2906" s="276">
        <f t="shared" si="229"/>
        <v>155.19999999999999</v>
      </c>
    </row>
    <row r="2907" spans="1:5" x14ac:dyDescent="0.2">
      <c r="A2907" s="273">
        <f t="shared" si="230"/>
        <v>2905</v>
      </c>
      <c r="B2907" s="16">
        <f t="shared" si="227"/>
        <v>504989.63750000001</v>
      </c>
      <c r="C2907" s="274">
        <f t="shared" si="231"/>
        <v>450855.99999999994</v>
      </c>
      <c r="D2907" s="276">
        <f t="shared" si="228"/>
        <v>173.83464285714285</v>
      </c>
      <c r="E2907" s="276">
        <f t="shared" si="229"/>
        <v>155.19999999999999</v>
      </c>
    </row>
    <row r="2908" spans="1:5" x14ac:dyDescent="0.2">
      <c r="A2908" s="273">
        <f t="shared" si="230"/>
        <v>2906</v>
      </c>
      <c r="B2908" s="16">
        <f t="shared" si="227"/>
        <v>505156.815</v>
      </c>
      <c r="C2908" s="274">
        <f t="shared" si="231"/>
        <v>451011.19999999995</v>
      </c>
      <c r="D2908" s="276">
        <f t="shared" si="228"/>
        <v>173.83235203028218</v>
      </c>
      <c r="E2908" s="276">
        <f t="shared" si="229"/>
        <v>155.19999999999999</v>
      </c>
    </row>
    <row r="2909" spans="1:5" x14ac:dyDescent="0.2">
      <c r="A2909" s="273">
        <f t="shared" si="230"/>
        <v>2907</v>
      </c>
      <c r="B2909" s="16">
        <f t="shared" si="227"/>
        <v>505323.99249999999</v>
      </c>
      <c r="C2909" s="274">
        <f t="shared" si="231"/>
        <v>451166.39999999997</v>
      </c>
      <c r="D2909" s="276">
        <f t="shared" si="228"/>
        <v>173.83006277949775</v>
      </c>
      <c r="E2909" s="276">
        <f t="shared" si="229"/>
        <v>155.19999999999999</v>
      </c>
    </row>
    <row r="2910" spans="1:5" x14ac:dyDescent="0.2">
      <c r="A2910" s="273">
        <f t="shared" si="230"/>
        <v>2908</v>
      </c>
      <c r="B2910" s="16">
        <f t="shared" si="227"/>
        <v>505491.17000000004</v>
      </c>
      <c r="C2910" s="274">
        <f t="shared" si="231"/>
        <v>451321.59999999998</v>
      </c>
      <c r="D2910" s="276">
        <f t="shared" si="228"/>
        <v>173.8277751031637</v>
      </c>
      <c r="E2910" s="276">
        <f t="shared" si="229"/>
        <v>155.19999999999999</v>
      </c>
    </row>
    <row r="2911" spans="1:5" x14ac:dyDescent="0.2">
      <c r="A2911" s="273">
        <f t="shared" si="230"/>
        <v>2909</v>
      </c>
      <c r="B2911" s="16">
        <f t="shared" si="227"/>
        <v>505658.34750000003</v>
      </c>
      <c r="C2911" s="274">
        <f t="shared" si="231"/>
        <v>451476.8</v>
      </c>
      <c r="D2911" s="276">
        <f t="shared" si="228"/>
        <v>173.82548899965624</v>
      </c>
      <c r="E2911" s="276">
        <f t="shared" si="229"/>
        <v>155.19999999999999</v>
      </c>
    </row>
    <row r="2912" spans="1:5" x14ac:dyDescent="0.2">
      <c r="A2912" s="273">
        <f t="shared" si="230"/>
        <v>2910</v>
      </c>
      <c r="B2912" s="16">
        <f t="shared" si="227"/>
        <v>505825.52500000002</v>
      </c>
      <c r="C2912" s="274">
        <f t="shared" si="231"/>
        <v>451631.99999999994</v>
      </c>
      <c r="D2912" s="276">
        <f t="shared" si="228"/>
        <v>173.82320446735395</v>
      </c>
      <c r="E2912" s="276">
        <f t="shared" si="229"/>
        <v>155.19999999999999</v>
      </c>
    </row>
    <row r="2913" spans="1:5" x14ac:dyDescent="0.2">
      <c r="A2913" s="273">
        <f t="shared" si="230"/>
        <v>2911</v>
      </c>
      <c r="B2913" s="16">
        <f t="shared" si="227"/>
        <v>505992.70250000001</v>
      </c>
      <c r="C2913" s="274">
        <f t="shared" si="231"/>
        <v>451787.19999999995</v>
      </c>
      <c r="D2913" s="276">
        <f t="shared" si="228"/>
        <v>173.8209215046376</v>
      </c>
      <c r="E2913" s="276">
        <f t="shared" si="229"/>
        <v>155.19999999999999</v>
      </c>
    </row>
    <row r="2914" spans="1:5" x14ac:dyDescent="0.2">
      <c r="A2914" s="273">
        <f t="shared" si="230"/>
        <v>2912</v>
      </c>
      <c r="B2914" s="16">
        <f t="shared" si="227"/>
        <v>506159.88</v>
      </c>
      <c r="C2914" s="274">
        <f t="shared" si="231"/>
        <v>451942.39999999997</v>
      </c>
      <c r="D2914" s="276">
        <f t="shared" si="228"/>
        <v>173.81864010989011</v>
      </c>
      <c r="E2914" s="276">
        <f t="shared" si="229"/>
        <v>155.19999999999999</v>
      </c>
    </row>
    <row r="2915" spans="1:5" x14ac:dyDescent="0.2">
      <c r="A2915" s="273">
        <f t="shared" si="230"/>
        <v>2913</v>
      </c>
      <c r="B2915" s="16">
        <f t="shared" si="227"/>
        <v>506327.0575</v>
      </c>
      <c r="C2915" s="274">
        <f t="shared" si="231"/>
        <v>452097.6</v>
      </c>
      <c r="D2915" s="276">
        <f t="shared" si="228"/>
        <v>173.81636028149674</v>
      </c>
      <c r="E2915" s="276">
        <f t="shared" si="229"/>
        <v>155.19999999999999</v>
      </c>
    </row>
    <row r="2916" spans="1:5" x14ac:dyDescent="0.2">
      <c r="A2916" s="273">
        <f t="shared" si="230"/>
        <v>2914</v>
      </c>
      <c r="B2916" s="16">
        <f t="shared" si="227"/>
        <v>506494.23500000004</v>
      </c>
      <c r="C2916" s="274">
        <f t="shared" si="231"/>
        <v>452252.8</v>
      </c>
      <c r="D2916" s="276">
        <f t="shared" si="228"/>
        <v>173.8140820178449</v>
      </c>
      <c r="E2916" s="276">
        <f t="shared" si="229"/>
        <v>155.19999999999999</v>
      </c>
    </row>
    <row r="2917" spans="1:5" x14ac:dyDescent="0.2">
      <c r="A2917" s="273">
        <f t="shared" si="230"/>
        <v>2915</v>
      </c>
      <c r="B2917" s="16">
        <f t="shared" si="227"/>
        <v>506661.41250000003</v>
      </c>
      <c r="C2917" s="274">
        <f t="shared" si="231"/>
        <v>452407.99999999994</v>
      </c>
      <c r="D2917" s="276">
        <f t="shared" si="228"/>
        <v>173.8118053173242</v>
      </c>
      <c r="E2917" s="276">
        <f t="shared" si="229"/>
        <v>155.19999999999999</v>
      </c>
    </row>
    <row r="2918" spans="1:5" x14ac:dyDescent="0.2">
      <c r="A2918" s="273">
        <f t="shared" si="230"/>
        <v>2916</v>
      </c>
      <c r="B2918" s="16">
        <f t="shared" si="227"/>
        <v>506828.59</v>
      </c>
      <c r="C2918" s="274">
        <f t="shared" si="231"/>
        <v>452563.19999999995</v>
      </c>
      <c r="D2918" s="276">
        <f t="shared" si="228"/>
        <v>173.8095301783265</v>
      </c>
      <c r="E2918" s="276">
        <f t="shared" si="229"/>
        <v>155.19999999999999</v>
      </c>
    </row>
    <row r="2919" spans="1:5" x14ac:dyDescent="0.2">
      <c r="A2919" s="273">
        <f t="shared" si="230"/>
        <v>2917</v>
      </c>
      <c r="B2919" s="16">
        <f t="shared" si="227"/>
        <v>506995.76750000002</v>
      </c>
      <c r="C2919" s="274">
        <f t="shared" si="231"/>
        <v>452718.39999999997</v>
      </c>
      <c r="D2919" s="276">
        <f t="shared" si="228"/>
        <v>173.80725659924582</v>
      </c>
      <c r="E2919" s="276">
        <f t="shared" si="229"/>
        <v>155.19999999999999</v>
      </c>
    </row>
    <row r="2920" spans="1:5" x14ac:dyDescent="0.2">
      <c r="A2920" s="273">
        <f t="shared" si="230"/>
        <v>2918</v>
      </c>
      <c r="B2920" s="16">
        <f t="shared" si="227"/>
        <v>507162.94500000001</v>
      </c>
      <c r="C2920" s="274">
        <f t="shared" si="231"/>
        <v>452873.6</v>
      </c>
      <c r="D2920" s="276">
        <f t="shared" si="228"/>
        <v>173.80498457847841</v>
      </c>
      <c r="E2920" s="276">
        <f t="shared" si="229"/>
        <v>155.19999999999999</v>
      </c>
    </row>
    <row r="2921" spans="1:5" x14ac:dyDescent="0.2">
      <c r="A2921" s="273">
        <f t="shared" si="230"/>
        <v>2919</v>
      </c>
      <c r="B2921" s="16">
        <f t="shared" si="227"/>
        <v>507330.1225</v>
      </c>
      <c r="C2921" s="274">
        <f t="shared" si="231"/>
        <v>453028.8</v>
      </c>
      <c r="D2921" s="276">
        <f t="shared" si="228"/>
        <v>173.80271411442274</v>
      </c>
      <c r="E2921" s="276">
        <f t="shared" si="229"/>
        <v>155.19999999999999</v>
      </c>
    </row>
    <row r="2922" spans="1:5" x14ac:dyDescent="0.2">
      <c r="A2922" s="273">
        <f t="shared" si="230"/>
        <v>2920</v>
      </c>
      <c r="B2922" s="16">
        <f t="shared" si="227"/>
        <v>507497.3</v>
      </c>
      <c r="C2922" s="274">
        <f t="shared" si="231"/>
        <v>453183.99999999994</v>
      </c>
      <c r="D2922" s="276">
        <f t="shared" si="228"/>
        <v>173.80044520547943</v>
      </c>
      <c r="E2922" s="276">
        <f t="shared" si="229"/>
        <v>155.19999999999999</v>
      </c>
    </row>
    <row r="2923" spans="1:5" x14ac:dyDescent="0.2">
      <c r="A2923" s="273">
        <f t="shared" si="230"/>
        <v>2921</v>
      </c>
      <c r="B2923" s="16">
        <f t="shared" si="227"/>
        <v>507664.47750000004</v>
      </c>
      <c r="C2923" s="274">
        <f t="shared" si="231"/>
        <v>453339.19999999995</v>
      </c>
      <c r="D2923" s="276">
        <f t="shared" si="228"/>
        <v>173.79817785005136</v>
      </c>
      <c r="E2923" s="276">
        <f t="shared" si="229"/>
        <v>155.19999999999999</v>
      </c>
    </row>
    <row r="2924" spans="1:5" x14ac:dyDescent="0.2">
      <c r="A2924" s="273">
        <f t="shared" si="230"/>
        <v>2922</v>
      </c>
      <c r="B2924" s="16">
        <f t="shared" si="227"/>
        <v>507831.65500000003</v>
      </c>
      <c r="C2924" s="274">
        <f t="shared" si="231"/>
        <v>453494.39999999997</v>
      </c>
      <c r="D2924" s="276">
        <f t="shared" si="228"/>
        <v>173.79591204654346</v>
      </c>
      <c r="E2924" s="276">
        <f t="shared" si="229"/>
        <v>155.19999999999999</v>
      </c>
    </row>
    <row r="2925" spans="1:5" x14ac:dyDescent="0.2">
      <c r="A2925" s="273">
        <f t="shared" si="230"/>
        <v>2923</v>
      </c>
      <c r="B2925" s="16">
        <f t="shared" si="227"/>
        <v>507998.83250000002</v>
      </c>
      <c r="C2925" s="274">
        <f t="shared" si="231"/>
        <v>453649.6</v>
      </c>
      <c r="D2925" s="276">
        <f t="shared" si="228"/>
        <v>173.79364779336299</v>
      </c>
      <c r="E2925" s="276">
        <f t="shared" si="229"/>
        <v>155.19999999999999</v>
      </c>
    </row>
    <row r="2926" spans="1:5" x14ac:dyDescent="0.2">
      <c r="A2926" s="273">
        <f t="shared" si="230"/>
        <v>2924</v>
      </c>
      <c r="B2926" s="16">
        <f t="shared" si="227"/>
        <v>508166.01</v>
      </c>
      <c r="C2926" s="274">
        <f t="shared" si="231"/>
        <v>453804.79999999999</v>
      </c>
      <c r="D2926" s="276">
        <f t="shared" si="228"/>
        <v>173.7913850889193</v>
      </c>
      <c r="E2926" s="276">
        <f t="shared" si="229"/>
        <v>155.19999999999999</v>
      </c>
    </row>
    <row r="2927" spans="1:5" x14ac:dyDescent="0.2">
      <c r="A2927" s="273">
        <f t="shared" si="230"/>
        <v>2925</v>
      </c>
      <c r="B2927" s="16">
        <f t="shared" si="227"/>
        <v>508333.1875</v>
      </c>
      <c r="C2927" s="274">
        <f t="shared" si="231"/>
        <v>453959.99999999994</v>
      </c>
      <c r="D2927" s="276">
        <f t="shared" si="228"/>
        <v>173.78912393162392</v>
      </c>
      <c r="E2927" s="276">
        <f t="shared" si="229"/>
        <v>155.19999999999999</v>
      </c>
    </row>
    <row r="2928" spans="1:5" x14ac:dyDescent="0.2">
      <c r="A2928" s="273">
        <f t="shared" si="230"/>
        <v>2926</v>
      </c>
      <c r="B2928" s="16">
        <f t="shared" si="227"/>
        <v>508500.36499999999</v>
      </c>
      <c r="C2928" s="274">
        <f t="shared" si="231"/>
        <v>454115.19999999995</v>
      </c>
      <c r="D2928" s="276">
        <f t="shared" si="228"/>
        <v>173.78686431989064</v>
      </c>
      <c r="E2928" s="276">
        <f t="shared" si="229"/>
        <v>155.19999999999999</v>
      </c>
    </row>
    <row r="2929" spans="1:5" x14ac:dyDescent="0.2">
      <c r="A2929" s="273">
        <f t="shared" si="230"/>
        <v>2927</v>
      </c>
      <c r="B2929" s="16">
        <f t="shared" si="227"/>
        <v>508667.54250000004</v>
      </c>
      <c r="C2929" s="274">
        <f t="shared" si="231"/>
        <v>454270.39999999997</v>
      </c>
      <c r="D2929" s="276">
        <f t="shared" si="228"/>
        <v>173.78460625213532</v>
      </c>
      <c r="E2929" s="276">
        <f t="shared" si="229"/>
        <v>155.19999999999999</v>
      </c>
    </row>
    <row r="2930" spans="1:5" x14ac:dyDescent="0.2">
      <c r="A2930" s="273">
        <f t="shared" si="230"/>
        <v>2928</v>
      </c>
      <c r="B2930" s="16">
        <f t="shared" si="227"/>
        <v>508834.72000000003</v>
      </c>
      <c r="C2930" s="274">
        <f t="shared" si="231"/>
        <v>454425.59999999998</v>
      </c>
      <c r="D2930" s="276">
        <f t="shared" si="228"/>
        <v>173.78234972677598</v>
      </c>
      <c r="E2930" s="276">
        <f t="shared" si="229"/>
        <v>155.19999999999999</v>
      </c>
    </row>
    <row r="2931" spans="1:5" x14ac:dyDescent="0.2">
      <c r="A2931" s="273">
        <f t="shared" si="230"/>
        <v>2929</v>
      </c>
      <c r="B2931" s="16">
        <f t="shared" si="227"/>
        <v>509001.89750000002</v>
      </c>
      <c r="C2931" s="274">
        <f t="shared" si="231"/>
        <v>454580.8</v>
      </c>
      <c r="D2931" s="276">
        <f t="shared" si="228"/>
        <v>173.78009474223285</v>
      </c>
      <c r="E2931" s="276">
        <f t="shared" si="229"/>
        <v>155.19999999999999</v>
      </c>
    </row>
    <row r="2932" spans="1:5" x14ac:dyDescent="0.2">
      <c r="A2932" s="273">
        <f t="shared" si="230"/>
        <v>2930</v>
      </c>
      <c r="B2932" s="16">
        <f t="shared" si="227"/>
        <v>509169.07500000001</v>
      </c>
      <c r="C2932" s="274">
        <f t="shared" si="231"/>
        <v>454735.99999999994</v>
      </c>
      <c r="D2932" s="276">
        <f t="shared" si="228"/>
        <v>173.77784129692833</v>
      </c>
      <c r="E2932" s="276">
        <f t="shared" si="229"/>
        <v>155.19999999999999</v>
      </c>
    </row>
    <row r="2933" spans="1:5" x14ac:dyDescent="0.2">
      <c r="A2933" s="273">
        <f t="shared" si="230"/>
        <v>2931</v>
      </c>
      <c r="B2933" s="16">
        <f t="shared" si="227"/>
        <v>509336.2525</v>
      </c>
      <c r="C2933" s="274">
        <f t="shared" si="231"/>
        <v>454891.19999999995</v>
      </c>
      <c r="D2933" s="276">
        <f t="shared" si="228"/>
        <v>173.77558938928692</v>
      </c>
      <c r="E2933" s="276">
        <f t="shared" si="229"/>
        <v>155.19999999999999</v>
      </c>
    </row>
    <row r="2934" spans="1:5" x14ac:dyDescent="0.2">
      <c r="A2934" s="273">
        <f t="shared" si="230"/>
        <v>2932</v>
      </c>
      <c r="B2934" s="16">
        <f t="shared" si="227"/>
        <v>509503.43</v>
      </c>
      <c r="C2934" s="274">
        <f t="shared" si="231"/>
        <v>455046.39999999997</v>
      </c>
      <c r="D2934" s="276">
        <f t="shared" si="228"/>
        <v>173.77333901773534</v>
      </c>
      <c r="E2934" s="276">
        <f t="shared" si="229"/>
        <v>155.19999999999999</v>
      </c>
    </row>
    <row r="2935" spans="1:5" x14ac:dyDescent="0.2">
      <c r="A2935" s="273">
        <f t="shared" si="230"/>
        <v>2933</v>
      </c>
      <c r="B2935" s="16">
        <f t="shared" si="227"/>
        <v>509670.60750000004</v>
      </c>
      <c r="C2935" s="274">
        <f t="shared" si="231"/>
        <v>455201.6</v>
      </c>
      <c r="D2935" s="276">
        <f t="shared" si="228"/>
        <v>173.77109018070237</v>
      </c>
      <c r="E2935" s="276">
        <f t="shared" si="229"/>
        <v>155.19999999999999</v>
      </c>
    </row>
    <row r="2936" spans="1:5" x14ac:dyDescent="0.2">
      <c r="A2936" s="273">
        <f t="shared" si="230"/>
        <v>2934</v>
      </c>
      <c r="B2936" s="16">
        <f t="shared" si="227"/>
        <v>509837.78500000003</v>
      </c>
      <c r="C2936" s="274">
        <f t="shared" si="231"/>
        <v>455356.8</v>
      </c>
      <c r="D2936" s="276">
        <f t="shared" si="228"/>
        <v>173.76884287661895</v>
      </c>
      <c r="E2936" s="276">
        <f t="shared" si="229"/>
        <v>155.19999999999999</v>
      </c>
    </row>
    <row r="2937" spans="1:5" x14ac:dyDescent="0.2">
      <c r="A2937" s="273">
        <f t="shared" si="230"/>
        <v>2935</v>
      </c>
      <c r="B2937" s="16">
        <f t="shared" si="227"/>
        <v>510004.96250000002</v>
      </c>
      <c r="C2937" s="274">
        <f t="shared" si="231"/>
        <v>455511.99999999994</v>
      </c>
      <c r="D2937" s="276">
        <f t="shared" si="228"/>
        <v>173.76659710391823</v>
      </c>
      <c r="E2937" s="276">
        <f t="shared" si="229"/>
        <v>155.19999999999999</v>
      </c>
    </row>
    <row r="2938" spans="1:5" x14ac:dyDescent="0.2">
      <c r="A2938" s="273">
        <f t="shared" si="230"/>
        <v>2936</v>
      </c>
      <c r="B2938" s="16">
        <f t="shared" si="227"/>
        <v>510172.14</v>
      </c>
      <c r="C2938" s="274">
        <f t="shared" si="231"/>
        <v>455667.19999999995</v>
      </c>
      <c r="D2938" s="276">
        <f t="shared" si="228"/>
        <v>173.76435286103543</v>
      </c>
      <c r="E2938" s="276">
        <f t="shared" si="229"/>
        <v>155.19999999999999</v>
      </c>
    </row>
    <row r="2939" spans="1:5" x14ac:dyDescent="0.2">
      <c r="A2939" s="273">
        <f t="shared" si="230"/>
        <v>2937</v>
      </c>
      <c r="B2939" s="16">
        <f t="shared" si="227"/>
        <v>510339.3175</v>
      </c>
      <c r="C2939" s="274">
        <f t="shared" si="231"/>
        <v>455822.39999999997</v>
      </c>
      <c r="D2939" s="276">
        <f t="shared" si="228"/>
        <v>173.76211014640791</v>
      </c>
      <c r="E2939" s="276">
        <f t="shared" si="229"/>
        <v>155.19999999999999</v>
      </c>
    </row>
    <row r="2940" spans="1:5" x14ac:dyDescent="0.2">
      <c r="A2940" s="273">
        <f t="shared" si="230"/>
        <v>2938</v>
      </c>
      <c r="B2940" s="16">
        <f t="shared" si="227"/>
        <v>510506.495</v>
      </c>
      <c r="C2940" s="274">
        <f t="shared" si="231"/>
        <v>455977.6</v>
      </c>
      <c r="D2940" s="276">
        <f t="shared" si="228"/>
        <v>173.75986895847515</v>
      </c>
      <c r="E2940" s="276">
        <f t="shared" si="229"/>
        <v>155.19999999999999</v>
      </c>
    </row>
    <row r="2941" spans="1:5" x14ac:dyDescent="0.2">
      <c r="A2941" s="273">
        <f t="shared" si="230"/>
        <v>2939</v>
      </c>
      <c r="B2941" s="16">
        <f t="shared" si="227"/>
        <v>510673.67250000004</v>
      </c>
      <c r="C2941" s="274">
        <f t="shared" si="231"/>
        <v>456132.8</v>
      </c>
      <c r="D2941" s="276">
        <f t="shared" si="228"/>
        <v>173.75762929567881</v>
      </c>
      <c r="E2941" s="276">
        <f t="shared" si="229"/>
        <v>155.19999999999999</v>
      </c>
    </row>
    <row r="2942" spans="1:5" x14ac:dyDescent="0.2">
      <c r="A2942" s="273">
        <f t="shared" si="230"/>
        <v>2940</v>
      </c>
      <c r="B2942" s="16">
        <f t="shared" si="227"/>
        <v>510840.85000000003</v>
      </c>
      <c r="C2942" s="274">
        <f t="shared" si="231"/>
        <v>456287.99999999994</v>
      </c>
      <c r="D2942" s="276">
        <f t="shared" si="228"/>
        <v>173.75539115646259</v>
      </c>
      <c r="E2942" s="276">
        <f t="shared" si="229"/>
        <v>155.19999999999999</v>
      </c>
    </row>
    <row r="2943" spans="1:5" x14ac:dyDescent="0.2">
      <c r="A2943" s="273">
        <f t="shared" si="230"/>
        <v>2941</v>
      </c>
      <c r="B2943" s="16">
        <f t="shared" si="227"/>
        <v>511008.02750000003</v>
      </c>
      <c r="C2943" s="274">
        <f t="shared" si="231"/>
        <v>456443.19999999995</v>
      </c>
      <c r="D2943" s="276">
        <f t="shared" si="228"/>
        <v>173.75315453927237</v>
      </c>
      <c r="E2943" s="276">
        <f t="shared" si="229"/>
        <v>155.19999999999999</v>
      </c>
    </row>
    <row r="2944" spans="1:5" x14ac:dyDescent="0.2">
      <c r="A2944" s="273">
        <f t="shared" si="230"/>
        <v>2942</v>
      </c>
      <c r="B2944" s="16">
        <f t="shared" si="227"/>
        <v>511175.20500000002</v>
      </c>
      <c r="C2944" s="274">
        <f t="shared" si="231"/>
        <v>456598.39999999997</v>
      </c>
      <c r="D2944" s="276">
        <f t="shared" si="228"/>
        <v>173.7509194425561</v>
      </c>
      <c r="E2944" s="276">
        <f t="shared" si="229"/>
        <v>155.19999999999999</v>
      </c>
    </row>
    <row r="2945" spans="1:5" x14ac:dyDescent="0.2">
      <c r="A2945" s="273">
        <f t="shared" si="230"/>
        <v>2943</v>
      </c>
      <c r="B2945" s="16">
        <f t="shared" si="227"/>
        <v>511342.38250000001</v>
      </c>
      <c r="C2945" s="274">
        <f t="shared" si="231"/>
        <v>456753.6</v>
      </c>
      <c r="D2945" s="276">
        <f t="shared" si="228"/>
        <v>173.74868586476384</v>
      </c>
      <c r="E2945" s="276">
        <f t="shared" si="229"/>
        <v>155.19999999999999</v>
      </c>
    </row>
    <row r="2946" spans="1:5" x14ac:dyDescent="0.2">
      <c r="A2946" s="273">
        <f t="shared" si="230"/>
        <v>2944</v>
      </c>
      <c r="B2946" s="16">
        <f t="shared" si="227"/>
        <v>511509.56</v>
      </c>
      <c r="C2946" s="274">
        <f t="shared" si="231"/>
        <v>456908.79999999999</v>
      </c>
      <c r="D2946" s="276">
        <f t="shared" si="228"/>
        <v>173.74645380434782</v>
      </c>
      <c r="E2946" s="276">
        <f t="shared" si="229"/>
        <v>155.19999999999999</v>
      </c>
    </row>
    <row r="2947" spans="1:5" x14ac:dyDescent="0.2">
      <c r="A2947" s="273">
        <f t="shared" si="230"/>
        <v>2945</v>
      </c>
      <c r="B2947" s="16">
        <f t="shared" si="227"/>
        <v>511676.73749999999</v>
      </c>
      <c r="C2947" s="274">
        <f t="shared" si="231"/>
        <v>457063.99999999994</v>
      </c>
      <c r="D2947" s="276">
        <f t="shared" si="228"/>
        <v>173.74422325976229</v>
      </c>
      <c r="E2947" s="276">
        <f t="shared" si="229"/>
        <v>155.19999999999999</v>
      </c>
    </row>
    <row r="2948" spans="1:5" x14ac:dyDescent="0.2">
      <c r="A2948" s="273">
        <f t="shared" si="230"/>
        <v>2946</v>
      </c>
      <c r="B2948" s="16">
        <f t="shared" ref="B2948:B3011" si="232">1.165*(16600+(A2948*143.5))</f>
        <v>511843.91500000004</v>
      </c>
      <c r="C2948" s="274">
        <f t="shared" si="231"/>
        <v>457219.19999999995</v>
      </c>
      <c r="D2948" s="276">
        <f t="shared" ref="D2948:D3011" si="233">B2948/A2948</f>
        <v>173.7419942294637</v>
      </c>
      <c r="E2948" s="276">
        <f t="shared" ref="E2948:E3011" si="234">C2948/A2948</f>
        <v>155.19999999999999</v>
      </c>
    </row>
    <row r="2949" spans="1:5" x14ac:dyDescent="0.2">
      <c r="A2949" s="273">
        <f t="shared" si="230"/>
        <v>2947</v>
      </c>
      <c r="B2949" s="16">
        <f t="shared" si="232"/>
        <v>512011.09250000003</v>
      </c>
      <c r="C2949" s="274">
        <f t="shared" si="231"/>
        <v>457374.39999999997</v>
      </c>
      <c r="D2949" s="276">
        <f t="shared" si="233"/>
        <v>173.73976671191042</v>
      </c>
      <c r="E2949" s="276">
        <f t="shared" si="234"/>
        <v>155.19999999999999</v>
      </c>
    </row>
    <row r="2950" spans="1:5" x14ac:dyDescent="0.2">
      <c r="A2950" s="273">
        <f t="shared" si="230"/>
        <v>2948</v>
      </c>
      <c r="B2950" s="16">
        <f t="shared" si="232"/>
        <v>512178.27</v>
      </c>
      <c r="C2950" s="274">
        <f t="shared" si="231"/>
        <v>457529.59999999998</v>
      </c>
      <c r="D2950" s="276">
        <f t="shared" si="233"/>
        <v>173.73754070556311</v>
      </c>
      <c r="E2950" s="276">
        <f t="shared" si="234"/>
        <v>155.19999999999999</v>
      </c>
    </row>
    <row r="2951" spans="1:5" x14ac:dyDescent="0.2">
      <c r="A2951" s="273">
        <f t="shared" si="230"/>
        <v>2949</v>
      </c>
      <c r="B2951" s="16">
        <f t="shared" si="232"/>
        <v>512345.44750000001</v>
      </c>
      <c r="C2951" s="274">
        <f t="shared" si="231"/>
        <v>457684.8</v>
      </c>
      <c r="D2951" s="276">
        <f t="shared" si="233"/>
        <v>173.73531620888437</v>
      </c>
      <c r="E2951" s="276">
        <f t="shared" si="234"/>
        <v>155.19999999999999</v>
      </c>
    </row>
    <row r="2952" spans="1:5" x14ac:dyDescent="0.2">
      <c r="A2952" s="273">
        <f t="shared" si="230"/>
        <v>2950</v>
      </c>
      <c r="B2952" s="16">
        <f t="shared" si="232"/>
        <v>512512.625</v>
      </c>
      <c r="C2952" s="274">
        <f t="shared" si="231"/>
        <v>457839.99999999994</v>
      </c>
      <c r="D2952" s="276">
        <f t="shared" si="233"/>
        <v>173.73309322033899</v>
      </c>
      <c r="E2952" s="276">
        <f t="shared" si="234"/>
        <v>155.19999999999999</v>
      </c>
    </row>
    <row r="2953" spans="1:5" x14ac:dyDescent="0.2">
      <c r="A2953" s="273">
        <f t="shared" si="230"/>
        <v>2951</v>
      </c>
      <c r="B2953" s="16">
        <f t="shared" si="232"/>
        <v>512679.80249999999</v>
      </c>
      <c r="C2953" s="274">
        <f t="shared" si="231"/>
        <v>457995.19999999995</v>
      </c>
      <c r="D2953" s="276">
        <f t="shared" si="233"/>
        <v>173.73087173839377</v>
      </c>
      <c r="E2953" s="276">
        <f t="shared" si="234"/>
        <v>155.19999999999999</v>
      </c>
    </row>
    <row r="2954" spans="1:5" x14ac:dyDescent="0.2">
      <c r="A2954" s="273">
        <f t="shared" si="230"/>
        <v>2952</v>
      </c>
      <c r="B2954" s="16">
        <f t="shared" si="232"/>
        <v>512846.98000000004</v>
      </c>
      <c r="C2954" s="274">
        <f t="shared" si="231"/>
        <v>458150.39999999997</v>
      </c>
      <c r="D2954" s="276">
        <f t="shared" si="233"/>
        <v>173.72865176151763</v>
      </c>
      <c r="E2954" s="276">
        <f t="shared" si="234"/>
        <v>155.19999999999999</v>
      </c>
    </row>
    <row r="2955" spans="1:5" x14ac:dyDescent="0.2">
      <c r="A2955" s="273">
        <f t="shared" si="230"/>
        <v>2953</v>
      </c>
      <c r="B2955" s="16">
        <f t="shared" si="232"/>
        <v>513014.15750000003</v>
      </c>
      <c r="C2955" s="274">
        <f t="shared" si="231"/>
        <v>458305.6</v>
      </c>
      <c r="D2955" s="276">
        <f t="shared" si="233"/>
        <v>173.72643328818151</v>
      </c>
      <c r="E2955" s="276">
        <f t="shared" si="234"/>
        <v>155.19999999999999</v>
      </c>
    </row>
    <row r="2956" spans="1:5" x14ac:dyDescent="0.2">
      <c r="A2956" s="273">
        <f t="shared" si="230"/>
        <v>2954</v>
      </c>
      <c r="B2956" s="16">
        <f t="shared" si="232"/>
        <v>513181.33500000002</v>
      </c>
      <c r="C2956" s="274">
        <f t="shared" si="231"/>
        <v>458460.8</v>
      </c>
      <c r="D2956" s="276">
        <f t="shared" si="233"/>
        <v>173.7242163168585</v>
      </c>
      <c r="E2956" s="276">
        <f t="shared" si="234"/>
        <v>155.19999999999999</v>
      </c>
    </row>
    <row r="2957" spans="1:5" x14ac:dyDescent="0.2">
      <c r="A2957" s="273">
        <f t="shared" si="230"/>
        <v>2955</v>
      </c>
      <c r="B2957" s="16">
        <f t="shared" si="232"/>
        <v>513348.51250000001</v>
      </c>
      <c r="C2957" s="274">
        <f t="shared" si="231"/>
        <v>458615.99999999994</v>
      </c>
      <c r="D2957" s="276">
        <f t="shared" si="233"/>
        <v>173.72200084602369</v>
      </c>
      <c r="E2957" s="276">
        <f t="shared" si="234"/>
        <v>155.19999999999999</v>
      </c>
    </row>
    <row r="2958" spans="1:5" x14ac:dyDescent="0.2">
      <c r="A2958" s="273">
        <f t="shared" si="230"/>
        <v>2956</v>
      </c>
      <c r="B2958" s="16">
        <f t="shared" si="232"/>
        <v>513515.69</v>
      </c>
      <c r="C2958" s="274">
        <f t="shared" si="231"/>
        <v>458771.19999999995</v>
      </c>
      <c r="D2958" s="276">
        <f t="shared" si="233"/>
        <v>173.71978687415427</v>
      </c>
      <c r="E2958" s="276">
        <f t="shared" si="234"/>
        <v>155.19999999999999</v>
      </c>
    </row>
    <row r="2959" spans="1:5" x14ac:dyDescent="0.2">
      <c r="A2959" s="273">
        <f t="shared" ref="A2959:A3022" si="235">A2958+1</f>
        <v>2957</v>
      </c>
      <c r="B2959" s="16">
        <f t="shared" si="232"/>
        <v>513682.86749999999</v>
      </c>
      <c r="C2959" s="274">
        <f t="shared" ref="C2959:C3022" si="236">A2959*155.2</f>
        <v>458926.39999999997</v>
      </c>
      <c r="D2959" s="276">
        <f t="shared" si="233"/>
        <v>173.71757439972944</v>
      </c>
      <c r="E2959" s="276">
        <f t="shared" si="234"/>
        <v>155.19999999999999</v>
      </c>
    </row>
    <row r="2960" spans="1:5" x14ac:dyDescent="0.2">
      <c r="A2960" s="273">
        <f t="shared" si="235"/>
        <v>2958</v>
      </c>
      <c r="B2960" s="16">
        <f t="shared" si="232"/>
        <v>513850.04500000004</v>
      </c>
      <c r="C2960" s="274">
        <f t="shared" si="236"/>
        <v>459081.6</v>
      </c>
      <c r="D2960" s="276">
        <f t="shared" si="233"/>
        <v>173.71536342123056</v>
      </c>
      <c r="E2960" s="276">
        <f t="shared" si="234"/>
        <v>155.19999999999999</v>
      </c>
    </row>
    <row r="2961" spans="1:5" x14ac:dyDescent="0.2">
      <c r="A2961" s="273">
        <f t="shared" si="235"/>
        <v>2959</v>
      </c>
      <c r="B2961" s="16">
        <f t="shared" si="232"/>
        <v>514017.22250000003</v>
      </c>
      <c r="C2961" s="274">
        <f t="shared" si="236"/>
        <v>459236.8</v>
      </c>
      <c r="D2961" s="276">
        <f t="shared" si="233"/>
        <v>173.71315393714093</v>
      </c>
      <c r="E2961" s="276">
        <f t="shared" si="234"/>
        <v>155.19999999999999</v>
      </c>
    </row>
    <row r="2962" spans="1:5" x14ac:dyDescent="0.2">
      <c r="A2962" s="273">
        <f t="shared" si="235"/>
        <v>2960</v>
      </c>
      <c r="B2962" s="16">
        <f t="shared" si="232"/>
        <v>514184.4</v>
      </c>
      <c r="C2962" s="274">
        <f t="shared" si="236"/>
        <v>459391.99999999994</v>
      </c>
      <c r="D2962" s="276">
        <f t="shared" si="233"/>
        <v>173.71094594594595</v>
      </c>
      <c r="E2962" s="276">
        <f t="shared" si="234"/>
        <v>155.19999999999999</v>
      </c>
    </row>
    <row r="2963" spans="1:5" x14ac:dyDescent="0.2">
      <c r="A2963" s="273">
        <f t="shared" si="235"/>
        <v>2961</v>
      </c>
      <c r="B2963" s="16">
        <f t="shared" si="232"/>
        <v>514351.57750000001</v>
      </c>
      <c r="C2963" s="274">
        <f t="shared" si="236"/>
        <v>459547.19999999995</v>
      </c>
      <c r="D2963" s="276">
        <f t="shared" si="233"/>
        <v>173.70873944613308</v>
      </c>
      <c r="E2963" s="276">
        <f t="shared" si="234"/>
        <v>155.19999999999999</v>
      </c>
    </row>
    <row r="2964" spans="1:5" x14ac:dyDescent="0.2">
      <c r="A2964" s="273">
        <f t="shared" si="235"/>
        <v>2962</v>
      </c>
      <c r="B2964" s="16">
        <f t="shared" si="232"/>
        <v>514518.755</v>
      </c>
      <c r="C2964" s="274">
        <f t="shared" si="236"/>
        <v>459702.39999999997</v>
      </c>
      <c r="D2964" s="276">
        <f t="shared" si="233"/>
        <v>173.70653443619176</v>
      </c>
      <c r="E2964" s="276">
        <f t="shared" si="234"/>
        <v>155.19999999999999</v>
      </c>
    </row>
    <row r="2965" spans="1:5" x14ac:dyDescent="0.2">
      <c r="A2965" s="273">
        <f t="shared" si="235"/>
        <v>2963</v>
      </c>
      <c r="B2965" s="16">
        <f t="shared" si="232"/>
        <v>514685.9325</v>
      </c>
      <c r="C2965" s="274">
        <f t="shared" si="236"/>
        <v>459857.6</v>
      </c>
      <c r="D2965" s="276">
        <f t="shared" si="233"/>
        <v>173.70433091461356</v>
      </c>
      <c r="E2965" s="276">
        <f t="shared" si="234"/>
        <v>155.19999999999999</v>
      </c>
    </row>
    <row r="2966" spans="1:5" x14ac:dyDescent="0.2">
      <c r="A2966" s="273">
        <f t="shared" si="235"/>
        <v>2964</v>
      </c>
      <c r="B2966" s="16">
        <f t="shared" si="232"/>
        <v>514853.11000000004</v>
      </c>
      <c r="C2966" s="274">
        <f t="shared" si="236"/>
        <v>460012.79999999999</v>
      </c>
      <c r="D2966" s="276">
        <f t="shared" si="233"/>
        <v>173.70212887989206</v>
      </c>
      <c r="E2966" s="276">
        <f t="shared" si="234"/>
        <v>155.19999999999999</v>
      </c>
    </row>
    <row r="2967" spans="1:5" x14ac:dyDescent="0.2">
      <c r="A2967" s="273">
        <f t="shared" si="235"/>
        <v>2965</v>
      </c>
      <c r="B2967" s="16">
        <f t="shared" si="232"/>
        <v>515020.28750000003</v>
      </c>
      <c r="C2967" s="274">
        <f t="shared" si="236"/>
        <v>460167.99999999994</v>
      </c>
      <c r="D2967" s="276">
        <f t="shared" si="233"/>
        <v>173.69992833052277</v>
      </c>
      <c r="E2967" s="276">
        <f t="shared" si="234"/>
        <v>155.19999999999999</v>
      </c>
    </row>
    <row r="2968" spans="1:5" x14ac:dyDescent="0.2">
      <c r="A2968" s="273">
        <f t="shared" si="235"/>
        <v>2966</v>
      </c>
      <c r="B2968" s="16">
        <f t="shared" si="232"/>
        <v>515187.46500000003</v>
      </c>
      <c r="C2968" s="274">
        <f t="shared" si="236"/>
        <v>460323.19999999995</v>
      </c>
      <c r="D2968" s="276">
        <f t="shared" si="233"/>
        <v>173.69772926500337</v>
      </c>
      <c r="E2968" s="276">
        <f t="shared" si="234"/>
        <v>155.19999999999999</v>
      </c>
    </row>
    <row r="2969" spans="1:5" x14ac:dyDescent="0.2">
      <c r="A2969" s="273">
        <f t="shared" si="235"/>
        <v>2967</v>
      </c>
      <c r="B2969" s="16">
        <f t="shared" si="232"/>
        <v>515354.64250000002</v>
      </c>
      <c r="C2969" s="274">
        <f t="shared" si="236"/>
        <v>460478.39999999997</v>
      </c>
      <c r="D2969" s="276">
        <f t="shared" si="233"/>
        <v>173.6955316818335</v>
      </c>
      <c r="E2969" s="276">
        <f t="shared" si="234"/>
        <v>155.19999999999999</v>
      </c>
    </row>
    <row r="2970" spans="1:5" x14ac:dyDescent="0.2">
      <c r="A2970" s="273">
        <f t="shared" si="235"/>
        <v>2968</v>
      </c>
      <c r="B2970" s="16">
        <f t="shared" si="232"/>
        <v>515521.82</v>
      </c>
      <c r="C2970" s="274">
        <f t="shared" si="236"/>
        <v>460633.59999999998</v>
      </c>
      <c r="D2970" s="276">
        <f t="shared" si="233"/>
        <v>173.69333557951484</v>
      </c>
      <c r="E2970" s="276">
        <f t="shared" si="234"/>
        <v>155.19999999999999</v>
      </c>
    </row>
    <row r="2971" spans="1:5" x14ac:dyDescent="0.2">
      <c r="A2971" s="273">
        <f t="shared" si="235"/>
        <v>2969</v>
      </c>
      <c r="B2971" s="16">
        <f t="shared" si="232"/>
        <v>515688.9975</v>
      </c>
      <c r="C2971" s="274">
        <f t="shared" si="236"/>
        <v>460788.8</v>
      </c>
      <c r="D2971" s="276">
        <f t="shared" si="233"/>
        <v>173.69114095655104</v>
      </c>
      <c r="E2971" s="276">
        <f t="shared" si="234"/>
        <v>155.19999999999999</v>
      </c>
    </row>
    <row r="2972" spans="1:5" x14ac:dyDescent="0.2">
      <c r="A2972" s="273">
        <f t="shared" si="235"/>
        <v>2970</v>
      </c>
      <c r="B2972" s="16">
        <f t="shared" si="232"/>
        <v>515856.17499999999</v>
      </c>
      <c r="C2972" s="274">
        <f t="shared" si="236"/>
        <v>460943.99999999994</v>
      </c>
      <c r="D2972" s="276">
        <f t="shared" si="233"/>
        <v>173.6889478114478</v>
      </c>
      <c r="E2972" s="276">
        <f t="shared" si="234"/>
        <v>155.19999999999999</v>
      </c>
    </row>
    <row r="2973" spans="1:5" x14ac:dyDescent="0.2">
      <c r="A2973" s="273">
        <f t="shared" si="235"/>
        <v>2971</v>
      </c>
      <c r="B2973" s="16">
        <f t="shared" si="232"/>
        <v>516023.35250000004</v>
      </c>
      <c r="C2973" s="274">
        <f t="shared" si="236"/>
        <v>461099.19999999995</v>
      </c>
      <c r="D2973" s="276">
        <f t="shared" si="233"/>
        <v>173.68675614271291</v>
      </c>
      <c r="E2973" s="276">
        <f t="shared" si="234"/>
        <v>155.19999999999999</v>
      </c>
    </row>
    <row r="2974" spans="1:5" x14ac:dyDescent="0.2">
      <c r="A2974" s="273">
        <f t="shared" si="235"/>
        <v>2972</v>
      </c>
      <c r="B2974" s="16">
        <f t="shared" si="232"/>
        <v>516190.53</v>
      </c>
      <c r="C2974" s="274">
        <f t="shared" si="236"/>
        <v>461254.39999999997</v>
      </c>
      <c r="D2974" s="276">
        <f t="shared" si="233"/>
        <v>173.684565948856</v>
      </c>
      <c r="E2974" s="276">
        <f t="shared" si="234"/>
        <v>155.19999999999999</v>
      </c>
    </row>
    <row r="2975" spans="1:5" x14ac:dyDescent="0.2">
      <c r="A2975" s="273">
        <f t="shared" si="235"/>
        <v>2973</v>
      </c>
      <c r="B2975" s="16">
        <f t="shared" si="232"/>
        <v>516357.70750000002</v>
      </c>
      <c r="C2975" s="274">
        <f t="shared" si="236"/>
        <v>461409.6</v>
      </c>
      <c r="D2975" s="276">
        <f t="shared" si="233"/>
        <v>173.68237722838884</v>
      </c>
      <c r="E2975" s="276">
        <f t="shared" si="234"/>
        <v>155.19999999999999</v>
      </c>
    </row>
    <row r="2976" spans="1:5" x14ac:dyDescent="0.2">
      <c r="A2976" s="273">
        <f t="shared" si="235"/>
        <v>2974</v>
      </c>
      <c r="B2976" s="16">
        <f t="shared" si="232"/>
        <v>516524.88500000001</v>
      </c>
      <c r="C2976" s="274">
        <f t="shared" si="236"/>
        <v>461564.8</v>
      </c>
      <c r="D2976" s="276">
        <f t="shared" si="233"/>
        <v>173.68018997982514</v>
      </c>
      <c r="E2976" s="276">
        <f t="shared" si="234"/>
        <v>155.19999999999999</v>
      </c>
    </row>
    <row r="2977" spans="1:5" x14ac:dyDescent="0.2">
      <c r="A2977" s="273">
        <f t="shared" si="235"/>
        <v>2975</v>
      </c>
      <c r="B2977" s="16">
        <f t="shared" si="232"/>
        <v>516692.0625</v>
      </c>
      <c r="C2977" s="274">
        <f t="shared" si="236"/>
        <v>461719.99999999994</v>
      </c>
      <c r="D2977" s="276">
        <f t="shared" si="233"/>
        <v>173.67800420168066</v>
      </c>
      <c r="E2977" s="276">
        <f t="shared" si="234"/>
        <v>155.19999999999999</v>
      </c>
    </row>
    <row r="2978" spans="1:5" x14ac:dyDescent="0.2">
      <c r="A2978" s="273">
        <f t="shared" si="235"/>
        <v>2976</v>
      </c>
      <c r="B2978" s="16">
        <f t="shared" si="232"/>
        <v>516859.24</v>
      </c>
      <c r="C2978" s="274">
        <f t="shared" si="236"/>
        <v>461875.19999999995</v>
      </c>
      <c r="D2978" s="276">
        <f t="shared" si="233"/>
        <v>173.67581989247313</v>
      </c>
      <c r="E2978" s="276">
        <f t="shared" si="234"/>
        <v>155.19999999999999</v>
      </c>
    </row>
    <row r="2979" spans="1:5" x14ac:dyDescent="0.2">
      <c r="A2979" s="273">
        <f t="shared" si="235"/>
        <v>2977</v>
      </c>
      <c r="B2979" s="16">
        <f t="shared" si="232"/>
        <v>517026.41750000004</v>
      </c>
      <c r="C2979" s="274">
        <f t="shared" si="236"/>
        <v>462030.39999999997</v>
      </c>
      <c r="D2979" s="276">
        <f t="shared" si="233"/>
        <v>173.67363705072222</v>
      </c>
      <c r="E2979" s="276">
        <f t="shared" si="234"/>
        <v>155.19999999999999</v>
      </c>
    </row>
    <row r="2980" spans="1:5" x14ac:dyDescent="0.2">
      <c r="A2980" s="273">
        <f t="shared" si="235"/>
        <v>2978</v>
      </c>
      <c r="B2980" s="16">
        <f t="shared" si="232"/>
        <v>517193.59500000003</v>
      </c>
      <c r="C2980" s="274">
        <f t="shared" si="236"/>
        <v>462185.6</v>
      </c>
      <c r="D2980" s="276">
        <f t="shared" si="233"/>
        <v>173.67145567494964</v>
      </c>
      <c r="E2980" s="276">
        <f t="shared" si="234"/>
        <v>155.19999999999999</v>
      </c>
    </row>
    <row r="2981" spans="1:5" x14ac:dyDescent="0.2">
      <c r="A2981" s="273">
        <f t="shared" si="235"/>
        <v>2979</v>
      </c>
      <c r="B2981" s="16">
        <f t="shared" si="232"/>
        <v>517360.77250000002</v>
      </c>
      <c r="C2981" s="274">
        <f t="shared" si="236"/>
        <v>462340.8</v>
      </c>
      <c r="D2981" s="276">
        <f t="shared" si="233"/>
        <v>173.66927576367908</v>
      </c>
      <c r="E2981" s="276">
        <f t="shared" si="234"/>
        <v>155.19999999999999</v>
      </c>
    </row>
    <row r="2982" spans="1:5" x14ac:dyDescent="0.2">
      <c r="A2982" s="273">
        <f t="shared" si="235"/>
        <v>2980</v>
      </c>
      <c r="B2982" s="16">
        <f t="shared" si="232"/>
        <v>517527.95</v>
      </c>
      <c r="C2982" s="274">
        <f t="shared" si="236"/>
        <v>462495.99999999994</v>
      </c>
      <c r="D2982" s="276">
        <f t="shared" si="233"/>
        <v>173.66709731543625</v>
      </c>
      <c r="E2982" s="276">
        <f t="shared" si="234"/>
        <v>155.19999999999999</v>
      </c>
    </row>
    <row r="2983" spans="1:5" x14ac:dyDescent="0.2">
      <c r="A2983" s="273">
        <f t="shared" si="235"/>
        <v>2981</v>
      </c>
      <c r="B2983" s="16">
        <f t="shared" si="232"/>
        <v>517695.1275</v>
      </c>
      <c r="C2983" s="274">
        <f t="shared" si="236"/>
        <v>462651.19999999995</v>
      </c>
      <c r="D2983" s="276">
        <f t="shared" si="233"/>
        <v>173.66492032874874</v>
      </c>
      <c r="E2983" s="276">
        <f t="shared" si="234"/>
        <v>155.19999999999999</v>
      </c>
    </row>
    <row r="2984" spans="1:5" x14ac:dyDescent="0.2">
      <c r="A2984" s="273">
        <f t="shared" si="235"/>
        <v>2982</v>
      </c>
      <c r="B2984" s="16">
        <f t="shared" si="232"/>
        <v>517862.30499999999</v>
      </c>
      <c r="C2984" s="274">
        <f t="shared" si="236"/>
        <v>462806.39999999997</v>
      </c>
      <c r="D2984" s="276">
        <f t="shared" si="233"/>
        <v>173.66274480214622</v>
      </c>
      <c r="E2984" s="276">
        <f t="shared" si="234"/>
        <v>155.19999999999999</v>
      </c>
    </row>
    <row r="2985" spans="1:5" x14ac:dyDescent="0.2">
      <c r="A2985" s="273">
        <f t="shared" si="235"/>
        <v>2983</v>
      </c>
      <c r="B2985" s="16">
        <f t="shared" si="232"/>
        <v>518029.48250000004</v>
      </c>
      <c r="C2985" s="274">
        <f t="shared" si="236"/>
        <v>462961.6</v>
      </c>
      <c r="D2985" s="276">
        <f t="shared" si="233"/>
        <v>173.66057073416025</v>
      </c>
      <c r="E2985" s="276">
        <f t="shared" si="234"/>
        <v>155.19999999999999</v>
      </c>
    </row>
    <row r="2986" spans="1:5" x14ac:dyDescent="0.2">
      <c r="A2986" s="273">
        <f t="shared" si="235"/>
        <v>2984</v>
      </c>
      <c r="B2986" s="16">
        <f t="shared" si="232"/>
        <v>518196.66000000003</v>
      </c>
      <c r="C2986" s="274">
        <f t="shared" si="236"/>
        <v>463116.79999999999</v>
      </c>
      <c r="D2986" s="276">
        <f t="shared" si="233"/>
        <v>173.65839812332442</v>
      </c>
      <c r="E2986" s="276">
        <f t="shared" si="234"/>
        <v>155.19999999999999</v>
      </c>
    </row>
    <row r="2987" spans="1:5" x14ac:dyDescent="0.2">
      <c r="A2987" s="273">
        <f t="shared" si="235"/>
        <v>2985</v>
      </c>
      <c r="B2987" s="16">
        <f t="shared" si="232"/>
        <v>518363.83750000002</v>
      </c>
      <c r="C2987" s="274">
        <f t="shared" si="236"/>
        <v>463271.99999999994</v>
      </c>
      <c r="D2987" s="276">
        <f t="shared" si="233"/>
        <v>173.65622696817422</v>
      </c>
      <c r="E2987" s="276">
        <f t="shared" si="234"/>
        <v>155.19999999999999</v>
      </c>
    </row>
    <row r="2988" spans="1:5" x14ac:dyDescent="0.2">
      <c r="A2988" s="273">
        <f t="shared" si="235"/>
        <v>2986</v>
      </c>
      <c r="B2988" s="16">
        <f t="shared" si="232"/>
        <v>518531.01500000001</v>
      </c>
      <c r="C2988" s="274">
        <f t="shared" si="236"/>
        <v>463427.19999999995</v>
      </c>
      <c r="D2988" s="276">
        <f t="shared" si="233"/>
        <v>173.65405726724717</v>
      </c>
      <c r="E2988" s="276">
        <f t="shared" si="234"/>
        <v>155.19999999999999</v>
      </c>
    </row>
    <row r="2989" spans="1:5" x14ac:dyDescent="0.2">
      <c r="A2989" s="273">
        <f t="shared" si="235"/>
        <v>2987</v>
      </c>
      <c r="B2989" s="16">
        <f t="shared" si="232"/>
        <v>518698.1925</v>
      </c>
      <c r="C2989" s="274">
        <f t="shared" si="236"/>
        <v>463582.39999999997</v>
      </c>
      <c r="D2989" s="276">
        <f t="shared" si="233"/>
        <v>173.65188901908269</v>
      </c>
      <c r="E2989" s="276">
        <f t="shared" si="234"/>
        <v>155.19999999999999</v>
      </c>
    </row>
    <row r="2990" spans="1:5" x14ac:dyDescent="0.2">
      <c r="A2990" s="273">
        <f t="shared" si="235"/>
        <v>2988</v>
      </c>
      <c r="B2990" s="16">
        <f t="shared" si="232"/>
        <v>518865.37</v>
      </c>
      <c r="C2990" s="274">
        <f t="shared" si="236"/>
        <v>463737.59999999998</v>
      </c>
      <c r="D2990" s="276">
        <f t="shared" si="233"/>
        <v>173.64972222222221</v>
      </c>
      <c r="E2990" s="276">
        <f t="shared" si="234"/>
        <v>155.19999999999999</v>
      </c>
    </row>
    <row r="2991" spans="1:5" x14ac:dyDescent="0.2">
      <c r="A2991" s="273">
        <f t="shared" si="235"/>
        <v>2989</v>
      </c>
      <c r="B2991" s="16">
        <f t="shared" si="232"/>
        <v>519032.54750000004</v>
      </c>
      <c r="C2991" s="274">
        <f t="shared" si="236"/>
        <v>463892.8</v>
      </c>
      <c r="D2991" s="276">
        <f t="shared" si="233"/>
        <v>173.64755687520912</v>
      </c>
      <c r="E2991" s="276">
        <f t="shared" si="234"/>
        <v>155.19999999999999</v>
      </c>
    </row>
    <row r="2992" spans="1:5" x14ac:dyDescent="0.2">
      <c r="A2992" s="273">
        <f t="shared" si="235"/>
        <v>2990</v>
      </c>
      <c r="B2992" s="16">
        <f t="shared" si="232"/>
        <v>519199.72500000003</v>
      </c>
      <c r="C2992" s="274">
        <f t="shared" si="236"/>
        <v>464047.99999999994</v>
      </c>
      <c r="D2992" s="276">
        <f t="shared" si="233"/>
        <v>173.64539297658865</v>
      </c>
      <c r="E2992" s="276">
        <f t="shared" si="234"/>
        <v>155.19999999999999</v>
      </c>
    </row>
    <row r="2993" spans="1:5" x14ac:dyDescent="0.2">
      <c r="A2993" s="273">
        <f t="shared" si="235"/>
        <v>2991</v>
      </c>
      <c r="B2993" s="16">
        <f t="shared" si="232"/>
        <v>519366.90250000003</v>
      </c>
      <c r="C2993" s="274">
        <f t="shared" si="236"/>
        <v>464203.19999999995</v>
      </c>
      <c r="D2993" s="276">
        <f t="shared" si="233"/>
        <v>173.64323052490806</v>
      </c>
      <c r="E2993" s="276">
        <f t="shared" si="234"/>
        <v>155.19999999999999</v>
      </c>
    </row>
    <row r="2994" spans="1:5" x14ac:dyDescent="0.2">
      <c r="A2994" s="273">
        <f t="shared" si="235"/>
        <v>2992</v>
      </c>
      <c r="B2994" s="16">
        <f t="shared" si="232"/>
        <v>519534.08000000002</v>
      </c>
      <c r="C2994" s="274">
        <f t="shared" si="236"/>
        <v>464358.39999999997</v>
      </c>
      <c r="D2994" s="276">
        <f t="shared" si="233"/>
        <v>173.64106951871659</v>
      </c>
      <c r="E2994" s="276">
        <f t="shared" si="234"/>
        <v>155.19999999999999</v>
      </c>
    </row>
    <row r="2995" spans="1:5" x14ac:dyDescent="0.2">
      <c r="A2995" s="273">
        <f t="shared" si="235"/>
        <v>2993</v>
      </c>
      <c r="B2995" s="16">
        <f t="shared" si="232"/>
        <v>519701.25750000001</v>
      </c>
      <c r="C2995" s="274">
        <f t="shared" si="236"/>
        <v>464513.6</v>
      </c>
      <c r="D2995" s="276">
        <f t="shared" si="233"/>
        <v>173.63890995656533</v>
      </c>
      <c r="E2995" s="276">
        <f t="shared" si="234"/>
        <v>155.19999999999999</v>
      </c>
    </row>
    <row r="2996" spans="1:5" x14ac:dyDescent="0.2">
      <c r="A2996" s="273">
        <f t="shared" si="235"/>
        <v>2994</v>
      </c>
      <c r="B2996" s="16">
        <f t="shared" si="232"/>
        <v>519868.435</v>
      </c>
      <c r="C2996" s="274">
        <f t="shared" si="236"/>
        <v>464668.8</v>
      </c>
      <c r="D2996" s="276">
        <f t="shared" si="233"/>
        <v>173.63675183700735</v>
      </c>
      <c r="E2996" s="276">
        <f t="shared" si="234"/>
        <v>155.19999999999999</v>
      </c>
    </row>
    <row r="2997" spans="1:5" x14ac:dyDescent="0.2">
      <c r="A2997" s="273">
        <f t="shared" si="235"/>
        <v>2995</v>
      </c>
      <c r="B2997" s="16">
        <f t="shared" si="232"/>
        <v>520035.61249999999</v>
      </c>
      <c r="C2997" s="274">
        <f t="shared" si="236"/>
        <v>464823.99999999994</v>
      </c>
      <c r="D2997" s="276">
        <f t="shared" si="233"/>
        <v>173.63459515859765</v>
      </c>
      <c r="E2997" s="276">
        <f t="shared" si="234"/>
        <v>155.19999999999999</v>
      </c>
    </row>
    <row r="2998" spans="1:5" x14ac:dyDescent="0.2">
      <c r="A2998" s="273">
        <f t="shared" si="235"/>
        <v>2996</v>
      </c>
      <c r="B2998" s="16">
        <f t="shared" si="232"/>
        <v>520202.79000000004</v>
      </c>
      <c r="C2998" s="274">
        <f t="shared" si="236"/>
        <v>464979.19999999995</v>
      </c>
      <c r="D2998" s="276">
        <f t="shared" si="233"/>
        <v>173.63243991989322</v>
      </c>
      <c r="E2998" s="276">
        <f t="shared" si="234"/>
        <v>155.19999999999999</v>
      </c>
    </row>
    <row r="2999" spans="1:5" x14ac:dyDescent="0.2">
      <c r="A2999" s="273">
        <f t="shared" si="235"/>
        <v>2997</v>
      </c>
      <c r="B2999" s="16">
        <f t="shared" si="232"/>
        <v>520369.96750000003</v>
      </c>
      <c r="C2999" s="274">
        <f t="shared" si="236"/>
        <v>465134.39999999997</v>
      </c>
      <c r="D2999" s="276">
        <f t="shared" si="233"/>
        <v>173.63028611945279</v>
      </c>
      <c r="E2999" s="276">
        <f t="shared" si="234"/>
        <v>155.19999999999999</v>
      </c>
    </row>
    <row r="3000" spans="1:5" x14ac:dyDescent="0.2">
      <c r="A3000" s="273">
        <f t="shared" si="235"/>
        <v>2998</v>
      </c>
      <c r="B3000" s="16">
        <f t="shared" si="232"/>
        <v>520537.14500000002</v>
      </c>
      <c r="C3000" s="274">
        <f t="shared" si="236"/>
        <v>465289.6</v>
      </c>
      <c r="D3000" s="276">
        <f t="shared" si="233"/>
        <v>173.62813375583724</v>
      </c>
      <c r="E3000" s="276">
        <f t="shared" si="234"/>
        <v>155.19999999999999</v>
      </c>
    </row>
    <row r="3001" spans="1:5" x14ac:dyDescent="0.2">
      <c r="A3001" s="273">
        <f t="shared" si="235"/>
        <v>2999</v>
      </c>
      <c r="B3001" s="16">
        <f t="shared" si="232"/>
        <v>520704.32250000001</v>
      </c>
      <c r="C3001" s="274">
        <f t="shared" si="236"/>
        <v>465444.8</v>
      </c>
      <c r="D3001" s="276">
        <f t="shared" si="233"/>
        <v>173.62598282760919</v>
      </c>
      <c r="E3001" s="276">
        <f t="shared" si="234"/>
        <v>155.19999999999999</v>
      </c>
    </row>
    <row r="3002" spans="1:5" x14ac:dyDescent="0.2">
      <c r="A3002" s="273">
        <f t="shared" si="235"/>
        <v>3000</v>
      </c>
      <c r="B3002" s="16">
        <f t="shared" si="232"/>
        <v>520871.5</v>
      </c>
      <c r="C3002" s="274">
        <f t="shared" si="236"/>
        <v>465599.99999999994</v>
      </c>
      <c r="D3002" s="276">
        <f t="shared" si="233"/>
        <v>173.62383333333332</v>
      </c>
      <c r="E3002" s="276">
        <f t="shared" si="234"/>
        <v>155.19999999999999</v>
      </c>
    </row>
    <row r="3003" spans="1:5" x14ac:dyDescent="0.2">
      <c r="A3003" s="273">
        <f t="shared" si="235"/>
        <v>3001</v>
      </c>
      <c r="B3003" s="16">
        <f t="shared" si="232"/>
        <v>521038.67749999999</v>
      </c>
      <c r="C3003" s="274">
        <f t="shared" si="236"/>
        <v>465755.19999999995</v>
      </c>
      <c r="D3003" s="276">
        <f t="shared" si="233"/>
        <v>173.62168527157613</v>
      </c>
      <c r="E3003" s="276">
        <f t="shared" si="234"/>
        <v>155.19999999999999</v>
      </c>
    </row>
    <row r="3004" spans="1:5" x14ac:dyDescent="0.2">
      <c r="A3004" s="273">
        <f t="shared" si="235"/>
        <v>3002</v>
      </c>
      <c r="B3004" s="16">
        <f t="shared" si="232"/>
        <v>521205.85500000004</v>
      </c>
      <c r="C3004" s="274">
        <f t="shared" si="236"/>
        <v>465910.39999999997</v>
      </c>
      <c r="D3004" s="276">
        <f t="shared" si="233"/>
        <v>173.61953864090609</v>
      </c>
      <c r="E3004" s="276">
        <f t="shared" si="234"/>
        <v>155.19999999999999</v>
      </c>
    </row>
    <row r="3005" spans="1:5" x14ac:dyDescent="0.2">
      <c r="A3005" s="273">
        <f t="shared" si="235"/>
        <v>3003</v>
      </c>
      <c r="B3005" s="16">
        <f t="shared" si="232"/>
        <v>521373.03250000003</v>
      </c>
      <c r="C3005" s="274">
        <f t="shared" si="236"/>
        <v>466065.6</v>
      </c>
      <c r="D3005" s="276">
        <f t="shared" si="233"/>
        <v>173.61739343989345</v>
      </c>
      <c r="E3005" s="276">
        <f t="shared" si="234"/>
        <v>155.19999999999999</v>
      </c>
    </row>
    <row r="3006" spans="1:5" x14ac:dyDescent="0.2">
      <c r="A3006" s="273">
        <f t="shared" si="235"/>
        <v>3004</v>
      </c>
      <c r="B3006" s="16">
        <f t="shared" si="232"/>
        <v>521540.21</v>
      </c>
      <c r="C3006" s="274">
        <f t="shared" si="236"/>
        <v>466220.79999999999</v>
      </c>
      <c r="D3006" s="276">
        <f t="shared" si="233"/>
        <v>173.61524966711053</v>
      </c>
      <c r="E3006" s="276">
        <f t="shared" si="234"/>
        <v>155.19999999999999</v>
      </c>
    </row>
    <row r="3007" spans="1:5" x14ac:dyDescent="0.2">
      <c r="A3007" s="273">
        <f t="shared" si="235"/>
        <v>3005</v>
      </c>
      <c r="B3007" s="16">
        <f t="shared" si="232"/>
        <v>521707.38750000001</v>
      </c>
      <c r="C3007" s="274">
        <f t="shared" si="236"/>
        <v>466375.99999999994</v>
      </c>
      <c r="D3007" s="276">
        <f t="shared" si="233"/>
        <v>173.61310732113145</v>
      </c>
      <c r="E3007" s="276">
        <f t="shared" si="234"/>
        <v>155.19999999999999</v>
      </c>
    </row>
    <row r="3008" spans="1:5" x14ac:dyDescent="0.2">
      <c r="A3008" s="273">
        <f t="shared" si="235"/>
        <v>3006</v>
      </c>
      <c r="B3008" s="16">
        <f t="shared" si="232"/>
        <v>521874.565</v>
      </c>
      <c r="C3008" s="274">
        <f t="shared" si="236"/>
        <v>466531.19999999995</v>
      </c>
      <c r="D3008" s="276">
        <f t="shared" si="233"/>
        <v>173.61096640053228</v>
      </c>
      <c r="E3008" s="276">
        <f t="shared" si="234"/>
        <v>155.19999999999999</v>
      </c>
    </row>
    <row r="3009" spans="1:5" x14ac:dyDescent="0.2">
      <c r="A3009" s="273">
        <f t="shared" si="235"/>
        <v>3007</v>
      </c>
      <c r="B3009" s="16">
        <f t="shared" si="232"/>
        <v>522041.74249999999</v>
      </c>
      <c r="C3009" s="274">
        <f t="shared" si="236"/>
        <v>466686.39999999997</v>
      </c>
      <c r="D3009" s="276">
        <f t="shared" si="233"/>
        <v>173.60882690389093</v>
      </c>
      <c r="E3009" s="276">
        <f t="shared" si="234"/>
        <v>155.19999999999999</v>
      </c>
    </row>
    <row r="3010" spans="1:5" x14ac:dyDescent="0.2">
      <c r="A3010" s="273">
        <f t="shared" si="235"/>
        <v>3008</v>
      </c>
      <c r="B3010" s="16">
        <f t="shared" si="232"/>
        <v>522208.92000000004</v>
      </c>
      <c r="C3010" s="274">
        <f t="shared" si="236"/>
        <v>466841.59999999998</v>
      </c>
      <c r="D3010" s="276">
        <f t="shared" si="233"/>
        <v>173.60668882978726</v>
      </c>
      <c r="E3010" s="276">
        <f t="shared" si="234"/>
        <v>155.19999999999999</v>
      </c>
    </row>
    <row r="3011" spans="1:5" x14ac:dyDescent="0.2">
      <c r="A3011" s="273">
        <f t="shared" si="235"/>
        <v>3009</v>
      </c>
      <c r="B3011" s="16">
        <f t="shared" si="232"/>
        <v>522376.09750000003</v>
      </c>
      <c r="C3011" s="274">
        <f t="shared" si="236"/>
        <v>466996.8</v>
      </c>
      <c r="D3011" s="276">
        <f t="shared" si="233"/>
        <v>173.60455217680294</v>
      </c>
      <c r="E3011" s="276">
        <f t="shared" si="234"/>
        <v>155.19999999999999</v>
      </c>
    </row>
    <row r="3012" spans="1:5" x14ac:dyDescent="0.2">
      <c r="A3012" s="273">
        <f t="shared" si="235"/>
        <v>3010</v>
      </c>
      <c r="B3012" s="16">
        <f t="shared" ref="B3012:B3075" si="237">1.165*(16600+(A3012*143.5))</f>
        <v>522543.27500000002</v>
      </c>
      <c r="C3012" s="274">
        <f t="shared" si="236"/>
        <v>467151.99999999994</v>
      </c>
      <c r="D3012" s="276">
        <f t="shared" ref="D3012:D3075" si="238">B3012/A3012</f>
        <v>173.6024169435216</v>
      </c>
      <c r="E3012" s="276">
        <f t="shared" ref="E3012:E3075" si="239">C3012/A3012</f>
        <v>155.19999999999999</v>
      </c>
    </row>
    <row r="3013" spans="1:5" x14ac:dyDescent="0.2">
      <c r="A3013" s="273">
        <f t="shared" si="235"/>
        <v>3011</v>
      </c>
      <c r="B3013" s="16">
        <f t="shared" si="237"/>
        <v>522710.45250000001</v>
      </c>
      <c r="C3013" s="274">
        <f t="shared" si="236"/>
        <v>467307.19999999995</v>
      </c>
      <c r="D3013" s="276">
        <f t="shared" si="238"/>
        <v>173.60028312852873</v>
      </c>
      <c r="E3013" s="276">
        <f t="shared" si="239"/>
        <v>155.19999999999999</v>
      </c>
    </row>
    <row r="3014" spans="1:5" x14ac:dyDescent="0.2">
      <c r="A3014" s="273">
        <f t="shared" si="235"/>
        <v>3012</v>
      </c>
      <c r="B3014" s="16">
        <f t="shared" si="237"/>
        <v>522877.63</v>
      </c>
      <c r="C3014" s="274">
        <f t="shared" si="236"/>
        <v>467462.39999999997</v>
      </c>
      <c r="D3014" s="276">
        <f t="shared" si="238"/>
        <v>173.59815073041167</v>
      </c>
      <c r="E3014" s="276">
        <f t="shared" si="239"/>
        <v>155.19999999999999</v>
      </c>
    </row>
    <row r="3015" spans="1:5" x14ac:dyDescent="0.2">
      <c r="A3015" s="273">
        <f t="shared" si="235"/>
        <v>3013</v>
      </c>
      <c r="B3015" s="16">
        <f t="shared" si="237"/>
        <v>523044.8075</v>
      </c>
      <c r="C3015" s="274">
        <f t="shared" si="236"/>
        <v>467617.6</v>
      </c>
      <c r="D3015" s="276">
        <f t="shared" si="238"/>
        <v>173.5960197477597</v>
      </c>
      <c r="E3015" s="276">
        <f t="shared" si="239"/>
        <v>155.19999999999999</v>
      </c>
    </row>
    <row r="3016" spans="1:5" x14ac:dyDescent="0.2">
      <c r="A3016" s="273">
        <f t="shared" si="235"/>
        <v>3014</v>
      </c>
      <c r="B3016" s="16">
        <f t="shared" si="237"/>
        <v>523211.98500000004</v>
      </c>
      <c r="C3016" s="274">
        <f t="shared" si="236"/>
        <v>467772.8</v>
      </c>
      <c r="D3016" s="276">
        <f t="shared" si="238"/>
        <v>173.59389017916391</v>
      </c>
      <c r="E3016" s="276">
        <f t="shared" si="239"/>
        <v>155.19999999999999</v>
      </c>
    </row>
    <row r="3017" spans="1:5" x14ac:dyDescent="0.2">
      <c r="A3017" s="273">
        <f t="shared" si="235"/>
        <v>3015</v>
      </c>
      <c r="B3017" s="16">
        <f t="shared" si="237"/>
        <v>523379.16250000003</v>
      </c>
      <c r="C3017" s="274">
        <f t="shared" si="236"/>
        <v>467927.99999999994</v>
      </c>
      <c r="D3017" s="276">
        <f t="shared" si="238"/>
        <v>173.59176202321726</v>
      </c>
      <c r="E3017" s="276">
        <f t="shared" si="239"/>
        <v>155.19999999999999</v>
      </c>
    </row>
    <row r="3018" spans="1:5" x14ac:dyDescent="0.2">
      <c r="A3018" s="273">
        <f t="shared" si="235"/>
        <v>3016</v>
      </c>
      <c r="B3018" s="16">
        <f t="shared" si="237"/>
        <v>523546.34</v>
      </c>
      <c r="C3018" s="274">
        <f t="shared" si="236"/>
        <v>468083.19999999995</v>
      </c>
      <c r="D3018" s="276">
        <f t="shared" si="238"/>
        <v>173.58963527851461</v>
      </c>
      <c r="E3018" s="276">
        <f t="shared" si="239"/>
        <v>155.19999999999999</v>
      </c>
    </row>
    <row r="3019" spans="1:5" x14ac:dyDescent="0.2">
      <c r="A3019" s="273">
        <f t="shared" si="235"/>
        <v>3017</v>
      </c>
      <c r="B3019" s="16">
        <f t="shared" si="237"/>
        <v>523713.51750000002</v>
      </c>
      <c r="C3019" s="274">
        <f t="shared" si="236"/>
        <v>468238.39999999997</v>
      </c>
      <c r="D3019" s="276">
        <f t="shared" si="238"/>
        <v>173.58750994365263</v>
      </c>
      <c r="E3019" s="276">
        <f t="shared" si="239"/>
        <v>155.19999999999999</v>
      </c>
    </row>
    <row r="3020" spans="1:5" x14ac:dyDescent="0.2">
      <c r="A3020" s="273">
        <f t="shared" si="235"/>
        <v>3018</v>
      </c>
      <c r="B3020" s="16">
        <f t="shared" si="237"/>
        <v>523880.69500000001</v>
      </c>
      <c r="C3020" s="274">
        <f t="shared" si="236"/>
        <v>468393.6</v>
      </c>
      <c r="D3020" s="276">
        <f t="shared" si="238"/>
        <v>173.58538601722995</v>
      </c>
      <c r="E3020" s="276">
        <f t="shared" si="239"/>
        <v>155.19999999999999</v>
      </c>
    </row>
    <row r="3021" spans="1:5" x14ac:dyDescent="0.2">
      <c r="A3021" s="273">
        <f t="shared" si="235"/>
        <v>3019</v>
      </c>
      <c r="B3021" s="16">
        <f t="shared" si="237"/>
        <v>524047.8725</v>
      </c>
      <c r="C3021" s="274">
        <f t="shared" si="236"/>
        <v>468548.8</v>
      </c>
      <c r="D3021" s="276">
        <f t="shared" si="238"/>
        <v>173.58326349784696</v>
      </c>
      <c r="E3021" s="276">
        <f t="shared" si="239"/>
        <v>155.19999999999999</v>
      </c>
    </row>
    <row r="3022" spans="1:5" x14ac:dyDescent="0.2">
      <c r="A3022" s="273">
        <f t="shared" si="235"/>
        <v>3020</v>
      </c>
      <c r="B3022" s="16">
        <f t="shared" si="237"/>
        <v>524215.05</v>
      </c>
      <c r="C3022" s="274">
        <f t="shared" si="236"/>
        <v>468703.99999999994</v>
      </c>
      <c r="D3022" s="276">
        <f t="shared" si="238"/>
        <v>173.58114238410596</v>
      </c>
      <c r="E3022" s="276">
        <f t="shared" si="239"/>
        <v>155.19999999999999</v>
      </c>
    </row>
    <row r="3023" spans="1:5" x14ac:dyDescent="0.2">
      <c r="A3023" s="273">
        <f t="shared" ref="A3023:A3086" si="240">A3022+1</f>
        <v>3021</v>
      </c>
      <c r="B3023" s="16">
        <f t="shared" si="237"/>
        <v>524382.22750000004</v>
      </c>
      <c r="C3023" s="274">
        <f t="shared" ref="C3023:C3086" si="241">A3023*155.2</f>
        <v>468859.19999999995</v>
      </c>
      <c r="D3023" s="276">
        <f t="shared" si="238"/>
        <v>173.57902267461108</v>
      </c>
      <c r="E3023" s="276">
        <f t="shared" si="239"/>
        <v>155.19999999999999</v>
      </c>
    </row>
    <row r="3024" spans="1:5" x14ac:dyDescent="0.2">
      <c r="A3024" s="273">
        <f t="shared" si="240"/>
        <v>3022</v>
      </c>
      <c r="B3024" s="16">
        <f t="shared" si="237"/>
        <v>524549.40500000003</v>
      </c>
      <c r="C3024" s="274">
        <f t="shared" si="241"/>
        <v>469014.39999999997</v>
      </c>
      <c r="D3024" s="276">
        <f t="shared" si="238"/>
        <v>173.57690436796824</v>
      </c>
      <c r="E3024" s="276">
        <f t="shared" si="239"/>
        <v>155.19999999999999</v>
      </c>
    </row>
    <row r="3025" spans="1:5" x14ac:dyDescent="0.2">
      <c r="A3025" s="273">
        <f t="shared" si="240"/>
        <v>3023</v>
      </c>
      <c r="B3025" s="16">
        <f t="shared" si="237"/>
        <v>524716.58250000002</v>
      </c>
      <c r="C3025" s="274">
        <f t="shared" si="241"/>
        <v>469169.6</v>
      </c>
      <c r="D3025" s="276">
        <f t="shared" si="238"/>
        <v>173.57478746278531</v>
      </c>
      <c r="E3025" s="276">
        <f t="shared" si="239"/>
        <v>155.19999999999999</v>
      </c>
    </row>
    <row r="3026" spans="1:5" x14ac:dyDescent="0.2">
      <c r="A3026" s="273">
        <f t="shared" si="240"/>
        <v>3024</v>
      </c>
      <c r="B3026" s="16">
        <f t="shared" si="237"/>
        <v>524883.76</v>
      </c>
      <c r="C3026" s="274">
        <f t="shared" si="241"/>
        <v>469324.79999999999</v>
      </c>
      <c r="D3026" s="276">
        <f t="shared" si="238"/>
        <v>173.57267195767196</v>
      </c>
      <c r="E3026" s="276">
        <f t="shared" si="239"/>
        <v>155.19999999999999</v>
      </c>
    </row>
    <row r="3027" spans="1:5" x14ac:dyDescent="0.2">
      <c r="A3027" s="273">
        <f t="shared" si="240"/>
        <v>3025</v>
      </c>
      <c r="B3027" s="16">
        <f t="shared" si="237"/>
        <v>525050.9375</v>
      </c>
      <c r="C3027" s="274">
        <f t="shared" si="241"/>
        <v>469479.99999999994</v>
      </c>
      <c r="D3027" s="276">
        <f t="shared" si="238"/>
        <v>173.57055785123967</v>
      </c>
      <c r="E3027" s="276">
        <f t="shared" si="239"/>
        <v>155.19999999999999</v>
      </c>
    </row>
    <row r="3028" spans="1:5" x14ac:dyDescent="0.2">
      <c r="A3028" s="273">
        <f t="shared" si="240"/>
        <v>3026</v>
      </c>
      <c r="B3028" s="16">
        <f t="shared" si="237"/>
        <v>525218.11499999999</v>
      </c>
      <c r="C3028" s="274">
        <f t="shared" si="241"/>
        <v>469635.19999999995</v>
      </c>
      <c r="D3028" s="276">
        <f t="shared" si="238"/>
        <v>173.56844514210178</v>
      </c>
      <c r="E3028" s="276">
        <f t="shared" si="239"/>
        <v>155.19999999999999</v>
      </c>
    </row>
    <row r="3029" spans="1:5" x14ac:dyDescent="0.2">
      <c r="A3029" s="273">
        <f t="shared" si="240"/>
        <v>3027</v>
      </c>
      <c r="B3029" s="16">
        <f t="shared" si="237"/>
        <v>525385.29249999998</v>
      </c>
      <c r="C3029" s="274">
        <f t="shared" si="241"/>
        <v>469790.39999999997</v>
      </c>
      <c r="D3029" s="276">
        <f t="shared" si="238"/>
        <v>173.56633382887347</v>
      </c>
      <c r="E3029" s="276">
        <f t="shared" si="239"/>
        <v>155.19999999999999</v>
      </c>
    </row>
    <row r="3030" spans="1:5" x14ac:dyDescent="0.2">
      <c r="A3030" s="273">
        <f t="shared" si="240"/>
        <v>3028</v>
      </c>
      <c r="B3030" s="16">
        <f t="shared" si="237"/>
        <v>525552.47</v>
      </c>
      <c r="C3030" s="274">
        <f t="shared" si="241"/>
        <v>469945.59999999998</v>
      </c>
      <c r="D3030" s="276">
        <f t="shared" si="238"/>
        <v>173.56422391017173</v>
      </c>
      <c r="E3030" s="276">
        <f t="shared" si="239"/>
        <v>155.19999999999999</v>
      </c>
    </row>
    <row r="3031" spans="1:5" x14ac:dyDescent="0.2">
      <c r="A3031" s="273">
        <f t="shared" si="240"/>
        <v>3029</v>
      </c>
      <c r="B3031" s="16">
        <f t="shared" si="237"/>
        <v>525719.64749999996</v>
      </c>
      <c r="C3031" s="274">
        <f t="shared" si="241"/>
        <v>470100.8</v>
      </c>
      <c r="D3031" s="276">
        <f t="shared" si="238"/>
        <v>173.56211538461537</v>
      </c>
      <c r="E3031" s="276">
        <f t="shared" si="239"/>
        <v>155.19999999999999</v>
      </c>
    </row>
    <row r="3032" spans="1:5" x14ac:dyDescent="0.2">
      <c r="A3032" s="273">
        <f t="shared" si="240"/>
        <v>3030</v>
      </c>
      <c r="B3032" s="16">
        <f t="shared" si="237"/>
        <v>525886.82500000007</v>
      </c>
      <c r="C3032" s="274">
        <f t="shared" si="241"/>
        <v>470255.99999999994</v>
      </c>
      <c r="D3032" s="276">
        <f t="shared" si="238"/>
        <v>173.56000825082509</v>
      </c>
      <c r="E3032" s="276">
        <f t="shared" si="239"/>
        <v>155.19999999999999</v>
      </c>
    </row>
    <row r="3033" spans="1:5" x14ac:dyDescent="0.2">
      <c r="A3033" s="273">
        <f t="shared" si="240"/>
        <v>3031</v>
      </c>
      <c r="B3033" s="16">
        <f t="shared" si="237"/>
        <v>526054.00250000006</v>
      </c>
      <c r="C3033" s="274">
        <f t="shared" si="241"/>
        <v>470411.19999999995</v>
      </c>
      <c r="D3033" s="276">
        <f t="shared" si="238"/>
        <v>173.55790250742331</v>
      </c>
      <c r="E3033" s="276">
        <f t="shared" si="239"/>
        <v>155.19999999999999</v>
      </c>
    </row>
    <row r="3034" spans="1:5" x14ac:dyDescent="0.2">
      <c r="A3034" s="273">
        <f t="shared" si="240"/>
        <v>3032</v>
      </c>
      <c r="B3034" s="16">
        <f t="shared" si="237"/>
        <v>526221.18000000005</v>
      </c>
      <c r="C3034" s="274">
        <f t="shared" si="241"/>
        <v>470566.39999999997</v>
      </c>
      <c r="D3034" s="276">
        <f t="shared" si="238"/>
        <v>173.55579815303432</v>
      </c>
      <c r="E3034" s="276">
        <f t="shared" si="239"/>
        <v>155.19999999999999</v>
      </c>
    </row>
    <row r="3035" spans="1:5" x14ac:dyDescent="0.2">
      <c r="A3035" s="273">
        <f t="shared" si="240"/>
        <v>3033</v>
      </c>
      <c r="B3035" s="16">
        <f t="shared" si="237"/>
        <v>526388.35750000004</v>
      </c>
      <c r="C3035" s="274">
        <f t="shared" si="241"/>
        <v>470721.6</v>
      </c>
      <c r="D3035" s="276">
        <f t="shared" si="238"/>
        <v>173.55369518628422</v>
      </c>
      <c r="E3035" s="276">
        <f t="shared" si="239"/>
        <v>155.19999999999999</v>
      </c>
    </row>
    <row r="3036" spans="1:5" x14ac:dyDescent="0.2">
      <c r="A3036" s="273">
        <f t="shared" si="240"/>
        <v>3034</v>
      </c>
      <c r="B3036" s="16">
        <f t="shared" si="237"/>
        <v>526555.53500000003</v>
      </c>
      <c r="C3036" s="274">
        <f t="shared" si="241"/>
        <v>470876.8</v>
      </c>
      <c r="D3036" s="276">
        <f t="shared" si="238"/>
        <v>173.55159360580095</v>
      </c>
      <c r="E3036" s="276">
        <f t="shared" si="239"/>
        <v>155.19999999999999</v>
      </c>
    </row>
    <row r="3037" spans="1:5" x14ac:dyDescent="0.2">
      <c r="A3037" s="273">
        <f t="shared" si="240"/>
        <v>3035</v>
      </c>
      <c r="B3037" s="16">
        <f t="shared" si="237"/>
        <v>526722.71250000002</v>
      </c>
      <c r="C3037" s="274">
        <f t="shared" si="241"/>
        <v>471031.99999999994</v>
      </c>
      <c r="D3037" s="276">
        <f t="shared" si="238"/>
        <v>173.54949341021418</v>
      </c>
      <c r="E3037" s="276">
        <f t="shared" si="239"/>
        <v>155.19999999999999</v>
      </c>
    </row>
    <row r="3038" spans="1:5" x14ac:dyDescent="0.2">
      <c r="A3038" s="273">
        <f t="shared" si="240"/>
        <v>3036</v>
      </c>
      <c r="B3038" s="16">
        <f t="shared" si="237"/>
        <v>526889.89</v>
      </c>
      <c r="C3038" s="274">
        <f t="shared" si="241"/>
        <v>471187.19999999995</v>
      </c>
      <c r="D3038" s="276">
        <f t="shared" si="238"/>
        <v>173.54739459815548</v>
      </c>
      <c r="E3038" s="276">
        <f t="shared" si="239"/>
        <v>155.19999999999999</v>
      </c>
    </row>
    <row r="3039" spans="1:5" x14ac:dyDescent="0.2">
      <c r="A3039" s="273">
        <f t="shared" si="240"/>
        <v>3037</v>
      </c>
      <c r="B3039" s="16">
        <f t="shared" si="237"/>
        <v>527057.0675</v>
      </c>
      <c r="C3039" s="274">
        <f t="shared" si="241"/>
        <v>471342.39999999997</v>
      </c>
      <c r="D3039" s="276">
        <f t="shared" si="238"/>
        <v>173.54529716825814</v>
      </c>
      <c r="E3039" s="276">
        <f t="shared" si="239"/>
        <v>155.19999999999999</v>
      </c>
    </row>
    <row r="3040" spans="1:5" x14ac:dyDescent="0.2">
      <c r="A3040" s="273">
        <f t="shared" si="240"/>
        <v>3038</v>
      </c>
      <c r="B3040" s="16">
        <f t="shared" si="237"/>
        <v>527224.245</v>
      </c>
      <c r="C3040" s="274">
        <f t="shared" si="241"/>
        <v>471497.6</v>
      </c>
      <c r="D3040" s="276">
        <f t="shared" si="238"/>
        <v>173.54320111915735</v>
      </c>
      <c r="E3040" s="276">
        <f t="shared" si="239"/>
        <v>155.19999999999999</v>
      </c>
    </row>
    <row r="3041" spans="1:5" x14ac:dyDescent="0.2">
      <c r="A3041" s="273">
        <f t="shared" si="240"/>
        <v>3039</v>
      </c>
      <c r="B3041" s="16">
        <f t="shared" si="237"/>
        <v>527391.42249999999</v>
      </c>
      <c r="C3041" s="274">
        <f t="shared" si="241"/>
        <v>471652.8</v>
      </c>
      <c r="D3041" s="276">
        <f t="shared" si="238"/>
        <v>173.54110644948997</v>
      </c>
      <c r="E3041" s="276">
        <f t="shared" si="239"/>
        <v>155.19999999999999</v>
      </c>
    </row>
    <row r="3042" spans="1:5" x14ac:dyDescent="0.2">
      <c r="A3042" s="273">
        <f t="shared" si="240"/>
        <v>3040</v>
      </c>
      <c r="B3042" s="16">
        <f t="shared" si="237"/>
        <v>527558.6</v>
      </c>
      <c r="C3042" s="274">
        <f t="shared" si="241"/>
        <v>471807.99999999994</v>
      </c>
      <c r="D3042" s="276">
        <f t="shared" si="238"/>
        <v>173.53901315789474</v>
      </c>
      <c r="E3042" s="276">
        <f t="shared" si="239"/>
        <v>155.19999999999999</v>
      </c>
    </row>
    <row r="3043" spans="1:5" x14ac:dyDescent="0.2">
      <c r="A3043" s="273">
        <f t="shared" si="240"/>
        <v>3041</v>
      </c>
      <c r="B3043" s="16">
        <f t="shared" si="237"/>
        <v>527725.77749999997</v>
      </c>
      <c r="C3043" s="274">
        <f t="shared" si="241"/>
        <v>471963.19999999995</v>
      </c>
      <c r="D3043" s="276">
        <f t="shared" si="238"/>
        <v>173.53692124301216</v>
      </c>
      <c r="E3043" s="276">
        <f t="shared" si="239"/>
        <v>155.19999999999999</v>
      </c>
    </row>
    <row r="3044" spans="1:5" x14ac:dyDescent="0.2">
      <c r="A3044" s="273">
        <f t="shared" si="240"/>
        <v>3042</v>
      </c>
      <c r="B3044" s="16">
        <f t="shared" si="237"/>
        <v>527892.95499999996</v>
      </c>
      <c r="C3044" s="274">
        <f t="shared" si="241"/>
        <v>472118.39999999997</v>
      </c>
      <c r="D3044" s="276">
        <f t="shared" si="238"/>
        <v>173.53483070348454</v>
      </c>
      <c r="E3044" s="276">
        <f t="shared" si="239"/>
        <v>155.19999999999999</v>
      </c>
    </row>
    <row r="3045" spans="1:5" x14ac:dyDescent="0.2">
      <c r="A3045" s="273">
        <f t="shared" si="240"/>
        <v>3043</v>
      </c>
      <c r="B3045" s="16">
        <f t="shared" si="237"/>
        <v>528060.13250000007</v>
      </c>
      <c r="C3045" s="274">
        <f t="shared" si="241"/>
        <v>472273.6</v>
      </c>
      <c r="D3045" s="276">
        <f t="shared" si="238"/>
        <v>173.53274153795599</v>
      </c>
      <c r="E3045" s="276">
        <f t="shared" si="239"/>
        <v>155.19999999999999</v>
      </c>
    </row>
    <row r="3046" spans="1:5" x14ac:dyDescent="0.2">
      <c r="A3046" s="273">
        <f t="shared" si="240"/>
        <v>3044</v>
      </c>
      <c r="B3046" s="16">
        <f t="shared" si="237"/>
        <v>528227.31000000006</v>
      </c>
      <c r="C3046" s="274">
        <f t="shared" si="241"/>
        <v>472428.79999999999</v>
      </c>
      <c r="D3046" s="276">
        <f t="shared" si="238"/>
        <v>173.5306537450723</v>
      </c>
      <c r="E3046" s="276">
        <f t="shared" si="239"/>
        <v>155.19999999999999</v>
      </c>
    </row>
    <row r="3047" spans="1:5" x14ac:dyDescent="0.2">
      <c r="A3047" s="273">
        <f t="shared" si="240"/>
        <v>3045</v>
      </c>
      <c r="B3047" s="16">
        <f t="shared" si="237"/>
        <v>528394.48750000005</v>
      </c>
      <c r="C3047" s="274">
        <f t="shared" si="241"/>
        <v>472583.99999999994</v>
      </c>
      <c r="D3047" s="276">
        <f t="shared" si="238"/>
        <v>173.52856732348113</v>
      </c>
      <c r="E3047" s="276">
        <f t="shared" si="239"/>
        <v>155.19999999999999</v>
      </c>
    </row>
    <row r="3048" spans="1:5" x14ac:dyDescent="0.2">
      <c r="A3048" s="273">
        <f t="shared" si="240"/>
        <v>3046</v>
      </c>
      <c r="B3048" s="16">
        <f t="shared" si="237"/>
        <v>528561.66500000004</v>
      </c>
      <c r="C3048" s="274">
        <f t="shared" si="241"/>
        <v>472739.19999999995</v>
      </c>
      <c r="D3048" s="276">
        <f t="shared" si="238"/>
        <v>173.52648227183192</v>
      </c>
      <c r="E3048" s="276">
        <f t="shared" si="239"/>
        <v>155.19999999999999</v>
      </c>
    </row>
    <row r="3049" spans="1:5" x14ac:dyDescent="0.2">
      <c r="A3049" s="273">
        <f t="shared" si="240"/>
        <v>3047</v>
      </c>
      <c r="B3049" s="16">
        <f t="shared" si="237"/>
        <v>528728.84250000003</v>
      </c>
      <c r="C3049" s="274">
        <f t="shared" si="241"/>
        <v>472894.39999999997</v>
      </c>
      <c r="D3049" s="276">
        <f t="shared" si="238"/>
        <v>173.52439858877585</v>
      </c>
      <c r="E3049" s="276">
        <f t="shared" si="239"/>
        <v>155.19999999999999</v>
      </c>
    </row>
    <row r="3050" spans="1:5" x14ac:dyDescent="0.2">
      <c r="A3050" s="273">
        <f t="shared" si="240"/>
        <v>3048</v>
      </c>
      <c r="B3050" s="16">
        <f t="shared" si="237"/>
        <v>528896.02</v>
      </c>
      <c r="C3050" s="274">
        <f t="shared" si="241"/>
        <v>473049.59999999998</v>
      </c>
      <c r="D3050" s="276">
        <f t="shared" si="238"/>
        <v>173.5223162729659</v>
      </c>
      <c r="E3050" s="276">
        <f t="shared" si="239"/>
        <v>155.19999999999999</v>
      </c>
    </row>
    <row r="3051" spans="1:5" x14ac:dyDescent="0.2">
      <c r="A3051" s="273">
        <f t="shared" si="240"/>
        <v>3049</v>
      </c>
      <c r="B3051" s="16">
        <f t="shared" si="237"/>
        <v>529063.19750000001</v>
      </c>
      <c r="C3051" s="274">
        <f t="shared" si="241"/>
        <v>473204.8</v>
      </c>
      <c r="D3051" s="276">
        <f t="shared" si="238"/>
        <v>173.52023532305674</v>
      </c>
      <c r="E3051" s="276">
        <f t="shared" si="239"/>
        <v>155.19999999999999</v>
      </c>
    </row>
    <row r="3052" spans="1:5" x14ac:dyDescent="0.2">
      <c r="A3052" s="273">
        <f t="shared" si="240"/>
        <v>3050</v>
      </c>
      <c r="B3052" s="16">
        <f t="shared" si="237"/>
        <v>529230.375</v>
      </c>
      <c r="C3052" s="274">
        <f t="shared" si="241"/>
        <v>473359.99999999994</v>
      </c>
      <c r="D3052" s="276">
        <f t="shared" si="238"/>
        <v>173.51815573770492</v>
      </c>
      <c r="E3052" s="276">
        <f t="shared" si="239"/>
        <v>155.19999999999999</v>
      </c>
    </row>
    <row r="3053" spans="1:5" x14ac:dyDescent="0.2">
      <c r="A3053" s="273">
        <f t="shared" si="240"/>
        <v>3051</v>
      </c>
      <c r="B3053" s="16">
        <f t="shared" si="237"/>
        <v>529397.55249999999</v>
      </c>
      <c r="C3053" s="274">
        <f t="shared" si="241"/>
        <v>473515.19999999995</v>
      </c>
      <c r="D3053" s="276">
        <f t="shared" si="238"/>
        <v>173.51607751556867</v>
      </c>
      <c r="E3053" s="276">
        <f t="shared" si="239"/>
        <v>155.19999999999999</v>
      </c>
    </row>
    <row r="3054" spans="1:5" x14ac:dyDescent="0.2">
      <c r="A3054" s="273">
        <f t="shared" si="240"/>
        <v>3052</v>
      </c>
      <c r="B3054" s="16">
        <f t="shared" si="237"/>
        <v>529564.73</v>
      </c>
      <c r="C3054" s="274">
        <f t="shared" si="241"/>
        <v>473670.39999999997</v>
      </c>
      <c r="D3054" s="276">
        <f t="shared" si="238"/>
        <v>173.514000655308</v>
      </c>
      <c r="E3054" s="276">
        <f t="shared" si="239"/>
        <v>155.19999999999999</v>
      </c>
    </row>
    <row r="3055" spans="1:5" x14ac:dyDescent="0.2">
      <c r="A3055" s="273">
        <f t="shared" si="240"/>
        <v>3053</v>
      </c>
      <c r="B3055" s="16">
        <f t="shared" si="237"/>
        <v>529731.90749999997</v>
      </c>
      <c r="C3055" s="274">
        <f t="shared" si="241"/>
        <v>473825.6</v>
      </c>
      <c r="D3055" s="276">
        <f t="shared" si="238"/>
        <v>173.51192515558466</v>
      </c>
      <c r="E3055" s="276">
        <f t="shared" si="239"/>
        <v>155.19999999999999</v>
      </c>
    </row>
    <row r="3056" spans="1:5" x14ac:dyDescent="0.2">
      <c r="A3056" s="273">
        <f t="shared" si="240"/>
        <v>3054</v>
      </c>
      <c r="B3056" s="16">
        <f t="shared" si="237"/>
        <v>529899.08499999996</v>
      </c>
      <c r="C3056" s="274">
        <f t="shared" si="241"/>
        <v>473980.8</v>
      </c>
      <c r="D3056" s="276">
        <f t="shared" si="238"/>
        <v>173.5098510150622</v>
      </c>
      <c r="E3056" s="276">
        <f t="shared" si="239"/>
        <v>155.19999999999999</v>
      </c>
    </row>
    <row r="3057" spans="1:5" x14ac:dyDescent="0.2">
      <c r="A3057" s="273">
        <f t="shared" si="240"/>
        <v>3055</v>
      </c>
      <c r="B3057" s="16">
        <f t="shared" si="237"/>
        <v>530066.26250000007</v>
      </c>
      <c r="C3057" s="274">
        <f t="shared" si="241"/>
        <v>474135.99999999994</v>
      </c>
      <c r="D3057" s="276">
        <f t="shared" si="238"/>
        <v>173.50777823240591</v>
      </c>
      <c r="E3057" s="276">
        <f t="shared" si="239"/>
        <v>155.19999999999999</v>
      </c>
    </row>
    <row r="3058" spans="1:5" x14ac:dyDescent="0.2">
      <c r="A3058" s="273">
        <f t="shared" si="240"/>
        <v>3056</v>
      </c>
      <c r="B3058" s="16">
        <f t="shared" si="237"/>
        <v>530233.44000000006</v>
      </c>
      <c r="C3058" s="274">
        <f t="shared" si="241"/>
        <v>474291.19999999995</v>
      </c>
      <c r="D3058" s="276">
        <f t="shared" si="238"/>
        <v>173.50570680628275</v>
      </c>
      <c r="E3058" s="276">
        <f t="shared" si="239"/>
        <v>155.19999999999999</v>
      </c>
    </row>
    <row r="3059" spans="1:5" x14ac:dyDescent="0.2">
      <c r="A3059" s="273">
        <f t="shared" si="240"/>
        <v>3057</v>
      </c>
      <c r="B3059" s="16">
        <f t="shared" si="237"/>
        <v>530400.61750000005</v>
      </c>
      <c r="C3059" s="274">
        <f t="shared" si="241"/>
        <v>474446.39999999997</v>
      </c>
      <c r="D3059" s="276">
        <f t="shared" si="238"/>
        <v>173.50363673536148</v>
      </c>
      <c r="E3059" s="276">
        <f t="shared" si="239"/>
        <v>155.19999999999999</v>
      </c>
    </row>
    <row r="3060" spans="1:5" x14ac:dyDescent="0.2">
      <c r="A3060" s="273">
        <f t="shared" si="240"/>
        <v>3058</v>
      </c>
      <c r="B3060" s="16">
        <f t="shared" si="237"/>
        <v>530567.79500000004</v>
      </c>
      <c r="C3060" s="274">
        <f t="shared" si="241"/>
        <v>474601.6</v>
      </c>
      <c r="D3060" s="276">
        <f t="shared" si="238"/>
        <v>173.50156801831264</v>
      </c>
      <c r="E3060" s="276">
        <f t="shared" si="239"/>
        <v>155.19999999999999</v>
      </c>
    </row>
    <row r="3061" spans="1:5" x14ac:dyDescent="0.2">
      <c r="A3061" s="273">
        <f t="shared" si="240"/>
        <v>3059</v>
      </c>
      <c r="B3061" s="16">
        <f t="shared" si="237"/>
        <v>530734.97250000003</v>
      </c>
      <c r="C3061" s="274">
        <f t="shared" si="241"/>
        <v>474756.8</v>
      </c>
      <c r="D3061" s="276">
        <f t="shared" si="238"/>
        <v>173.49950065380844</v>
      </c>
      <c r="E3061" s="276">
        <f t="shared" si="239"/>
        <v>155.19999999999999</v>
      </c>
    </row>
    <row r="3062" spans="1:5" x14ac:dyDescent="0.2">
      <c r="A3062" s="273">
        <f t="shared" si="240"/>
        <v>3060</v>
      </c>
      <c r="B3062" s="16">
        <f t="shared" si="237"/>
        <v>530902.15</v>
      </c>
      <c r="C3062" s="274">
        <f t="shared" si="241"/>
        <v>474911.99999999994</v>
      </c>
      <c r="D3062" s="276">
        <f t="shared" si="238"/>
        <v>173.4974346405229</v>
      </c>
      <c r="E3062" s="276">
        <f t="shared" si="239"/>
        <v>155.19999999999999</v>
      </c>
    </row>
    <row r="3063" spans="1:5" x14ac:dyDescent="0.2">
      <c r="A3063" s="273">
        <f t="shared" si="240"/>
        <v>3061</v>
      </c>
      <c r="B3063" s="16">
        <f t="shared" si="237"/>
        <v>531069.32750000001</v>
      </c>
      <c r="C3063" s="274">
        <f t="shared" si="241"/>
        <v>475067.19999999995</v>
      </c>
      <c r="D3063" s="276">
        <f t="shared" si="238"/>
        <v>173.49536997713167</v>
      </c>
      <c r="E3063" s="276">
        <f t="shared" si="239"/>
        <v>155.19999999999999</v>
      </c>
    </row>
    <row r="3064" spans="1:5" x14ac:dyDescent="0.2">
      <c r="A3064" s="273">
        <f t="shared" si="240"/>
        <v>3062</v>
      </c>
      <c r="B3064" s="16">
        <f t="shared" si="237"/>
        <v>531236.505</v>
      </c>
      <c r="C3064" s="274">
        <f t="shared" si="241"/>
        <v>475222.39999999997</v>
      </c>
      <c r="D3064" s="276">
        <f t="shared" si="238"/>
        <v>173.49330666231222</v>
      </c>
      <c r="E3064" s="276">
        <f t="shared" si="239"/>
        <v>155.19999999999999</v>
      </c>
    </row>
    <row r="3065" spans="1:5" x14ac:dyDescent="0.2">
      <c r="A3065" s="273">
        <f t="shared" si="240"/>
        <v>3063</v>
      </c>
      <c r="B3065" s="16">
        <f t="shared" si="237"/>
        <v>531403.6825</v>
      </c>
      <c r="C3065" s="274">
        <f t="shared" si="241"/>
        <v>475377.6</v>
      </c>
      <c r="D3065" s="276">
        <f t="shared" si="238"/>
        <v>173.49124469474373</v>
      </c>
      <c r="E3065" s="276">
        <f t="shared" si="239"/>
        <v>155.19999999999999</v>
      </c>
    </row>
    <row r="3066" spans="1:5" x14ac:dyDescent="0.2">
      <c r="A3066" s="273">
        <f t="shared" si="240"/>
        <v>3064</v>
      </c>
      <c r="B3066" s="16">
        <f t="shared" si="237"/>
        <v>531570.86</v>
      </c>
      <c r="C3066" s="274">
        <f t="shared" si="241"/>
        <v>475532.79999999999</v>
      </c>
      <c r="D3066" s="276">
        <f t="shared" si="238"/>
        <v>173.48918407310705</v>
      </c>
      <c r="E3066" s="276">
        <f t="shared" si="239"/>
        <v>155.19999999999999</v>
      </c>
    </row>
    <row r="3067" spans="1:5" x14ac:dyDescent="0.2">
      <c r="A3067" s="273">
        <f t="shared" si="240"/>
        <v>3065</v>
      </c>
      <c r="B3067" s="16">
        <f t="shared" si="237"/>
        <v>531738.03749999998</v>
      </c>
      <c r="C3067" s="274">
        <f t="shared" si="241"/>
        <v>475687.99999999994</v>
      </c>
      <c r="D3067" s="276">
        <f t="shared" si="238"/>
        <v>173.48712479608483</v>
      </c>
      <c r="E3067" s="276">
        <f t="shared" si="239"/>
        <v>155.19999999999999</v>
      </c>
    </row>
    <row r="3068" spans="1:5" x14ac:dyDescent="0.2">
      <c r="A3068" s="273">
        <f t="shared" si="240"/>
        <v>3066</v>
      </c>
      <c r="B3068" s="16">
        <f t="shared" si="237"/>
        <v>531905.21499999997</v>
      </c>
      <c r="C3068" s="274">
        <f t="shared" si="241"/>
        <v>475843.19999999995</v>
      </c>
      <c r="D3068" s="276">
        <f t="shared" si="238"/>
        <v>173.48506686236138</v>
      </c>
      <c r="E3068" s="276">
        <f t="shared" si="239"/>
        <v>155.19999999999999</v>
      </c>
    </row>
    <row r="3069" spans="1:5" x14ac:dyDescent="0.2">
      <c r="A3069" s="273">
        <f t="shared" si="240"/>
        <v>3067</v>
      </c>
      <c r="B3069" s="16">
        <f t="shared" si="237"/>
        <v>532072.39249999996</v>
      </c>
      <c r="C3069" s="274">
        <f t="shared" si="241"/>
        <v>475998.39999999997</v>
      </c>
      <c r="D3069" s="276">
        <f t="shared" si="238"/>
        <v>173.48301027062274</v>
      </c>
      <c r="E3069" s="276">
        <f t="shared" si="239"/>
        <v>155.19999999999999</v>
      </c>
    </row>
    <row r="3070" spans="1:5" x14ac:dyDescent="0.2">
      <c r="A3070" s="273">
        <f t="shared" si="240"/>
        <v>3068</v>
      </c>
      <c r="B3070" s="16">
        <f t="shared" si="237"/>
        <v>532239.57000000007</v>
      </c>
      <c r="C3070" s="274">
        <f t="shared" si="241"/>
        <v>476153.59999999998</v>
      </c>
      <c r="D3070" s="276">
        <f t="shared" si="238"/>
        <v>173.48095501955675</v>
      </c>
      <c r="E3070" s="276">
        <f t="shared" si="239"/>
        <v>155.19999999999999</v>
      </c>
    </row>
    <row r="3071" spans="1:5" x14ac:dyDescent="0.2">
      <c r="A3071" s="273">
        <f t="shared" si="240"/>
        <v>3069</v>
      </c>
      <c r="B3071" s="16">
        <f t="shared" si="237"/>
        <v>532406.74750000006</v>
      </c>
      <c r="C3071" s="274">
        <f t="shared" si="241"/>
        <v>476308.8</v>
      </c>
      <c r="D3071" s="276">
        <f t="shared" si="238"/>
        <v>173.47890110785275</v>
      </c>
      <c r="E3071" s="276">
        <f t="shared" si="239"/>
        <v>155.19999999999999</v>
      </c>
    </row>
    <row r="3072" spans="1:5" x14ac:dyDescent="0.2">
      <c r="A3072" s="273">
        <f t="shared" si="240"/>
        <v>3070</v>
      </c>
      <c r="B3072" s="16">
        <f t="shared" si="237"/>
        <v>532573.92500000005</v>
      </c>
      <c r="C3072" s="274">
        <f t="shared" si="241"/>
        <v>476463.99999999994</v>
      </c>
      <c r="D3072" s="276">
        <f t="shared" si="238"/>
        <v>173.47684853420196</v>
      </c>
      <c r="E3072" s="276">
        <f t="shared" si="239"/>
        <v>155.19999999999999</v>
      </c>
    </row>
    <row r="3073" spans="1:5" x14ac:dyDescent="0.2">
      <c r="A3073" s="273">
        <f t="shared" si="240"/>
        <v>3071</v>
      </c>
      <c r="B3073" s="16">
        <f t="shared" si="237"/>
        <v>532741.10250000004</v>
      </c>
      <c r="C3073" s="274">
        <f t="shared" si="241"/>
        <v>476619.19999999995</v>
      </c>
      <c r="D3073" s="276">
        <f t="shared" si="238"/>
        <v>173.4747972972973</v>
      </c>
      <c r="E3073" s="276">
        <f t="shared" si="239"/>
        <v>155.19999999999999</v>
      </c>
    </row>
    <row r="3074" spans="1:5" x14ac:dyDescent="0.2">
      <c r="A3074" s="273">
        <f t="shared" si="240"/>
        <v>3072</v>
      </c>
      <c r="B3074" s="16">
        <f t="shared" si="237"/>
        <v>532908.28</v>
      </c>
      <c r="C3074" s="274">
        <f t="shared" si="241"/>
        <v>476774.39999999997</v>
      </c>
      <c r="D3074" s="276">
        <f t="shared" si="238"/>
        <v>173.47274739583335</v>
      </c>
      <c r="E3074" s="276">
        <f t="shared" si="239"/>
        <v>155.19999999999999</v>
      </c>
    </row>
    <row r="3075" spans="1:5" x14ac:dyDescent="0.2">
      <c r="A3075" s="273">
        <f t="shared" si="240"/>
        <v>3073</v>
      </c>
      <c r="B3075" s="16">
        <f t="shared" si="237"/>
        <v>533075.45750000002</v>
      </c>
      <c r="C3075" s="274">
        <f t="shared" si="241"/>
        <v>476929.6</v>
      </c>
      <c r="D3075" s="276">
        <f t="shared" si="238"/>
        <v>173.47069882850636</v>
      </c>
      <c r="E3075" s="276">
        <f t="shared" si="239"/>
        <v>155.19999999999999</v>
      </c>
    </row>
    <row r="3076" spans="1:5" x14ac:dyDescent="0.2">
      <c r="A3076" s="273">
        <f t="shared" si="240"/>
        <v>3074</v>
      </c>
      <c r="B3076" s="16">
        <f t="shared" ref="B3076:B3139" si="242">1.165*(16600+(A3076*143.5))</f>
        <v>533242.63500000001</v>
      </c>
      <c r="C3076" s="274">
        <f t="shared" si="241"/>
        <v>477084.8</v>
      </c>
      <c r="D3076" s="276">
        <f t="shared" ref="D3076:D3139" si="243">B3076/A3076</f>
        <v>173.46865159401432</v>
      </c>
      <c r="E3076" s="276">
        <f t="shared" ref="E3076:E3139" si="244">C3076/A3076</f>
        <v>155.19999999999999</v>
      </c>
    </row>
    <row r="3077" spans="1:5" x14ac:dyDescent="0.2">
      <c r="A3077" s="273">
        <f t="shared" si="240"/>
        <v>3075</v>
      </c>
      <c r="B3077" s="16">
        <f t="shared" si="242"/>
        <v>533409.8125</v>
      </c>
      <c r="C3077" s="274">
        <f t="shared" si="241"/>
        <v>477239.99999999994</v>
      </c>
      <c r="D3077" s="276">
        <f t="shared" si="243"/>
        <v>173.46660569105691</v>
      </c>
      <c r="E3077" s="276">
        <f t="shared" si="244"/>
        <v>155.19999999999999</v>
      </c>
    </row>
    <row r="3078" spans="1:5" x14ac:dyDescent="0.2">
      <c r="A3078" s="273">
        <f t="shared" si="240"/>
        <v>3076</v>
      </c>
      <c r="B3078" s="16">
        <f t="shared" si="242"/>
        <v>533576.99</v>
      </c>
      <c r="C3078" s="274">
        <f t="shared" si="241"/>
        <v>477395.19999999995</v>
      </c>
      <c r="D3078" s="276">
        <f t="shared" si="243"/>
        <v>173.4645611183355</v>
      </c>
      <c r="E3078" s="276">
        <f t="shared" si="244"/>
        <v>155.19999999999999</v>
      </c>
    </row>
    <row r="3079" spans="1:5" x14ac:dyDescent="0.2">
      <c r="A3079" s="273">
        <f t="shared" si="240"/>
        <v>3077</v>
      </c>
      <c r="B3079" s="16">
        <f t="shared" si="242"/>
        <v>533744.16749999998</v>
      </c>
      <c r="C3079" s="274">
        <f t="shared" si="241"/>
        <v>477550.39999999997</v>
      </c>
      <c r="D3079" s="276">
        <f t="shared" si="243"/>
        <v>173.46251787455313</v>
      </c>
      <c r="E3079" s="276">
        <f t="shared" si="244"/>
        <v>155.19999999999999</v>
      </c>
    </row>
    <row r="3080" spans="1:5" x14ac:dyDescent="0.2">
      <c r="A3080" s="273">
        <f t="shared" si="240"/>
        <v>3078</v>
      </c>
      <c r="B3080" s="16">
        <f t="shared" si="242"/>
        <v>533911.34499999997</v>
      </c>
      <c r="C3080" s="274">
        <f t="shared" si="241"/>
        <v>477705.6</v>
      </c>
      <c r="D3080" s="276">
        <f t="shared" si="243"/>
        <v>173.46047595841455</v>
      </c>
      <c r="E3080" s="276">
        <f t="shared" si="244"/>
        <v>155.19999999999999</v>
      </c>
    </row>
    <row r="3081" spans="1:5" x14ac:dyDescent="0.2">
      <c r="A3081" s="273">
        <f t="shared" si="240"/>
        <v>3079</v>
      </c>
      <c r="B3081" s="16">
        <f t="shared" si="242"/>
        <v>534078.52249999996</v>
      </c>
      <c r="C3081" s="274">
        <f t="shared" si="241"/>
        <v>477860.8</v>
      </c>
      <c r="D3081" s="276">
        <f t="shared" si="243"/>
        <v>173.45843536862617</v>
      </c>
      <c r="E3081" s="276">
        <f t="shared" si="244"/>
        <v>155.19999999999999</v>
      </c>
    </row>
    <row r="3082" spans="1:5" x14ac:dyDescent="0.2">
      <c r="A3082" s="273">
        <f t="shared" si="240"/>
        <v>3080</v>
      </c>
      <c r="B3082" s="16">
        <f t="shared" si="242"/>
        <v>534245.70000000007</v>
      </c>
      <c r="C3082" s="274">
        <f t="shared" si="241"/>
        <v>478015.99999999994</v>
      </c>
      <c r="D3082" s="276">
        <f t="shared" si="243"/>
        <v>173.45639610389614</v>
      </c>
      <c r="E3082" s="276">
        <f t="shared" si="244"/>
        <v>155.19999999999999</v>
      </c>
    </row>
    <row r="3083" spans="1:5" x14ac:dyDescent="0.2">
      <c r="A3083" s="273">
        <f t="shared" si="240"/>
        <v>3081</v>
      </c>
      <c r="B3083" s="16">
        <f t="shared" si="242"/>
        <v>534412.87750000006</v>
      </c>
      <c r="C3083" s="274">
        <f t="shared" si="241"/>
        <v>478171.19999999995</v>
      </c>
      <c r="D3083" s="276">
        <f t="shared" si="243"/>
        <v>173.45435816293414</v>
      </c>
      <c r="E3083" s="276">
        <f t="shared" si="244"/>
        <v>155.19999999999999</v>
      </c>
    </row>
    <row r="3084" spans="1:5" x14ac:dyDescent="0.2">
      <c r="A3084" s="273">
        <f t="shared" si="240"/>
        <v>3082</v>
      </c>
      <c r="B3084" s="16">
        <f t="shared" si="242"/>
        <v>534580.05500000005</v>
      </c>
      <c r="C3084" s="274">
        <f t="shared" si="241"/>
        <v>478326.39999999997</v>
      </c>
      <c r="D3084" s="276">
        <f t="shared" si="243"/>
        <v>173.45232154445168</v>
      </c>
      <c r="E3084" s="276">
        <f t="shared" si="244"/>
        <v>155.19999999999999</v>
      </c>
    </row>
    <row r="3085" spans="1:5" x14ac:dyDescent="0.2">
      <c r="A3085" s="273">
        <f t="shared" si="240"/>
        <v>3083</v>
      </c>
      <c r="B3085" s="16">
        <f t="shared" si="242"/>
        <v>534747.23250000004</v>
      </c>
      <c r="C3085" s="274">
        <f t="shared" si="241"/>
        <v>478481.6</v>
      </c>
      <c r="D3085" s="276">
        <f t="shared" si="243"/>
        <v>173.45028624716187</v>
      </c>
      <c r="E3085" s="276">
        <f t="shared" si="244"/>
        <v>155.19999999999999</v>
      </c>
    </row>
    <row r="3086" spans="1:5" x14ac:dyDescent="0.2">
      <c r="A3086" s="273">
        <f t="shared" si="240"/>
        <v>3084</v>
      </c>
      <c r="B3086" s="16">
        <f t="shared" si="242"/>
        <v>534914.41</v>
      </c>
      <c r="C3086" s="274">
        <f t="shared" si="241"/>
        <v>478636.79999999999</v>
      </c>
      <c r="D3086" s="276">
        <f t="shared" si="243"/>
        <v>173.44825226977952</v>
      </c>
      <c r="E3086" s="276">
        <f t="shared" si="244"/>
        <v>155.19999999999999</v>
      </c>
    </row>
    <row r="3087" spans="1:5" x14ac:dyDescent="0.2">
      <c r="A3087" s="273">
        <f t="shared" ref="A3087:A3150" si="245">A3086+1</f>
        <v>3085</v>
      </c>
      <c r="B3087" s="16">
        <f t="shared" si="242"/>
        <v>535081.58750000002</v>
      </c>
      <c r="C3087" s="274">
        <f t="shared" ref="C3087:C3150" si="246">A3087*155.2</f>
        <v>478791.99999999994</v>
      </c>
      <c r="D3087" s="276">
        <f t="shared" si="243"/>
        <v>173.44621961102106</v>
      </c>
      <c r="E3087" s="276">
        <f t="shared" si="244"/>
        <v>155.19999999999999</v>
      </c>
    </row>
    <row r="3088" spans="1:5" x14ac:dyDescent="0.2">
      <c r="A3088" s="273">
        <f t="shared" si="245"/>
        <v>3086</v>
      </c>
      <c r="B3088" s="16">
        <f t="shared" si="242"/>
        <v>535248.76500000001</v>
      </c>
      <c r="C3088" s="274">
        <f t="shared" si="246"/>
        <v>478947.19999999995</v>
      </c>
      <c r="D3088" s="276">
        <f t="shared" si="243"/>
        <v>173.44418826960467</v>
      </c>
      <c r="E3088" s="276">
        <f t="shared" si="244"/>
        <v>155.19999999999999</v>
      </c>
    </row>
    <row r="3089" spans="1:5" x14ac:dyDescent="0.2">
      <c r="A3089" s="273">
        <f t="shared" si="245"/>
        <v>3087</v>
      </c>
      <c r="B3089" s="16">
        <f t="shared" si="242"/>
        <v>535415.9425</v>
      </c>
      <c r="C3089" s="274">
        <f t="shared" si="246"/>
        <v>479102.39999999997</v>
      </c>
      <c r="D3089" s="276">
        <f t="shared" si="243"/>
        <v>173.44215824425009</v>
      </c>
      <c r="E3089" s="276">
        <f t="shared" si="244"/>
        <v>155.19999999999999</v>
      </c>
    </row>
    <row r="3090" spans="1:5" x14ac:dyDescent="0.2">
      <c r="A3090" s="273">
        <f t="shared" si="245"/>
        <v>3088</v>
      </c>
      <c r="B3090" s="16">
        <f t="shared" si="242"/>
        <v>535583.12</v>
      </c>
      <c r="C3090" s="274">
        <f t="shared" si="246"/>
        <v>479257.59999999998</v>
      </c>
      <c r="D3090" s="276">
        <f t="shared" si="243"/>
        <v>173.44012953367874</v>
      </c>
      <c r="E3090" s="276">
        <f t="shared" si="244"/>
        <v>155.19999999999999</v>
      </c>
    </row>
    <row r="3091" spans="1:5" x14ac:dyDescent="0.2">
      <c r="A3091" s="273">
        <f t="shared" si="245"/>
        <v>3089</v>
      </c>
      <c r="B3091" s="16">
        <f t="shared" si="242"/>
        <v>535750.29749999999</v>
      </c>
      <c r="C3091" s="274">
        <f t="shared" si="246"/>
        <v>479412.8</v>
      </c>
      <c r="D3091" s="276">
        <f t="shared" si="243"/>
        <v>173.43810213661379</v>
      </c>
      <c r="E3091" s="276">
        <f t="shared" si="244"/>
        <v>155.19999999999999</v>
      </c>
    </row>
    <row r="3092" spans="1:5" x14ac:dyDescent="0.2">
      <c r="A3092" s="273">
        <f t="shared" si="245"/>
        <v>3090</v>
      </c>
      <c r="B3092" s="16">
        <f t="shared" si="242"/>
        <v>535917.47499999998</v>
      </c>
      <c r="C3092" s="274">
        <f t="shared" si="246"/>
        <v>479567.99999999994</v>
      </c>
      <c r="D3092" s="276">
        <f t="shared" si="243"/>
        <v>173.43607605177993</v>
      </c>
      <c r="E3092" s="276">
        <f t="shared" si="244"/>
        <v>155.19999999999999</v>
      </c>
    </row>
    <row r="3093" spans="1:5" x14ac:dyDescent="0.2">
      <c r="A3093" s="273">
        <f t="shared" si="245"/>
        <v>3091</v>
      </c>
      <c r="B3093" s="16">
        <f t="shared" si="242"/>
        <v>536084.65249999997</v>
      </c>
      <c r="C3093" s="274">
        <f t="shared" si="246"/>
        <v>479723.19999999995</v>
      </c>
      <c r="D3093" s="276">
        <f t="shared" si="243"/>
        <v>173.43405127790359</v>
      </c>
      <c r="E3093" s="276">
        <f t="shared" si="244"/>
        <v>155.19999999999999</v>
      </c>
    </row>
    <row r="3094" spans="1:5" x14ac:dyDescent="0.2">
      <c r="A3094" s="273">
        <f t="shared" si="245"/>
        <v>3092</v>
      </c>
      <c r="B3094" s="16">
        <f t="shared" si="242"/>
        <v>536251.83000000007</v>
      </c>
      <c r="C3094" s="274">
        <f t="shared" si="246"/>
        <v>479878.39999999997</v>
      </c>
      <c r="D3094" s="276">
        <f t="shared" si="243"/>
        <v>173.43202781371284</v>
      </c>
      <c r="E3094" s="276">
        <f t="shared" si="244"/>
        <v>155.19999999999999</v>
      </c>
    </row>
    <row r="3095" spans="1:5" x14ac:dyDescent="0.2">
      <c r="A3095" s="273">
        <f t="shared" si="245"/>
        <v>3093</v>
      </c>
      <c r="B3095" s="16">
        <f t="shared" si="242"/>
        <v>536419.00750000007</v>
      </c>
      <c r="C3095" s="274">
        <f t="shared" si="246"/>
        <v>480033.6</v>
      </c>
      <c r="D3095" s="276">
        <f t="shared" si="243"/>
        <v>173.4300056579373</v>
      </c>
      <c r="E3095" s="276">
        <f t="shared" si="244"/>
        <v>155.19999999999999</v>
      </c>
    </row>
    <row r="3096" spans="1:5" x14ac:dyDescent="0.2">
      <c r="A3096" s="273">
        <f t="shared" si="245"/>
        <v>3094</v>
      </c>
      <c r="B3096" s="16">
        <f t="shared" si="242"/>
        <v>536586.18500000006</v>
      </c>
      <c r="C3096" s="274">
        <f t="shared" si="246"/>
        <v>480188.8</v>
      </c>
      <c r="D3096" s="276">
        <f t="shared" si="243"/>
        <v>173.42798480930836</v>
      </c>
      <c r="E3096" s="276">
        <f t="shared" si="244"/>
        <v>155.19999999999999</v>
      </c>
    </row>
    <row r="3097" spans="1:5" x14ac:dyDescent="0.2">
      <c r="A3097" s="273">
        <f t="shared" si="245"/>
        <v>3095</v>
      </c>
      <c r="B3097" s="16">
        <f t="shared" si="242"/>
        <v>536753.36250000005</v>
      </c>
      <c r="C3097" s="274">
        <f t="shared" si="246"/>
        <v>480343.99999999994</v>
      </c>
      <c r="D3097" s="276">
        <f t="shared" si="243"/>
        <v>173.42596526655899</v>
      </c>
      <c r="E3097" s="276">
        <f t="shared" si="244"/>
        <v>155.19999999999999</v>
      </c>
    </row>
    <row r="3098" spans="1:5" x14ac:dyDescent="0.2">
      <c r="A3098" s="273">
        <f t="shared" si="245"/>
        <v>3096</v>
      </c>
      <c r="B3098" s="16">
        <f t="shared" si="242"/>
        <v>536920.54</v>
      </c>
      <c r="C3098" s="274">
        <f t="shared" si="246"/>
        <v>480499.19999999995</v>
      </c>
      <c r="D3098" s="276">
        <f t="shared" si="243"/>
        <v>173.42394702842378</v>
      </c>
      <c r="E3098" s="276">
        <f t="shared" si="244"/>
        <v>155.19999999999999</v>
      </c>
    </row>
    <row r="3099" spans="1:5" x14ac:dyDescent="0.2">
      <c r="A3099" s="273">
        <f t="shared" si="245"/>
        <v>3097</v>
      </c>
      <c r="B3099" s="16">
        <f t="shared" si="242"/>
        <v>537087.71750000003</v>
      </c>
      <c r="C3099" s="274">
        <f t="shared" si="246"/>
        <v>480654.39999999997</v>
      </c>
      <c r="D3099" s="276">
        <f t="shared" si="243"/>
        <v>173.42193009363902</v>
      </c>
      <c r="E3099" s="276">
        <f t="shared" si="244"/>
        <v>155.19999999999999</v>
      </c>
    </row>
    <row r="3100" spans="1:5" x14ac:dyDescent="0.2">
      <c r="A3100" s="273">
        <f t="shared" si="245"/>
        <v>3098</v>
      </c>
      <c r="B3100" s="16">
        <f t="shared" si="242"/>
        <v>537254.89500000002</v>
      </c>
      <c r="C3100" s="274">
        <f t="shared" si="246"/>
        <v>480809.6</v>
      </c>
      <c r="D3100" s="276">
        <f t="shared" si="243"/>
        <v>173.41991446094255</v>
      </c>
      <c r="E3100" s="276">
        <f t="shared" si="244"/>
        <v>155.19999999999999</v>
      </c>
    </row>
    <row r="3101" spans="1:5" x14ac:dyDescent="0.2">
      <c r="A3101" s="273">
        <f t="shared" si="245"/>
        <v>3099</v>
      </c>
      <c r="B3101" s="16">
        <f t="shared" si="242"/>
        <v>537422.07250000001</v>
      </c>
      <c r="C3101" s="274">
        <f t="shared" si="246"/>
        <v>480964.8</v>
      </c>
      <c r="D3101" s="276">
        <f t="shared" si="243"/>
        <v>173.4179001290739</v>
      </c>
      <c r="E3101" s="276">
        <f t="shared" si="244"/>
        <v>155.19999999999999</v>
      </c>
    </row>
    <row r="3102" spans="1:5" x14ac:dyDescent="0.2">
      <c r="A3102" s="273">
        <f t="shared" si="245"/>
        <v>3100</v>
      </c>
      <c r="B3102" s="16">
        <f t="shared" si="242"/>
        <v>537589.25</v>
      </c>
      <c r="C3102" s="274">
        <f t="shared" si="246"/>
        <v>481119.99999999994</v>
      </c>
      <c r="D3102" s="276">
        <f t="shared" si="243"/>
        <v>173.41588709677418</v>
      </c>
      <c r="E3102" s="276">
        <f t="shared" si="244"/>
        <v>155.19999999999999</v>
      </c>
    </row>
    <row r="3103" spans="1:5" x14ac:dyDescent="0.2">
      <c r="A3103" s="273">
        <f t="shared" si="245"/>
        <v>3101</v>
      </c>
      <c r="B3103" s="16">
        <f t="shared" si="242"/>
        <v>537756.42749999999</v>
      </c>
      <c r="C3103" s="274">
        <f t="shared" si="246"/>
        <v>481275.19999999995</v>
      </c>
      <c r="D3103" s="276">
        <f t="shared" si="243"/>
        <v>173.4138753627862</v>
      </c>
      <c r="E3103" s="276">
        <f t="shared" si="244"/>
        <v>155.19999999999999</v>
      </c>
    </row>
    <row r="3104" spans="1:5" x14ac:dyDescent="0.2">
      <c r="A3104" s="273">
        <f t="shared" si="245"/>
        <v>3102</v>
      </c>
      <c r="B3104" s="16">
        <f t="shared" si="242"/>
        <v>537923.60499999998</v>
      </c>
      <c r="C3104" s="274">
        <f t="shared" si="246"/>
        <v>481430.39999999997</v>
      </c>
      <c r="D3104" s="276">
        <f t="shared" si="243"/>
        <v>173.41186492585427</v>
      </c>
      <c r="E3104" s="276">
        <f t="shared" si="244"/>
        <v>155.19999999999999</v>
      </c>
    </row>
    <row r="3105" spans="1:5" x14ac:dyDescent="0.2">
      <c r="A3105" s="273">
        <f t="shared" si="245"/>
        <v>3103</v>
      </c>
      <c r="B3105" s="16">
        <f t="shared" si="242"/>
        <v>538090.78249999997</v>
      </c>
      <c r="C3105" s="274">
        <f t="shared" si="246"/>
        <v>481585.6</v>
      </c>
      <c r="D3105" s="276">
        <f t="shared" si="243"/>
        <v>173.40985578472444</v>
      </c>
      <c r="E3105" s="276">
        <f t="shared" si="244"/>
        <v>155.19999999999999</v>
      </c>
    </row>
    <row r="3106" spans="1:5" x14ac:dyDescent="0.2">
      <c r="A3106" s="273">
        <f t="shared" si="245"/>
        <v>3104</v>
      </c>
      <c r="B3106" s="16">
        <f t="shared" si="242"/>
        <v>538257.96</v>
      </c>
      <c r="C3106" s="274">
        <f t="shared" si="246"/>
        <v>481740.79999999999</v>
      </c>
      <c r="D3106" s="276">
        <f t="shared" si="243"/>
        <v>173.40784793814433</v>
      </c>
      <c r="E3106" s="276">
        <f t="shared" si="244"/>
        <v>155.19999999999999</v>
      </c>
    </row>
    <row r="3107" spans="1:5" x14ac:dyDescent="0.2">
      <c r="A3107" s="273">
        <f t="shared" si="245"/>
        <v>3105</v>
      </c>
      <c r="B3107" s="16">
        <f t="shared" si="242"/>
        <v>538425.13750000007</v>
      </c>
      <c r="C3107" s="274">
        <f t="shared" si="246"/>
        <v>481895.99999999994</v>
      </c>
      <c r="D3107" s="276">
        <f t="shared" si="243"/>
        <v>173.40584138486315</v>
      </c>
      <c r="E3107" s="276">
        <f t="shared" si="244"/>
        <v>155.19999999999999</v>
      </c>
    </row>
    <row r="3108" spans="1:5" x14ac:dyDescent="0.2">
      <c r="A3108" s="273">
        <f t="shared" si="245"/>
        <v>3106</v>
      </c>
      <c r="B3108" s="16">
        <f t="shared" si="242"/>
        <v>538592.31500000006</v>
      </c>
      <c r="C3108" s="274">
        <f t="shared" si="246"/>
        <v>482051.19999999995</v>
      </c>
      <c r="D3108" s="276">
        <f t="shared" si="243"/>
        <v>173.40383612363169</v>
      </c>
      <c r="E3108" s="276">
        <f t="shared" si="244"/>
        <v>155.19999999999999</v>
      </c>
    </row>
    <row r="3109" spans="1:5" x14ac:dyDescent="0.2">
      <c r="A3109" s="273">
        <f t="shared" si="245"/>
        <v>3107</v>
      </c>
      <c r="B3109" s="16">
        <f t="shared" si="242"/>
        <v>538759.49250000005</v>
      </c>
      <c r="C3109" s="274">
        <f t="shared" si="246"/>
        <v>482206.39999999997</v>
      </c>
      <c r="D3109" s="276">
        <f t="shared" si="243"/>
        <v>173.40183215320246</v>
      </c>
      <c r="E3109" s="276">
        <f t="shared" si="244"/>
        <v>155.19999999999999</v>
      </c>
    </row>
    <row r="3110" spans="1:5" x14ac:dyDescent="0.2">
      <c r="A3110" s="273">
        <f t="shared" si="245"/>
        <v>3108</v>
      </c>
      <c r="B3110" s="16">
        <f t="shared" si="242"/>
        <v>538926.67000000004</v>
      </c>
      <c r="C3110" s="274">
        <f t="shared" si="246"/>
        <v>482361.59999999998</v>
      </c>
      <c r="D3110" s="276">
        <f t="shared" si="243"/>
        <v>173.39982947232949</v>
      </c>
      <c r="E3110" s="276">
        <f t="shared" si="244"/>
        <v>155.19999999999999</v>
      </c>
    </row>
    <row r="3111" spans="1:5" x14ac:dyDescent="0.2">
      <c r="A3111" s="273">
        <f t="shared" si="245"/>
        <v>3109</v>
      </c>
      <c r="B3111" s="16">
        <f t="shared" si="242"/>
        <v>539093.84750000003</v>
      </c>
      <c r="C3111" s="274">
        <f t="shared" si="246"/>
        <v>482516.8</v>
      </c>
      <c r="D3111" s="276">
        <f t="shared" si="243"/>
        <v>173.39782807976843</v>
      </c>
      <c r="E3111" s="276">
        <f t="shared" si="244"/>
        <v>155.19999999999999</v>
      </c>
    </row>
    <row r="3112" spans="1:5" x14ac:dyDescent="0.2">
      <c r="A3112" s="273">
        <f t="shared" si="245"/>
        <v>3110</v>
      </c>
      <c r="B3112" s="16">
        <f t="shared" si="242"/>
        <v>539261.02500000002</v>
      </c>
      <c r="C3112" s="274">
        <f t="shared" si="246"/>
        <v>482671.99999999994</v>
      </c>
      <c r="D3112" s="276">
        <f t="shared" si="243"/>
        <v>173.39582797427653</v>
      </c>
      <c r="E3112" s="276">
        <f t="shared" si="244"/>
        <v>155.19999999999999</v>
      </c>
    </row>
    <row r="3113" spans="1:5" x14ac:dyDescent="0.2">
      <c r="A3113" s="273">
        <f t="shared" si="245"/>
        <v>3111</v>
      </c>
      <c r="B3113" s="16">
        <f t="shared" si="242"/>
        <v>539428.20250000001</v>
      </c>
      <c r="C3113" s="274">
        <f t="shared" si="246"/>
        <v>482827.19999999995</v>
      </c>
      <c r="D3113" s="276">
        <f t="shared" si="243"/>
        <v>173.39382915461266</v>
      </c>
      <c r="E3113" s="276">
        <f t="shared" si="244"/>
        <v>155.19999999999999</v>
      </c>
    </row>
    <row r="3114" spans="1:5" x14ac:dyDescent="0.2">
      <c r="A3114" s="273">
        <f t="shared" si="245"/>
        <v>3112</v>
      </c>
      <c r="B3114" s="16">
        <f t="shared" si="242"/>
        <v>539595.38</v>
      </c>
      <c r="C3114" s="274">
        <f t="shared" si="246"/>
        <v>482982.39999999997</v>
      </c>
      <c r="D3114" s="276">
        <f t="shared" si="243"/>
        <v>173.39183161953727</v>
      </c>
      <c r="E3114" s="276">
        <f t="shared" si="244"/>
        <v>155.19999999999999</v>
      </c>
    </row>
    <row r="3115" spans="1:5" x14ac:dyDescent="0.2">
      <c r="A3115" s="273">
        <f t="shared" si="245"/>
        <v>3113</v>
      </c>
      <c r="B3115" s="16">
        <f t="shared" si="242"/>
        <v>539762.5575</v>
      </c>
      <c r="C3115" s="274">
        <f t="shared" si="246"/>
        <v>483137.6</v>
      </c>
      <c r="D3115" s="276">
        <f t="shared" si="243"/>
        <v>173.3898353678124</v>
      </c>
      <c r="E3115" s="276">
        <f t="shared" si="244"/>
        <v>155.19999999999999</v>
      </c>
    </row>
    <row r="3116" spans="1:5" x14ac:dyDescent="0.2">
      <c r="A3116" s="273">
        <f t="shared" si="245"/>
        <v>3114</v>
      </c>
      <c r="B3116" s="16">
        <f t="shared" si="242"/>
        <v>539929.73499999999</v>
      </c>
      <c r="C3116" s="274">
        <f t="shared" si="246"/>
        <v>483292.8</v>
      </c>
      <c r="D3116" s="276">
        <f t="shared" si="243"/>
        <v>173.38784039820166</v>
      </c>
      <c r="E3116" s="276">
        <f t="shared" si="244"/>
        <v>155.19999999999999</v>
      </c>
    </row>
    <row r="3117" spans="1:5" x14ac:dyDescent="0.2">
      <c r="A3117" s="273">
        <f t="shared" si="245"/>
        <v>3115</v>
      </c>
      <c r="B3117" s="16">
        <f t="shared" si="242"/>
        <v>540096.91249999998</v>
      </c>
      <c r="C3117" s="274">
        <f t="shared" si="246"/>
        <v>483447.99999999994</v>
      </c>
      <c r="D3117" s="276">
        <f t="shared" si="243"/>
        <v>173.38584670947029</v>
      </c>
      <c r="E3117" s="276">
        <f t="shared" si="244"/>
        <v>155.19999999999999</v>
      </c>
    </row>
    <row r="3118" spans="1:5" x14ac:dyDescent="0.2">
      <c r="A3118" s="273">
        <f t="shared" si="245"/>
        <v>3116</v>
      </c>
      <c r="B3118" s="16">
        <f t="shared" si="242"/>
        <v>540264.09</v>
      </c>
      <c r="C3118" s="274">
        <f t="shared" si="246"/>
        <v>483603.19999999995</v>
      </c>
      <c r="D3118" s="276">
        <f t="shared" si="243"/>
        <v>173.38385430038511</v>
      </c>
      <c r="E3118" s="276">
        <f t="shared" si="244"/>
        <v>155.19999999999999</v>
      </c>
    </row>
    <row r="3119" spans="1:5" x14ac:dyDescent="0.2">
      <c r="A3119" s="273">
        <f t="shared" si="245"/>
        <v>3117</v>
      </c>
      <c r="B3119" s="16">
        <f t="shared" si="242"/>
        <v>540431.26750000007</v>
      </c>
      <c r="C3119" s="274">
        <f t="shared" si="246"/>
        <v>483758.39999999997</v>
      </c>
      <c r="D3119" s="276">
        <f t="shared" si="243"/>
        <v>173.38186316971451</v>
      </c>
      <c r="E3119" s="276">
        <f t="shared" si="244"/>
        <v>155.19999999999999</v>
      </c>
    </row>
    <row r="3120" spans="1:5" x14ac:dyDescent="0.2">
      <c r="A3120" s="273">
        <f t="shared" si="245"/>
        <v>3118</v>
      </c>
      <c r="B3120" s="16">
        <f t="shared" si="242"/>
        <v>540598.44500000007</v>
      </c>
      <c r="C3120" s="274">
        <f t="shared" si="246"/>
        <v>483913.6</v>
      </c>
      <c r="D3120" s="276">
        <f t="shared" si="243"/>
        <v>173.37987331622838</v>
      </c>
      <c r="E3120" s="276">
        <f t="shared" si="244"/>
        <v>155.19999999999999</v>
      </c>
    </row>
    <row r="3121" spans="1:5" x14ac:dyDescent="0.2">
      <c r="A3121" s="273">
        <f t="shared" si="245"/>
        <v>3119</v>
      </c>
      <c r="B3121" s="16">
        <f t="shared" si="242"/>
        <v>540765.62250000006</v>
      </c>
      <c r="C3121" s="274">
        <f t="shared" si="246"/>
        <v>484068.8</v>
      </c>
      <c r="D3121" s="276">
        <f t="shared" si="243"/>
        <v>173.37788473869833</v>
      </c>
      <c r="E3121" s="276">
        <f t="shared" si="244"/>
        <v>155.19999999999999</v>
      </c>
    </row>
    <row r="3122" spans="1:5" x14ac:dyDescent="0.2">
      <c r="A3122" s="273">
        <f t="shared" si="245"/>
        <v>3120</v>
      </c>
      <c r="B3122" s="16">
        <f t="shared" si="242"/>
        <v>540932.80000000005</v>
      </c>
      <c r="C3122" s="274">
        <f t="shared" si="246"/>
        <v>484223.99999999994</v>
      </c>
      <c r="D3122" s="276">
        <f t="shared" si="243"/>
        <v>173.37589743589746</v>
      </c>
      <c r="E3122" s="276">
        <f t="shared" si="244"/>
        <v>155.19999999999999</v>
      </c>
    </row>
    <row r="3123" spans="1:5" x14ac:dyDescent="0.2">
      <c r="A3123" s="273">
        <f t="shared" si="245"/>
        <v>3121</v>
      </c>
      <c r="B3123" s="16">
        <f t="shared" si="242"/>
        <v>541099.97750000004</v>
      </c>
      <c r="C3123" s="274">
        <f t="shared" si="246"/>
        <v>484379.19999999995</v>
      </c>
      <c r="D3123" s="276">
        <f t="shared" si="243"/>
        <v>173.37391140660046</v>
      </c>
      <c r="E3123" s="276">
        <f t="shared" si="244"/>
        <v>155.19999999999999</v>
      </c>
    </row>
    <row r="3124" spans="1:5" x14ac:dyDescent="0.2">
      <c r="A3124" s="273">
        <f t="shared" si="245"/>
        <v>3122</v>
      </c>
      <c r="B3124" s="16">
        <f t="shared" si="242"/>
        <v>541267.15500000003</v>
      </c>
      <c r="C3124" s="274">
        <f t="shared" si="246"/>
        <v>484534.39999999997</v>
      </c>
      <c r="D3124" s="276">
        <f t="shared" si="243"/>
        <v>173.3719266495836</v>
      </c>
      <c r="E3124" s="276">
        <f t="shared" si="244"/>
        <v>155.19999999999999</v>
      </c>
    </row>
    <row r="3125" spans="1:5" x14ac:dyDescent="0.2">
      <c r="A3125" s="273">
        <f t="shared" si="245"/>
        <v>3123</v>
      </c>
      <c r="B3125" s="16">
        <f t="shared" si="242"/>
        <v>541434.33250000002</v>
      </c>
      <c r="C3125" s="274">
        <f t="shared" si="246"/>
        <v>484689.6</v>
      </c>
      <c r="D3125" s="276">
        <f t="shared" si="243"/>
        <v>173.36994316362473</v>
      </c>
      <c r="E3125" s="276">
        <f t="shared" si="244"/>
        <v>155.19999999999999</v>
      </c>
    </row>
    <row r="3126" spans="1:5" x14ac:dyDescent="0.2">
      <c r="A3126" s="273">
        <f t="shared" si="245"/>
        <v>3124</v>
      </c>
      <c r="B3126" s="16">
        <f t="shared" si="242"/>
        <v>541601.51</v>
      </c>
      <c r="C3126" s="274">
        <f t="shared" si="246"/>
        <v>484844.79999999999</v>
      </c>
      <c r="D3126" s="276">
        <f t="shared" si="243"/>
        <v>173.36796094750321</v>
      </c>
      <c r="E3126" s="276">
        <f t="shared" si="244"/>
        <v>155.19999999999999</v>
      </c>
    </row>
    <row r="3127" spans="1:5" x14ac:dyDescent="0.2">
      <c r="A3127" s="273">
        <f t="shared" si="245"/>
        <v>3125</v>
      </c>
      <c r="B3127" s="16">
        <f t="shared" si="242"/>
        <v>541768.6875</v>
      </c>
      <c r="C3127" s="274">
        <f t="shared" si="246"/>
        <v>484999.99999999994</v>
      </c>
      <c r="D3127" s="276">
        <f t="shared" si="243"/>
        <v>173.36598000000001</v>
      </c>
      <c r="E3127" s="276">
        <f t="shared" si="244"/>
        <v>155.19999999999999</v>
      </c>
    </row>
    <row r="3128" spans="1:5" x14ac:dyDescent="0.2">
      <c r="A3128" s="273">
        <f t="shared" si="245"/>
        <v>3126</v>
      </c>
      <c r="B3128" s="16">
        <f t="shared" si="242"/>
        <v>541935.86499999999</v>
      </c>
      <c r="C3128" s="274">
        <f t="shared" si="246"/>
        <v>485155.19999999995</v>
      </c>
      <c r="D3128" s="276">
        <f t="shared" si="243"/>
        <v>173.36400031989763</v>
      </c>
      <c r="E3128" s="276">
        <f t="shared" si="244"/>
        <v>155.19999999999999</v>
      </c>
    </row>
    <row r="3129" spans="1:5" x14ac:dyDescent="0.2">
      <c r="A3129" s="273">
        <f t="shared" si="245"/>
        <v>3127</v>
      </c>
      <c r="B3129" s="16">
        <f t="shared" si="242"/>
        <v>542103.04249999998</v>
      </c>
      <c r="C3129" s="274">
        <f t="shared" si="246"/>
        <v>485310.39999999997</v>
      </c>
      <c r="D3129" s="276">
        <f t="shared" si="243"/>
        <v>173.36202190598016</v>
      </c>
      <c r="E3129" s="276">
        <f t="shared" si="244"/>
        <v>155.19999999999999</v>
      </c>
    </row>
    <row r="3130" spans="1:5" x14ac:dyDescent="0.2">
      <c r="A3130" s="273">
        <f t="shared" si="245"/>
        <v>3128</v>
      </c>
      <c r="B3130" s="16">
        <f t="shared" si="242"/>
        <v>542270.22</v>
      </c>
      <c r="C3130" s="274">
        <f t="shared" si="246"/>
        <v>485465.59999999998</v>
      </c>
      <c r="D3130" s="276">
        <f t="shared" si="243"/>
        <v>173.36004475703325</v>
      </c>
      <c r="E3130" s="276">
        <f t="shared" si="244"/>
        <v>155.19999999999999</v>
      </c>
    </row>
    <row r="3131" spans="1:5" x14ac:dyDescent="0.2">
      <c r="A3131" s="273">
        <f t="shared" si="245"/>
        <v>3129</v>
      </c>
      <c r="B3131" s="16">
        <f t="shared" si="242"/>
        <v>542437.39749999996</v>
      </c>
      <c r="C3131" s="274">
        <f t="shared" si="246"/>
        <v>485620.8</v>
      </c>
      <c r="D3131" s="276">
        <f t="shared" si="243"/>
        <v>173.35806887184404</v>
      </c>
      <c r="E3131" s="276">
        <f t="shared" si="244"/>
        <v>155.19999999999999</v>
      </c>
    </row>
    <row r="3132" spans="1:5" x14ac:dyDescent="0.2">
      <c r="A3132" s="273">
        <f t="shared" si="245"/>
        <v>3130</v>
      </c>
      <c r="B3132" s="16">
        <f t="shared" si="242"/>
        <v>542604.57500000007</v>
      </c>
      <c r="C3132" s="274">
        <f t="shared" si="246"/>
        <v>485775.99999999994</v>
      </c>
      <c r="D3132" s="276">
        <f t="shared" si="243"/>
        <v>173.35609424920131</v>
      </c>
      <c r="E3132" s="276">
        <f t="shared" si="244"/>
        <v>155.19999999999999</v>
      </c>
    </row>
    <row r="3133" spans="1:5" x14ac:dyDescent="0.2">
      <c r="A3133" s="273">
        <f t="shared" si="245"/>
        <v>3131</v>
      </c>
      <c r="B3133" s="16">
        <f t="shared" si="242"/>
        <v>542771.75250000006</v>
      </c>
      <c r="C3133" s="274">
        <f t="shared" si="246"/>
        <v>485931.19999999995</v>
      </c>
      <c r="D3133" s="276">
        <f t="shared" si="243"/>
        <v>173.35412088789525</v>
      </c>
      <c r="E3133" s="276">
        <f t="shared" si="244"/>
        <v>155.19999999999999</v>
      </c>
    </row>
    <row r="3134" spans="1:5" x14ac:dyDescent="0.2">
      <c r="A3134" s="273">
        <f t="shared" si="245"/>
        <v>3132</v>
      </c>
      <c r="B3134" s="16">
        <f t="shared" si="242"/>
        <v>542938.93000000005</v>
      </c>
      <c r="C3134" s="274">
        <f t="shared" si="246"/>
        <v>486086.39999999997</v>
      </c>
      <c r="D3134" s="276">
        <f t="shared" si="243"/>
        <v>173.35214878671778</v>
      </c>
      <c r="E3134" s="276">
        <f t="shared" si="244"/>
        <v>155.19999999999999</v>
      </c>
    </row>
    <row r="3135" spans="1:5" x14ac:dyDescent="0.2">
      <c r="A3135" s="273">
        <f t="shared" si="245"/>
        <v>3133</v>
      </c>
      <c r="B3135" s="16">
        <f t="shared" si="242"/>
        <v>543106.10750000004</v>
      </c>
      <c r="C3135" s="274">
        <f t="shared" si="246"/>
        <v>486241.6</v>
      </c>
      <c r="D3135" s="276">
        <f t="shared" si="243"/>
        <v>173.35017794446219</v>
      </c>
      <c r="E3135" s="276">
        <f t="shared" si="244"/>
        <v>155.19999999999999</v>
      </c>
    </row>
    <row r="3136" spans="1:5" x14ac:dyDescent="0.2">
      <c r="A3136" s="273">
        <f t="shared" si="245"/>
        <v>3134</v>
      </c>
      <c r="B3136" s="16">
        <f t="shared" si="242"/>
        <v>543273.28500000003</v>
      </c>
      <c r="C3136" s="274">
        <f t="shared" si="246"/>
        <v>486396.8</v>
      </c>
      <c r="D3136" s="276">
        <f t="shared" si="243"/>
        <v>173.34820835992343</v>
      </c>
      <c r="E3136" s="276">
        <f t="shared" si="244"/>
        <v>155.19999999999999</v>
      </c>
    </row>
    <row r="3137" spans="1:5" x14ac:dyDescent="0.2">
      <c r="A3137" s="273">
        <f t="shared" si="245"/>
        <v>3135</v>
      </c>
      <c r="B3137" s="16">
        <f t="shared" si="242"/>
        <v>543440.46250000002</v>
      </c>
      <c r="C3137" s="274">
        <f t="shared" si="246"/>
        <v>486551.99999999994</v>
      </c>
      <c r="D3137" s="276">
        <f t="shared" si="243"/>
        <v>173.34624003189793</v>
      </c>
      <c r="E3137" s="276">
        <f t="shared" si="244"/>
        <v>155.19999999999999</v>
      </c>
    </row>
    <row r="3138" spans="1:5" x14ac:dyDescent="0.2">
      <c r="A3138" s="273">
        <f t="shared" si="245"/>
        <v>3136</v>
      </c>
      <c r="B3138" s="16">
        <f t="shared" si="242"/>
        <v>543607.64</v>
      </c>
      <c r="C3138" s="274">
        <f t="shared" si="246"/>
        <v>486707.19999999995</v>
      </c>
      <c r="D3138" s="276">
        <f t="shared" si="243"/>
        <v>173.34427295918368</v>
      </c>
      <c r="E3138" s="276">
        <f t="shared" si="244"/>
        <v>155.19999999999999</v>
      </c>
    </row>
    <row r="3139" spans="1:5" x14ac:dyDescent="0.2">
      <c r="A3139" s="273">
        <f t="shared" si="245"/>
        <v>3137</v>
      </c>
      <c r="B3139" s="16">
        <f t="shared" si="242"/>
        <v>543774.8175</v>
      </c>
      <c r="C3139" s="274">
        <f t="shared" si="246"/>
        <v>486862.39999999997</v>
      </c>
      <c r="D3139" s="276">
        <f t="shared" si="243"/>
        <v>173.34230714058017</v>
      </c>
      <c r="E3139" s="276">
        <f t="shared" si="244"/>
        <v>155.19999999999999</v>
      </c>
    </row>
    <row r="3140" spans="1:5" x14ac:dyDescent="0.2">
      <c r="A3140" s="273">
        <f t="shared" si="245"/>
        <v>3138</v>
      </c>
      <c r="B3140" s="16">
        <f t="shared" ref="B3140:B3203" si="247">1.165*(16600+(A3140*143.5))</f>
        <v>543941.995</v>
      </c>
      <c r="C3140" s="274">
        <f t="shared" si="246"/>
        <v>487017.6</v>
      </c>
      <c r="D3140" s="276">
        <f t="shared" ref="D3140:D3203" si="248">B3140/A3140</f>
        <v>173.34034257488847</v>
      </c>
      <c r="E3140" s="276">
        <f t="shared" ref="E3140:E3203" si="249">C3140/A3140</f>
        <v>155.19999999999999</v>
      </c>
    </row>
    <row r="3141" spans="1:5" x14ac:dyDescent="0.2">
      <c r="A3141" s="273">
        <f t="shared" si="245"/>
        <v>3139</v>
      </c>
      <c r="B3141" s="16">
        <f t="shared" si="247"/>
        <v>544109.17249999999</v>
      </c>
      <c r="C3141" s="274">
        <f t="shared" si="246"/>
        <v>487172.8</v>
      </c>
      <c r="D3141" s="276">
        <f t="shared" si="248"/>
        <v>173.33837926091113</v>
      </c>
      <c r="E3141" s="276">
        <f t="shared" si="249"/>
        <v>155.19999999999999</v>
      </c>
    </row>
    <row r="3142" spans="1:5" x14ac:dyDescent="0.2">
      <c r="A3142" s="273">
        <f t="shared" si="245"/>
        <v>3140</v>
      </c>
      <c r="B3142" s="16">
        <f t="shared" si="247"/>
        <v>544276.35</v>
      </c>
      <c r="C3142" s="274">
        <f t="shared" si="246"/>
        <v>487327.99999999994</v>
      </c>
      <c r="D3142" s="276">
        <f t="shared" si="248"/>
        <v>173.33641719745222</v>
      </c>
      <c r="E3142" s="276">
        <f t="shared" si="249"/>
        <v>155.19999999999999</v>
      </c>
    </row>
    <row r="3143" spans="1:5" x14ac:dyDescent="0.2">
      <c r="A3143" s="273">
        <f t="shared" si="245"/>
        <v>3141</v>
      </c>
      <c r="B3143" s="16">
        <f t="shared" si="247"/>
        <v>544443.52749999997</v>
      </c>
      <c r="C3143" s="274">
        <f t="shared" si="246"/>
        <v>487483.19999999995</v>
      </c>
      <c r="D3143" s="276">
        <f t="shared" si="248"/>
        <v>173.33445638331742</v>
      </c>
      <c r="E3143" s="276">
        <f t="shared" si="249"/>
        <v>155.19999999999999</v>
      </c>
    </row>
    <row r="3144" spans="1:5" x14ac:dyDescent="0.2">
      <c r="A3144" s="273">
        <f t="shared" si="245"/>
        <v>3142</v>
      </c>
      <c r="B3144" s="16">
        <f t="shared" si="247"/>
        <v>544610.70500000007</v>
      </c>
      <c r="C3144" s="274">
        <f t="shared" si="246"/>
        <v>487638.39999999997</v>
      </c>
      <c r="D3144" s="276">
        <f t="shared" si="248"/>
        <v>173.33249681731382</v>
      </c>
      <c r="E3144" s="276">
        <f t="shared" si="249"/>
        <v>155.19999999999999</v>
      </c>
    </row>
    <row r="3145" spans="1:5" x14ac:dyDescent="0.2">
      <c r="A3145" s="273">
        <f t="shared" si="245"/>
        <v>3143</v>
      </c>
      <c r="B3145" s="16">
        <f t="shared" si="247"/>
        <v>544777.88250000007</v>
      </c>
      <c r="C3145" s="274">
        <f t="shared" si="246"/>
        <v>487793.6</v>
      </c>
      <c r="D3145" s="276">
        <f t="shared" si="248"/>
        <v>173.33053849825009</v>
      </c>
      <c r="E3145" s="276">
        <f t="shared" si="249"/>
        <v>155.19999999999999</v>
      </c>
    </row>
    <row r="3146" spans="1:5" x14ac:dyDescent="0.2">
      <c r="A3146" s="273">
        <f t="shared" si="245"/>
        <v>3144</v>
      </c>
      <c r="B3146" s="16">
        <f t="shared" si="247"/>
        <v>544945.06000000006</v>
      </c>
      <c r="C3146" s="274">
        <f t="shared" si="246"/>
        <v>487948.79999999999</v>
      </c>
      <c r="D3146" s="276">
        <f t="shared" si="248"/>
        <v>173.3285814249364</v>
      </c>
      <c r="E3146" s="276">
        <f t="shared" si="249"/>
        <v>155.19999999999999</v>
      </c>
    </row>
    <row r="3147" spans="1:5" x14ac:dyDescent="0.2">
      <c r="A3147" s="273">
        <f t="shared" si="245"/>
        <v>3145</v>
      </c>
      <c r="B3147" s="16">
        <f t="shared" si="247"/>
        <v>545112.23750000005</v>
      </c>
      <c r="C3147" s="274">
        <f t="shared" si="246"/>
        <v>488103.99999999994</v>
      </c>
      <c r="D3147" s="276">
        <f t="shared" si="248"/>
        <v>173.32662559618444</v>
      </c>
      <c r="E3147" s="276">
        <f t="shared" si="249"/>
        <v>155.19999999999999</v>
      </c>
    </row>
    <row r="3148" spans="1:5" x14ac:dyDescent="0.2">
      <c r="A3148" s="273">
        <f t="shared" si="245"/>
        <v>3146</v>
      </c>
      <c r="B3148" s="16">
        <f t="shared" si="247"/>
        <v>545279.41500000004</v>
      </c>
      <c r="C3148" s="274">
        <f t="shared" si="246"/>
        <v>488259.19999999995</v>
      </c>
      <c r="D3148" s="276">
        <f t="shared" si="248"/>
        <v>173.32467101080738</v>
      </c>
      <c r="E3148" s="276">
        <f t="shared" si="249"/>
        <v>155.19999999999999</v>
      </c>
    </row>
    <row r="3149" spans="1:5" x14ac:dyDescent="0.2">
      <c r="A3149" s="273">
        <f t="shared" si="245"/>
        <v>3147</v>
      </c>
      <c r="B3149" s="16">
        <f t="shared" si="247"/>
        <v>545446.59250000003</v>
      </c>
      <c r="C3149" s="274">
        <f t="shared" si="246"/>
        <v>488414.39999999997</v>
      </c>
      <c r="D3149" s="276">
        <f t="shared" si="248"/>
        <v>173.32271766761997</v>
      </c>
      <c r="E3149" s="276">
        <f t="shared" si="249"/>
        <v>155.19999999999999</v>
      </c>
    </row>
    <row r="3150" spans="1:5" x14ac:dyDescent="0.2">
      <c r="A3150" s="273">
        <f t="shared" si="245"/>
        <v>3148</v>
      </c>
      <c r="B3150" s="16">
        <f t="shared" si="247"/>
        <v>545613.77</v>
      </c>
      <c r="C3150" s="274">
        <f t="shared" si="246"/>
        <v>488569.59999999998</v>
      </c>
      <c r="D3150" s="276">
        <f t="shared" si="248"/>
        <v>173.32076556543839</v>
      </c>
      <c r="E3150" s="276">
        <f t="shared" si="249"/>
        <v>155.19999999999999</v>
      </c>
    </row>
    <row r="3151" spans="1:5" x14ac:dyDescent="0.2">
      <c r="A3151" s="273">
        <f t="shared" ref="A3151:A3214" si="250">A3150+1</f>
        <v>3149</v>
      </c>
      <c r="B3151" s="16">
        <f t="shared" si="247"/>
        <v>545780.94750000001</v>
      </c>
      <c r="C3151" s="274">
        <f t="shared" ref="C3151:C3214" si="251">A3151*155.2</f>
        <v>488724.8</v>
      </c>
      <c r="D3151" s="276">
        <f t="shared" si="248"/>
        <v>173.31881470308033</v>
      </c>
      <c r="E3151" s="276">
        <f t="shared" si="249"/>
        <v>155.19999999999999</v>
      </c>
    </row>
    <row r="3152" spans="1:5" x14ac:dyDescent="0.2">
      <c r="A3152" s="273">
        <f t="shared" si="250"/>
        <v>3150</v>
      </c>
      <c r="B3152" s="16">
        <f t="shared" si="247"/>
        <v>545948.125</v>
      </c>
      <c r="C3152" s="274">
        <f t="shared" si="251"/>
        <v>488879.99999999994</v>
      </c>
      <c r="D3152" s="276">
        <f t="shared" si="248"/>
        <v>173.31686507936507</v>
      </c>
      <c r="E3152" s="276">
        <f t="shared" si="249"/>
        <v>155.19999999999999</v>
      </c>
    </row>
    <row r="3153" spans="1:5" x14ac:dyDescent="0.2">
      <c r="A3153" s="273">
        <f t="shared" si="250"/>
        <v>3151</v>
      </c>
      <c r="B3153" s="16">
        <f t="shared" si="247"/>
        <v>546115.30249999999</v>
      </c>
      <c r="C3153" s="274">
        <f t="shared" si="251"/>
        <v>489035.19999999995</v>
      </c>
      <c r="D3153" s="276">
        <f t="shared" si="248"/>
        <v>173.3149166931133</v>
      </c>
      <c r="E3153" s="276">
        <f t="shared" si="249"/>
        <v>155.19999999999999</v>
      </c>
    </row>
    <row r="3154" spans="1:5" x14ac:dyDescent="0.2">
      <c r="A3154" s="273">
        <f t="shared" si="250"/>
        <v>3152</v>
      </c>
      <c r="B3154" s="16">
        <f t="shared" si="247"/>
        <v>546282.48</v>
      </c>
      <c r="C3154" s="274">
        <f t="shared" si="251"/>
        <v>489190.39999999997</v>
      </c>
      <c r="D3154" s="276">
        <f t="shared" si="248"/>
        <v>173.3129695431472</v>
      </c>
      <c r="E3154" s="276">
        <f t="shared" si="249"/>
        <v>155.19999999999999</v>
      </c>
    </row>
    <row r="3155" spans="1:5" x14ac:dyDescent="0.2">
      <c r="A3155" s="273">
        <f t="shared" si="250"/>
        <v>3153</v>
      </c>
      <c r="B3155" s="16">
        <f t="shared" si="247"/>
        <v>546449.65749999997</v>
      </c>
      <c r="C3155" s="274">
        <f t="shared" si="251"/>
        <v>489345.6</v>
      </c>
      <c r="D3155" s="276">
        <f t="shared" si="248"/>
        <v>173.31102362829051</v>
      </c>
      <c r="E3155" s="276">
        <f t="shared" si="249"/>
        <v>155.19999999999999</v>
      </c>
    </row>
    <row r="3156" spans="1:5" x14ac:dyDescent="0.2">
      <c r="A3156" s="273">
        <f t="shared" si="250"/>
        <v>3154</v>
      </c>
      <c r="B3156" s="16">
        <f t="shared" si="247"/>
        <v>546616.83499999996</v>
      </c>
      <c r="C3156" s="274">
        <f t="shared" si="251"/>
        <v>489500.8</v>
      </c>
      <c r="D3156" s="276">
        <f t="shared" si="248"/>
        <v>173.30907894736842</v>
      </c>
      <c r="E3156" s="276">
        <f t="shared" si="249"/>
        <v>155.19999999999999</v>
      </c>
    </row>
    <row r="3157" spans="1:5" x14ac:dyDescent="0.2">
      <c r="A3157" s="273">
        <f t="shared" si="250"/>
        <v>3155</v>
      </c>
      <c r="B3157" s="16">
        <f t="shared" si="247"/>
        <v>546784.01250000007</v>
      </c>
      <c r="C3157" s="274">
        <f t="shared" si="251"/>
        <v>489655.99999999994</v>
      </c>
      <c r="D3157" s="276">
        <f t="shared" si="248"/>
        <v>173.30713549920762</v>
      </c>
      <c r="E3157" s="276">
        <f t="shared" si="249"/>
        <v>155.19999999999999</v>
      </c>
    </row>
    <row r="3158" spans="1:5" x14ac:dyDescent="0.2">
      <c r="A3158" s="273">
        <f t="shared" si="250"/>
        <v>3156</v>
      </c>
      <c r="B3158" s="16">
        <f t="shared" si="247"/>
        <v>546951.19000000006</v>
      </c>
      <c r="C3158" s="274">
        <f t="shared" si="251"/>
        <v>489811.19999999995</v>
      </c>
      <c r="D3158" s="276">
        <f t="shared" si="248"/>
        <v>173.30519328263628</v>
      </c>
      <c r="E3158" s="276">
        <f t="shared" si="249"/>
        <v>155.19999999999999</v>
      </c>
    </row>
    <row r="3159" spans="1:5" x14ac:dyDescent="0.2">
      <c r="A3159" s="273">
        <f t="shared" si="250"/>
        <v>3157</v>
      </c>
      <c r="B3159" s="16">
        <f t="shared" si="247"/>
        <v>547118.36750000005</v>
      </c>
      <c r="C3159" s="274">
        <f t="shared" si="251"/>
        <v>489966.39999999997</v>
      </c>
      <c r="D3159" s="276">
        <f t="shared" si="248"/>
        <v>173.30325229648403</v>
      </c>
      <c r="E3159" s="276">
        <f t="shared" si="249"/>
        <v>155.19999999999999</v>
      </c>
    </row>
    <row r="3160" spans="1:5" x14ac:dyDescent="0.2">
      <c r="A3160" s="273">
        <f t="shared" si="250"/>
        <v>3158</v>
      </c>
      <c r="B3160" s="16">
        <f t="shared" si="247"/>
        <v>547285.54500000004</v>
      </c>
      <c r="C3160" s="274">
        <f t="shared" si="251"/>
        <v>490121.6</v>
      </c>
      <c r="D3160" s="276">
        <f t="shared" si="248"/>
        <v>173.30131253958203</v>
      </c>
      <c r="E3160" s="276">
        <f t="shared" si="249"/>
        <v>155.19999999999999</v>
      </c>
    </row>
    <row r="3161" spans="1:5" x14ac:dyDescent="0.2">
      <c r="A3161" s="273">
        <f t="shared" si="250"/>
        <v>3159</v>
      </c>
      <c r="B3161" s="16">
        <f t="shared" si="247"/>
        <v>547452.72250000003</v>
      </c>
      <c r="C3161" s="274">
        <f t="shared" si="251"/>
        <v>490276.8</v>
      </c>
      <c r="D3161" s="276">
        <f t="shared" si="248"/>
        <v>173.2993740107629</v>
      </c>
      <c r="E3161" s="276">
        <f t="shared" si="249"/>
        <v>155.19999999999999</v>
      </c>
    </row>
    <row r="3162" spans="1:5" x14ac:dyDescent="0.2">
      <c r="A3162" s="273">
        <f t="shared" si="250"/>
        <v>3160</v>
      </c>
      <c r="B3162" s="16">
        <f t="shared" si="247"/>
        <v>547619.9</v>
      </c>
      <c r="C3162" s="274">
        <f t="shared" si="251"/>
        <v>490431.99999999994</v>
      </c>
      <c r="D3162" s="276">
        <f t="shared" si="248"/>
        <v>173.29743670886077</v>
      </c>
      <c r="E3162" s="276">
        <f t="shared" si="249"/>
        <v>155.19999999999999</v>
      </c>
    </row>
    <row r="3163" spans="1:5" x14ac:dyDescent="0.2">
      <c r="A3163" s="273">
        <f t="shared" si="250"/>
        <v>3161</v>
      </c>
      <c r="B3163" s="16">
        <f t="shared" si="247"/>
        <v>547787.07750000001</v>
      </c>
      <c r="C3163" s="274">
        <f t="shared" si="251"/>
        <v>490587.19999999995</v>
      </c>
      <c r="D3163" s="276">
        <f t="shared" si="248"/>
        <v>173.29550063271117</v>
      </c>
      <c r="E3163" s="276">
        <f t="shared" si="249"/>
        <v>155.19999999999999</v>
      </c>
    </row>
    <row r="3164" spans="1:5" x14ac:dyDescent="0.2">
      <c r="A3164" s="273">
        <f t="shared" si="250"/>
        <v>3162</v>
      </c>
      <c r="B3164" s="16">
        <f t="shared" si="247"/>
        <v>547954.255</v>
      </c>
      <c r="C3164" s="274">
        <f t="shared" si="251"/>
        <v>490742.39999999997</v>
      </c>
      <c r="D3164" s="276">
        <f t="shared" si="248"/>
        <v>173.29356578115116</v>
      </c>
      <c r="E3164" s="276">
        <f t="shared" si="249"/>
        <v>155.19999999999999</v>
      </c>
    </row>
    <row r="3165" spans="1:5" x14ac:dyDescent="0.2">
      <c r="A3165" s="273">
        <f t="shared" si="250"/>
        <v>3163</v>
      </c>
      <c r="B3165" s="16">
        <f t="shared" si="247"/>
        <v>548121.4325</v>
      </c>
      <c r="C3165" s="274">
        <f t="shared" si="251"/>
        <v>490897.6</v>
      </c>
      <c r="D3165" s="276">
        <f t="shared" si="248"/>
        <v>173.29163215301929</v>
      </c>
      <c r="E3165" s="276">
        <f t="shared" si="249"/>
        <v>155.19999999999999</v>
      </c>
    </row>
    <row r="3166" spans="1:5" x14ac:dyDescent="0.2">
      <c r="A3166" s="273">
        <f t="shared" si="250"/>
        <v>3164</v>
      </c>
      <c r="B3166" s="16">
        <f t="shared" si="247"/>
        <v>548288.61</v>
      </c>
      <c r="C3166" s="274">
        <f t="shared" si="251"/>
        <v>491052.79999999999</v>
      </c>
      <c r="D3166" s="276">
        <f t="shared" si="248"/>
        <v>173.28969974715548</v>
      </c>
      <c r="E3166" s="276">
        <f t="shared" si="249"/>
        <v>155.19999999999999</v>
      </c>
    </row>
    <row r="3167" spans="1:5" x14ac:dyDescent="0.2">
      <c r="A3167" s="273">
        <f t="shared" si="250"/>
        <v>3165</v>
      </c>
      <c r="B3167" s="16">
        <f t="shared" si="247"/>
        <v>548455.78749999998</v>
      </c>
      <c r="C3167" s="274">
        <f t="shared" si="251"/>
        <v>491207.99999999994</v>
      </c>
      <c r="D3167" s="276">
        <f t="shared" si="248"/>
        <v>173.28776856240125</v>
      </c>
      <c r="E3167" s="276">
        <f t="shared" si="249"/>
        <v>155.19999999999999</v>
      </c>
    </row>
    <row r="3168" spans="1:5" x14ac:dyDescent="0.2">
      <c r="A3168" s="273">
        <f t="shared" si="250"/>
        <v>3166</v>
      </c>
      <c r="B3168" s="16">
        <f t="shared" si="247"/>
        <v>548622.96499999997</v>
      </c>
      <c r="C3168" s="274">
        <f t="shared" si="251"/>
        <v>491363.19999999995</v>
      </c>
      <c r="D3168" s="276">
        <f t="shared" si="248"/>
        <v>173.28583859759948</v>
      </c>
      <c r="E3168" s="276">
        <f t="shared" si="249"/>
        <v>155.19999999999999</v>
      </c>
    </row>
    <row r="3169" spans="1:5" x14ac:dyDescent="0.2">
      <c r="A3169" s="273">
        <f t="shared" si="250"/>
        <v>3167</v>
      </c>
      <c r="B3169" s="16">
        <f t="shared" si="247"/>
        <v>548790.14250000007</v>
      </c>
      <c r="C3169" s="274">
        <f t="shared" si="251"/>
        <v>491518.39999999997</v>
      </c>
      <c r="D3169" s="276">
        <f t="shared" si="248"/>
        <v>173.28390985159459</v>
      </c>
      <c r="E3169" s="276">
        <f t="shared" si="249"/>
        <v>155.19999999999999</v>
      </c>
    </row>
    <row r="3170" spans="1:5" x14ac:dyDescent="0.2">
      <c r="A3170" s="273">
        <f t="shared" si="250"/>
        <v>3168</v>
      </c>
      <c r="B3170" s="16">
        <f t="shared" si="247"/>
        <v>548957.32000000007</v>
      </c>
      <c r="C3170" s="274">
        <f t="shared" si="251"/>
        <v>491673.59999999998</v>
      </c>
      <c r="D3170" s="276">
        <f t="shared" si="248"/>
        <v>173.28198232323234</v>
      </c>
      <c r="E3170" s="276">
        <f t="shared" si="249"/>
        <v>155.19999999999999</v>
      </c>
    </row>
    <row r="3171" spans="1:5" x14ac:dyDescent="0.2">
      <c r="A3171" s="273">
        <f t="shared" si="250"/>
        <v>3169</v>
      </c>
      <c r="B3171" s="16">
        <f t="shared" si="247"/>
        <v>549124.49750000006</v>
      </c>
      <c r="C3171" s="274">
        <f t="shared" si="251"/>
        <v>491828.8</v>
      </c>
      <c r="D3171" s="276">
        <f t="shared" si="248"/>
        <v>173.28005601136007</v>
      </c>
      <c r="E3171" s="276">
        <f t="shared" si="249"/>
        <v>155.19999999999999</v>
      </c>
    </row>
    <row r="3172" spans="1:5" x14ac:dyDescent="0.2">
      <c r="A3172" s="273">
        <f t="shared" si="250"/>
        <v>3170</v>
      </c>
      <c r="B3172" s="16">
        <f t="shared" si="247"/>
        <v>549291.67500000005</v>
      </c>
      <c r="C3172" s="274">
        <f t="shared" si="251"/>
        <v>491983.99999999994</v>
      </c>
      <c r="D3172" s="276">
        <f t="shared" si="248"/>
        <v>173.27813091482651</v>
      </c>
      <c r="E3172" s="276">
        <f t="shared" si="249"/>
        <v>155.19999999999999</v>
      </c>
    </row>
    <row r="3173" spans="1:5" x14ac:dyDescent="0.2">
      <c r="A3173" s="273">
        <f t="shared" si="250"/>
        <v>3171</v>
      </c>
      <c r="B3173" s="16">
        <f t="shared" si="247"/>
        <v>549458.85250000004</v>
      </c>
      <c r="C3173" s="274">
        <f t="shared" si="251"/>
        <v>492139.19999999995</v>
      </c>
      <c r="D3173" s="276">
        <f t="shared" si="248"/>
        <v>173.27620703248189</v>
      </c>
      <c r="E3173" s="276">
        <f t="shared" si="249"/>
        <v>155.19999999999999</v>
      </c>
    </row>
    <row r="3174" spans="1:5" x14ac:dyDescent="0.2">
      <c r="A3174" s="273">
        <f t="shared" si="250"/>
        <v>3172</v>
      </c>
      <c r="B3174" s="16">
        <f t="shared" si="247"/>
        <v>549626.03</v>
      </c>
      <c r="C3174" s="274">
        <f t="shared" si="251"/>
        <v>492294.39999999997</v>
      </c>
      <c r="D3174" s="276">
        <f t="shared" si="248"/>
        <v>173.27428436317783</v>
      </c>
      <c r="E3174" s="276">
        <f t="shared" si="249"/>
        <v>155.19999999999999</v>
      </c>
    </row>
    <row r="3175" spans="1:5" x14ac:dyDescent="0.2">
      <c r="A3175" s="273">
        <f t="shared" si="250"/>
        <v>3173</v>
      </c>
      <c r="B3175" s="16">
        <f t="shared" si="247"/>
        <v>549793.20750000002</v>
      </c>
      <c r="C3175" s="274">
        <f t="shared" si="251"/>
        <v>492449.6</v>
      </c>
      <c r="D3175" s="276">
        <f t="shared" si="248"/>
        <v>173.27236290576741</v>
      </c>
      <c r="E3175" s="276">
        <f t="shared" si="249"/>
        <v>155.19999999999999</v>
      </c>
    </row>
    <row r="3176" spans="1:5" x14ac:dyDescent="0.2">
      <c r="A3176" s="273">
        <f t="shared" si="250"/>
        <v>3174</v>
      </c>
      <c r="B3176" s="16">
        <f t="shared" si="247"/>
        <v>549960.38500000001</v>
      </c>
      <c r="C3176" s="274">
        <f t="shared" si="251"/>
        <v>492604.8</v>
      </c>
      <c r="D3176" s="276">
        <f t="shared" si="248"/>
        <v>173.27044265910524</v>
      </c>
      <c r="E3176" s="276">
        <f t="shared" si="249"/>
        <v>155.19999999999999</v>
      </c>
    </row>
    <row r="3177" spans="1:5" x14ac:dyDescent="0.2">
      <c r="A3177" s="273">
        <f t="shared" si="250"/>
        <v>3175</v>
      </c>
      <c r="B3177" s="16">
        <f t="shared" si="247"/>
        <v>550127.5625</v>
      </c>
      <c r="C3177" s="274">
        <f t="shared" si="251"/>
        <v>492759.99999999994</v>
      </c>
      <c r="D3177" s="276">
        <f t="shared" si="248"/>
        <v>173.26852362204724</v>
      </c>
      <c r="E3177" s="276">
        <f t="shared" si="249"/>
        <v>155.19999999999999</v>
      </c>
    </row>
    <row r="3178" spans="1:5" x14ac:dyDescent="0.2">
      <c r="A3178" s="273">
        <f t="shared" si="250"/>
        <v>3176</v>
      </c>
      <c r="B3178" s="16">
        <f t="shared" si="247"/>
        <v>550294.74</v>
      </c>
      <c r="C3178" s="274">
        <f t="shared" si="251"/>
        <v>492915.19999999995</v>
      </c>
      <c r="D3178" s="276">
        <f t="shared" si="248"/>
        <v>173.26660579345088</v>
      </c>
      <c r="E3178" s="276">
        <f t="shared" si="249"/>
        <v>155.19999999999999</v>
      </c>
    </row>
    <row r="3179" spans="1:5" x14ac:dyDescent="0.2">
      <c r="A3179" s="273">
        <f t="shared" si="250"/>
        <v>3177</v>
      </c>
      <c r="B3179" s="16">
        <f t="shared" si="247"/>
        <v>550461.91749999998</v>
      </c>
      <c r="C3179" s="274">
        <f t="shared" si="251"/>
        <v>493070.39999999997</v>
      </c>
      <c r="D3179" s="276">
        <f t="shared" si="248"/>
        <v>173.264689172175</v>
      </c>
      <c r="E3179" s="276">
        <f t="shared" si="249"/>
        <v>155.19999999999999</v>
      </c>
    </row>
    <row r="3180" spans="1:5" x14ac:dyDescent="0.2">
      <c r="A3180" s="273">
        <f t="shared" si="250"/>
        <v>3178</v>
      </c>
      <c r="B3180" s="16">
        <f t="shared" si="247"/>
        <v>550629.09499999997</v>
      </c>
      <c r="C3180" s="274">
        <f t="shared" si="251"/>
        <v>493225.6</v>
      </c>
      <c r="D3180" s="276">
        <f t="shared" si="248"/>
        <v>173.26277375707991</v>
      </c>
      <c r="E3180" s="276">
        <f t="shared" si="249"/>
        <v>155.19999999999999</v>
      </c>
    </row>
    <row r="3181" spans="1:5" x14ac:dyDescent="0.2">
      <c r="A3181" s="273">
        <f t="shared" si="250"/>
        <v>3179</v>
      </c>
      <c r="B3181" s="16">
        <f t="shared" si="247"/>
        <v>550796.27249999996</v>
      </c>
      <c r="C3181" s="274">
        <f t="shared" si="251"/>
        <v>493380.8</v>
      </c>
      <c r="D3181" s="276">
        <f t="shared" si="248"/>
        <v>173.26085954702737</v>
      </c>
      <c r="E3181" s="276">
        <f t="shared" si="249"/>
        <v>155.19999999999999</v>
      </c>
    </row>
    <row r="3182" spans="1:5" x14ac:dyDescent="0.2">
      <c r="A3182" s="273">
        <f t="shared" si="250"/>
        <v>3180</v>
      </c>
      <c r="B3182" s="16">
        <f t="shared" si="247"/>
        <v>550963.45000000007</v>
      </c>
      <c r="C3182" s="274">
        <f t="shared" si="251"/>
        <v>493535.99999999994</v>
      </c>
      <c r="D3182" s="276">
        <f t="shared" si="248"/>
        <v>173.25894654088052</v>
      </c>
      <c r="E3182" s="276">
        <f t="shared" si="249"/>
        <v>155.19999999999999</v>
      </c>
    </row>
    <row r="3183" spans="1:5" x14ac:dyDescent="0.2">
      <c r="A3183" s="273">
        <f t="shared" si="250"/>
        <v>3181</v>
      </c>
      <c r="B3183" s="16">
        <f t="shared" si="247"/>
        <v>551130.62750000006</v>
      </c>
      <c r="C3183" s="274">
        <f t="shared" si="251"/>
        <v>493691.19999999995</v>
      </c>
      <c r="D3183" s="276">
        <f t="shared" si="248"/>
        <v>173.25703473750394</v>
      </c>
      <c r="E3183" s="276">
        <f t="shared" si="249"/>
        <v>155.19999999999999</v>
      </c>
    </row>
    <row r="3184" spans="1:5" x14ac:dyDescent="0.2">
      <c r="A3184" s="273">
        <f t="shared" si="250"/>
        <v>3182</v>
      </c>
      <c r="B3184" s="16">
        <f t="shared" si="247"/>
        <v>551297.80500000005</v>
      </c>
      <c r="C3184" s="274">
        <f t="shared" si="251"/>
        <v>493846.39999999997</v>
      </c>
      <c r="D3184" s="276">
        <f t="shared" si="248"/>
        <v>173.25512413576368</v>
      </c>
      <c r="E3184" s="276">
        <f t="shared" si="249"/>
        <v>155.19999999999999</v>
      </c>
    </row>
    <row r="3185" spans="1:5" x14ac:dyDescent="0.2">
      <c r="A3185" s="273">
        <f t="shared" si="250"/>
        <v>3183</v>
      </c>
      <c r="B3185" s="16">
        <f t="shared" si="247"/>
        <v>551464.98250000004</v>
      </c>
      <c r="C3185" s="274">
        <f t="shared" si="251"/>
        <v>494001.6</v>
      </c>
      <c r="D3185" s="276">
        <f t="shared" si="248"/>
        <v>173.25321473452718</v>
      </c>
      <c r="E3185" s="276">
        <f t="shared" si="249"/>
        <v>155.19999999999999</v>
      </c>
    </row>
    <row r="3186" spans="1:5" x14ac:dyDescent="0.2">
      <c r="A3186" s="273">
        <f t="shared" si="250"/>
        <v>3184</v>
      </c>
      <c r="B3186" s="16">
        <f t="shared" si="247"/>
        <v>551632.16</v>
      </c>
      <c r="C3186" s="274">
        <f t="shared" si="251"/>
        <v>494156.79999999999</v>
      </c>
      <c r="D3186" s="276">
        <f t="shared" si="248"/>
        <v>173.25130653266334</v>
      </c>
      <c r="E3186" s="276">
        <f t="shared" si="249"/>
        <v>155.19999999999999</v>
      </c>
    </row>
    <row r="3187" spans="1:5" x14ac:dyDescent="0.2">
      <c r="A3187" s="273">
        <f t="shared" si="250"/>
        <v>3185</v>
      </c>
      <c r="B3187" s="16">
        <f t="shared" si="247"/>
        <v>551799.33750000002</v>
      </c>
      <c r="C3187" s="274">
        <f t="shared" si="251"/>
        <v>494311.99999999994</v>
      </c>
      <c r="D3187" s="276">
        <f t="shared" si="248"/>
        <v>173.24939952904239</v>
      </c>
      <c r="E3187" s="276">
        <f t="shared" si="249"/>
        <v>155.19999999999999</v>
      </c>
    </row>
    <row r="3188" spans="1:5" x14ac:dyDescent="0.2">
      <c r="A3188" s="273">
        <f t="shared" si="250"/>
        <v>3186</v>
      </c>
      <c r="B3188" s="16">
        <f t="shared" si="247"/>
        <v>551966.51500000001</v>
      </c>
      <c r="C3188" s="274">
        <f t="shared" si="251"/>
        <v>494467.19999999995</v>
      </c>
      <c r="D3188" s="276">
        <f t="shared" si="248"/>
        <v>173.24749372253609</v>
      </c>
      <c r="E3188" s="276">
        <f t="shared" si="249"/>
        <v>155.19999999999999</v>
      </c>
    </row>
    <row r="3189" spans="1:5" x14ac:dyDescent="0.2">
      <c r="A3189" s="273">
        <f t="shared" si="250"/>
        <v>3187</v>
      </c>
      <c r="B3189" s="16">
        <f t="shared" si="247"/>
        <v>552133.6925</v>
      </c>
      <c r="C3189" s="274">
        <f t="shared" si="251"/>
        <v>494622.39999999997</v>
      </c>
      <c r="D3189" s="276">
        <f t="shared" si="248"/>
        <v>173.24558911201757</v>
      </c>
      <c r="E3189" s="276">
        <f t="shared" si="249"/>
        <v>155.19999999999999</v>
      </c>
    </row>
    <row r="3190" spans="1:5" x14ac:dyDescent="0.2">
      <c r="A3190" s="273">
        <f t="shared" si="250"/>
        <v>3188</v>
      </c>
      <c r="B3190" s="16">
        <f t="shared" si="247"/>
        <v>552300.87</v>
      </c>
      <c r="C3190" s="274">
        <f t="shared" si="251"/>
        <v>494777.59999999998</v>
      </c>
      <c r="D3190" s="276">
        <f t="shared" si="248"/>
        <v>173.24368569636135</v>
      </c>
      <c r="E3190" s="276">
        <f t="shared" si="249"/>
        <v>155.19999999999999</v>
      </c>
    </row>
    <row r="3191" spans="1:5" x14ac:dyDescent="0.2">
      <c r="A3191" s="273">
        <f t="shared" si="250"/>
        <v>3189</v>
      </c>
      <c r="B3191" s="16">
        <f t="shared" si="247"/>
        <v>552468.04749999999</v>
      </c>
      <c r="C3191" s="274">
        <f t="shared" si="251"/>
        <v>494932.8</v>
      </c>
      <c r="D3191" s="276">
        <f t="shared" si="248"/>
        <v>173.24178347444339</v>
      </c>
      <c r="E3191" s="276">
        <f t="shared" si="249"/>
        <v>155.19999999999999</v>
      </c>
    </row>
    <row r="3192" spans="1:5" x14ac:dyDescent="0.2">
      <c r="A3192" s="273">
        <f t="shared" si="250"/>
        <v>3190</v>
      </c>
      <c r="B3192" s="16">
        <f t="shared" si="247"/>
        <v>552635.22499999998</v>
      </c>
      <c r="C3192" s="274">
        <f t="shared" si="251"/>
        <v>495087.99999999994</v>
      </c>
      <c r="D3192" s="276">
        <f t="shared" si="248"/>
        <v>173.23988244514106</v>
      </c>
      <c r="E3192" s="276">
        <f t="shared" si="249"/>
        <v>155.19999999999999</v>
      </c>
    </row>
    <row r="3193" spans="1:5" x14ac:dyDescent="0.2">
      <c r="A3193" s="273">
        <f t="shared" si="250"/>
        <v>3191</v>
      </c>
      <c r="B3193" s="16">
        <f t="shared" si="247"/>
        <v>552802.40249999997</v>
      </c>
      <c r="C3193" s="274">
        <f t="shared" si="251"/>
        <v>495243.19999999995</v>
      </c>
      <c r="D3193" s="276">
        <f t="shared" si="248"/>
        <v>173.23798260733312</v>
      </c>
      <c r="E3193" s="276">
        <f t="shared" si="249"/>
        <v>155.19999999999999</v>
      </c>
    </row>
    <row r="3194" spans="1:5" x14ac:dyDescent="0.2">
      <c r="A3194" s="273">
        <f t="shared" si="250"/>
        <v>3192</v>
      </c>
      <c r="B3194" s="16">
        <f t="shared" si="247"/>
        <v>552969.58000000007</v>
      </c>
      <c r="C3194" s="274">
        <f t="shared" si="251"/>
        <v>495398.39999999997</v>
      </c>
      <c r="D3194" s="276">
        <f t="shared" si="248"/>
        <v>173.23608395989976</v>
      </c>
      <c r="E3194" s="276">
        <f t="shared" si="249"/>
        <v>155.19999999999999</v>
      </c>
    </row>
    <row r="3195" spans="1:5" x14ac:dyDescent="0.2">
      <c r="A3195" s="273">
        <f t="shared" si="250"/>
        <v>3193</v>
      </c>
      <c r="B3195" s="16">
        <f t="shared" si="247"/>
        <v>553136.75750000007</v>
      </c>
      <c r="C3195" s="274">
        <f t="shared" si="251"/>
        <v>495553.6</v>
      </c>
      <c r="D3195" s="276">
        <f t="shared" si="248"/>
        <v>173.23418650172255</v>
      </c>
      <c r="E3195" s="276">
        <f t="shared" si="249"/>
        <v>155.19999999999999</v>
      </c>
    </row>
    <row r="3196" spans="1:5" x14ac:dyDescent="0.2">
      <c r="A3196" s="273">
        <f t="shared" si="250"/>
        <v>3194</v>
      </c>
      <c r="B3196" s="16">
        <f t="shared" si="247"/>
        <v>553303.93500000006</v>
      </c>
      <c r="C3196" s="274">
        <f t="shared" si="251"/>
        <v>495708.8</v>
      </c>
      <c r="D3196" s="276">
        <f t="shared" si="248"/>
        <v>173.23229023168443</v>
      </c>
      <c r="E3196" s="276">
        <f t="shared" si="249"/>
        <v>155.19999999999999</v>
      </c>
    </row>
    <row r="3197" spans="1:5" x14ac:dyDescent="0.2">
      <c r="A3197" s="273">
        <f t="shared" si="250"/>
        <v>3195</v>
      </c>
      <c r="B3197" s="16">
        <f t="shared" si="247"/>
        <v>553471.11250000005</v>
      </c>
      <c r="C3197" s="274">
        <f t="shared" si="251"/>
        <v>495863.99999999994</v>
      </c>
      <c r="D3197" s="276">
        <f t="shared" si="248"/>
        <v>173.2303951486698</v>
      </c>
      <c r="E3197" s="276">
        <f t="shared" si="249"/>
        <v>155.19999999999999</v>
      </c>
    </row>
    <row r="3198" spans="1:5" x14ac:dyDescent="0.2">
      <c r="A3198" s="273">
        <f t="shared" si="250"/>
        <v>3196</v>
      </c>
      <c r="B3198" s="16">
        <f t="shared" si="247"/>
        <v>553638.29</v>
      </c>
      <c r="C3198" s="274">
        <f t="shared" si="251"/>
        <v>496019.19999999995</v>
      </c>
      <c r="D3198" s="276">
        <f t="shared" si="248"/>
        <v>173.22850125156447</v>
      </c>
      <c r="E3198" s="276">
        <f t="shared" si="249"/>
        <v>155.19999999999999</v>
      </c>
    </row>
    <row r="3199" spans="1:5" x14ac:dyDescent="0.2">
      <c r="A3199" s="273">
        <f t="shared" si="250"/>
        <v>3197</v>
      </c>
      <c r="B3199" s="16">
        <f t="shared" si="247"/>
        <v>553805.46750000003</v>
      </c>
      <c r="C3199" s="274">
        <f t="shared" si="251"/>
        <v>496174.39999999997</v>
      </c>
      <c r="D3199" s="276">
        <f t="shared" si="248"/>
        <v>173.22660853925555</v>
      </c>
      <c r="E3199" s="276">
        <f t="shared" si="249"/>
        <v>155.19999999999999</v>
      </c>
    </row>
    <row r="3200" spans="1:5" x14ac:dyDescent="0.2">
      <c r="A3200" s="273">
        <f t="shared" si="250"/>
        <v>3198</v>
      </c>
      <c r="B3200" s="16">
        <f t="shared" si="247"/>
        <v>553972.64500000002</v>
      </c>
      <c r="C3200" s="274">
        <f t="shared" si="251"/>
        <v>496329.6</v>
      </c>
      <c r="D3200" s="276">
        <f t="shared" si="248"/>
        <v>173.22471701063165</v>
      </c>
      <c r="E3200" s="276">
        <f t="shared" si="249"/>
        <v>155.19999999999999</v>
      </c>
    </row>
    <row r="3201" spans="1:5" x14ac:dyDescent="0.2">
      <c r="A3201" s="273">
        <f t="shared" si="250"/>
        <v>3199</v>
      </c>
      <c r="B3201" s="16">
        <f t="shared" si="247"/>
        <v>554139.82250000001</v>
      </c>
      <c r="C3201" s="274">
        <f t="shared" si="251"/>
        <v>496484.8</v>
      </c>
      <c r="D3201" s="276">
        <f t="shared" si="248"/>
        <v>173.2228266645827</v>
      </c>
      <c r="E3201" s="276">
        <f t="shared" si="249"/>
        <v>155.19999999999999</v>
      </c>
    </row>
    <row r="3202" spans="1:5" x14ac:dyDescent="0.2">
      <c r="A3202" s="273">
        <f t="shared" si="250"/>
        <v>3200</v>
      </c>
      <c r="B3202" s="16">
        <f t="shared" si="247"/>
        <v>554307</v>
      </c>
      <c r="C3202" s="274">
        <f t="shared" si="251"/>
        <v>496639.99999999994</v>
      </c>
      <c r="D3202" s="276">
        <f t="shared" si="248"/>
        <v>173.22093749999999</v>
      </c>
      <c r="E3202" s="276">
        <f t="shared" si="249"/>
        <v>155.19999999999999</v>
      </c>
    </row>
    <row r="3203" spans="1:5" x14ac:dyDescent="0.2">
      <c r="A3203" s="273">
        <f t="shared" si="250"/>
        <v>3201</v>
      </c>
      <c r="B3203" s="16">
        <f t="shared" si="247"/>
        <v>554474.17749999999</v>
      </c>
      <c r="C3203" s="274">
        <f t="shared" si="251"/>
        <v>496795.19999999995</v>
      </c>
      <c r="D3203" s="276">
        <f t="shared" si="248"/>
        <v>173.21904951577631</v>
      </c>
      <c r="E3203" s="276">
        <f t="shared" si="249"/>
        <v>155.19999999999999</v>
      </c>
    </row>
    <row r="3204" spans="1:5" x14ac:dyDescent="0.2">
      <c r="A3204" s="273">
        <f t="shared" si="250"/>
        <v>3202</v>
      </c>
      <c r="B3204" s="16">
        <f t="shared" ref="B3204:B3267" si="252">1.165*(16600+(A3204*143.5))</f>
        <v>554641.35499999998</v>
      </c>
      <c r="C3204" s="274">
        <f t="shared" si="251"/>
        <v>496950.39999999997</v>
      </c>
      <c r="D3204" s="276">
        <f t="shared" ref="D3204:D3267" si="253">B3204/A3204</f>
        <v>173.21716271080575</v>
      </c>
      <c r="E3204" s="276">
        <f t="shared" ref="E3204:E3267" si="254">C3204/A3204</f>
        <v>155.19999999999999</v>
      </c>
    </row>
    <row r="3205" spans="1:5" x14ac:dyDescent="0.2">
      <c r="A3205" s="273">
        <f t="shared" si="250"/>
        <v>3203</v>
      </c>
      <c r="B3205" s="16">
        <f t="shared" si="252"/>
        <v>554808.53249999997</v>
      </c>
      <c r="C3205" s="274">
        <f t="shared" si="251"/>
        <v>497105.6</v>
      </c>
      <c r="D3205" s="276">
        <f t="shared" si="253"/>
        <v>173.21527708398375</v>
      </c>
      <c r="E3205" s="276">
        <f t="shared" si="254"/>
        <v>155.19999999999999</v>
      </c>
    </row>
    <row r="3206" spans="1:5" x14ac:dyDescent="0.2">
      <c r="A3206" s="273">
        <f t="shared" si="250"/>
        <v>3204</v>
      </c>
      <c r="B3206" s="16">
        <f t="shared" si="252"/>
        <v>554975.71</v>
      </c>
      <c r="C3206" s="274">
        <f t="shared" si="251"/>
        <v>497260.79999999999</v>
      </c>
      <c r="D3206" s="276">
        <f t="shared" si="253"/>
        <v>173.21339263420722</v>
      </c>
      <c r="E3206" s="276">
        <f t="shared" si="254"/>
        <v>155.19999999999999</v>
      </c>
    </row>
    <row r="3207" spans="1:5" x14ac:dyDescent="0.2">
      <c r="A3207" s="273">
        <f t="shared" si="250"/>
        <v>3205</v>
      </c>
      <c r="B3207" s="16">
        <f t="shared" si="252"/>
        <v>555142.88750000007</v>
      </c>
      <c r="C3207" s="274">
        <f t="shared" si="251"/>
        <v>497415.99999999994</v>
      </c>
      <c r="D3207" s="276">
        <f t="shared" si="253"/>
        <v>173.21150936037444</v>
      </c>
      <c r="E3207" s="276">
        <f t="shared" si="254"/>
        <v>155.19999999999999</v>
      </c>
    </row>
    <row r="3208" spans="1:5" x14ac:dyDescent="0.2">
      <c r="A3208" s="273">
        <f t="shared" si="250"/>
        <v>3206</v>
      </c>
      <c r="B3208" s="16">
        <f t="shared" si="252"/>
        <v>555310.06500000006</v>
      </c>
      <c r="C3208" s="274">
        <f t="shared" si="251"/>
        <v>497571.19999999995</v>
      </c>
      <c r="D3208" s="276">
        <f t="shared" si="253"/>
        <v>173.20962726138492</v>
      </c>
      <c r="E3208" s="276">
        <f t="shared" si="254"/>
        <v>155.19999999999999</v>
      </c>
    </row>
    <row r="3209" spans="1:5" x14ac:dyDescent="0.2">
      <c r="A3209" s="273">
        <f t="shared" si="250"/>
        <v>3207</v>
      </c>
      <c r="B3209" s="16">
        <f t="shared" si="252"/>
        <v>555477.24250000005</v>
      </c>
      <c r="C3209" s="274">
        <f t="shared" si="251"/>
        <v>497726.39999999997</v>
      </c>
      <c r="D3209" s="276">
        <f t="shared" si="253"/>
        <v>173.20774633613971</v>
      </c>
      <c r="E3209" s="276">
        <f t="shared" si="254"/>
        <v>155.19999999999999</v>
      </c>
    </row>
    <row r="3210" spans="1:5" x14ac:dyDescent="0.2">
      <c r="A3210" s="273">
        <f t="shared" si="250"/>
        <v>3208</v>
      </c>
      <c r="B3210" s="16">
        <f t="shared" si="252"/>
        <v>555644.42000000004</v>
      </c>
      <c r="C3210" s="274">
        <f t="shared" si="251"/>
        <v>497881.59999999998</v>
      </c>
      <c r="D3210" s="276">
        <f t="shared" si="253"/>
        <v>173.20586658354117</v>
      </c>
      <c r="E3210" s="276">
        <f t="shared" si="254"/>
        <v>155.19999999999999</v>
      </c>
    </row>
    <row r="3211" spans="1:5" x14ac:dyDescent="0.2">
      <c r="A3211" s="273">
        <f t="shared" si="250"/>
        <v>3209</v>
      </c>
      <c r="B3211" s="16">
        <f t="shared" si="252"/>
        <v>555811.59750000003</v>
      </c>
      <c r="C3211" s="274">
        <f t="shared" si="251"/>
        <v>498036.8</v>
      </c>
      <c r="D3211" s="276">
        <f t="shared" si="253"/>
        <v>173.20398800249299</v>
      </c>
      <c r="E3211" s="276">
        <f t="shared" si="254"/>
        <v>155.19999999999999</v>
      </c>
    </row>
    <row r="3212" spans="1:5" x14ac:dyDescent="0.2">
      <c r="A3212" s="273">
        <f t="shared" si="250"/>
        <v>3210</v>
      </c>
      <c r="B3212" s="16">
        <f t="shared" si="252"/>
        <v>555978.77500000002</v>
      </c>
      <c r="C3212" s="274">
        <f t="shared" si="251"/>
        <v>498191.99999999994</v>
      </c>
      <c r="D3212" s="276">
        <f t="shared" si="253"/>
        <v>173.20211059190032</v>
      </c>
      <c r="E3212" s="276">
        <f t="shared" si="254"/>
        <v>155.19999999999999</v>
      </c>
    </row>
    <row r="3213" spans="1:5" x14ac:dyDescent="0.2">
      <c r="A3213" s="273">
        <f t="shared" si="250"/>
        <v>3211</v>
      </c>
      <c r="B3213" s="16">
        <f t="shared" si="252"/>
        <v>556145.95250000001</v>
      </c>
      <c r="C3213" s="274">
        <f t="shared" si="251"/>
        <v>498347.19999999995</v>
      </c>
      <c r="D3213" s="276">
        <f t="shared" si="253"/>
        <v>173.20023435066958</v>
      </c>
      <c r="E3213" s="276">
        <f t="shared" si="254"/>
        <v>155.19999999999999</v>
      </c>
    </row>
    <row r="3214" spans="1:5" x14ac:dyDescent="0.2">
      <c r="A3214" s="273">
        <f t="shared" si="250"/>
        <v>3212</v>
      </c>
      <c r="B3214" s="16">
        <f t="shared" si="252"/>
        <v>556313.13</v>
      </c>
      <c r="C3214" s="274">
        <f t="shared" si="251"/>
        <v>498502.39999999997</v>
      </c>
      <c r="D3214" s="276">
        <f t="shared" si="253"/>
        <v>173.19835927770859</v>
      </c>
      <c r="E3214" s="276">
        <f t="shared" si="254"/>
        <v>155.19999999999999</v>
      </c>
    </row>
    <row r="3215" spans="1:5" x14ac:dyDescent="0.2">
      <c r="A3215" s="273">
        <f t="shared" ref="A3215:A3278" si="255">A3214+1</f>
        <v>3213</v>
      </c>
      <c r="B3215" s="16">
        <f t="shared" si="252"/>
        <v>556480.3075</v>
      </c>
      <c r="C3215" s="274">
        <f t="shared" ref="C3215:C3278" si="256">A3215*155.2</f>
        <v>498657.6</v>
      </c>
      <c r="D3215" s="276">
        <f t="shared" si="253"/>
        <v>173.19648537192654</v>
      </c>
      <c r="E3215" s="276">
        <f t="shared" si="254"/>
        <v>155.19999999999999</v>
      </c>
    </row>
    <row r="3216" spans="1:5" x14ac:dyDescent="0.2">
      <c r="A3216" s="273">
        <f t="shared" si="255"/>
        <v>3214</v>
      </c>
      <c r="B3216" s="16">
        <f t="shared" si="252"/>
        <v>556647.48499999999</v>
      </c>
      <c r="C3216" s="274">
        <f t="shared" si="256"/>
        <v>498812.8</v>
      </c>
      <c r="D3216" s="276">
        <f t="shared" si="253"/>
        <v>173.19461263223397</v>
      </c>
      <c r="E3216" s="276">
        <f t="shared" si="254"/>
        <v>155.19999999999999</v>
      </c>
    </row>
    <row r="3217" spans="1:5" x14ac:dyDescent="0.2">
      <c r="A3217" s="273">
        <f t="shared" si="255"/>
        <v>3215</v>
      </c>
      <c r="B3217" s="16">
        <f t="shared" si="252"/>
        <v>556814.66249999998</v>
      </c>
      <c r="C3217" s="274">
        <f t="shared" si="256"/>
        <v>498967.99999999994</v>
      </c>
      <c r="D3217" s="276">
        <f t="shared" si="253"/>
        <v>173.19274105754275</v>
      </c>
      <c r="E3217" s="276">
        <f t="shared" si="254"/>
        <v>155.19999999999999</v>
      </c>
    </row>
    <row r="3218" spans="1:5" x14ac:dyDescent="0.2">
      <c r="A3218" s="273">
        <f t="shared" si="255"/>
        <v>3216</v>
      </c>
      <c r="B3218" s="16">
        <f t="shared" si="252"/>
        <v>556981.84</v>
      </c>
      <c r="C3218" s="274">
        <f t="shared" si="256"/>
        <v>499123.19999999995</v>
      </c>
      <c r="D3218" s="276">
        <f t="shared" si="253"/>
        <v>173.19087064676617</v>
      </c>
      <c r="E3218" s="276">
        <f t="shared" si="254"/>
        <v>155.19999999999999</v>
      </c>
    </row>
    <row r="3219" spans="1:5" x14ac:dyDescent="0.2">
      <c r="A3219" s="273">
        <f t="shared" si="255"/>
        <v>3217</v>
      </c>
      <c r="B3219" s="16">
        <f t="shared" si="252"/>
        <v>557149.01750000007</v>
      </c>
      <c r="C3219" s="274">
        <f t="shared" si="256"/>
        <v>499278.39999999997</v>
      </c>
      <c r="D3219" s="276">
        <f t="shared" si="253"/>
        <v>173.18900139881879</v>
      </c>
      <c r="E3219" s="276">
        <f t="shared" si="254"/>
        <v>155.19999999999999</v>
      </c>
    </row>
    <row r="3220" spans="1:5" x14ac:dyDescent="0.2">
      <c r="A3220" s="273">
        <f t="shared" si="255"/>
        <v>3218</v>
      </c>
      <c r="B3220" s="16">
        <f t="shared" si="252"/>
        <v>557316.19500000007</v>
      </c>
      <c r="C3220" s="274">
        <f t="shared" si="256"/>
        <v>499433.6</v>
      </c>
      <c r="D3220" s="276">
        <f t="shared" si="253"/>
        <v>173.18713331261654</v>
      </c>
      <c r="E3220" s="276">
        <f t="shared" si="254"/>
        <v>155.19999999999999</v>
      </c>
    </row>
    <row r="3221" spans="1:5" x14ac:dyDescent="0.2">
      <c r="A3221" s="273">
        <f t="shared" si="255"/>
        <v>3219</v>
      </c>
      <c r="B3221" s="16">
        <f t="shared" si="252"/>
        <v>557483.37250000006</v>
      </c>
      <c r="C3221" s="274">
        <f t="shared" si="256"/>
        <v>499588.8</v>
      </c>
      <c r="D3221" s="276">
        <f t="shared" si="253"/>
        <v>173.18526638707675</v>
      </c>
      <c r="E3221" s="276">
        <f t="shared" si="254"/>
        <v>155.19999999999999</v>
      </c>
    </row>
    <row r="3222" spans="1:5" x14ac:dyDescent="0.2">
      <c r="A3222" s="273">
        <f t="shared" si="255"/>
        <v>3220</v>
      </c>
      <c r="B3222" s="16">
        <f t="shared" si="252"/>
        <v>557650.55000000005</v>
      </c>
      <c r="C3222" s="274">
        <f t="shared" si="256"/>
        <v>499743.99999999994</v>
      </c>
      <c r="D3222" s="276">
        <f t="shared" si="253"/>
        <v>173.18340062111804</v>
      </c>
      <c r="E3222" s="276">
        <f t="shared" si="254"/>
        <v>155.19999999999999</v>
      </c>
    </row>
    <row r="3223" spans="1:5" x14ac:dyDescent="0.2">
      <c r="A3223" s="273">
        <f t="shared" si="255"/>
        <v>3221</v>
      </c>
      <c r="B3223" s="16">
        <f t="shared" si="252"/>
        <v>557817.72750000004</v>
      </c>
      <c r="C3223" s="274">
        <f t="shared" si="256"/>
        <v>499899.19999999995</v>
      </c>
      <c r="D3223" s="276">
        <f t="shared" si="253"/>
        <v>173.18153601366038</v>
      </c>
      <c r="E3223" s="276">
        <f t="shared" si="254"/>
        <v>155.19999999999999</v>
      </c>
    </row>
    <row r="3224" spans="1:5" x14ac:dyDescent="0.2">
      <c r="A3224" s="273">
        <f t="shared" si="255"/>
        <v>3222</v>
      </c>
      <c r="B3224" s="16">
        <f t="shared" si="252"/>
        <v>557984.90500000003</v>
      </c>
      <c r="C3224" s="274">
        <f t="shared" si="256"/>
        <v>500054.39999999997</v>
      </c>
      <c r="D3224" s="276">
        <f t="shared" si="253"/>
        <v>173.17967256362508</v>
      </c>
      <c r="E3224" s="276">
        <f t="shared" si="254"/>
        <v>155.19999999999999</v>
      </c>
    </row>
    <row r="3225" spans="1:5" x14ac:dyDescent="0.2">
      <c r="A3225" s="273">
        <f t="shared" si="255"/>
        <v>3223</v>
      </c>
      <c r="B3225" s="16">
        <f t="shared" si="252"/>
        <v>558152.08250000002</v>
      </c>
      <c r="C3225" s="274">
        <f t="shared" si="256"/>
        <v>500209.6</v>
      </c>
      <c r="D3225" s="276">
        <f t="shared" si="253"/>
        <v>173.17781026993484</v>
      </c>
      <c r="E3225" s="276">
        <f t="shared" si="254"/>
        <v>155.19999999999999</v>
      </c>
    </row>
    <row r="3226" spans="1:5" x14ac:dyDescent="0.2">
      <c r="A3226" s="273">
        <f t="shared" si="255"/>
        <v>3224</v>
      </c>
      <c r="B3226" s="16">
        <f t="shared" si="252"/>
        <v>558319.26</v>
      </c>
      <c r="C3226" s="274">
        <f t="shared" si="256"/>
        <v>500364.79999999999</v>
      </c>
      <c r="D3226" s="276">
        <f t="shared" si="253"/>
        <v>173.17594913151365</v>
      </c>
      <c r="E3226" s="276">
        <f t="shared" si="254"/>
        <v>155.19999999999999</v>
      </c>
    </row>
    <row r="3227" spans="1:5" x14ac:dyDescent="0.2">
      <c r="A3227" s="273">
        <f t="shared" si="255"/>
        <v>3225</v>
      </c>
      <c r="B3227" s="16">
        <f t="shared" si="252"/>
        <v>558486.4375</v>
      </c>
      <c r="C3227" s="274">
        <f t="shared" si="256"/>
        <v>500519.99999999994</v>
      </c>
      <c r="D3227" s="276">
        <f t="shared" si="253"/>
        <v>173.17408914728682</v>
      </c>
      <c r="E3227" s="276">
        <f t="shared" si="254"/>
        <v>155.19999999999999</v>
      </c>
    </row>
    <row r="3228" spans="1:5" x14ac:dyDescent="0.2">
      <c r="A3228" s="273">
        <f t="shared" si="255"/>
        <v>3226</v>
      </c>
      <c r="B3228" s="16">
        <f t="shared" si="252"/>
        <v>558653.61499999999</v>
      </c>
      <c r="C3228" s="274">
        <f t="shared" si="256"/>
        <v>500675.19999999995</v>
      </c>
      <c r="D3228" s="276">
        <f t="shared" si="253"/>
        <v>173.17223031618101</v>
      </c>
      <c r="E3228" s="276">
        <f t="shared" si="254"/>
        <v>155.19999999999999</v>
      </c>
    </row>
    <row r="3229" spans="1:5" x14ac:dyDescent="0.2">
      <c r="A3229" s="273">
        <f t="shared" si="255"/>
        <v>3227</v>
      </c>
      <c r="B3229" s="16">
        <f t="shared" si="252"/>
        <v>558820.79249999998</v>
      </c>
      <c r="C3229" s="274">
        <f t="shared" si="256"/>
        <v>500830.39999999997</v>
      </c>
      <c r="D3229" s="276">
        <f t="shared" si="253"/>
        <v>173.17037263712425</v>
      </c>
      <c r="E3229" s="276">
        <f t="shared" si="254"/>
        <v>155.19999999999999</v>
      </c>
    </row>
    <row r="3230" spans="1:5" x14ac:dyDescent="0.2">
      <c r="A3230" s="273">
        <f t="shared" si="255"/>
        <v>3228</v>
      </c>
      <c r="B3230" s="16">
        <f t="shared" si="252"/>
        <v>558987.97</v>
      </c>
      <c r="C3230" s="274">
        <f t="shared" si="256"/>
        <v>500985.59999999998</v>
      </c>
      <c r="D3230" s="276">
        <f t="shared" si="253"/>
        <v>173.16851610904584</v>
      </c>
      <c r="E3230" s="276">
        <f t="shared" si="254"/>
        <v>155.19999999999999</v>
      </c>
    </row>
    <row r="3231" spans="1:5" x14ac:dyDescent="0.2">
      <c r="A3231" s="273">
        <f t="shared" si="255"/>
        <v>3229</v>
      </c>
      <c r="B3231" s="16">
        <f t="shared" si="252"/>
        <v>559155.14749999996</v>
      </c>
      <c r="C3231" s="274">
        <f t="shared" si="256"/>
        <v>501140.8</v>
      </c>
      <c r="D3231" s="276">
        <f t="shared" si="253"/>
        <v>173.16666073087643</v>
      </c>
      <c r="E3231" s="276">
        <f t="shared" si="254"/>
        <v>155.19999999999999</v>
      </c>
    </row>
    <row r="3232" spans="1:5" x14ac:dyDescent="0.2">
      <c r="A3232" s="273">
        <f t="shared" si="255"/>
        <v>3230</v>
      </c>
      <c r="B3232" s="16">
        <f t="shared" si="252"/>
        <v>559322.32500000007</v>
      </c>
      <c r="C3232" s="274">
        <f t="shared" si="256"/>
        <v>501295.99999999994</v>
      </c>
      <c r="D3232" s="276">
        <f t="shared" si="253"/>
        <v>173.16480650154801</v>
      </c>
      <c r="E3232" s="276">
        <f t="shared" si="254"/>
        <v>155.19999999999999</v>
      </c>
    </row>
    <row r="3233" spans="1:5" x14ac:dyDescent="0.2">
      <c r="A3233" s="273">
        <f t="shared" si="255"/>
        <v>3231</v>
      </c>
      <c r="B3233" s="16">
        <f t="shared" si="252"/>
        <v>559489.50250000006</v>
      </c>
      <c r="C3233" s="274">
        <f t="shared" si="256"/>
        <v>501451.19999999995</v>
      </c>
      <c r="D3233" s="276">
        <f t="shared" si="253"/>
        <v>173.16295341999384</v>
      </c>
      <c r="E3233" s="276">
        <f t="shared" si="254"/>
        <v>155.19999999999999</v>
      </c>
    </row>
    <row r="3234" spans="1:5" x14ac:dyDescent="0.2">
      <c r="A3234" s="273">
        <f t="shared" si="255"/>
        <v>3232</v>
      </c>
      <c r="B3234" s="16">
        <f t="shared" si="252"/>
        <v>559656.68000000005</v>
      </c>
      <c r="C3234" s="274">
        <f t="shared" si="256"/>
        <v>501606.39999999997</v>
      </c>
      <c r="D3234" s="276">
        <f t="shared" si="253"/>
        <v>173.16110148514852</v>
      </c>
      <c r="E3234" s="276">
        <f t="shared" si="254"/>
        <v>155.19999999999999</v>
      </c>
    </row>
    <row r="3235" spans="1:5" x14ac:dyDescent="0.2">
      <c r="A3235" s="273">
        <f t="shared" si="255"/>
        <v>3233</v>
      </c>
      <c r="B3235" s="16">
        <f t="shared" si="252"/>
        <v>559823.85750000004</v>
      </c>
      <c r="C3235" s="274">
        <f t="shared" si="256"/>
        <v>501761.6</v>
      </c>
      <c r="D3235" s="276">
        <f t="shared" si="253"/>
        <v>173.15925069594806</v>
      </c>
      <c r="E3235" s="276">
        <f t="shared" si="254"/>
        <v>155.19999999999999</v>
      </c>
    </row>
    <row r="3236" spans="1:5" x14ac:dyDescent="0.2">
      <c r="A3236" s="273">
        <f t="shared" si="255"/>
        <v>3234</v>
      </c>
      <c r="B3236" s="16">
        <f t="shared" si="252"/>
        <v>559991.03500000003</v>
      </c>
      <c r="C3236" s="274">
        <f t="shared" si="256"/>
        <v>501916.8</v>
      </c>
      <c r="D3236" s="276">
        <f t="shared" si="253"/>
        <v>173.15740105132963</v>
      </c>
      <c r="E3236" s="276">
        <f t="shared" si="254"/>
        <v>155.19999999999999</v>
      </c>
    </row>
    <row r="3237" spans="1:5" x14ac:dyDescent="0.2">
      <c r="A3237" s="273">
        <f t="shared" si="255"/>
        <v>3235</v>
      </c>
      <c r="B3237" s="16">
        <f t="shared" si="252"/>
        <v>560158.21250000002</v>
      </c>
      <c r="C3237" s="274">
        <f t="shared" si="256"/>
        <v>502071.99999999994</v>
      </c>
      <c r="D3237" s="276">
        <f t="shared" si="253"/>
        <v>173.15555255023185</v>
      </c>
      <c r="E3237" s="276">
        <f t="shared" si="254"/>
        <v>155.19999999999999</v>
      </c>
    </row>
    <row r="3238" spans="1:5" x14ac:dyDescent="0.2">
      <c r="A3238" s="273">
        <f t="shared" si="255"/>
        <v>3236</v>
      </c>
      <c r="B3238" s="16">
        <f t="shared" si="252"/>
        <v>560325.39</v>
      </c>
      <c r="C3238" s="274">
        <f t="shared" si="256"/>
        <v>502227.19999999995</v>
      </c>
      <c r="D3238" s="276">
        <f t="shared" si="253"/>
        <v>173.15370519159455</v>
      </c>
      <c r="E3238" s="276">
        <f t="shared" si="254"/>
        <v>155.19999999999999</v>
      </c>
    </row>
    <row r="3239" spans="1:5" x14ac:dyDescent="0.2">
      <c r="A3239" s="273">
        <f t="shared" si="255"/>
        <v>3237</v>
      </c>
      <c r="B3239" s="16">
        <f t="shared" si="252"/>
        <v>560492.5675</v>
      </c>
      <c r="C3239" s="274">
        <f t="shared" si="256"/>
        <v>502382.39999999997</v>
      </c>
      <c r="D3239" s="276">
        <f t="shared" si="253"/>
        <v>173.15185897435899</v>
      </c>
      <c r="E3239" s="276">
        <f t="shared" si="254"/>
        <v>155.19999999999999</v>
      </c>
    </row>
    <row r="3240" spans="1:5" x14ac:dyDescent="0.2">
      <c r="A3240" s="273">
        <f t="shared" si="255"/>
        <v>3238</v>
      </c>
      <c r="B3240" s="16">
        <f t="shared" si="252"/>
        <v>560659.745</v>
      </c>
      <c r="C3240" s="274">
        <f t="shared" si="256"/>
        <v>502537.6</v>
      </c>
      <c r="D3240" s="276">
        <f t="shared" si="253"/>
        <v>173.15001389746757</v>
      </c>
      <c r="E3240" s="276">
        <f t="shared" si="254"/>
        <v>155.19999999999999</v>
      </c>
    </row>
    <row r="3241" spans="1:5" x14ac:dyDescent="0.2">
      <c r="A3241" s="273">
        <f t="shared" si="255"/>
        <v>3239</v>
      </c>
      <c r="B3241" s="16">
        <f t="shared" si="252"/>
        <v>560826.92249999999</v>
      </c>
      <c r="C3241" s="274">
        <f t="shared" si="256"/>
        <v>502692.8</v>
      </c>
      <c r="D3241" s="276">
        <f t="shared" si="253"/>
        <v>173.14816995986416</v>
      </c>
      <c r="E3241" s="276">
        <f t="shared" si="254"/>
        <v>155.19999999999999</v>
      </c>
    </row>
    <row r="3242" spans="1:5" x14ac:dyDescent="0.2">
      <c r="A3242" s="273">
        <f t="shared" si="255"/>
        <v>3240</v>
      </c>
      <c r="B3242" s="16">
        <f t="shared" si="252"/>
        <v>560994.1</v>
      </c>
      <c r="C3242" s="274">
        <f t="shared" si="256"/>
        <v>502847.99999999994</v>
      </c>
      <c r="D3242" s="276">
        <f t="shared" si="253"/>
        <v>173.14632716049383</v>
      </c>
      <c r="E3242" s="276">
        <f t="shared" si="254"/>
        <v>155.19999999999999</v>
      </c>
    </row>
    <row r="3243" spans="1:5" x14ac:dyDescent="0.2">
      <c r="A3243" s="273">
        <f t="shared" si="255"/>
        <v>3241</v>
      </c>
      <c r="B3243" s="16">
        <f t="shared" si="252"/>
        <v>561161.27749999997</v>
      </c>
      <c r="C3243" s="274">
        <f t="shared" si="256"/>
        <v>503003.19999999995</v>
      </c>
      <c r="D3243" s="276">
        <f t="shared" si="253"/>
        <v>173.14448549830297</v>
      </c>
      <c r="E3243" s="276">
        <f t="shared" si="254"/>
        <v>155.19999999999999</v>
      </c>
    </row>
    <row r="3244" spans="1:5" x14ac:dyDescent="0.2">
      <c r="A3244" s="273">
        <f t="shared" si="255"/>
        <v>3242</v>
      </c>
      <c r="B3244" s="16">
        <f t="shared" si="252"/>
        <v>561328.45500000007</v>
      </c>
      <c r="C3244" s="274">
        <f t="shared" si="256"/>
        <v>503158.39999999997</v>
      </c>
      <c r="D3244" s="276">
        <f t="shared" si="253"/>
        <v>173.1426449722394</v>
      </c>
      <c r="E3244" s="276">
        <f t="shared" si="254"/>
        <v>155.19999999999999</v>
      </c>
    </row>
    <row r="3245" spans="1:5" x14ac:dyDescent="0.2">
      <c r="A3245" s="273">
        <f t="shared" si="255"/>
        <v>3243</v>
      </c>
      <c r="B3245" s="16">
        <f t="shared" si="252"/>
        <v>561495.63250000007</v>
      </c>
      <c r="C3245" s="274">
        <f t="shared" si="256"/>
        <v>503313.6</v>
      </c>
      <c r="D3245" s="276">
        <f t="shared" si="253"/>
        <v>173.14080558125195</v>
      </c>
      <c r="E3245" s="276">
        <f t="shared" si="254"/>
        <v>155.19999999999999</v>
      </c>
    </row>
    <row r="3246" spans="1:5" x14ac:dyDescent="0.2">
      <c r="A3246" s="273">
        <f t="shared" si="255"/>
        <v>3244</v>
      </c>
      <c r="B3246" s="16">
        <f t="shared" si="252"/>
        <v>561662.81000000006</v>
      </c>
      <c r="C3246" s="274">
        <f t="shared" si="256"/>
        <v>503468.79999999999</v>
      </c>
      <c r="D3246" s="276">
        <f t="shared" si="253"/>
        <v>173.138967324291</v>
      </c>
      <c r="E3246" s="276">
        <f t="shared" si="254"/>
        <v>155.19999999999999</v>
      </c>
    </row>
    <row r="3247" spans="1:5" x14ac:dyDescent="0.2">
      <c r="A3247" s="273">
        <f t="shared" si="255"/>
        <v>3245</v>
      </c>
      <c r="B3247" s="16">
        <f t="shared" si="252"/>
        <v>561829.98750000005</v>
      </c>
      <c r="C3247" s="274">
        <f t="shared" si="256"/>
        <v>503623.99999999994</v>
      </c>
      <c r="D3247" s="276">
        <f t="shared" si="253"/>
        <v>173.13713020030818</v>
      </c>
      <c r="E3247" s="276">
        <f t="shared" si="254"/>
        <v>155.19999999999999</v>
      </c>
    </row>
    <row r="3248" spans="1:5" x14ac:dyDescent="0.2">
      <c r="A3248" s="273">
        <f t="shared" si="255"/>
        <v>3246</v>
      </c>
      <c r="B3248" s="16">
        <f t="shared" si="252"/>
        <v>561997.16500000004</v>
      </c>
      <c r="C3248" s="274">
        <f t="shared" si="256"/>
        <v>503779.19999999995</v>
      </c>
      <c r="D3248" s="276">
        <f t="shared" si="253"/>
        <v>173.13529420825634</v>
      </c>
      <c r="E3248" s="276">
        <f t="shared" si="254"/>
        <v>155.19999999999999</v>
      </c>
    </row>
    <row r="3249" spans="1:5" x14ac:dyDescent="0.2">
      <c r="A3249" s="273">
        <f t="shared" si="255"/>
        <v>3247</v>
      </c>
      <c r="B3249" s="16">
        <f t="shared" si="252"/>
        <v>562164.34250000003</v>
      </c>
      <c r="C3249" s="274">
        <f t="shared" si="256"/>
        <v>503934.39999999997</v>
      </c>
      <c r="D3249" s="276">
        <f t="shared" si="253"/>
        <v>173.13345934708963</v>
      </c>
      <c r="E3249" s="276">
        <f t="shared" si="254"/>
        <v>155.19999999999999</v>
      </c>
    </row>
    <row r="3250" spans="1:5" x14ac:dyDescent="0.2">
      <c r="A3250" s="273">
        <f t="shared" si="255"/>
        <v>3248</v>
      </c>
      <c r="B3250" s="16">
        <f t="shared" si="252"/>
        <v>562331.52</v>
      </c>
      <c r="C3250" s="274">
        <f t="shared" si="256"/>
        <v>504089.59999999998</v>
      </c>
      <c r="D3250" s="276">
        <f t="shared" si="253"/>
        <v>173.13162561576354</v>
      </c>
      <c r="E3250" s="276">
        <f t="shared" si="254"/>
        <v>155.19999999999999</v>
      </c>
    </row>
    <row r="3251" spans="1:5" x14ac:dyDescent="0.2">
      <c r="A3251" s="273">
        <f t="shared" si="255"/>
        <v>3249</v>
      </c>
      <c r="B3251" s="16">
        <f t="shared" si="252"/>
        <v>562498.69750000001</v>
      </c>
      <c r="C3251" s="274">
        <f t="shared" si="256"/>
        <v>504244.8</v>
      </c>
      <c r="D3251" s="276">
        <f t="shared" si="253"/>
        <v>173.12979301323483</v>
      </c>
      <c r="E3251" s="276">
        <f t="shared" si="254"/>
        <v>155.19999999999999</v>
      </c>
    </row>
    <row r="3252" spans="1:5" x14ac:dyDescent="0.2">
      <c r="A3252" s="273">
        <f t="shared" si="255"/>
        <v>3250</v>
      </c>
      <c r="B3252" s="16">
        <f t="shared" si="252"/>
        <v>562665.875</v>
      </c>
      <c r="C3252" s="274">
        <f t="shared" si="256"/>
        <v>504399.99999999994</v>
      </c>
      <c r="D3252" s="276">
        <f t="shared" si="253"/>
        <v>173.12796153846153</v>
      </c>
      <c r="E3252" s="276">
        <f t="shared" si="254"/>
        <v>155.19999999999999</v>
      </c>
    </row>
    <row r="3253" spans="1:5" x14ac:dyDescent="0.2">
      <c r="A3253" s="273">
        <f t="shared" si="255"/>
        <v>3251</v>
      </c>
      <c r="B3253" s="16">
        <f t="shared" si="252"/>
        <v>562833.05249999999</v>
      </c>
      <c r="C3253" s="274">
        <f t="shared" si="256"/>
        <v>504555.19999999995</v>
      </c>
      <c r="D3253" s="276">
        <f t="shared" si="253"/>
        <v>173.12613119040296</v>
      </c>
      <c r="E3253" s="276">
        <f t="shared" si="254"/>
        <v>155.19999999999999</v>
      </c>
    </row>
    <row r="3254" spans="1:5" x14ac:dyDescent="0.2">
      <c r="A3254" s="273">
        <f t="shared" si="255"/>
        <v>3252</v>
      </c>
      <c r="B3254" s="16">
        <f t="shared" si="252"/>
        <v>563000.23</v>
      </c>
      <c r="C3254" s="274">
        <f t="shared" si="256"/>
        <v>504710.39999999997</v>
      </c>
      <c r="D3254" s="276">
        <f t="shared" si="253"/>
        <v>173.12430196801967</v>
      </c>
      <c r="E3254" s="276">
        <f t="shared" si="254"/>
        <v>155.19999999999999</v>
      </c>
    </row>
    <row r="3255" spans="1:5" x14ac:dyDescent="0.2">
      <c r="A3255" s="273">
        <f t="shared" si="255"/>
        <v>3253</v>
      </c>
      <c r="B3255" s="16">
        <f t="shared" si="252"/>
        <v>563167.40749999997</v>
      </c>
      <c r="C3255" s="274">
        <f t="shared" si="256"/>
        <v>504865.6</v>
      </c>
      <c r="D3255" s="276">
        <f t="shared" si="253"/>
        <v>173.12247387027358</v>
      </c>
      <c r="E3255" s="276">
        <f t="shared" si="254"/>
        <v>155.19999999999999</v>
      </c>
    </row>
    <row r="3256" spans="1:5" x14ac:dyDescent="0.2">
      <c r="A3256" s="273">
        <f t="shared" si="255"/>
        <v>3254</v>
      </c>
      <c r="B3256" s="16">
        <f t="shared" si="252"/>
        <v>563334.58499999996</v>
      </c>
      <c r="C3256" s="274">
        <f t="shared" si="256"/>
        <v>505020.8</v>
      </c>
      <c r="D3256" s="276">
        <f t="shared" si="253"/>
        <v>173.12064689612782</v>
      </c>
      <c r="E3256" s="276">
        <f t="shared" si="254"/>
        <v>155.19999999999999</v>
      </c>
    </row>
    <row r="3257" spans="1:5" x14ac:dyDescent="0.2">
      <c r="A3257" s="273">
        <f t="shared" si="255"/>
        <v>3255</v>
      </c>
      <c r="B3257" s="16">
        <f t="shared" si="252"/>
        <v>563501.76250000007</v>
      </c>
      <c r="C3257" s="274">
        <f t="shared" si="256"/>
        <v>505175.99999999994</v>
      </c>
      <c r="D3257" s="276">
        <f t="shared" si="253"/>
        <v>173.11882104454688</v>
      </c>
      <c r="E3257" s="276">
        <f t="shared" si="254"/>
        <v>155.19999999999999</v>
      </c>
    </row>
    <row r="3258" spans="1:5" x14ac:dyDescent="0.2">
      <c r="A3258" s="273">
        <f t="shared" si="255"/>
        <v>3256</v>
      </c>
      <c r="B3258" s="16">
        <f t="shared" si="252"/>
        <v>563668.94000000006</v>
      </c>
      <c r="C3258" s="274">
        <f t="shared" si="256"/>
        <v>505331.19999999995</v>
      </c>
      <c r="D3258" s="276">
        <f t="shared" si="253"/>
        <v>173.11699631449633</v>
      </c>
      <c r="E3258" s="276">
        <f t="shared" si="254"/>
        <v>155.19999999999999</v>
      </c>
    </row>
    <row r="3259" spans="1:5" x14ac:dyDescent="0.2">
      <c r="A3259" s="273">
        <f t="shared" si="255"/>
        <v>3257</v>
      </c>
      <c r="B3259" s="16">
        <f t="shared" si="252"/>
        <v>563836.11750000005</v>
      </c>
      <c r="C3259" s="274">
        <f t="shared" si="256"/>
        <v>505486.39999999997</v>
      </c>
      <c r="D3259" s="276">
        <f t="shared" si="253"/>
        <v>173.11517270494321</v>
      </c>
      <c r="E3259" s="276">
        <f t="shared" si="254"/>
        <v>155.19999999999999</v>
      </c>
    </row>
    <row r="3260" spans="1:5" x14ac:dyDescent="0.2">
      <c r="A3260" s="273">
        <f t="shared" si="255"/>
        <v>3258</v>
      </c>
      <c r="B3260" s="16">
        <f t="shared" si="252"/>
        <v>564003.29500000004</v>
      </c>
      <c r="C3260" s="274">
        <f t="shared" si="256"/>
        <v>505641.6</v>
      </c>
      <c r="D3260" s="276">
        <f t="shared" si="253"/>
        <v>173.11335021485576</v>
      </c>
      <c r="E3260" s="276">
        <f t="shared" si="254"/>
        <v>155.19999999999999</v>
      </c>
    </row>
    <row r="3261" spans="1:5" x14ac:dyDescent="0.2">
      <c r="A3261" s="273">
        <f t="shared" si="255"/>
        <v>3259</v>
      </c>
      <c r="B3261" s="16">
        <f t="shared" si="252"/>
        <v>564170.47250000003</v>
      </c>
      <c r="C3261" s="274">
        <f t="shared" si="256"/>
        <v>505796.8</v>
      </c>
      <c r="D3261" s="276">
        <f t="shared" si="253"/>
        <v>173.11152884320344</v>
      </c>
      <c r="E3261" s="276">
        <f t="shared" si="254"/>
        <v>155.19999999999999</v>
      </c>
    </row>
    <row r="3262" spans="1:5" x14ac:dyDescent="0.2">
      <c r="A3262" s="273">
        <f t="shared" si="255"/>
        <v>3260</v>
      </c>
      <c r="B3262" s="16">
        <f t="shared" si="252"/>
        <v>564337.65</v>
      </c>
      <c r="C3262" s="274">
        <f t="shared" si="256"/>
        <v>505951.99999999994</v>
      </c>
      <c r="D3262" s="276">
        <f t="shared" si="253"/>
        <v>173.10970858895706</v>
      </c>
      <c r="E3262" s="276">
        <f t="shared" si="254"/>
        <v>155.19999999999999</v>
      </c>
    </row>
    <row r="3263" spans="1:5" x14ac:dyDescent="0.2">
      <c r="A3263" s="273">
        <f t="shared" si="255"/>
        <v>3261</v>
      </c>
      <c r="B3263" s="16">
        <f t="shared" si="252"/>
        <v>564504.82750000001</v>
      </c>
      <c r="C3263" s="274">
        <f t="shared" si="256"/>
        <v>506107.19999999995</v>
      </c>
      <c r="D3263" s="276">
        <f t="shared" si="253"/>
        <v>173.10788945108862</v>
      </c>
      <c r="E3263" s="276">
        <f t="shared" si="254"/>
        <v>155.19999999999999</v>
      </c>
    </row>
    <row r="3264" spans="1:5" x14ac:dyDescent="0.2">
      <c r="A3264" s="273">
        <f t="shared" si="255"/>
        <v>3262</v>
      </c>
      <c r="B3264" s="16">
        <f t="shared" si="252"/>
        <v>564672.005</v>
      </c>
      <c r="C3264" s="274">
        <f t="shared" si="256"/>
        <v>506262.39999999997</v>
      </c>
      <c r="D3264" s="276">
        <f t="shared" si="253"/>
        <v>173.10607142857143</v>
      </c>
      <c r="E3264" s="276">
        <f t="shared" si="254"/>
        <v>155.19999999999999</v>
      </c>
    </row>
    <row r="3265" spans="1:5" x14ac:dyDescent="0.2">
      <c r="A3265" s="273">
        <f t="shared" si="255"/>
        <v>3263</v>
      </c>
      <c r="B3265" s="16">
        <f t="shared" si="252"/>
        <v>564839.1825</v>
      </c>
      <c r="C3265" s="274">
        <f t="shared" si="256"/>
        <v>506417.6</v>
      </c>
      <c r="D3265" s="276">
        <f t="shared" si="253"/>
        <v>173.10425452038001</v>
      </c>
      <c r="E3265" s="276">
        <f t="shared" si="254"/>
        <v>155.19999999999999</v>
      </c>
    </row>
    <row r="3266" spans="1:5" x14ac:dyDescent="0.2">
      <c r="A3266" s="273">
        <f t="shared" si="255"/>
        <v>3264</v>
      </c>
      <c r="B3266" s="16">
        <f t="shared" si="252"/>
        <v>565006.36</v>
      </c>
      <c r="C3266" s="274">
        <f t="shared" si="256"/>
        <v>506572.79999999999</v>
      </c>
      <c r="D3266" s="276">
        <f t="shared" si="253"/>
        <v>173.1024387254902</v>
      </c>
      <c r="E3266" s="276">
        <f t="shared" si="254"/>
        <v>155.19999999999999</v>
      </c>
    </row>
    <row r="3267" spans="1:5" x14ac:dyDescent="0.2">
      <c r="A3267" s="273">
        <f t="shared" si="255"/>
        <v>3265</v>
      </c>
      <c r="B3267" s="16">
        <f t="shared" si="252"/>
        <v>565173.53749999998</v>
      </c>
      <c r="C3267" s="274">
        <f t="shared" si="256"/>
        <v>506727.99999999994</v>
      </c>
      <c r="D3267" s="276">
        <f t="shared" si="253"/>
        <v>173.10062404287902</v>
      </c>
      <c r="E3267" s="276">
        <f t="shared" si="254"/>
        <v>155.19999999999999</v>
      </c>
    </row>
    <row r="3268" spans="1:5" x14ac:dyDescent="0.2">
      <c r="A3268" s="273">
        <f t="shared" si="255"/>
        <v>3266</v>
      </c>
      <c r="B3268" s="16">
        <f t="shared" ref="B3268:B3331" si="257">1.165*(16600+(A3268*143.5))</f>
        <v>565340.71499999997</v>
      </c>
      <c r="C3268" s="274">
        <f t="shared" si="256"/>
        <v>506883.19999999995</v>
      </c>
      <c r="D3268" s="276">
        <f t="shared" ref="D3268:D3331" si="258">B3268/A3268</f>
        <v>173.09881047152479</v>
      </c>
      <c r="E3268" s="276">
        <f t="shared" ref="E3268:E3331" si="259">C3268/A3268</f>
        <v>155.19999999999999</v>
      </c>
    </row>
    <row r="3269" spans="1:5" x14ac:dyDescent="0.2">
      <c r="A3269" s="273">
        <f t="shared" si="255"/>
        <v>3267</v>
      </c>
      <c r="B3269" s="16">
        <f t="shared" si="257"/>
        <v>565507.89250000007</v>
      </c>
      <c r="C3269" s="274">
        <f t="shared" si="256"/>
        <v>507038.39999999997</v>
      </c>
      <c r="D3269" s="276">
        <f t="shared" si="258"/>
        <v>173.09699801040713</v>
      </c>
      <c r="E3269" s="276">
        <f t="shared" si="259"/>
        <v>155.19999999999999</v>
      </c>
    </row>
    <row r="3270" spans="1:5" x14ac:dyDescent="0.2">
      <c r="A3270" s="273">
        <f t="shared" si="255"/>
        <v>3268</v>
      </c>
      <c r="B3270" s="16">
        <f t="shared" si="257"/>
        <v>565675.07000000007</v>
      </c>
      <c r="C3270" s="274">
        <f t="shared" si="256"/>
        <v>507193.59999999998</v>
      </c>
      <c r="D3270" s="276">
        <f t="shared" si="258"/>
        <v>173.09518665850675</v>
      </c>
      <c r="E3270" s="276">
        <f t="shared" si="259"/>
        <v>155.19999999999999</v>
      </c>
    </row>
    <row r="3271" spans="1:5" x14ac:dyDescent="0.2">
      <c r="A3271" s="273">
        <f t="shared" si="255"/>
        <v>3269</v>
      </c>
      <c r="B3271" s="16">
        <f t="shared" si="257"/>
        <v>565842.24750000006</v>
      </c>
      <c r="C3271" s="274">
        <f t="shared" si="256"/>
        <v>507348.8</v>
      </c>
      <c r="D3271" s="276">
        <f t="shared" si="258"/>
        <v>173.09337641480576</v>
      </c>
      <c r="E3271" s="276">
        <f t="shared" si="259"/>
        <v>155.19999999999999</v>
      </c>
    </row>
    <row r="3272" spans="1:5" x14ac:dyDescent="0.2">
      <c r="A3272" s="273">
        <f t="shared" si="255"/>
        <v>3270</v>
      </c>
      <c r="B3272" s="16">
        <f t="shared" si="257"/>
        <v>566009.42500000005</v>
      </c>
      <c r="C3272" s="274">
        <f t="shared" si="256"/>
        <v>507503.99999999994</v>
      </c>
      <c r="D3272" s="276">
        <f t="shared" si="258"/>
        <v>173.09156727828747</v>
      </c>
      <c r="E3272" s="276">
        <f t="shared" si="259"/>
        <v>155.19999999999999</v>
      </c>
    </row>
    <row r="3273" spans="1:5" x14ac:dyDescent="0.2">
      <c r="A3273" s="273">
        <f t="shared" si="255"/>
        <v>3271</v>
      </c>
      <c r="B3273" s="16">
        <f t="shared" si="257"/>
        <v>566176.60250000004</v>
      </c>
      <c r="C3273" s="274">
        <f t="shared" si="256"/>
        <v>507659.19999999995</v>
      </c>
      <c r="D3273" s="276">
        <f t="shared" si="258"/>
        <v>173.08975924793643</v>
      </c>
      <c r="E3273" s="276">
        <f t="shared" si="259"/>
        <v>155.19999999999999</v>
      </c>
    </row>
    <row r="3274" spans="1:5" x14ac:dyDescent="0.2">
      <c r="A3274" s="273">
        <f t="shared" si="255"/>
        <v>3272</v>
      </c>
      <c r="B3274" s="16">
        <f t="shared" si="257"/>
        <v>566343.78</v>
      </c>
      <c r="C3274" s="274">
        <f t="shared" si="256"/>
        <v>507814.39999999997</v>
      </c>
      <c r="D3274" s="276">
        <f t="shared" si="258"/>
        <v>173.0879523227384</v>
      </c>
      <c r="E3274" s="276">
        <f t="shared" si="259"/>
        <v>155.19999999999999</v>
      </c>
    </row>
    <row r="3275" spans="1:5" x14ac:dyDescent="0.2">
      <c r="A3275" s="273">
        <f t="shared" si="255"/>
        <v>3273</v>
      </c>
      <c r="B3275" s="16">
        <f t="shared" si="257"/>
        <v>566510.95750000002</v>
      </c>
      <c r="C3275" s="274">
        <f t="shared" si="256"/>
        <v>507969.6</v>
      </c>
      <c r="D3275" s="276">
        <f t="shared" si="258"/>
        <v>173.08614650168042</v>
      </c>
      <c r="E3275" s="276">
        <f t="shared" si="259"/>
        <v>155.19999999999999</v>
      </c>
    </row>
    <row r="3276" spans="1:5" x14ac:dyDescent="0.2">
      <c r="A3276" s="273">
        <f t="shared" si="255"/>
        <v>3274</v>
      </c>
      <c r="B3276" s="16">
        <f t="shared" si="257"/>
        <v>566678.13500000001</v>
      </c>
      <c r="C3276" s="274">
        <f t="shared" si="256"/>
        <v>508124.8</v>
      </c>
      <c r="D3276" s="276">
        <f t="shared" si="258"/>
        <v>173.08434178375077</v>
      </c>
      <c r="E3276" s="276">
        <f t="shared" si="259"/>
        <v>155.19999999999999</v>
      </c>
    </row>
    <row r="3277" spans="1:5" x14ac:dyDescent="0.2">
      <c r="A3277" s="273">
        <f t="shared" si="255"/>
        <v>3275</v>
      </c>
      <c r="B3277" s="16">
        <f t="shared" si="257"/>
        <v>566845.3125</v>
      </c>
      <c r="C3277" s="274">
        <f t="shared" si="256"/>
        <v>508279.99999999994</v>
      </c>
      <c r="D3277" s="276">
        <f t="shared" si="258"/>
        <v>173.08253816793894</v>
      </c>
      <c r="E3277" s="276">
        <f t="shared" si="259"/>
        <v>155.19999999999999</v>
      </c>
    </row>
    <row r="3278" spans="1:5" x14ac:dyDescent="0.2">
      <c r="A3278" s="273">
        <f t="shared" si="255"/>
        <v>3276</v>
      </c>
      <c r="B3278" s="16">
        <f t="shared" si="257"/>
        <v>567012.49</v>
      </c>
      <c r="C3278" s="274">
        <f t="shared" si="256"/>
        <v>508435.19999999995</v>
      </c>
      <c r="D3278" s="276">
        <f t="shared" si="258"/>
        <v>173.08073565323565</v>
      </c>
      <c r="E3278" s="276">
        <f t="shared" si="259"/>
        <v>155.19999999999999</v>
      </c>
    </row>
    <row r="3279" spans="1:5" x14ac:dyDescent="0.2">
      <c r="A3279" s="273">
        <f t="shared" ref="A3279:A3342" si="260">A3278+1</f>
        <v>3277</v>
      </c>
      <c r="B3279" s="16">
        <f t="shared" si="257"/>
        <v>567179.66749999998</v>
      </c>
      <c r="C3279" s="274">
        <f t="shared" ref="C3279:C3342" si="261">A3279*155.2</f>
        <v>508590.39999999997</v>
      </c>
      <c r="D3279" s="276">
        <f t="shared" si="258"/>
        <v>173.07893423863288</v>
      </c>
      <c r="E3279" s="276">
        <f t="shared" si="259"/>
        <v>155.19999999999999</v>
      </c>
    </row>
    <row r="3280" spans="1:5" x14ac:dyDescent="0.2">
      <c r="A3280" s="273">
        <f t="shared" si="260"/>
        <v>3278</v>
      </c>
      <c r="B3280" s="16">
        <f t="shared" si="257"/>
        <v>567346.84499999997</v>
      </c>
      <c r="C3280" s="274">
        <f t="shared" si="261"/>
        <v>508745.6</v>
      </c>
      <c r="D3280" s="276">
        <f t="shared" si="258"/>
        <v>173.07713392312385</v>
      </c>
      <c r="E3280" s="276">
        <f t="shared" si="259"/>
        <v>155.19999999999999</v>
      </c>
    </row>
    <row r="3281" spans="1:5" x14ac:dyDescent="0.2">
      <c r="A3281" s="273">
        <f t="shared" si="260"/>
        <v>3279</v>
      </c>
      <c r="B3281" s="16">
        <f t="shared" si="257"/>
        <v>567514.02249999996</v>
      </c>
      <c r="C3281" s="274">
        <f t="shared" si="261"/>
        <v>508900.8</v>
      </c>
      <c r="D3281" s="276">
        <f t="shared" si="258"/>
        <v>173.07533470570294</v>
      </c>
      <c r="E3281" s="276">
        <f t="shared" si="259"/>
        <v>155.19999999999999</v>
      </c>
    </row>
    <row r="3282" spans="1:5" x14ac:dyDescent="0.2">
      <c r="A3282" s="273">
        <f t="shared" si="260"/>
        <v>3280</v>
      </c>
      <c r="B3282" s="16">
        <f t="shared" si="257"/>
        <v>567681.20000000007</v>
      </c>
      <c r="C3282" s="274">
        <f t="shared" si="261"/>
        <v>509055.99999999994</v>
      </c>
      <c r="D3282" s="276">
        <f t="shared" si="258"/>
        <v>173.07353658536587</v>
      </c>
      <c r="E3282" s="276">
        <f t="shared" si="259"/>
        <v>155.19999999999999</v>
      </c>
    </row>
    <row r="3283" spans="1:5" x14ac:dyDescent="0.2">
      <c r="A3283" s="273">
        <f t="shared" si="260"/>
        <v>3281</v>
      </c>
      <c r="B3283" s="16">
        <f t="shared" si="257"/>
        <v>567848.37750000006</v>
      </c>
      <c r="C3283" s="274">
        <f t="shared" si="261"/>
        <v>509211.19999999995</v>
      </c>
      <c r="D3283" s="276">
        <f t="shared" si="258"/>
        <v>173.07173956110944</v>
      </c>
      <c r="E3283" s="276">
        <f t="shared" si="259"/>
        <v>155.19999999999999</v>
      </c>
    </row>
    <row r="3284" spans="1:5" x14ac:dyDescent="0.2">
      <c r="A3284" s="273">
        <f t="shared" si="260"/>
        <v>3282</v>
      </c>
      <c r="B3284" s="16">
        <f t="shared" si="257"/>
        <v>568015.55500000005</v>
      </c>
      <c r="C3284" s="274">
        <f t="shared" si="261"/>
        <v>509366.39999999997</v>
      </c>
      <c r="D3284" s="276">
        <f t="shared" si="258"/>
        <v>173.06994363193178</v>
      </c>
      <c r="E3284" s="276">
        <f t="shared" si="259"/>
        <v>155.19999999999999</v>
      </c>
    </row>
    <row r="3285" spans="1:5" x14ac:dyDescent="0.2">
      <c r="A3285" s="273">
        <f t="shared" si="260"/>
        <v>3283</v>
      </c>
      <c r="B3285" s="16">
        <f t="shared" si="257"/>
        <v>568182.73250000004</v>
      </c>
      <c r="C3285" s="274">
        <f t="shared" si="261"/>
        <v>509521.6</v>
      </c>
      <c r="D3285" s="276">
        <f t="shared" si="258"/>
        <v>173.06814879683219</v>
      </c>
      <c r="E3285" s="276">
        <f t="shared" si="259"/>
        <v>155.19999999999999</v>
      </c>
    </row>
    <row r="3286" spans="1:5" x14ac:dyDescent="0.2">
      <c r="A3286" s="273">
        <f t="shared" si="260"/>
        <v>3284</v>
      </c>
      <c r="B3286" s="16">
        <f t="shared" si="257"/>
        <v>568349.91</v>
      </c>
      <c r="C3286" s="274">
        <f t="shared" si="261"/>
        <v>509676.79999999999</v>
      </c>
      <c r="D3286" s="276">
        <f t="shared" si="258"/>
        <v>173.06635505481123</v>
      </c>
      <c r="E3286" s="276">
        <f t="shared" si="259"/>
        <v>155.19999999999999</v>
      </c>
    </row>
    <row r="3287" spans="1:5" x14ac:dyDescent="0.2">
      <c r="A3287" s="273">
        <f t="shared" si="260"/>
        <v>3285</v>
      </c>
      <c r="B3287" s="16">
        <f t="shared" si="257"/>
        <v>568517.08750000002</v>
      </c>
      <c r="C3287" s="274">
        <f t="shared" si="261"/>
        <v>509831.99999999994</v>
      </c>
      <c r="D3287" s="276">
        <f t="shared" si="258"/>
        <v>173.06456240487063</v>
      </c>
      <c r="E3287" s="276">
        <f t="shared" si="259"/>
        <v>155.19999999999999</v>
      </c>
    </row>
    <row r="3288" spans="1:5" x14ac:dyDescent="0.2">
      <c r="A3288" s="273">
        <f t="shared" si="260"/>
        <v>3286</v>
      </c>
      <c r="B3288" s="16">
        <f t="shared" si="257"/>
        <v>568684.26500000001</v>
      </c>
      <c r="C3288" s="274">
        <f t="shared" si="261"/>
        <v>509987.19999999995</v>
      </c>
      <c r="D3288" s="276">
        <f t="shared" si="258"/>
        <v>173.06277084601339</v>
      </c>
      <c r="E3288" s="276">
        <f t="shared" si="259"/>
        <v>155.19999999999999</v>
      </c>
    </row>
    <row r="3289" spans="1:5" x14ac:dyDescent="0.2">
      <c r="A3289" s="273">
        <f t="shared" si="260"/>
        <v>3287</v>
      </c>
      <c r="B3289" s="16">
        <f t="shared" si="257"/>
        <v>568851.4425</v>
      </c>
      <c r="C3289" s="274">
        <f t="shared" si="261"/>
        <v>510142.39999999997</v>
      </c>
      <c r="D3289" s="276">
        <f t="shared" si="258"/>
        <v>173.06098037724368</v>
      </c>
      <c r="E3289" s="276">
        <f t="shared" si="259"/>
        <v>155.19999999999999</v>
      </c>
    </row>
    <row r="3290" spans="1:5" x14ac:dyDescent="0.2">
      <c r="A3290" s="273">
        <f t="shared" si="260"/>
        <v>3288</v>
      </c>
      <c r="B3290" s="16">
        <f t="shared" si="257"/>
        <v>569018.62</v>
      </c>
      <c r="C3290" s="274">
        <f t="shared" si="261"/>
        <v>510297.59999999998</v>
      </c>
      <c r="D3290" s="276">
        <f t="shared" si="258"/>
        <v>173.0591909975669</v>
      </c>
      <c r="E3290" s="276">
        <f t="shared" si="259"/>
        <v>155.19999999999999</v>
      </c>
    </row>
    <row r="3291" spans="1:5" x14ac:dyDescent="0.2">
      <c r="A3291" s="273">
        <f t="shared" si="260"/>
        <v>3289</v>
      </c>
      <c r="B3291" s="16">
        <f t="shared" si="257"/>
        <v>569185.79749999999</v>
      </c>
      <c r="C3291" s="274">
        <f t="shared" si="261"/>
        <v>510452.8</v>
      </c>
      <c r="D3291" s="276">
        <f t="shared" si="258"/>
        <v>173.05740270598966</v>
      </c>
      <c r="E3291" s="276">
        <f t="shared" si="259"/>
        <v>155.19999999999999</v>
      </c>
    </row>
    <row r="3292" spans="1:5" x14ac:dyDescent="0.2">
      <c r="A3292" s="273">
        <f t="shared" si="260"/>
        <v>3290</v>
      </c>
      <c r="B3292" s="16">
        <f t="shared" si="257"/>
        <v>569352.97499999998</v>
      </c>
      <c r="C3292" s="274">
        <f t="shared" si="261"/>
        <v>510607.99999999994</v>
      </c>
      <c r="D3292" s="276">
        <f t="shared" si="258"/>
        <v>173.05561550151975</v>
      </c>
      <c r="E3292" s="276">
        <f t="shared" si="259"/>
        <v>155.19999999999999</v>
      </c>
    </row>
    <row r="3293" spans="1:5" x14ac:dyDescent="0.2">
      <c r="A3293" s="273">
        <f t="shared" si="260"/>
        <v>3291</v>
      </c>
      <c r="B3293" s="16">
        <f t="shared" si="257"/>
        <v>569520.15249999997</v>
      </c>
      <c r="C3293" s="274">
        <f t="shared" si="261"/>
        <v>510763.19999999995</v>
      </c>
      <c r="D3293" s="276">
        <f t="shared" si="258"/>
        <v>173.0538293831662</v>
      </c>
      <c r="E3293" s="276">
        <f t="shared" si="259"/>
        <v>155.19999999999999</v>
      </c>
    </row>
    <row r="3294" spans="1:5" x14ac:dyDescent="0.2">
      <c r="A3294" s="273">
        <f t="shared" si="260"/>
        <v>3292</v>
      </c>
      <c r="B3294" s="16">
        <f t="shared" si="257"/>
        <v>569687.33000000007</v>
      </c>
      <c r="C3294" s="274">
        <f t="shared" si="261"/>
        <v>510918.39999999997</v>
      </c>
      <c r="D3294" s="276">
        <f t="shared" si="258"/>
        <v>173.05204434993928</v>
      </c>
      <c r="E3294" s="276">
        <f t="shared" si="259"/>
        <v>155.19999999999999</v>
      </c>
    </row>
    <row r="3295" spans="1:5" x14ac:dyDescent="0.2">
      <c r="A3295" s="273">
        <f t="shared" si="260"/>
        <v>3293</v>
      </c>
      <c r="B3295" s="16">
        <f t="shared" si="257"/>
        <v>569854.50750000007</v>
      </c>
      <c r="C3295" s="274">
        <f t="shared" si="261"/>
        <v>511073.6</v>
      </c>
      <c r="D3295" s="276">
        <f t="shared" si="258"/>
        <v>173.05026040085031</v>
      </c>
      <c r="E3295" s="276">
        <f t="shared" si="259"/>
        <v>155.19999999999999</v>
      </c>
    </row>
    <row r="3296" spans="1:5" x14ac:dyDescent="0.2">
      <c r="A3296" s="273">
        <f t="shared" si="260"/>
        <v>3294</v>
      </c>
      <c r="B3296" s="16">
        <f t="shared" si="257"/>
        <v>570021.68500000006</v>
      </c>
      <c r="C3296" s="274">
        <f t="shared" si="261"/>
        <v>511228.8</v>
      </c>
      <c r="D3296" s="276">
        <f t="shared" si="258"/>
        <v>173.04847753491197</v>
      </c>
      <c r="E3296" s="276">
        <f t="shared" si="259"/>
        <v>155.19999999999999</v>
      </c>
    </row>
    <row r="3297" spans="1:5" x14ac:dyDescent="0.2">
      <c r="A3297" s="273">
        <f t="shared" si="260"/>
        <v>3295</v>
      </c>
      <c r="B3297" s="16">
        <f t="shared" si="257"/>
        <v>570188.86250000005</v>
      </c>
      <c r="C3297" s="274">
        <f t="shared" si="261"/>
        <v>511383.99999999994</v>
      </c>
      <c r="D3297" s="276">
        <f t="shared" si="258"/>
        <v>173.04669575113809</v>
      </c>
      <c r="E3297" s="276">
        <f t="shared" si="259"/>
        <v>155.19999999999999</v>
      </c>
    </row>
    <row r="3298" spans="1:5" x14ac:dyDescent="0.2">
      <c r="A3298" s="273">
        <f t="shared" si="260"/>
        <v>3296</v>
      </c>
      <c r="B3298" s="16">
        <f t="shared" si="257"/>
        <v>570356.04</v>
      </c>
      <c r="C3298" s="274">
        <f t="shared" si="261"/>
        <v>511539.19999999995</v>
      </c>
      <c r="D3298" s="276">
        <f t="shared" si="258"/>
        <v>173.04491504854371</v>
      </c>
      <c r="E3298" s="276">
        <f t="shared" si="259"/>
        <v>155.19999999999999</v>
      </c>
    </row>
    <row r="3299" spans="1:5" x14ac:dyDescent="0.2">
      <c r="A3299" s="273">
        <f t="shared" si="260"/>
        <v>3297</v>
      </c>
      <c r="B3299" s="16">
        <f t="shared" si="257"/>
        <v>570523.21750000003</v>
      </c>
      <c r="C3299" s="274">
        <f t="shared" si="261"/>
        <v>511694.39999999997</v>
      </c>
      <c r="D3299" s="276">
        <f t="shared" si="258"/>
        <v>173.043135426145</v>
      </c>
      <c r="E3299" s="276">
        <f t="shared" si="259"/>
        <v>155.19999999999999</v>
      </c>
    </row>
    <row r="3300" spans="1:5" x14ac:dyDescent="0.2">
      <c r="A3300" s="273">
        <f t="shared" si="260"/>
        <v>3298</v>
      </c>
      <c r="B3300" s="16">
        <f t="shared" si="257"/>
        <v>570690.39500000002</v>
      </c>
      <c r="C3300" s="274">
        <f t="shared" si="261"/>
        <v>511849.6</v>
      </c>
      <c r="D3300" s="276">
        <f t="shared" si="258"/>
        <v>173.04135688295938</v>
      </c>
      <c r="E3300" s="276">
        <f t="shared" si="259"/>
        <v>155.19999999999999</v>
      </c>
    </row>
    <row r="3301" spans="1:5" x14ac:dyDescent="0.2">
      <c r="A3301" s="273">
        <f t="shared" si="260"/>
        <v>3299</v>
      </c>
      <c r="B3301" s="16">
        <f t="shared" si="257"/>
        <v>570857.57250000001</v>
      </c>
      <c r="C3301" s="274">
        <f t="shared" si="261"/>
        <v>512004.8</v>
      </c>
      <c r="D3301" s="276">
        <f t="shared" si="258"/>
        <v>173.03957941800545</v>
      </c>
      <c r="E3301" s="276">
        <f t="shared" si="259"/>
        <v>155.19999999999999</v>
      </c>
    </row>
    <row r="3302" spans="1:5" x14ac:dyDescent="0.2">
      <c r="A3302" s="273">
        <f t="shared" si="260"/>
        <v>3300</v>
      </c>
      <c r="B3302" s="16">
        <f t="shared" si="257"/>
        <v>571024.75</v>
      </c>
      <c r="C3302" s="274">
        <f t="shared" si="261"/>
        <v>512159.99999999994</v>
      </c>
      <c r="D3302" s="276">
        <f t="shared" si="258"/>
        <v>173.03780303030302</v>
      </c>
      <c r="E3302" s="276">
        <f t="shared" si="259"/>
        <v>155.19999999999999</v>
      </c>
    </row>
    <row r="3303" spans="1:5" x14ac:dyDescent="0.2">
      <c r="A3303" s="273">
        <f t="shared" si="260"/>
        <v>3301</v>
      </c>
      <c r="B3303" s="16">
        <f t="shared" si="257"/>
        <v>571191.92749999999</v>
      </c>
      <c r="C3303" s="274">
        <f t="shared" si="261"/>
        <v>512315.19999999995</v>
      </c>
      <c r="D3303" s="276">
        <f t="shared" si="258"/>
        <v>173.03602771887307</v>
      </c>
      <c r="E3303" s="276">
        <f t="shared" si="259"/>
        <v>155.19999999999999</v>
      </c>
    </row>
    <row r="3304" spans="1:5" x14ac:dyDescent="0.2">
      <c r="A3304" s="273">
        <f t="shared" si="260"/>
        <v>3302</v>
      </c>
      <c r="B3304" s="16">
        <f t="shared" si="257"/>
        <v>571359.10499999998</v>
      </c>
      <c r="C3304" s="274">
        <f t="shared" si="261"/>
        <v>512470.39999999997</v>
      </c>
      <c r="D3304" s="276">
        <f t="shared" si="258"/>
        <v>173.03425348273774</v>
      </c>
      <c r="E3304" s="276">
        <f t="shared" si="259"/>
        <v>155.19999999999999</v>
      </c>
    </row>
    <row r="3305" spans="1:5" x14ac:dyDescent="0.2">
      <c r="A3305" s="273">
        <f t="shared" si="260"/>
        <v>3303</v>
      </c>
      <c r="B3305" s="16">
        <f t="shared" si="257"/>
        <v>571526.28249999997</v>
      </c>
      <c r="C3305" s="274">
        <f t="shared" si="261"/>
        <v>512625.6</v>
      </c>
      <c r="D3305" s="276">
        <f t="shared" si="258"/>
        <v>173.03248032092037</v>
      </c>
      <c r="E3305" s="276">
        <f t="shared" si="259"/>
        <v>155.19999999999999</v>
      </c>
    </row>
    <row r="3306" spans="1:5" x14ac:dyDescent="0.2">
      <c r="A3306" s="273">
        <f t="shared" si="260"/>
        <v>3304</v>
      </c>
      <c r="B3306" s="16">
        <f t="shared" si="257"/>
        <v>571693.46</v>
      </c>
      <c r="C3306" s="274">
        <f t="shared" si="261"/>
        <v>512780.79999999999</v>
      </c>
      <c r="D3306" s="276">
        <f t="shared" si="258"/>
        <v>173.03070823244551</v>
      </c>
      <c r="E3306" s="276">
        <f t="shared" si="259"/>
        <v>155.19999999999999</v>
      </c>
    </row>
    <row r="3307" spans="1:5" x14ac:dyDescent="0.2">
      <c r="A3307" s="273">
        <f t="shared" si="260"/>
        <v>3305</v>
      </c>
      <c r="B3307" s="16">
        <f t="shared" si="257"/>
        <v>571860.63750000007</v>
      </c>
      <c r="C3307" s="274">
        <f t="shared" si="261"/>
        <v>512935.99999999994</v>
      </c>
      <c r="D3307" s="276">
        <f t="shared" si="258"/>
        <v>173.0289372163389</v>
      </c>
      <c r="E3307" s="276">
        <f t="shared" si="259"/>
        <v>155.19999999999999</v>
      </c>
    </row>
    <row r="3308" spans="1:5" x14ac:dyDescent="0.2">
      <c r="A3308" s="273">
        <f t="shared" si="260"/>
        <v>3306</v>
      </c>
      <c r="B3308" s="16">
        <f t="shared" si="257"/>
        <v>572027.81500000006</v>
      </c>
      <c r="C3308" s="274">
        <f t="shared" si="261"/>
        <v>513091.19999999995</v>
      </c>
      <c r="D3308" s="276">
        <f t="shared" si="258"/>
        <v>173.02716727162735</v>
      </c>
      <c r="E3308" s="276">
        <f t="shared" si="259"/>
        <v>155.19999999999999</v>
      </c>
    </row>
    <row r="3309" spans="1:5" x14ac:dyDescent="0.2">
      <c r="A3309" s="273">
        <f t="shared" si="260"/>
        <v>3307</v>
      </c>
      <c r="B3309" s="16">
        <f t="shared" si="257"/>
        <v>572194.99250000005</v>
      </c>
      <c r="C3309" s="274">
        <f t="shared" si="261"/>
        <v>513246.39999999997</v>
      </c>
      <c r="D3309" s="276">
        <f t="shared" si="258"/>
        <v>173.02539839733899</v>
      </c>
      <c r="E3309" s="276">
        <f t="shared" si="259"/>
        <v>155.19999999999999</v>
      </c>
    </row>
    <row r="3310" spans="1:5" x14ac:dyDescent="0.2">
      <c r="A3310" s="273">
        <f t="shared" si="260"/>
        <v>3308</v>
      </c>
      <c r="B3310" s="16">
        <f t="shared" si="257"/>
        <v>572362.17000000004</v>
      </c>
      <c r="C3310" s="274">
        <f t="shared" si="261"/>
        <v>513401.59999999998</v>
      </c>
      <c r="D3310" s="276">
        <f t="shared" si="258"/>
        <v>173.02363059250303</v>
      </c>
      <c r="E3310" s="276">
        <f t="shared" si="259"/>
        <v>155.19999999999999</v>
      </c>
    </row>
    <row r="3311" spans="1:5" x14ac:dyDescent="0.2">
      <c r="A3311" s="273">
        <f t="shared" si="260"/>
        <v>3309</v>
      </c>
      <c r="B3311" s="16">
        <f t="shared" si="257"/>
        <v>572529.34750000003</v>
      </c>
      <c r="C3311" s="274">
        <f t="shared" si="261"/>
        <v>513556.8</v>
      </c>
      <c r="D3311" s="276">
        <f t="shared" si="258"/>
        <v>173.02186385614991</v>
      </c>
      <c r="E3311" s="276">
        <f t="shared" si="259"/>
        <v>155.19999999999999</v>
      </c>
    </row>
    <row r="3312" spans="1:5" x14ac:dyDescent="0.2">
      <c r="A3312" s="273">
        <f t="shared" si="260"/>
        <v>3310</v>
      </c>
      <c r="B3312" s="16">
        <f t="shared" si="257"/>
        <v>572696.52500000002</v>
      </c>
      <c r="C3312" s="274">
        <f t="shared" si="261"/>
        <v>513711.99999999994</v>
      </c>
      <c r="D3312" s="276">
        <f t="shared" si="258"/>
        <v>173.02009818731119</v>
      </c>
      <c r="E3312" s="276">
        <f t="shared" si="259"/>
        <v>155.19999999999999</v>
      </c>
    </row>
    <row r="3313" spans="1:5" x14ac:dyDescent="0.2">
      <c r="A3313" s="273">
        <f t="shared" si="260"/>
        <v>3311</v>
      </c>
      <c r="B3313" s="16">
        <f t="shared" si="257"/>
        <v>572863.70250000001</v>
      </c>
      <c r="C3313" s="274">
        <f t="shared" si="261"/>
        <v>513867.19999999995</v>
      </c>
      <c r="D3313" s="276">
        <f t="shared" si="258"/>
        <v>173.01833358501963</v>
      </c>
      <c r="E3313" s="276">
        <f t="shared" si="259"/>
        <v>155.19999999999999</v>
      </c>
    </row>
    <row r="3314" spans="1:5" x14ac:dyDescent="0.2">
      <c r="A3314" s="273">
        <f t="shared" si="260"/>
        <v>3312</v>
      </c>
      <c r="B3314" s="16">
        <f t="shared" si="257"/>
        <v>573030.88</v>
      </c>
      <c r="C3314" s="274">
        <f t="shared" si="261"/>
        <v>514022.39999999997</v>
      </c>
      <c r="D3314" s="276">
        <f t="shared" si="258"/>
        <v>173.01657004830918</v>
      </c>
      <c r="E3314" s="276">
        <f t="shared" si="259"/>
        <v>155.19999999999999</v>
      </c>
    </row>
    <row r="3315" spans="1:5" x14ac:dyDescent="0.2">
      <c r="A3315" s="273">
        <f t="shared" si="260"/>
        <v>3313</v>
      </c>
      <c r="B3315" s="16">
        <f t="shared" si="257"/>
        <v>573198.0575</v>
      </c>
      <c r="C3315" s="274">
        <f t="shared" si="261"/>
        <v>514177.6</v>
      </c>
      <c r="D3315" s="276">
        <f t="shared" si="258"/>
        <v>173.01480757621491</v>
      </c>
      <c r="E3315" s="276">
        <f t="shared" si="259"/>
        <v>155.19999999999999</v>
      </c>
    </row>
    <row r="3316" spans="1:5" x14ac:dyDescent="0.2">
      <c r="A3316" s="273">
        <f t="shared" si="260"/>
        <v>3314</v>
      </c>
      <c r="B3316" s="16">
        <f t="shared" si="257"/>
        <v>573365.23499999999</v>
      </c>
      <c r="C3316" s="274">
        <f t="shared" si="261"/>
        <v>514332.8</v>
      </c>
      <c r="D3316" s="276">
        <f t="shared" si="258"/>
        <v>173.01304616777307</v>
      </c>
      <c r="E3316" s="276">
        <f t="shared" si="259"/>
        <v>155.19999999999999</v>
      </c>
    </row>
    <row r="3317" spans="1:5" x14ac:dyDescent="0.2">
      <c r="A3317" s="273">
        <f t="shared" si="260"/>
        <v>3315</v>
      </c>
      <c r="B3317" s="16">
        <f t="shared" si="257"/>
        <v>573532.41249999998</v>
      </c>
      <c r="C3317" s="274">
        <f t="shared" si="261"/>
        <v>514487.99999999994</v>
      </c>
      <c r="D3317" s="276">
        <f t="shared" si="258"/>
        <v>173.01128582202111</v>
      </c>
      <c r="E3317" s="276">
        <f t="shared" si="259"/>
        <v>155.19999999999999</v>
      </c>
    </row>
    <row r="3318" spans="1:5" x14ac:dyDescent="0.2">
      <c r="A3318" s="273">
        <f t="shared" si="260"/>
        <v>3316</v>
      </c>
      <c r="B3318" s="16">
        <f t="shared" si="257"/>
        <v>573699.59</v>
      </c>
      <c r="C3318" s="274">
        <f t="shared" si="261"/>
        <v>514643.19999999995</v>
      </c>
      <c r="D3318" s="276">
        <f t="shared" si="258"/>
        <v>173.00952653799757</v>
      </c>
      <c r="E3318" s="276">
        <f t="shared" si="259"/>
        <v>155.19999999999999</v>
      </c>
    </row>
    <row r="3319" spans="1:5" x14ac:dyDescent="0.2">
      <c r="A3319" s="273">
        <f t="shared" si="260"/>
        <v>3317</v>
      </c>
      <c r="B3319" s="16">
        <f t="shared" si="257"/>
        <v>573866.76750000007</v>
      </c>
      <c r="C3319" s="274">
        <f t="shared" si="261"/>
        <v>514798.39999999997</v>
      </c>
      <c r="D3319" s="276">
        <f t="shared" si="258"/>
        <v>173.00776831474226</v>
      </c>
      <c r="E3319" s="276">
        <f t="shared" si="259"/>
        <v>155.19999999999999</v>
      </c>
    </row>
    <row r="3320" spans="1:5" x14ac:dyDescent="0.2">
      <c r="A3320" s="273">
        <f t="shared" si="260"/>
        <v>3318</v>
      </c>
      <c r="B3320" s="16">
        <f t="shared" si="257"/>
        <v>574033.94500000007</v>
      </c>
      <c r="C3320" s="274">
        <f t="shared" si="261"/>
        <v>514953.6</v>
      </c>
      <c r="D3320" s="276">
        <f t="shared" si="258"/>
        <v>173.00601115129598</v>
      </c>
      <c r="E3320" s="276">
        <f t="shared" si="259"/>
        <v>155.19999999999999</v>
      </c>
    </row>
    <row r="3321" spans="1:5" x14ac:dyDescent="0.2">
      <c r="A3321" s="273">
        <f t="shared" si="260"/>
        <v>3319</v>
      </c>
      <c r="B3321" s="16">
        <f t="shared" si="257"/>
        <v>574201.12250000006</v>
      </c>
      <c r="C3321" s="274">
        <f t="shared" si="261"/>
        <v>515108.8</v>
      </c>
      <c r="D3321" s="276">
        <f t="shared" si="258"/>
        <v>173.00425504670082</v>
      </c>
      <c r="E3321" s="276">
        <f t="shared" si="259"/>
        <v>155.19999999999999</v>
      </c>
    </row>
    <row r="3322" spans="1:5" x14ac:dyDescent="0.2">
      <c r="A3322" s="273">
        <f t="shared" si="260"/>
        <v>3320</v>
      </c>
      <c r="B3322" s="16">
        <f t="shared" si="257"/>
        <v>574368.30000000005</v>
      </c>
      <c r="C3322" s="274">
        <f t="shared" si="261"/>
        <v>515263.99999999994</v>
      </c>
      <c r="D3322" s="276">
        <f t="shared" si="258"/>
        <v>173.00250000000003</v>
      </c>
      <c r="E3322" s="276">
        <f t="shared" si="259"/>
        <v>155.19999999999999</v>
      </c>
    </row>
    <row r="3323" spans="1:5" x14ac:dyDescent="0.2">
      <c r="A3323" s="273">
        <f t="shared" si="260"/>
        <v>3321</v>
      </c>
      <c r="B3323" s="16">
        <f t="shared" si="257"/>
        <v>574535.47750000004</v>
      </c>
      <c r="C3323" s="274">
        <f t="shared" si="261"/>
        <v>515419.19999999995</v>
      </c>
      <c r="D3323" s="276">
        <f t="shared" si="258"/>
        <v>173.00074601023789</v>
      </c>
      <c r="E3323" s="276">
        <f t="shared" si="259"/>
        <v>155.19999999999999</v>
      </c>
    </row>
    <row r="3324" spans="1:5" x14ac:dyDescent="0.2">
      <c r="A3324" s="273">
        <f t="shared" si="260"/>
        <v>3322</v>
      </c>
      <c r="B3324" s="16">
        <f t="shared" si="257"/>
        <v>574702.65500000003</v>
      </c>
      <c r="C3324" s="274">
        <f t="shared" si="261"/>
        <v>515574.39999999997</v>
      </c>
      <c r="D3324" s="276">
        <f t="shared" si="258"/>
        <v>172.99899307645998</v>
      </c>
      <c r="E3324" s="276">
        <f t="shared" si="259"/>
        <v>155.19999999999999</v>
      </c>
    </row>
    <row r="3325" spans="1:5" x14ac:dyDescent="0.2">
      <c r="A3325" s="273">
        <f t="shared" si="260"/>
        <v>3323</v>
      </c>
      <c r="B3325" s="16">
        <f t="shared" si="257"/>
        <v>574869.83250000002</v>
      </c>
      <c r="C3325" s="274">
        <f t="shared" si="261"/>
        <v>515729.6</v>
      </c>
      <c r="D3325" s="276">
        <f t="shared" si="258"/>
        <v>172.99724119771292</v>
      </c>
      <c r="E3325" s="276">
        <f t="shared" si="259"/>
        <v>155.19999999999999</v>
      </c>
    </row>
    <row r="3326" spans="1:5" x14ac:dyDescent="0.2">
      <c r="A3326" s="273">
        <f t="shared" si="260"/>
        <v>3324</v>
      </c>
      <c r="B3326" s="16">
        <f t="shared" si="257"/>
        <v>575037.01</v>
      </c>
      <c r="C3326" s="274">
        <f t="shared" si="261"/>
        <v>515884.79999999999</v>
      </c>
      <c r="D3326" s="276">
        <f t="shared" si="258"/>
        <v>172.99549037304453</v>
      </c>
      <c r="E3326" s="276">
        <f t="shared" si="259"/>
        <v>155.19999999999999</v>
      </c>
    </row>
    <row r="3327" spans="1:5" x14ac:dyDescent="0.2">
      <c r="A3327" s="273">
        <f t="shared" si="260"/>
        <v>3325</v>
      </c>
      <c r="B3327" s="16">
        <f t="shared" si="257"/>
        <v>575204.1875</v>
      </c>
      <c r="C3327" s="274">
        <f t="shared" si="261"/>
        <v>516039.99999999994</v>
      </c>
      <c r="D3327" s="276">
        <f t="shared" si="258"/>
        <v>172.99374060150376</v>
      </c>
      <c r="E3327" s="276">
        <f t="shared" si="259"/>
        <v>155.19999999999999</v>
      </c>
    </row>
    <row r="3328" spans="1:5" x14ac:dyDescent="0.2">
      <c r="A3328" s="273">
        <f t="shared" si="260"/>
        <v>3326</v>
      </c>
      <c r="B3328" s="16">
        <f t="shared" si="257"/>
        <v>575371.36499999999</v>
      </c>
      <c r="C3328" s="274">
        <f t="shared" si="261"/>
        <v>516195.19999999995</v>
      </c>
      <c r="D3328" s="276">
        <f t="shared" si="258"/>
        <v>172.9919918821407</v>
      </c>
      <c r="E3328" s="276">
        <f t="shared" si="259"/>
        <v>155.19999999999999</v>
      </c>
    </row>
    <row r="3329" spans="1:5" x14ac:dyDescent="0.2">
      <c r="A3329" s="273">
        <f t="shared" si="260"/>
        <v>3327</v>
      </c>
      <c r="B3329" s="16">
        <f t="shared" si="257"/>
        <v>575538.54249999998</v>
      </c>
      <c r="C3329" s="274">
        <f t="shared" si="261"/>
        <v>516350.39999999997</v>
      </c>
      <c r="D3329" s="276">
        <f t="shared" si="258"/>
        <v>172.99024421400659</v>
      </c>
      <c r="E3329" s="276">
        <f t="shared" si="259"/>
        <v>155.19999999999999</v>
      </c>
    </row>
    <row r="3330" spans="1:5" x14ac:dyDescent="0.2">
      <c r="A3330" s="273">
        <f t="shared" si="260"/>
        <v>3328</v>
      </c>
      <c r="B3330" s="16">
        <f t="shared" si="257"/>
        <v>575705.72</v>
      </c>
      <c r="C3330" s="274">
        <f t="shared" si="261"/>
        <v>516505.59999999998</v>
      </c>
      <c r="D3330" s="276">
        <f t="shared" si="258"/>
        <v>172.98849759615385</v>
      </c>
      <c r="E3330" s="276">
        <f t="shared" si="259"/>
        <v>155.19999999999999</v>
      </c>
    </row>
    <row r="3331" spans="1:5" x14ac:dyDescent="0.2">
      <c r="A3331" s="273">
        <f t="shared" si="260"/>
        <v>3329</v>
      </c>
      <c r="B3331" s="16">
        <f t="shared" si="257"/>
        <v>575872.89749999996</v>
      </c>
      <c r="C3331" s="274">
        <f t="shared" si="261"/>
        <v>516660.8</v>
      </c>
      <c r="D3331" s="276">
        <f t="shared" si="258"/>
        <v>172.9867520276359</v>
      </c>
      <c r="E3331" s="276">
        <f t="shared" si="259"/>
        <v>155.19999999999999</v>
      </c>
    </row>
    <row r="3332" spans="1:5" x14ac:dyDescent="0.2">
      <c r="A3332" s="273">
        <f t="shared" si="260"/>
        <v>3330</v>
      </c>
      <c r="B3332" s="16">
        <f t="shared" ref="B3332:B3395" si="262">1.165*(16600+(A3332*143.5))</f>
        <v>576040.07500000007</v>
      </c>
      <c r="C3332" s="274">
        <f t="shared" si="261"/>
        <v>516815.99999999994</v>
      </c>
      <c r="D3332" s="276">
        <f t="shared" ref="D3332:D3395" si="263">B3332/A3332</f>
        <v>172.98500750750753</v>
      </c>
      <c r="E3332" s="276">
        <f t="shared" ref="E3332:E3395" si="264">C3332/A3332</f>
        <v>155.19999999999999</v>
      </c>
    </row>
    <row r="3333" spans="1:5" x14ac:dyDescent="0.2">
      <c r="A3333" s="273">
        <f t="shared" si="260"/>
        <v>3331</v>
      </c>
      <c r="B3333" s="16">
        <f t="shared" si="262"/>
        <v>576207.25250000006</v>
      </c>
      <c r="C3333" s="274">
        <f t="shared" si="261"/>
        <v>516971.19999999995</v>
      </c>
      <c r="D3333" s="276">
        <f t="shared" si="263"/>
        <v>172.9832640348244</v>
      </c>
      <c r="E3333" s="276">
        <f t="shared" si="264"/>
        <v>155.19999999999999</v>
      </c>
    </row>
    <row r="3334" spans="1:5" x14ac:dyDescent="0.2">
      <c r="A3334" s="273">
        <f t="shared" si="260"/>
        <v>3332</v>
      </c>
      <c r="B3334" s="16">
        <f t="shared" si="262"/>
        <v>576374.43000000005</v>
      </c>
      <c r="C3334" s="274">
        <f t="shared" si="261"/>
        <v>517126.39999999997</v>
      </c>
      <c r="D3334" s="276">
        <f t="shared" si="263"/>
        <v>172.98152160864348</v>
      </c>
      <c r="E3334" s="276">
        <f t="shared" si="264"/>
        <v>155.19999999999999</v>
      </c>
    </row>
    <row r="3335" spans="1:5" x14ac:dyDescent="0.2">
      <c r="A3335" s="273">
        <f t="shared" si="260"/>
        <v>3333</v>
      </c>
      <c r="B3335" s="16">
        <f t="shared" si="262"/>
        <v>576541.60750000004</v>
      </c>
      <c r="C3335" s="274">
        <f t="shared" si="261"/>
        <v>517281.6</v>
      </c>
      <c r="D3335" s="276">
        <f t="shared" si="263"/>
        <v>172.9797802280228</v>
      </c>
      <c r="E3335" s="276">
        <f t="shared" si="264"/>
        <v>155.19999999999999</v>
      </c>
    </row>
    <row r="3336" spans="1:5" x14ac:dyDescent="0.2">
      <c r="A3336" s="273">
        <f t="shared" si="260"/>
        <v>3334</v>
      </c>
      <c r="B3336" s="16">
        <f t="shared" si="262"/>
        <v>576708.78500000003</v>
      </c>
      <c r="C3336" s="274">
        <f t="shared" si="261"/>
        <v>517436.8</v>
      </c>
      <c r="D3336" s="276">
        <f t="shared" si="263"/>
        <v>172.9780398920216</v>
      </c>
      <c r="E3336" s="276">
        <f t="shared" si="264"/>
        <v>155.19999999999999</v>
      </c>
    </row>
    <row r="3337" spans="1:5" x14ac:dyDescent="0.2">
      <c r="A3337" s="273">
        <f t="shared" si="260"/>
        <v>3335</v>
      </c>
      <c r="B3337" s="16">
        <f t="shared" si="262"/>
        <v>576875.96250000002</v>
      </c>
      <c r="C3337" s="274">
        <f t="shared" si="261"/>
        <v>517591.99999999994</v>
      </c>
      <c r="D3337" s="276">
        <f t="shared" si="263"/>
        <v>172.97630059970015</v>
      </c>
      <c r="E3337" s="276">
        <f t="shared" si="264"/>
        <v>155.19999999999999</v>
      </c>
    </row>
    <row r="3338" spans="1:5" x14ac:dyDescent="0.2">
      <c r="A3338" s="273">
        <f t="shared" si="260"/>
        <v>3336</v>
      </c>
      <c r="B3338" s="16">
        <f t="shared" si="262"/>
        <v>577043.14</v>
      </c>
      <c r="C3338" s="274">
        <f t="shared" si="261"/>
        <v>517747.19999999995</v>
      </c>
      <c r="D3338" s="276">
        <f t="shared" si="263"/>
        <v>172.9745623501199</v>
      </c>
      <c r="E3338" s="276">
        <f t="shared" si="264"/>
        <v>155.19999999999999</v>
      </c>
    </row>
    <row r="3339" spans="1:5" x14ac:dyDescent="0.2">
      <c r="A3339" s="273">
        <f t="shared" si="260"/>
        <v>3337</v>
      </c>
      <c r="B3339" s="16">
        <f t="shared" si="262"/>
        <v>577210.3175</v>
      </c>
      <c r="C3339" s="274">
        <f t="shared" si="261"/>
        <v>517902.39999999997</v>
      </c>
      <c r="D3339" s="276">
        <f t="shared" si="263"/>
        <v>172.97282514234342</v>
      </c>
      <c r="E3339" s="276">
        <f t="shared" si="264"/>
        <v>155.19999999999999</v>
      </c>
    </row>
    <row r="3340" spans="1:5" x14ac:dyDescent="0.2">
      <c r="A3340" s="273">
        <f t="shared" si="260"/>
        <v>3338</v>
      </c>
      <c r="B3340" s="16">
        <f t="shared" si="262"/>
        <v>577377.495</v>
      </c>
      <c r="C3340" s="274">
        <f t="shared" si="261"/>
        <v>518057.6</v>
      </c>
      <c r="D3340" s="276">
        <f t="shared" si="263"/>
        <v>172.97108897543438</v>
      </c>
      <c r="E3340" s="276">
        <f t="shared" si="264"/>
        <v>155.19999999999999</v>
      </c>
    </row>
    <row r="3341" spans="1:5" x14ac:dyDescent="0.2">
      <c r="A3341" s="273">
        <f t="shared" si="260"/>
        <v>3339</v>
      </c>
      <c r="B3341" s="16">
        <f t="shared" si="262"/>
        <v>577544.67249999999</v>
      </c>
      <c r="C3341" s="274">
        <f t="shared" si="261"/>
        <v>518212.8</v>
      </c>
      <c r="D3341" s="276">
        <f t="shared" si="263"/>
        <v>172.96935384845762</v>
      </c>
      <c r="E3341" s="276">
        <f t="shared" si="264"/>
        <v>155.19999999999999</v>
      </c>
    </row>
    <row r="3342" spans="1:5" x14ac:dyDescent="0.2">
      <c r="A3342" s="273">
        <f t="shared" si="260"/>
        <v>3340</v>
      </c>
      <c r="B3342" s="16">
        <f t="shared" si="262"/>
        <v>577711.85</v>
      </c>
      <c r="C3342" s="274">
        <f t="shared" si="261"/>
        <v>518367.99999999994</v>
      </c>
      <c r="D3342" s="276">
        <f t="shared" si="263"/>
        <v>172.96761976047904</v>
      </c>
      <c r="E3342" s="276">
        <f t="shared" si="264"/>
        <v>155.19999999999999</v>
      </c>
    </row>
    <row r="3343" spans="1:5" x14ac:dyDescent="0.2">
      <c r="A3343" s="273">
        <f t="shared" ref="A3343:A3406" si="265">A3342+1</f>
        <v>3341</v>
      </c>
      <c r="B3343" s="16">
        <f t="shared" si="262"/>
        <v>577879.02749999997</v>
      </c>
      <c r="C3343" s="274">
        <f t="shared" ref="C3343:C3406" si="266">A3343*155.2</f>
        <v>518523.19999999995</v>
      </c>
      <c r="D3343" s="276">
        <f t="shared" si="263"/>
        <v>172.96588671056568</v>
      </c>
      <c r="E3343" s="276">
        <f t="shared" si="264"/>
        <v>155.19999999999999</v>
      </c>
    </row>
    <row r="3344" spans="1:5" x14ac:dyDescent="0.2">
      <c r="A3344" s="273">
        <f t="shared" si="265"/>
        <v>3342</v>
      </c>
      <c r="B3344" s="16">
        <f t="shared" si="262"/>
        <v>578046.20500000007</v>
      </c>
      <c r="C3344" s="274">
        <f t="shared" si="266"/>
        <v>518678.39999999997</v>
      </c>
      <c r="D3344" s="276">
        <f t="shared" si="263"/>
        <v>172.96415469778577</v>
      </c>
      <c r="E3344" s="276">
        <f t="shared" si="264"/>
        <v>155.19999999999999</v>
      </c>
    </row>
    <row r="3345" spans="1:5" x14ac:dyDescent="0.2">
      <c r="A3345" s="273">
        <f t="shared" si="265"/>
        <v>3343</v>
      </c>
      <c r="B3345" s="16">
        <f t="shared" si="262"/>
        <v>578213.38250000007</v>
      </c>
      <c r="C3345" s="274">
        <f t="shared" si="266"/>
        <v>518833.6</v>
      </c>
      <c r="D3345" s="276">
        <f t="shared" si="263"/>
        <v>172.96242372120852</v>
      </c>
      <c r="E3345" s="276">
        <f t="shared" si="264"/>
        <v>155.19999999999999</v>
      </c>
    </row>
    <row r="3346" spans="1:5" x14ac:dyDescent="0.2">
      <c r="A3346" s="273">
        <f t="shared" si="265"/>
        <v>3344</v>
      </c>
      <c r="B3346" s="16">
        <f t="shared" si="262"/>
        <v>578380.56000000006</v>
      </c>
      <c r="C3346" s="274">
        <f t="shared" si="266"/>
        <v>518988.79999999999</v>
      </c>
      <c r="D3346" s="276">
        <f t="shared" si="263"/>
        <v>172.96069377990432</v>
      </c>
      <c r="E3346" s="276">
        <f t="shared" si="264"/>
        <v>155.19999999999999</v>
      </c>
    </row>
    <row r="3347" spans="1:5" x14ac:dyDescent="0.2">
      <c r="A3347" s="273">
        <f t="shared" si="265"/>
        <v>3345</v>
      </c>
      <c r="B3347" s="16">
        <f t="shared" si="262"/>
        <v>578547.73750000005</v>
      </c>
      <c r="C3347" s="274">
        <f t="shared" si="266"/>
        <v>519143.99999999994</v>
      </c>
      <c r="D3347" s="276">
        <f t="shared" si="263"/>
        <v>172.9589648729447</v>
      </c>
      <c r="E3347" s="276">
        <f t="shared" si="264"/>
        <v>155.19999999999999</v>
      </c>
    </row>
    <row r="3348" spans="1:5" x14ac:dyDescent="0.2">
      <c r="A3348" s="273">
        <f t="shared" si="265"/>
        <v>3346</v>
      </c>
      <c r="B3348" s="16">
        <f t="shared" si="262"/>
        <v>578714.91500000004</v>
      </c>
      <c r="C3348" s="274">
        <f t="shared" si="266"/>
        <v>519299.19999999995</v>
      </c>
      <c r="D3348" s="276">
        <f t="shared" si="263"/>
        <v>172.95723699940228</v>
      </c>
      <c r="E3348" s="276">
        <f t="shared" si="264"/>
        <v>155.19999999999999</v>
      </c>
    </row>
    <row r="3349" spans="1:5" x14ac:dyDescent="0.2">
      <c r="A3349" s="273">
        <f t="shared" si="265"/>
        <v>3347</v>
      </c>
      <c r="B3349" s="16">
        <f t="shared" si="262"/>
        <v>578882.09250000003</v>
      </c>
      <c r="C3349" s="274">
        <f t="shared" si="266"/>
        <v>519454.39999999997</v>
      </c>
      <c r="D3349" s="276">
        <f t="shared" si="263"/>
        <v>172.95551015835076</v>
      </c>
      <c r="E3349" s="276">
        <f t="shared" si="264"/>
        <v>155.19999999999999</v>
      </c>
    </row>
    <row r="3350" spans="1:5" x14ac:dyDescent="0.2">
      <c r="A3350" s="273">
        <f t="shared" si="265"/>
        <v>3348</v>
      </c>
      <c r="B3350" s="16">
        <f t="shared" si="262"/>
        <v>579049.27</v>
      </c>
      <c r="C3350" s="274">
        <f t="shared" si="266"/>
        <v>519609.59999999998</v>
      </c>
      <c r="D3350" s="276">
        <f t="shared" si="263"/>
        <v>172.95378434886499</v>
      </c>
      <c r="E3350" s="276">
        <f t="shared" si="264"/>
        <v>155.19999999999999</v>
      </c>
    </row>
    <row r="3351" spans="1:5" x14ac:dyDescent="0.2">
      <c r="A3351" s="273">
        <f t="shared" si="265"/>
        <v>3349</v>
      </c>
      <c r="B3351" s="16">
        <f t="shared" si="262"/>
        <v>579216.44750000001</v>
      </c>
      <c r="C3351" s="274">
        <f t="shared" si="266"/>
        <v>519764.8</v>
      </c>
      <c r="D3351" s="276">
        <f t="shared" si="263"/>
        <v>172.95205957002091</v>
      </c>
      <c r="E3351" s="276">
        <f t="shared" si="264"/>
        <v>155.19999999999999</v>
      </c>
    </row>
    <row r="3352" spans="1:5" x14ac:dyDescent="0.2">
      <c r="A3352" s="273">
        <f t="shared" si="265"/>
        <v>3350</v>
      </c>
      <c r="B3352" s="16">
        <f t="shared" si="262"/>
        <v>579383.625</v>
      </c>
      <c r="C3352" s="274">
        <f t="shared" si="266"/>
        <v>519919.99999999994</v>
      </c>
      <c r="D3352" s="276">
        <f t="shared" si="263"/>
        <v>172.95033582089553</v>
      </c>
      <c r="E3352" s="276">
        <f t="shared" si="264"/>
        <v>155.19999999999999</v>
      </c>
    </row>
    <row r="3353" spans="1:5" x14ac:dyDescent="0.2">
      <c r="A3353" s="273">
        <f t="shared" si="265"/>
        <v>3351</v>
      </c>
      <c r="B3353" s="16">
        <f t="shared" si="262"/>
        <v>579550.80249999999</v>
      </c>
      <c r="C3353" s="274">
        <f t="shared" si="266"/>
        <v>520075.19999999995</v>
      </c>
      <c r="D3353" s="276">
        <f t="shared" si="263"/>
        <v>172.948613100567</v>
      </c>
      <c r="E3353" s="276">
        <f t="shared" si="264"/>
        <v>155.19999999999999</v>
      </c>
    </row>
    <row r="3354" spans="1:5" x14ac:dyDescent="0.2">
      <c r="A3354" s="273">
        <f t="shared" si="265"/>
        <v>3352</v>
      </c>
      <c r="B3354" s="16">
        <f t="shared" si="262"/>
        <v>579717.98</v>
      </c>
      <c r="C3354" s="274">
        <f t="shared" si="266"/>
        <v>520230.39999999997</v>
      </c>
      <c r="D3354" s="276">
        <f t="shared" si="263"/>
        <v>172.94689140811457</v>
      </c>
      <c r="E3354" s="276">
        <f t="shared" si="264"/>
        <v>155.19999999999999</v>
      </c>
    </row>
    <row r="3355" spans="1:5" x14ac:dyDescent="0.2">
      <c r="A3355" s="273">
        <f t="shared" si="265"/>
        <v>3353</v>
      </c>
      <c r="B3355" s="16">
        <f t="shared" si="262"/>
        <v>579885.15749999997</v>
      </c>
      <c r="C3355" s="274">
        <f t="shared" si="266"/>
        <v>520385.6</v>
      </c>
      <c r="D3355" s="276">
        <f t="shared" si="263"/>
        <v>172.94517074261853</v>
      </c>
      <c r="E3355" s="276">
        <f t="shared" si="264"/>
        <v>155.19999999999999</v>
      </c>
    </row>
    <row r="3356" spans="1:5" x14ac:dyDescent="0.2">
      <c r="A3356" s="273">
        <f t="shared" si="265"/>
        <v>3354</v>
      </c>
      <c r="B3356" s="16">
        <f t="shared" si="262"/>
        <v>580052.33499999996</v>
      </c>
      <c r="C3356" s="274">
        <f t="shared" si="266"/>
        <v>520540.8</v>
      </c>
      <c r="D3356" s="276">
        <f t="shared" si="263"/>
        <v>172.94345110316038</v>
      </c>
      <c r="E3356" s="276">
        <f t="shared" si="264"/>
        <v>155.19999999999999</v>
      </c>
    </row>
    <row r="3357" spans="1:5" x14ac:dyDescent="0.2">
      <c r="A3357" s="273">
        <f t="shared" si="265"/>
        <v>3355</v>
      </c>
      <c r="B3357" s="16">
        <f t="shared" si="262"/>
        <v>580219.51250000007</v>
      </c>
      <c r="C3357" s="274">
        <f t="shared" si="266"/>
        <v>520695.99999999994</v>
      </c>
      <c r="D3357" s="276">
        <f t="shared" si="263"/>
        <v>172.94173248882268</v>
      </c>
      <c r="E3357" s="276">
        <f t="shared" si="264"/>
        <v>155.19999999999999</v>
      </c>
    </row>
    <row r="3358" spans="1:5" x14ac:dyDescent="0.2">
      <c r="A3358" s="273">
        <f t="shared" si="265"/>
        <v>3356</v>
      </c>
      <c r="B3358" s="16">
        <f t="shared" si="262"/>
        <v>580386.69000000006</v>
      </c>
      <c r="C3358" s="274">
        <f t="shared" si="266"/>
        <v>520851.19999999995</v>
      </c>
      <c r="D3358" s="276">
        <f t="shared" si="263"/>
        <v>172.94001489868893</v>
      </c>
      <c r="E3358" s="276">
        <f t="shared" si="264"/>
        <v>155.19999999999999</v>
      </c>
    </row>
    <row r="3359" spans="1:5" x14ac:dyDescent="0.2">
      <c r="A3359" s="273">
        <f t="shared" si="265"/>
        <v>3357</v>
      </c>
      <c r="B3359" s="16">
        <f t="shared" si="262"/>
        <v>580553.86750000005</v>
      </c>
      <c r="C3359" s="274">
        <f t="shared" si="266"/>
        <v>521006.39999999997</v>
      </c>
      <c r="D3359" s="276">
        <f t="shared" si="263"/>
        <v>172.93829833184392</v>
      </c>
      <c r="E3359" s="276">
        <f t="shared" si="264"/>
        <v>155.19999999999999</v>
      </c>
    </row>
    <row r="3360" spans="1:5" x14ac:dyDescent="0.2">
      <c r="A3360" s="273">
        <f t="shared" si="265"/>
        <v>3358</v>
      </c>
      <c r="B3360" s="16">
        <f t="shared" si="262"/>
        <v>580721.04500000004</v>
      </c>
      <c r="C3360" s="274">
        <f t="shared" si="266"/>
        <v>521161.6</v>
      </c>
      <c r="D3360" s="276">
        <f t="shared" si="263"/>
        <v>172.93658278737345</v>
      </c>
      <c r="E3360" s="276">
        <f t="shared" si="264"/>
        <v>155.19999999999999</v>
      </c>
    </row>
    <row r="3361" spans="1:5" x14ac:dyDescent="0.2">
      <c r="A3361" s="273">
        <f t="shared" si="265"/>
        <v>3359</v>
      </c>
      <c r="B3361" s="16">
        <f t="shared" si="262"/>
        <v>580888.22250000003</v>
      </c>
      <c r="C3361" s="274">
        <f t="shared" si="266"/>
        <v>521316.8</v>
      </c>
      <c r="D3361" s="276">
        <f t="shared" si="263"/>
        <v>172.93486826436441</v>
      </c>
      <c r="E3361" s="276">
        <f t="shared" si="264"/>
        <v>155.19999999999999</v>
      </c>
    </row>
    <row r="3362" spans="1:5" x14ac:dyDescent="0.2">
      <c r="A3362" s="273">
        <f t="shared" si="265"/>
        <v>3360</v>
      </c>
      <c r="B3362" s="16">
        <f t="shared" si="262"/>
        <v>581055.4</v>
      </c>
      <c r="C3362" s="274">
        <f t="shared" si="266"/>
        <v>521471.99999999994</v>
      </c>
      <c r="D3362" s="276">
        <f t="shared" si="263"/>
        <v>172.93315476190477</v>
      </c>
      <c r="E3362" s="276">
        <f t="shared" si="264"/>
        <v>155.19999999999999</v>
      </c>
    </row>
    <row r="3363" spans="1:5" x14ac:dyDescent="0.2">
      <c r="A3363" s="273">
        <f t="shared" si="265"/>
        <v>3361</v>
      </c>
      <c r="B3363" s="16">
        <f t="shared" si="262"/>
        <v>581222.57750000001</v>
      </c>
      <c r="C3363" s="274">
        <f t="shared" si="266"/>
        <v>521627.19999999995</v>
      </c>
      <c r="D3363" s="276">
        <f t="shared" si="263"/>
        <v>172.9314422790836</v>
      </c>
      <c r="E3363" s="276">
        <f t="shared" si="264"/>
        <v>155.19999999999999</v>
      </c>
    </row>
    <row r="3364" spans="1:5" x14ac:dyDescent="0.2">
      <c r="A3364" s="273">
        <f t="shared" si="265"/>
        <v>3362</v>
      </c>
      <c r="B3364" s="16">
        <f t="shared" si="262"/>
        <v>581389.755</v>
      </c>
      <c r="C3364" s="274">
        <f t="shared" si="266"/>
        <v>521782.39999999997</v>
      </c>
      <c r="D3364" s="276">
        <f t="shared" si="263"/>
        <v>172.92973081499107</v>
      </c>
      <c r="E3364" s="276">
        <f t="shared" si="264"/>
        <v>155.19999999999999</v>
      </c>
    </row>
    <row r="3365" spans="1:5" x14ac:dyDescent="0.2">
      <c r="A3365" s="273">
        <f t="shared" si="265"/>
        <v>3363</v>
      </c>
      <c r="B3365" s="16">
        <f t="shared" si="262"/>
        <v>581556.9325</v>
      </c>
      <c r="C3365" s="274">
        <f t="shared" si="266"/>
        <v>521937.6</v>
      </c>
      <c r="D3365" s="276">
        <f t="shared" si="263"/>
        <v>172.92802036871839</v>
      </c>
      <c r="E3365" s="276">
        <f t="shared" si="264"/>
        <v>155.19999999999999</v>
      </c>
    </row>
    <row r="3366" spans="1:5" x14ac:dyDescent="0.2">
      <c r="A3366" s="273">
        <f t="shared" si="265"/>
        <v>3364</v>
      </c>
      <c r="B3366" s="16">
        <f t="shared" si="262"/>
        <v>581724.11</v>
      </c>
      <c r="C3366" s="274">
        <f t="shared" si="266"/>
        <v>522092.79999999999</v>
      </c>
      <c r="D3366" s="276">
        <f t="shared" si="263"/>
        <v>172.9263109393579</v>
      </c>
      <c r="E3366" s="276">
        <f t="shared" si="264"/>
        <v>155.19999999999999</v>
      </c>
    </row>
    <row r="3367" spans="1:5" x14ac:dyDescent="0.2">
      <c r="A3367" s="273">
        <f t="shared" si="265"/>
        <v>3365</v>
      </c>
      <c r="B3367" s="16">
        <f t="shared" si="262"/>
        <v>581891.28749999998</v>
      </c>
      <c r="C3367" s="274">
        <f t="shared" si="266"/>
        <v>522247.99999999994</v>
      </c>
      <c r="D3367" s="276">
        <f t="shared" si="263"/>
        <v>172.92460252600296</v>
      </c>
      <c r="E3367" s="276">
        <f t="shared" si="264"/>
        <v>155.19999999999999</v>
      </c>
    </row>
    <row r="3368" spans="1:5" x14ac:dyDescent="0.2">
      <c r="A3368" s="273">
        <f t="shared" si="265"/>
        <v>3366</v>
      </c>
      <c r="B3368" s="16">
        <f t="shared" si="262"/>
        <v>582058.46499999997</v>
      </c>
      <c r="C3368" s="274">
        <f t="shared" si="266"/>
        <v>522403.19999999995</v>
      </c>
      <c r="D3368" s="276">
        <f t="shared" si="263"/>
        <v>172.92289512774806</v>
      </c>
      <c r="E3368" s="276">
        <f t="shared" si="264"/>
        <v>155.19999999999999</v>
      </c>
    </row>
    <row r="3369" spans="1:5" x14ac:dyDescent="0.2">
      <c r="A3369" s="273">
        <f t="shared" si="265"/>
        <v>3367</v>
      </c>
      <c r="B3369" s="16">
        <f t="shared" si="262"/>
        <v>582225.64250000007</v>
      </c>
      <c r="C3369" s="274">
        <f t="shared" si="266"/>
        <v>522558.39999999997</v>
      </c>
      <c r="D3369" s="276">
        <f t="shared" si="263"/>
        <v>172.92118874368876</v>
      </c>
      <c r="E3369" s="276">
        <f t="shared" si="264"/>
        <v>155.19999999999999</v>
      </c>
    </row>
    <row r="3370" spans="1:5" x14ac:dyDescent="0.2">
      <c r="A3370" s="273">
        <f t="shared" si="265"/>
        <v>3368</v>
      </c>
      <c r="B3370" s="16">
        <f t="shared" si="262"/>
        <v>582392.82000000007</v>
      </c>
      <c r="C3370" s="274">
        <f t="shared" si="266"/>
        <v>522713.59999999998</v>
      </c>
      <c r="D3370" s="276">
        <f t="shared" si="263"/>
        <v>172.91948337292163</v>
      </c>
      <c r="E3370" s="276">
        <f t="shared" si="264"/>
        <v>155.19999999999999</v>
      </c>
    </row>
    <row r="3371" spans="1:5" x14ac:dyDescent="0.2">
      <c r="A3371" s="273">
        <f t="shared" si="265"/>
        <v>3369</v>
      </c>
      <c r="B3371" s="16">
        <f t="shared" si="262"/>
        <v>582559.99750000006</v>
      </c>
      <c r="C3371" s="274">
        <f t="shared" si="266"/>
        <v>522868.8</v>
      </c>
      <c r="D3371" s="276">
        <f t="shared" si="263"/>
        <v>172.91777901454438</v>
      </c>
      <c r="E3371" s="276">
        <f t="shared" si="264"/>
        <v>155.19999999999999</v>
      </c>
    </row>
    <row r="3372" spans="1:5" x14ac:dyDescent="0.2">
      <c r="A3372" s="273">
        <f t="shared" si="265"/>
        <v>3370</v>
      </c>
      <c r="B3372" s="16">
        <f t="shared" si="262"/>
        <v>582727.17500000005</v>
      </c>
      <c r="C3372" s="274">
        <f t="shared" si="266"/>
        <v>523023.99999999994</v>
      </c>
      <c r="D3372" s="276">
        <f t="shared" si="263"/>
        <v>172.9160756676558</v>
      </c>
      <c r="E3372" s="276">
        <f t="shared" si="264"/>
        <v>155.19999999999999</v>
      </c>
    </row>
    <row r="3373" spans="1:5" x14ac:dyDescent="0.2">
      <c r="A3373" s="273">
        <f t="shared" si="265"/>
        <v>3371</v>
      </c>
      <c r="B3373" s="16">
        <f t="shared" si="262"/>
        <v>582894.35250000004</v>
      </c>
      <c r="C3373" s="274">
        <f t="shared" si="266"/>
        <v>523179.19999999995</v>
      </c>
      <c r="D3373" s="276">
        <f t="shared" si="263"/>
        <v>172.9143733313557</v>
      </c>
      <c r="E3373" s="276">
        <f t="shared" si="264"/>
        <v>155.19999999999999</v>
      </c>
    </row>
    <row r="3374" spans="1:5" x14ac:dyDescent="0.2">
      <c r="A3374" s="273">
        <f t="shared" si="265"/>
        <v>3372</v>
      </c>
      <c r="B3374" s="16">
        <f t="shared" si="262"/>
        <v>583061.53</v>
      </c>
      <c r="C3374" s="274">
        <f t="shared" si="266"/>
        <v>523334.39999999997</v>
      </c>
      <c r="D3374" s="276">
        <f t="shared" si="263"/>
        <v>172.91267200474496</v>
      </c>
      <c r="E3374" s="276">
        <f t="shared" si="264"/>
        <v>155.19999999999999</v>
      </c>
    </row>
    <row r="3375" spans="1:5" x14ac:dyDescent="0.2">
      <c r="A3375" s="273">
        <f t="shared" si="265"/>
        <v>3373</v>
      </c>
      <c r="B3375" s="16">
        <f t="shared" si="262"/>
        <v>583228.70750000002</v>
      </c>
      <c r="C3375" s="274">
        <f t="shared" si="266"/>
        <v>523489.6</v>
      </c>
      <c r="D3375" s="276">
        <f t="shared" si="263"/>
        <v>172.91097168692559</v>
      </c>
      <c r="E3375" s="276">
        <f t="shared" si="264"/>
        <v>155.19999999999999</v>
      </c>
    </row>
    <row r="3376" spans="1:5" x14ac:dyDescent="0.2">
      <c r="A3376" s="273">
        <f t="shared" si="265"/>
        <v>3374</v>
      </c>
      <c r="B3376" s="16">
        <f t="shared" si="262"/>
        <v>583395.88500000001</v>
      </c>
      <c r="C3376" s="274">
        <f t="shared" si="266"/>
        <v>523644.8</v>
      </c>
      <c r="D3376" s="276">
        <f t="shared" si="263"/>
        <v>172.9092723770006</v>
      </c>
      <c r="E3376" s="276">
        <f t="shared" si="264"/>
        <v>155.19999999999999</v>
      </c>
    </row>
    <row r="3377" spans="1:5" x14ac:dyDescent="0.2">
      <c r="A3377" s="273">
        <f t="shared" si="265"/>
        <v>3375</v>
      </c>
      <c r="B3377" s="16">
        <f t="shared" si="262"/>
        <v>583563.0625</v>
      </c>
      <c r="C3377" s="274">
        <f t="shared" si="266"/>
        <v>523799.99999999994</v>
      </c>
      <c r="D3377" s="276">
        <f t="shared" si="263"/>
        <v>172.90757407407406</v>
      </c>
      <c r="E3377" s="276">
        <f t="shared" si="264"/>
        <v>155.19999999999999</v>
      </c>
    </row>
    <row r="3378" spans="1:5" x14ac:dyDescent="0.2">
      <c r="A3378" s="273">
        <f t="shared" si="265"/>
        <v>3376</v>
      </c>
      <c r="B3378" s="16">
        <f t="shared" si="262"/>
        <v>583730.24</v>
      </c>
      <c r="C3378" s="274">
        <f t="shared" si="266"/>
        <v>523955.19999999995</v>
      </c>
      <c r="D3378" s="276">
        <f t="shared" si="263"/>
        <v>172.90587677725119</v>
      </c>
      <c r="E3378" s="276">
        <f t="shared" si="264"/>
        <v>155.19999999999999</v>
      </c>
    </row>
    <row r="3379" spans="1:5" x14ac:dyDescent="0.2">
      <c r="A3379" s="273">
        <f t="shared" si="265"/>
        <v>3377</v>
      </c>
      <c r="B3379" s="16">
        <f t="shared" si="262"/>
        <v>583897.41749999998</v>
      </c>
      <c r="C3379" s="274">
        <f t="shared" si="266"/>
        <v>524110.39999999997</v>
      </c>
      <c r="D3379" s="276">
        <f t="shared" si="263"/>
        <v>172.90418048563814</v>
      </c>
      <c r="E3379" s="276">
        <f t="shared" si="264"/>
        <v>155.19999999999999</v>
      </c>
    </row>
    <row r="3380" spans="1:5" x14ac:dyDescent="0.2">
      <c r="A3380" s="273">
        <f t="shared" si="265"/>
        <v>3378</v>
      </c>
      <c r="B3380" s="16">
        <f t="shared" si="262"/>
        <v>584064.59499999997</v>
      </c>
      <c r="C3380" s="274">
        <f t="shared" si="266"/>
        <v>524265.6</v>
      </c>
      <c r="D3380" s="276">
        <f t="shared" si="263"/>
        <v>172.90248519834222</v>
      </c>
      <c r="E3380" s="276">
        <f t="shared" si="264"/>
        <v>155.19999999999999</v>
      </c>
    </row>
    <row r="3381" spans="1:5" x14ac:dyDescent="0.2">
      <c r="A3381" s="273">
        <f t="shared" si="265"/>
        <v>3379</v>
      </c>
      <c r="B3381" s="16">
        <f t="shared" si="262"/>
        <v>584231.77249999996</v>
      </c>
      <c r="C3381" s="274">
        <f t="shared" si="266"/>
        <v>524420.79999999993</v>
      </c>
      <c r="D3381" s="276">
        <f t="shared" si="263"/>
        <v>172.90079091447171</v>
      </c>
      <c r="E3381" s="276">
        <f t="shared" si="264"/>
        <v>155.19999999999999</v>
      </c>
    </row>
    <row r="3382" spans="1:5" x14ac:dyDescent="0.2">
      <c r="A3382" s="273">
        <f t="shared" si="265"/>
        <v>3380</v>
      </c>
      <c r="B3382" s="16">
        <f t="shared" si="262"/>
        <v>584398.95000000007</v>
      </c>
      <c r="C3382" s="274">
        <f t="shared" si="266"/>
        <v>524576</v>
      </c>
      <c r="D3382" s="276">
        <f t="shared" si="263"/>
        <v>172.89909763313611</v>
      </c>
      <c r="E3382" s="276">
        <f t="shared" si="264"/>
        <v>155.19999999999999</v>
      </c>
    </row>
    <row r="3383" spans="1:5" x14ac:dyDescent="0.2">
      <c r="A3383" s="273">
        <f t="shared" si="265"/>
        <v>3381</v>
      </c>
      <c r="B3383" s="16">
        <f t="shared" si="262"/>
        <v>584566.12750000006</v>
      </c>
      <c r="C3383" s="274">
        <f t="shared" si="266"/>
        <v>524731.19999999995</v>
      </c>
      <c r="D3383" s="276">
        <f t="shared" si="263"/>
        <v>172.89740535344575</v>
      </c>
      <c r="E3383" s="276">
        <f t="shared" si="264"/>
        <v>155.19999999999999</v>
      </c>
    </row>
    <row r="3384" spans="1:5" x14ac:dyDescent="0.2">
      <c r="A3384" s="273">
        <f t="shared" si="265"/>
        <v>3382</v>
      </c>
      <c r="B3384" s="16">
        <f t="shared" si="262"/>
        <v>584733.30500000005</v>
      </c>
      <c r="C3384" s="274">
        <f t="shared" si="266"/>
        <v>524886.39999999991</v>
      </c>
      <c r="D3384" s="276">
        <f t="shared" si="263"/>
        <v>172.89571407451214</v>
      </c>
      <c r="E3384" s="276">
        <f t="shared" si="264"/>
        <v>155.19999999999996</v>
      </c>
    </row>
    <row r="3385" spans="1:5" x14ac:dyDescent="0.2">
      <c r="A3385" s="273">
        <f t="shared" si="265"/>
        <v>3383</v>
      </c>
      <c r="B3385" s="16">
        <f t="shared" si="262"/>
        <v>584900.48250000004</v>
      </c>
      <c r="C3385" s="274">
        <f t="shared" si="266"/>
        <v>525041.6</v>
      </c>
      <c r="D3385" s="276">
        <f t="shared" si="263"/>
        <v>172.89402379544785</v>
      </c>
      <c r="E3385" s="276">
        <f t="shared" si="264"/>
        <v>155.19999999999999</v>
      </c>
    </row>
    <row r="3386" spans="1:5" x14ac:dyDescent="0.2">
      <c r="A3386" s="273">
        <f t="shared" si="265"/>
        <v>3384</v>
      </c>
      <c r="B3386" s="16">
        <f t="shared" si="262"/>
        <v>585067.66</v>
      </c>
      <c r="C3386" s="274">
        <f t="shared" si="266"/>
        <v>525196.79999999993</v>
      </c>
      <c r="D3386" s="276">
        <f t="shared" si="263"/>
        <v>172.89233451536643</v>
      </c>
      <c r="E3386" s="276">
        <f t="shared" si="264"/>
        <v>155.19999999999999</v>
      </c>
    </row>
    <row r="3387" spans="1:5" x14ac:dyDescent="0.2">
      <c r="A3387" s="273">
        <f t="shared" si="265"/>
        <v>3385</v>
      </c>
      <c r="B3387" s="16">
        <f t="shared" si="262"/>
        <v>585234.83750000002</v>
      </c>
      <c r="C3387" s="274">
        <f t="shared" si="266"/>
        <v>525352</v>
      </c>
      <c r="D3387" s="276">
        <f t="shared" si="263"/>
        <v>172.89064623338257</v>
      </c>
      <c r="E3387" s="276">
        <f t="shared" si="264"/>
        <v>155.19999999999999</v>
      </c>
    </row>
    <row r="3388" spans="1:5" x14ac:dyDescent="0.2">
      <c r="A3388" s="273">
        <f t="shared" si="265"/>
        <v>3386</v>
      </c>
      <c r="B3388" s="16">
        <f t="shared" si="262"/>
        <v>585402.01500000001</v>
      </c>
      <c r="C3388" s="274">
        <f t="shared" si="266"/>
        <v>525507.19999999995</v>
      </c>
      <c r="D3388" s="276">
        <f t="shared" si="263"/>
        <v>172.88895894861193</v>
      </c>
      <c r="E3388" s="276">
        <f t="shared" si="264"/>
        <v>155.19999999999999</v>
      </c>
    </row>
    <row r="3389" spans="1:5" x14ac:dyDescent="0.2">
      <c r="A3389" s="273">
        <f t="shared" si="265"/>
        <v>3387</v>
      </c>
      <c r="B3389" s="16">
        <f t="shared" si="262"/>
        <v>585569.1925</v>
      </c>
      <c r="C3389" s="274">
        <f t="shared" si="266"/>
        <v>525662.39999999991</v>
      </c>
      <c r="D3389" s="276">
        <f t="shared" si="263"/>
        <v>172.88727266017125</v>
      </c>
      <c r="E3389" s="276">
        <f t="shared" si="264"/>
        <v>155.19999999999996</v>
      </c>
    </row>
    <row r="3390" spans="1:5" x14ac:dyDescent="0.2">
      <c r="A3390" s="273">
        <f t="shared" si="265"/>
        <v>3388</v>
      </c>
      <c r="B3390" s="16">
        <f t="shared" si="262"/>
        <v>585736.37</v>
      </c>
      <c r="C3390" s="274">
        <f t="shared" si="266"/>
        <v>525817.59999999998</v>
      </c>
      <c r="D3390" s="276">
        <f t="shared" si="263"/>
        <v>172.88558736717829</v>
      </c>
      <c r="E3390" s="276">
        <f t="shared" si="264"/>
        <v>155.19999999999999</v>
      </c>
    </row>
    <row r="3391" spans="1:5" x14ac:dyDescent="0.2">
      <c r="A3391" s="273">
        <f t="shared" si="265"/>
        <v>3389</v>
      </c>
      <c r="B3391" s="16">
        <f t="shared" si="262"/>
        <v>585903.54749999999</v>
      </c>
      <c r="C3391" s="274">
        <f t="shared" si="266"/>
        <v>525972.79999999993</v>
      </c>
      <c r="D3391" s="276">
        <f t="shared" si="263"/>
        <v>172.88390306875183</v>
      </c>
      <c r="E3391" s="276">
        <f t="shared" si="264"/>
        <v>155.19999999999999</v>
      </c>
    </row>
    <row r="3392" spans="1:5" x14ac:dyDescent="0.2">
      <c r="A3392" s="273">
        <f t="shared" si="265"/>
        <v>3390</v>
      </c>
      <c r="B3392" s="16">
        <f t="shared" si="262"/>
        <v>586070.72499999998</v>
      </c>
      <c r="C3392" s="274">
        <f t="shared" si="266"/>
        <v>526128</v>
      </c>
      <c r="D3392" s="276">
        <f t="shared" si="263"/>
        <v>172.88221976401178</v>
      </c>
      <c r="E3392" s="276">
        <f t="shared" si="264"/>
        <v>155.19999999999999</v>
      </c>
    </row>
    <row r="3393" spans="1:5" x14ac:dyDescent="0.2">
      <c r="A3393" s="273">
        <f t="shared" si="265"/>
        <v>3391</v>
      </c>
      <c r="B3393" s="16">
        <f t="shared" si="262"/>
        <v>586237.90249999997</v>
      </c>
      <c r="C3393" s="274">
        <f t="shared" si="266"/>
        <v>526283.19999999995</v>
      </c>
      <c r="D3393" s="276">
        <f t="shared" si="263"/>
        <v>172.88053745207901</v>
      </c>
      <c r="E3393" s="276">
        <f t="shared" si="264"/>
        <v>155.19999999999999</v>
      </c>
    </row>
    <row r="3394" spans="1:5" x14ac:dyDescent="0.2">
      <c r="A3394" s="273">
        <f t="shared" si="265"/>
        <v>3392</v>
      </c>
      <c r="B3394" s="16">
        <f t="shared" si="262"/>
        <v>586405.08000000007</v>
      </c>
      <c r="C3394" s="274">
        <f t="shared" si="266"/>
        <v>526438.39999999991</v>
      </c>
      <c r="D3394" s="276">
        <f t="shared" si="263"/>
        <v>172.8788561320755</v>
      </c>
      <c r="E3394" s="276">
        <f t="shared" si="264"/>
        <v>155.19999999999996</v>
      </c>
    </row>
    <row r="3395" spans="1:5" x14ac:dyDescent="0.2">
      <c r="A3395" s="273">
        <f t="shared" si="265"/>
        <v>3393</v>
      </c>
      <c r="B3395" s="16">
        <f t="shared" si="262"/>
        <v>586572.25750000007</v>
      </c>
      <c r="C3395" s="274">
        <f t="shared" si="266"/>
        <v>526593.6</v>
      </c>
      <c r="D3395" s="276">
        <f t="shared" si="263"/>
        <v>172.87717580312409</v>
      </c>
      <c r="E3395" s="276">
        <f t="shared" si="264"/>
        <v>155.19999999999999</v>
      </c>
    </row>
    <row r="3396" spans="1:5" x14ac:dyDescent="0.2">
      <c r="A3396" s="273">
        <f t="shared" si="265"/>
        <v>3394</v>
      </c>
      <c r="B3396" s="16">
        <f t="shared" ref="B3396:B3459" si="267">1.165*(16600+(A3396*143.5))</f>
        <v>586739.43500000006</v>
      </c>
      <c r="C3396" s="274">
        <f t="shared" si="266"/>
        <v>526748.79999999993</v>
      </c>
      <c r="D3396" s="276">
        <f t="shared" ref="D3396:D3459" si="268">B3396/A3396</f>
        <v>172.87549646434886</v>
      </c>
      <c r="E3396" s="276">
        <f t="shared" ref="E3396:E3459" si="269">C3396/A3396</f>
        <v>155.19999999999999</v>
      </c>
    </row>
    <row r="3397" spans="1:5" x14ac:dyDescent="0.2">
      <c r="A3397" s="273">
        <f t="shared" si="265"/>
        <v>3395</v>
      </c>
      <c r="B3397" s="16">
        <f t="shared" si="267"/>
        <v>586906.61250000005</v>
      </c>
      <c r="C3397" s="274">
        <f t="shared" si="266"/>
        <v>526904</v>
      </c>
      <c r="D3397" s="276">
        <f t="shared" si="268"/>
        <v>172.87381811487484</v>
      </c>
      <c r="E3397" s="276">
        <f t="shared" si="269"/>
        <v>155.19999999999999</v>
      </c>
    </row>
    <row r="3398" spans="1:5" x14ac:dyDescent="0.2">
      <c r="A3398" s="273">
        <f t="shared" si="265"/>
        <v>3396</v>
      </c>
      <c r="B3398" s="16">
        <f t="shared" si="267"/>
        <v>587073.79</v>
      </c>
      <c r="C3398" s="274">
        <f t="shared" si="266"/>
        <v>527059.19999999995</v>
      </c>
      <c r="D3398" s="276">
        <f t="shared" si="268"/>
        <v>172.87214075382803</v>
      </c>
      <c r="E3398" s="276">
        <f t="shared" si="269"/>
        <v>155.19999999999999</v>
      </c>
    </row>
    <row r="3399" spans="1:5" x14ac:dyDescent="0.2">
      <c r="A3399" s="273">
        <f t="shared" si="265"/>
        <v>3397</v>
      </c>
      <c r="B3399" s="16">
        <f t="shared" si="267"/>
        <v>587240.96750000003</v>
      </c>
      <c r="C3399" s="274">
        <f t="shared" si="266"/>
        <v>527214.39999999991</v>
      </c>
      <c r="D3399" s="276">
        <f t="shared" si="268"/>
        <v>172.87046438033559</v>
      </c>
      <c r="E3399" s="276">
        <f t="shared" si="269"/>
        <v>155.19999999999996</v>
      </c>
    </row>
    <row r="3400" spans="1:5" x14ac:dyDescent="0.2">
      <c r="A3400" s="273">
        <f t="shared" si="265"/>
        <v>3398</v>
      </c>
      <c r="B3400" s="16">
        <f t="shared" si="267"/>
        <v>587408.14500000002</v>
      </c>
      <c r="C3400" s="274">
        <f t="shared" si="266"/>
        <v>527369.6</v>
      </c>
      <c r="D3400" s="276">
        <f t="shared" si="268"/>
        <v>172.86878899352561</v>
      </c>
      <c r="E3400" s="276">
        <f t="shared" si="269"/>
        <v>155.19999999999999</v>
      </c>
    </row>
    <row r="3401" spans="1:5" x14ac:dyDescent="0.2">
      <c r="A3401" s="273">
        <f t="shared" si="265"/>
        <v>3399</v>
      </c>
      <c r="B3401" s="16">
        <f t="shared" si="267"/>
        <v>587575.32250000001</v>
      </c>
      <c r="C3401" s="274">
        <f t="shared" si="266"/>
        <v>527524.79999999993</v>
      </c>
      <c r="D3401" s="276">
        <f t="shared" si="268"/>
        <v>172.86711459252723</v>
      </c>
      <c r="E3401" s="276">
        <f t="shared" si="269"/>
        <v>155.19999999999999</v>
      </c>
    </row>
    <row r="3402" spans="1:5" x14ac:dyDescent="0.2">
      <c r="A3402" s="273">
        <f t="shared" si="265"/>
        <v>3400</v>
      </c>
      <c r="B3402" s="16">
        <f t="shared" si="267"/>
        <v>587742.5</v>
      </c>
      <c r="C3402" s="274">
        <f t="shared" si="266"/>
        <v>527680</v>
      </c>
      <c r="D3402" s="276">
        <f t="shared" si="268"/>
        <v>172.8654411764706</v>
      </c>
      <c r="E3402" s="276">
        <f t="shared" si="269"/>
        <v>155.19999999999999</v>
      </c>
    </row>
    <row r="3403" spans="1:5" x14ac:dyDescent="0.2">
      <c r="A3403" s="273">
        <f t="shared" si="265"/>
        <v>3401</v>
      </c>
      <c r="B3403" s="16">
        <f t="shared" si="267"/>
        <v>587909.67749999999</v>
      </c>
      <c r="C3403" s="274">
        <f t="shared" si="266"/>
        <v>527835.19999999995</v>
      </c>
      <c r="D3403" s="276">
        <f t="shared" si="268"/>
        <v>172.86376874448692</v>
      </c>
      <c r="E3403" s="276">
        <f t="shared" si="269"/>
        <v>155.19999999999999</v>
      </c>
    </row>
    <row r="3404" spans="1:5" x14ac:dyDescent="0.2">
      <c r="A3404" s="273">
        <f t="shared" si="265"/>
        <v>3402</v>
      </c>
      <c r="B3404" s="16">
        <f t="shared" si="267"/>
        <v>588076.85499999998</v>
      </c>
      <c r="C3404" s="274">
        <f t="shared" si="266"/>
        <v>527990.39999999991</v>
      </c>
      <c r="D3404" s="276">
        <f t="shared" si="268"/>
        <v>172.86209729570839</v>
      </c>
      <c r="E3404" s="276">
        <f t="shared" si="269"/>
        <v>155.19999999999996</v>
      </c>
    </row>
    <row r="3405" spans="1:5" x14ac:dyDescent="0.2">
      <c r="A3405" s="273">
        <f t="shared" si="265"/>
        <v>3403</v>
      </c>
      <c r="B3405" s="16">
        <f t="shared" si="267"/>
        <v>588244.03249999997</v>
      </c>
      <c r="C3405" s="274">
        <f t="shared" si="266"/>
        <v>528145.6</v>
      </c>
      <c r="D3405" s="276">
        <f t="shared" si="268"/>
        <v>172.86042682926828</v>
      </c>
      <c r="E3405" s="276">
        <f t="shared" si="269"/>
        <v>155.19999999999999</v>
      </c>
    </row>
    <row r="3406" spans="1:5" x14ac:dyDescent="0.2">
      <c r="A3406" s="273">
        <f t="shared" si="265"/>
        <v>3404</v>
      </c>
      <c r="B3406" s="16">
        <f t="shared" si="267"/>
        <v>588411.21</v>
      </c>
      <c r="C3406" s="274">
        <f t="shared" si="266"/>
        <v>528300.79999999993</v>
      </c>
      <c r="D3406" s="276">
        <f t="shared" si="268"/>
        <v>172.85875734430081</v>
      </c>
      <c r="E3406" s="276">
        <f t="shared" si="269"/>
        <v>155.19999999999999</v>
      </c>
    </row>
    <row r="3407" spans="1:5" x14ac:dyDescent="0.2">
      <c r="A3407" s="273">
        <f t="shared" ref="A3407:A3470" si="270">A3406+1</f>
        <v>3405</v>
      </c>
      <c r="B3407" s="16">
        <f t="shared" si="267"/>
        <v>588578.38750000007</v>
      </c>
      <c r="C3407" s="274">
        <f t="shared" ref="C3407:C3470" si="271">A3407*155.2</f>
        <v>528456</v>
      </c>
      <c r="D3407" s="276">
        <f t="shared" si="268"/>
        <v>172.85708883994127</v>
      </c>
      <c r="E3407" s="276">
        <f t="shared" si="269"/>
        <v>155.19999999999999</v>
      </c>
    </row>
    <row r="3408" spans="1:5" x14ac:dyDescent="0.2">
      <c r="A3408" s="273">
        <f t="shared" si="270"/>
        <v>3406</v>
      </c>
      <c r="B3408" s="16">
        <f t="shared" si="267"/>
        <v>588745.56500000006</v>
      </c>
      <c r="C3408" s="274">
        <f t="shared" si="271"/>
        <v>528611.19999999995</v>
      </c>
      <c r="D3408" s="276">
        <f t="shared" si="268"/>
        <v>172.85542131532591</v>
      </c>
      <c r="E3408" s="276">
        <f t="shared" si="269"/>
        <v>155.19999999999999</v>
      </c>
    </row>
    <row r="3409" spans="1:5" x14ac:dyDescent="0.2">
      <c r="A3409" s="273">
        <f t="shared" si="270"/>
        <v>3407</v>
      </c>
      <c r="B3409" s="16">
        <f t="shared" si="267"/>
        <v>588912.74250000005</v>
      </c>
      <c r="C3409" s="274">
        <f t="shared" si="271"/>
        <v>528766.39999999991</v>
      </c>
      <c r="D3409" s="276">
        <f t="shared" si="268"/>
        <v>172.85375476959203</v>
      </c>
      <c r="E3409" s="276">
        <f t="shared" si="269"/>
        <v>155.19999999999996</v>
      </c>
    </row>
    <row r="3410" spans="1:5" x14ac:dyDescent="0.2">
      <c r="A3410" s="273">
        <f t="shared" si="270"/>
        <v>3408</v>
      </c>
      <c r="B3410" s="16">
        <f t="shared" si="267"/>
        <v>589079.92000000004</v>
      </c>
      <c r="C3410" s="274">
        <f t="shared" si="271"/>
        <v>528921.59999999998</v>
      </c>
      <c r="D3410" s="276">
        <f t="shared" si="268"/>
        <v>172.85208920187796</v>
      </c>
      <c r="E3410" s="276">
        <f t="shared" si="269"/>
        <v>155.19999999999999</v>
      </c>
    </row>
    <row r="3411" spans="1:5" x14ac:dyDescent="0.2">
      <c r="A3411" s="273">
        <f t="shared" si="270"/>
        <v>3409</v>
      </c>
      <c r="B3411" s="16">
        <f t="shared" si="267"/>
        <v>589247.09750000003</v>
      </c>
      <c r="C3411" s="274">
        <f t="shared" si="271"/>
        <v>529076.79999999993</v>
      </c>
      <c r="D3411" s="276">
        <f t="shared" si="268"/>
        <v>172.85042461132298</v>
      </c>
      <c r="E3411" s="276">
        <f t="shared" si="269"/>
        <v>155.19999999999999</v>
      </c>
    </row>
    <row r="3412" spans="1:5" x14ac:dyDescent="0.2">
      <c r="A3412" s="273">
        <f t="shared" si="270"/>
        <v>3410</v>
      </c>
      <c r="B3412" s="16">
        <f t="shared" si="267"/>
        <v>589414.27500000002</v>
      </c>
      <c r="C3412" s="274">
        <f t="shared" si="271"/>
        <v>529232</v>
      </c>
      <c r="D3412" s="276">
        <f t="shared" si="268"/>
        <v>172.84876099706744</v>
      </c>
      <c r="E3412" s="276">
        <f t="shared" si="269"/>
        <v>155.19999999999999</v>
      </c>
    </row>
    <row r="3413" spans="1:5" x14ac:dyDescent="0.2">
      <c r="A3413" s="273">
        <f t="shared" si="270"/>
        <v>3411</v>
      </c>
      <c r="B3413" s="16">
        <f t="shared" si="267"/>
        <v>589581.45250000001</v>
      </c>
      <c r="C3413" s="274">
        <f t="shared" si="271"/>
        <v>529387.19999999995</v>
      </c>
      <c r="D3413" s="276">
        <f t="shared" si="268"/>
        <v>172.84709835825271</v>
      </c>
      <c r="E3413" s="276">
        <f t="shared" si="269"/>
        <v>155.19999999999999</v>
      </c>
    </row>
    <row r="3414" spans="1:5" x14ac:dyDescent="0.2">
      <c r="A3414" s="273">
        <f t="shared" si="270"/>
        <v>3412</v>
      </c>
      <c r="B3414" s="16">
        <f t="shared" si="267"/>
        <v>589748.63</v>
      </c>
      <c r="C3414" s="274">
        <f t="shared" si="271"/>
        <v>529542.39999999991</v>
      </c>
      <c r="D3414" s="276">
        <f t="shared" si="268"/>
        <v>172.84543669402112</v>
      </c>
      <c r="E3414" s="276">
        <f t="shared" si="269"/>
        <v>155.19999999999996</v>
      </c>
    </row>
    <row r="3415" spans="1:5" x14ac:dyDescent="0.2">
      <c r="A3415" s="273">
        <f t="shared" si="270"/>
        <v>3413</v>
      </c>
      <c r="B3415" s="16">
        <f t="shared" si="267"/>
        <v>589915.8075</v>
      </c>
      <c r="C3415" s="274">
        <f t="shared" si="271"/>
        <v>529697.6</v>
      </c>
      <c r="D3415" s="276">
        <f t="shared" si="268"/>
        <v>172.84377600351596</v>
      </c>
      <c r="E3415" s="276">
        <f t="shared" si="269"/>
        <v>155.19999999999999</v>
      </c>
    </row>
    <row r="3416" spans="1:5" x14ac:dyDescent="0.2">
      <c r="A3416" s="273">
        <f t="shared" si="270"/>
        <v>3414</v>
      </c>
      <c r="B3416" s="16">
        <f t="shared" si="267"/>
        <v>590082.98499999999</v>
      </c>
      <c r="C3416" s="274">
        <f t="shared" si="271"/>
        <v>529852.79999999993</v>
      </c>
      <c r="D3416" s="276">
        <f t="shared" si="268"/>
        <v>172.84211628588167</v>
      </c>
      <c r="E3416" s="276">
        <f t="shared" si="269"/>
        <v>155.19999999999999</v>
      </c>
    </row>
    <row r="3417" spans="1:5" x14ac:dyDescent="0.2">
      <c r="A3417" s="273">
        <f t="shared" si="270"/>
        <v>3415</v>
      </c>
      <c r="B3417" s="16">
        <f t="shared" si="267"/>
        <v>590250.16249999998</v>
      </c>
      <c r="C3417" s="274">
        <f t="shared" si="271"/>
        <v>530008</v>
      </c>
      <c r="D3417" s="276">
        <f t="shared" si="268"/>
        <v>172.84045754026354</v>
      </c>
      <c r="E3417" s="276">
        <f t="shared" si="269"/>
        <v>155.19999999999999</v>
      </c>
    </row>
    <row r="3418" spans="1:5" x14ac:dyDescent="0.2">
      <c r="A3418" s="273">
        <f t="shared" si="270"/>
        <v>3416</v>
      </c>
      <c r="B3418" s="16">
        <f t="shared" si="267"/>
        <v>590417.34</v>
      </c>
      <c r="C3418" s="274">
        <f t="shared" si="271"/>
        <v>530163.19999999995</v>
      </c>
      <c r="D3418" s="276">
        <f t="shared" si="268"/>
        <v>172.83879976580795</v>
      </c>
      <c r="E3418" s="276">
        <f t="shared" si="269"/>
        <v>155.19999999999999</v>
      </c>
    </row>
    <row r="3419" spans="1:5" x14ac:dyDescent="0.2">
      <c r="A3419" s="273">
        <f t="shared" si="270"/>
        <v>3417</v>
      </c>
      <c r="B3419" s="16">
        <f t="shared" si="267"/>
        <v>590584.51750000007</v>
      </c>
      <c r="C3419" s="274">
        <f t="shared" si="271"/>
        <v>530318.39999999991</v>
      </c>
      <c r="D3419" s="276">
        <f t="shared" si="268"/>
        <v>172.83714296166229</v>
      </c>
      <c r="E3419" s="276">
        <f t="shared" si="269"/>
        <v>155.19999999999996</v>
      </c>
    </row>
    <row r="3420" spans="1:5" x14ac:dyDescent="0.2">
      <c r="A3420" s="273">
        <f t="shared" si="270"/>
        <v>3418</v>
      </c>
      <c r="B3420" s="16">
        <f t="shared" si="267"/>
        <v>590751.69500000007</v>
      </c>
      <c r="C3420" s="274">
        <f t="shared" si="271"/>
        <v>530473.6</v>
      </c>
      <c r="D3420" s="276">
        <f t="shared" si="268"/>
        <v>172.83548712697487</v>
      </c>
      <c r="E3420" s="276">
        <f t="shared" si="269"/>
        <v>155.19999999999999</v>
      </c>
    </row>
    <row r="3421" spans="1:5" x14ac:dyDescent="0.2">
      <c r="A3421" s="273">
        <f t="shared" si="270"/>
        <v>3419</v>
      </c>
      <c r="B3421" s="16">
        <f t="shared" si="267"/>
        <v>590918.87250000006</v>
      </c>
      <c r="C3421" s="274">
        <f t="shared" si="271"/>
        <v>530628.79999999993</v>
      </c>
      <c r="D3421" s="276">
        <f t="shared" si="268"/>
        <v>172.83383226089501</v>
      </c>
      <c r="E3421" s="276">
        <f t="shared" si="269"/>
        <v>155.19999999999999</v>
      </c>
    </row>
    <row r="3422" spans="1:5" x14ac:dyDescent="0.2">
      <c r="A3422" s="273">
        <f t="shared" si="270"/>
        <v>3420</v>
      </c>
      <c r="B3422" s="16">
        <f t="shared" si="267"/>
        <v>591086.05000000005</v>
      </c>
      <c r="C3422" s="274">
        <f t="shared" si="271"/>
        <v>530784</v>
      </c>
      <c r="D3422" s="276">
        <f t="shared" si="268"/>
        <v>172.8321783625731</v>
      </c>
      <c r="E3422" s="276">
        <f t="shared" si="269"/>
        <v>155.19999999999999</v>
      </c>
    </row>
    <row r="3423" spans="1:5" x14ac:dyDescent="0.2">
      <c r="A3423" s="273">
        <f t="shared" si="270"/>
        <v>3421</v>
      </c>
      <c r="B3423" s="16">
        <f t="shared" si="267"/>
        <v>591253.22750000004</v>
      </c>
      <c r="C3423" s="274">
        <f t="shared" si="271"/>
        <v>530939.19999999995</v>
      </c>
      <c r="D3423" s="276">
        <f t="shared" si="268"/>
        <v>172.83052543116048</v>
      </c>
      <c r="E3423" s="276">
        <f t="shared" si="269"/>
        <v>155.19999999999999</v>
      </c>
    </row>
    <row r="3424" spans="1:5" x14ac:dyDescent="0.2">
      <c r="A3424" s="273">
        <f t="shared" si="270"/>
        <v>3422</v>
      </c>
      <c r="B3424" s="16">
        <f t="shared" si="267"/>
        <v>591420.40500000003</v>
      </c>
      <c r="C3424" s="274">
        <f t="shared" si="271"/>
        <v>531094.39999999991</v>
      </c>
      <c r="D3424" s="276">
        <f t="shared" si="268"/>
        <v>172.82887346580947</v>
      </c>
      <c r="E3424" s="276">
        <f t="shared" si="269"/>
        <v>155.19999999999996</v>
      </c>
    </row>
    <row r="3425" spans="1:5" x14ac:dyDescent="0.2">
      <c r="A3425" s="273">
        <f t="shared" si="270"/>
        <v>3423</v>
      </c>
      <c r="B3425" s="16">
        <f t="shared" si="267"/>
        <v>591587.58250000002</v>
      </c>
      <c r="C3425" s="274">
        <f t="shared" si="271"/>
        <v>531249.6</v>
      </c>
      <c r="D3425" s="276">
        <f t="shared" si="268"/>
        <v>172.8272224656734</v>
      </c>
      <c r="E3425" s="276">
        <f t="shared" si="269"/>
        <v>155.19999999999999</v>
      </c>
    </row>
    <row r="3426" spans="1:5" x14ac:dyDescent="0.2">
      <c r="A3426" s="273">
        <f t="shared" si="270"/>
        <v>3424</v>
      </c>
      <c r="B3426" s="16">
        <f t="shared" si="267"/>
        <v>591754.76</v>
      </c>
      <c r="C3426" s="274">
        <f t="shared" si="271"/>
        <v>531404.79999999993</v>
      </c>
      <c r="D3426" s="276">
        <f t="shared" si="268"/>
        <v>172.82557242990654</v>
      </c>
      <c r="E3426" s="276">
        <f t="shared" si="269"/>
        <v>155.19999999999999</v>
      </c>
    </row>
    <row r="3427" spans="1:5" x14ac:dyDescent="0.2">
      <c r="A3427" s="273">
        <f t="shared" si="270"/>
        <v>3425</v>
      </c>
      <c r="B3427" s="16">
        <f t="shared" si="267"/>
        <v>591921.9375</v>
      </c>
      <c r="C3427" s="274">
        <f t="shared" si="271"/>
        <v>531560</v>
      </c>
      <c r="D3427" s="276">
        <f t="shared" si="268"/>
        <v>172.82392335766423</v>
      </c>
      <c r="E3427" s="276">
        <f t="shared" si="269"/>
        <v>155.19999999999999</v>
      </c>
    </row>
    <row r="3428" spans="1:5" x14ac:dyDescent="0.2">
      <c r="A3428" s="273">
        <f t="shared" si="270"/>
        <v>3426</v>
      </c>
      <c r="B3428" s="16">
        <f t="shared" si="267"/>
        <v>592089.11499999999</v>
      </c>
      <c r="C3428" s="274">
        <f t="shared" si="271"/>
        <v>531715.19999999995</v>
      </c>
      <c r="D3428" s="276">
        <f t="shared" si="268"/>
        <v>172.82227524810273</v>
      </c>
      <c r="E3428" s="276">
        <f t="shared" si="269"/>
        <v>155.19999999999999</v>
      </c>
    </row>
    <row r="3429" spans="1:5" x14ac:dyDescent="0.2">
      <c r="A3429" s="273">
        <f t="shared" si="270"/>
        <v>3427</v>
      </c>
      <c r="B3429" s="16">
        <f t="shared" si="267"/>
        <v>592256.29249999998</v>
      </c>
      <c r="C3429" s="274">
        <f t="shared" si="271"/>
        <v>531870.39999999991</v>
      </c>
      <c r="D3429" s="276">
        <f t="shared" si="268"/>
        <v>172.82062810037934</v>
      </c>
      <c r="E3429" s="276">
        <f t="shared" si="269"/>
        <v>155.19999999999996</v>
      </c>
    </row>
    <row r="3430" spans="1:5" x14ac:dyDescent="0.2">
      <c r="A3430" s="273">
        <f t="shared" si="270"/>
        <v>3428</v>
      </c>
      <c r="B3430" s="16">
        <f t="shared" si="267"/>
        <v>592423.47</v>
      </c>
      <c r="C3430" s="274">
        <f t="shared" si="271"/>
        <v>532025.59999999998</v>
      </c>
      <c r="D3430" s="276">
        <f t="shared" si="268"/>
        <v>172.81898191365227</v>
      </c>
      <c r="E3430" s="276">
        <f t="shared" si="269"/>
        <v>155.19999999999999</v>
      </c>
    </row>
    <row r="3431" spans="1:5" x14ac:dyDescent="0.2">
      <c r="A3431" s="273">
        <f t="shared" si="270"/>
        <v>3429</v>
      </c>
      <c r="B3431" s="16">
        <f t="shared" si="267"/>
        <v>592590.64749999996</v>
      </c>
      <c r="C3431" s="274">
        <f t="shared" si="271"/>
        <v>532180.79999999993</v>
      </c>
      <c r="D3431" s="276">
        <f t="shared" si="268"/>
        <v>172.81733668708077</v>
      </c>
      <c r="E3431" s="276">
        <f t="shared" si="269"/>
        <v>155.19999999999999</v>
      </c>
    </row>
    <row r="3432" spans="1:5" x14ac:dyDescent="0.2">
      <c r="A3432" s="273">
        <f t="shared" si="270"/>
        <v>3430</v>
      </c>
      <c r="B3432" s="16">
        <f t="shared" si="267"/>
        <v>592757.82500000007</v>
      </c>
      <c r="C3432" s="274">
        <f t="shared" si="271"/>
        <v>532336</v>
      </c>
      <c r="D3432" s="276">
        <f t="shared" si="268"/>
        <v>172.8156924198251</v>
      </c>
      <c r="E3432" s="276">
        <f t="shared" si="269"/>
        <v>155.19999999999999</v>
      </c>
    </row>
    <row r="3433" spans="1:5" x14ac:dyDescent="0.2">
      <c r="A3433" s="273">
        <f t="shared" si="270"/>
        <v>3431</v>
      </c>
      <c r="B3433" s="16">
        <f t="shared" si="267"/>
        <v>592925.00250000006</v>
      </c>
      <c r="C3433" s="274">
        <f t="shared" si="271"/>
        <v>532491.19999999995</v>
      </c>
      <c r="D3433" s="276">
        <f t="shared" si="268"/>
        <v>172.81404911104636</v>
      </c>
      <c r="E3433" s="276">
        <f t="shared" si="269"/>
        <v>155.19999999999999</v>
      </c>
    </row>
    <row r="3434" spans="1:5" x14ac:dyDescent="0.2">
      <c r="A3434" s="273">
        <f t="shared" si="270"/>
        <v>3432</v>
      </c>
      <c r="B3434" s="16">
        <f t="shared" si="267"/>
        <v>593092.18000000005</v>
      </c>
      <c r="C3434" s="274">
        <f t="shared" si="271"/>
        <v>532646.39999999991</v>
      </c>
      <c r="D3434" s="276">
        <f t="shared" si="268"/>
        <v>172.81240675990676</v>
      </c>
      <c r="E3434" s="276">
        <f t="shared" si="269"/>
        <v>155.19999999999996</v>
      </c>
    </row>
    <row r="3435" spans="1:5" x14ac:dyDescent="0.2">
      <c r="A3435" s="273">
        <f t="shared" si="270"/>
        <v>3433</v>
      </c>
      <c r="B3435" s="16">
        <f t="shared" si="267"/>
        <v>593259.35750000004</v>
      </c>
      <c r="C3435" s="274">
        <f t="shared" si="271"/>
        <v>532801.6</v>
      </c>
      <c r="D3435" s="276">
        <f t="shared" si="268"/>
        <v>172.81076536556949</v>
      </c>
      <c r="E3435" s="276">
        <f t="shared" si="269"/>
        <v>155.19999999999999</v>
      </c>
    </row>
    <row r="3436" spans="1:5" x14ac:dyDescent="0.2">
      <c r="A3436" s="273">
        <f t="shared" si="270"/>
        <v>3434</v>
      </c>
      <c r="B3436" s="16">
        <f t="shared" si="267"/>
        <v>593426.53500000003</v>
      </c>
      <c r="C3436" s="274">
        <f t="shared" si="271"/>
        <v>532956.79999999993</v>
      </c>
      <c r="D3436" s="276">
        <f t="shared" si="268"/>
        <v>172.80912492719861</v>
      </c>
      <c r="E3436" s="276">
        <f t="shared" si="269"/>
        <v>155.19999999999999</v>
      </c>
    </row>
    <row r="3437" spans="1:5" x14ac:dyDescent="0.2">
      <c r="A3437" s="273">
        <f t="shared" si="270"/>
        <v>3435</v>
      </c>
      <c r="B3437" s="16">
        <f t="shared" si="267"/>
        <v>593593.71250000002</v>
      </c>
      <c r="C3437" s="274">
        <f t="shared" si="271"/>
        <v>533112</v>
      </c>
      <c r="D3437" s="276">
        <f t="shared" si="268"/>
        <v>172.80748544395925</v>
      </c>
      <c r="E3437" s="276">
        <f t="shared" si="269"/>
        <v>155.19999999999999</v>
      </c>
    </row>
    <row r="3438" spans="1:5" x14ac:dyDescent="0.2">
      <c r="A3438" s="273">
        <f t="shared" si="270"/>
        <v>3436</v>
      </c>
      <c r="B3438" s="16">
        <f t="shared" si="267"/>
        <v>593760.89</v>
      </c>
      <c r="C3438" s="274">
        <f t="shared" si="271"/>
        <v>533267.19999999995</v>
      </c>
      <c r="D3438" s="276">
        <f t="shared" si="268"/>
        <v>172.80584691501747</v>
      </c>
      <c r="E3438" s="276">
        <f t="shared" si="269"/>
        <v>155.19999999999999</v>
      </c>
    </row>
    <row r="3439" spans="1:5" x14ac:dyDescent="0.2">
      <c r="A3439" s="273">
        <f t="shared" si="270"/>
        <v>3437</v>
      </c>
      <c r="B3439" s="16">
        <f t="shared" si="267"/>
        <v>593928.0675</v>
      </c>
      <c r="C3439" s="274">
        <f t="shared" si="271"/>
        <v>533422.39999999991</v>
      </c>
      <c r="D3439" s="276">
        <f t="shared" si="268"/>
        <v>172.80420933954031</v>
      </c>
      <c r="E3439" s="276">
        <f t="shared" si="269"/>
        <v>155.19999999999996</v>
      </c>
    </row>
    <row r="3440" spans="1:5" x14ac:dyDescent="0.2">
      <c r="A3440" s="273">
        <f t="shared" si="270"/>
        <v>3438</v>
      </c>
      <c r="B3440" s="16">
        <f t="shared" si="267"/>
        <v>594095.245</v>
      </c>
      <c r="C3440" s="274">
        <f t="shared" si="271"/>
        <v>533577.6</v>
      </c>
      <c r="D3440" s="276">
        <f t="shared" si="268"/>
        <v>172.80257271669575</v>
      </c>
      <c r="E3440" s="276">
        <f t="shared" si="269"/>
        <v>155.19999999999999</v>
      </c>
    </row>
    <row r="3441" spans="1:5" x14ac:dyDescent="0.2">
      <c r="A3441" s="273">
        <f t="shared" si="270"/>
        <v>3439</v>
      </c>
      <c r="B3441" s="16">
        <f t="shared" si="267"/>
        <v>594262.42249999999</v>
      </c>
      <c r="C3441" s="274">
        <f t="shared" si="271"/>
        <v>533732.79999999993</v>
      </c>
      <c r="D3441" s="276">
        <f t="shared" si="268"/>
        <v>172.8009370456528</v>
      </c>
      <c r="E3441" s="276">
        <f t="shared" si="269"/>
        <v>155.19999999999999</v>
      </c>
    </row>
    <row r="3442" spans="1:5" x14ac:dyDescent="0.2">
      <c r="A3442" s="273">
        <f t="shared" si="270"/>
        <v>3440</v>
      </c>
      <c r="B3442" s="16">
        <f t="shared" si="267"/>
        <v>594429.6</v>
      </c>
      <c r="C3442" s="274">
        <f t="shared" si="271"/>
        <v>533888</v>
      </c>
      <c r="D3442" s="276">
        <f t="shared" si="268"/>
        <v>172.79930232558138</v>
      </c>
      <c r="E3442" s="276">
        <f t="shared" si="269"/>
        <v>155.19999999999999</v>
      </c>
    </row>
    <row r="3443" spans="1:5" x14ac:dyDescent="0.2">
      <c r="A3443" s="273">
        <f t="shared" si="270"/>
        <v>3441</v>
      </c>
      <c r="B3443" s="16">
        <f t="shared" si="267"/>
        <v>594596.77749999997</v>
      </c>
      <c r="C3443" s="274">
        <f t="shared" si="271"/>
        <v>534043.19999999995</v>
      </c>
      <c r="D3443" s="276">
        <f t="shared" si="268"/>
        <v>172.79766855565242</v>
      </c>
      <c r="E3443" s="276">
        <f t="shared" si="269"/>
        <v>155.19999999999999</v>
      </c>
    </row>
    <row r="3444" spans="1:5" x14ac:dyDescent="0.2">
      <c r="A3444" s="273">
        <f t="shared" si="270"/>
        <v>3442</v>
      </c>
      <c r="B3444" s="16">
        <f t="shared" si="267"/>
        <v>594763.95500000007</v>
      </c>
      <c r="C3444" s="274">
        <f t="shared" si="271"/>
        <v>534198.39999999991</v>
      </c>
      <c r="D3444" s="276">
        <f t="shared" si="268"/>
        <v>172.79603573503778</v>
      </c>
      <c r="E3444" s="276">
        <f t="shared" si="269"/>
        <v>155.19999999999996</v>
      </c>
    </row>
    <row r="3445" spans="1:5" x14ac:dyDescent="0.2">
      <c r="A3445" s="273">
        <f t="shared" si="270"/>
        <v>3443</v>
      </c>
      <c r="B3445" s="16">
        <f t="shared" si="267"/>
        <v>594931.13250000007</v>
      </c>
      <c r="C3445" s="274">
        <f t="shared" si="271"/>
        <v>534353.6</v>
      </c>
      <c r="D3445" s="276">
        <f t="shared" si="268"/>
        <v>172.79440386291026</v>
      </c>
      <c r="E3445" s="276">
        <f t="shared" si="269"/>
        <v>155.19999999999999</v>
      </c>
    </row>
    <row r="3446" spans="1:5" x14ac:dyDescent="0.2">
      <c r="A3446" s="273">
        <f t="shared" si="270"/>
        <v>3444</v>
      </c>
      <c r="B3446" s="16">
        <f t="shared" si="267"/>
        <v>595098.31000000006</v>
      </c>
      <c r="C3446" s="274">
        <f t="shared" si="271"/>
        <v>534508.79999999993</v>
      </c>
      <c r="D3446" s="276">
        <f t="shared" si="268"/>
        <v>172.79277293844368</v>
      </c>
      <c r="E3446" s="276">
        <f t="shared" si="269"/>
        <v>155.19999999999999</v>
      </c>
    </row>
    <row r="3447" spans="1:5" x14ac:dyDescent="0.2">
      <c r="A3447" s="273">
        <f t="shared" si="270"/>
        <v>3445</v>
      </c>
      <c r="B3447" s="16">
        <f t="shared" si="267"/>
        <v>595265.48750000005</v>
      </c>
      <c r="C3447" s="274">
        <f t="shared" si="271"/>
        <v>534664</v>
      </c>
      <c r="D3447" s="276">
        <f t="shared" si="268"/>
        <v>172.79114296081278</v>
      </c>
      <c r="E3447" s="276">
        <f t="shared" si="269"/>
        <v>155.19999999999999</v>
      </c>
    </row>
    <row r="3448" spans="1:5" x14ac:dyDescent="0.2">
      <c r="A3448" s="273">
        <f t="shared" si="270"/>
        <v>3446</v>
      </c>
      <c r="B3448" s="16">
        <f t="shared" si="267"/>
        <v>595432.66500000004</v>
      </c>
      <c r="C3448" s="274">
        <f t="shared" si="271"/>
        <v>534819.19999999995</v>
      </c>
      <c r="D3448" s="276">
        <f t="shared" si="268"/>
        <v>172.78951392919328</v>
      </c>
      <c r="E3448" s="276">
        <f t="shared" si="269"/>
        <v>155.19999999999999</v>
      </c>
    </row>
    <row r="3449" spans="1:5" x14ac:dyDescent="0.2">
      <c r="A3449" s="273">
        <f t="shared" si="270"/>
        <v>3447</v>
      </c>
      <c r="B3449" s="16">
        <f t="shared" si="267"/>
        <v>595599.84250000003</v>
      </c>
      <c r="C3449" s="274">
        <f t="shared" si="271"/>
        <v>534974.39999999991</v>
      </c>
      <c r="D3449" s="276">
        <f t="shared" si="268"/>
        <v>172.78788584276182</v>
      </c>
      <c r="E3449" s="276">
        <f t="shared" si="269"/>
        <v>155.19999999999996</v>
      </c>
    </row>
    <row r="3450" spans="1:5" x14ac:dyDescent="0.2">
      <c r="A3450" s="273">
        <f t="shared" si="270"/>
        <v>3448</v>
      </c>
      <c r="B3450" s="16">
        <f t="shared" si="267"/>
        <v>595767.02</v>
      </c>
      <c r="C3450" s="274">
        <f t="shared" si="271"/>
        <v>535129.59999999998</v>
      </c>
      <c r="D3450" s="276">
        <f t="shared" si="268"/>
        <v>172.78625870069607</v>
      </c>
      <c r="E3450" s="276">
        <f t="shared" si="269"/>
        <v>155.19999999999999</v>
      </c>
    </row>
    <row r="3451" spans="1:5" x14ac:dyDescent="0.2">
      <c r="A3451" s="273">
        <f t="shared" si="270"/>
        <v>3449</v>
      </c>
      <c r="B3451" s="16">
        <f t="shared" si="267"/>
        <v>595934.19750000001</v>
      </c>
      <c r="C3451" s="274">
        <f t="shared" si="271"/>
        <v>535284.79999999993</v>
      </c>
      <c r="D3451" s="276">
        <f t="shared" si="268"/>
        <v>172.78463250217456</v>
      </c>
      <c r="E3451" s="276">
        <f t="shared" si="269"/>
        <v>155.19999999999999</v>
      </c>
    </row>
    <row r="3452" spans="1:5" x14ac:dyDescent="0.2">
      <c r="A3452" s="273">
        <f t="shared" si="270"/>
        <v>3450</v>
      </c>
      <c r="B3452" s="16">
        <f t="shared" si="267"/>
        <v>596101.375</v>
      </c>
      <c r="C3452" s="274">
        <f t="shared" si="271"/>
        <v>535440</v>
      </c>
      <c r="D3452" s="276">
        <f t="shared" si="268"/>
        <v>172.7830072463768</v>
      </c>
      <c r="E3452" s="276">
        <f t="shared" si="269"/>
        <v>155.19999999999999</v>
      </c>
    </row>
    <row r="3453" spans="1:5" x14ac:dyDescent="0.2">
      <c r="A3453" s="273">
        <f t="shared" si="270"/>
        <v>3451</v>
      </c>
      <c r="B3453" s="16">
        <f t="shared" si="267"/>
        <v>596268.55249999999</v>
      </c>
      <c r="C3453" s="274">
        <f t="shared" si="271"/>
        <v>535595.19999999995</v>
      </c>
      <c r="D3453" s="276">
        <f t="shared" si="268"/>
        <v>172.78138293248333</v>
      </c>
      <c r="E3453" s="276">
        <f t="shared" si="269"/>
        <v>155.19999999999999</v>
      </c>
    </row>
    <row r="3454" spans="1:5" x14ac:dyDescent="0.2">
      <c r="A3454" s="273">
        <f t="shared" si="270"/>
        <v>3452</v>
      </c>
      <c r="B3454" s="16">
        <f t="shared" si="267"/>
        <v>596435.73</v>
      </c>
      <c r="C3454" s="274">
        <f t="shared" si="271"/>
        <v>535750.39999999991</v>
      </c>
      <c r="D3454" s="276">
        <f t="shared" si="268"/>
        <v>172.77975955967554</v>
      </c>
      <c r="E3454" s="276">
        <f t="shared" si="269"/>
        <v>155.19999999999996</v>
      </c>
    </row>
    <row r="3455" spans="1:5" x14ac:dyDescent="0.2">
      <c r="A3455" s="273">
        <f t="shared" si="270"/>
        <v>3453</v>
      </c>
      <c r="B3455" s="16">
        <f t="shared" si="267"/>
        <v>596602.90749999997</v>
      </c>
      <c r="C3455" s="274">
        <f t="shared" si="271"/>
        <v>535905.6</v>
      </c>
      <c r="D3455" s="276">
        <f t="shared" si="268"/>
        <v>172.77813712713581</v>
      </c>
      <c r="E3455" s="276">
        <f t="shared" si="269"/>
        <v>155.19999999999999</v>
      </c>
    </row>
    <row r="3456" spans="1:5" x14ac:dyDescent="0.2">
      <c r="A3456" s="273">
        <f t="shared" si="270"/>
        <v>3454</v>
      </c>
      <c r="B3456" s="16">
        <f t="shared" si="267"/>
        <v>596770.08499999996</v>
      </c>
      <c r="C3456" s="274">
        <f t="shared" si="271"/>
        <v>536060.79999999993</v>
      </c>
      <c r="D3456" s="276">
        <f t="shared" si="268"/>
        <v>172.77651563404748</v>
      </c>
      <c r="E3456" s="276">
        <f t="shared" si="269"/>
        <v>155.19999999999999</v>
      </c>
    </row>
    <row r="3457" spans="1:5" x14ac:dyDescent="0.2">
      <c r="A3457" s="273">
        <f t="shared" si="270"/>
        <v>3455</v>
      </c>
      <c r="B3457" s="16">
        <f t="shared" si="267"/>
        <v>596937.26250000007</v>
      </c>
      <c r="C3457" s="274">
        <f t="shared" si="271"/>
        <v>536216</v>
      </c>
      <c r="D3457" s="276">
        <f t="shared" si="268"/>
        <v>172.77489507959481</v>
      </c>
      <c r="E3457" s="276">
        <f t="shared" si="269"/>
        <v>155.19999999999999</v>
      </c>
    </row>
    <row r="3458" spans="1:5" x14ac:dyDescent="0.2">
      <c r="A3458" s="273">
        <f t="shared" si="270"/>
        <v>3456</v>
      </c>
      <c r="B3458" s="16">
        <f t="shared" si="267"/>
        <v>597104.44000000006</v>
      </c>
      <c r="C3458" s="274">
        <f t="shared" si="271"/>
        <v>536371.19999999995</v>
      </c>
      <c r="D3458" s="276">
        <f t="shared" si="268"/>
        <v>172.77327546296297</v>
      </c>
      <c r="E3458" s="276">
        <f t="shared" si="269"/>
        <v>155.19999999999999</v>
      </c>
    </row>
    <row r="3459" spans="1:5" x14ac:dyDescent="0.2">
      <c r="A3459" s="273">
        <f t="shared" si="270"/>
        <v>3457</v>
      </c>
      <c r="B3459" s="16">
        <f t="shared" si="267"/>
        <v>597271.61750000005</v>
      </c>
      <c r="C3459" s="274">
        <f t="shared" si="271"/>
        <v>536526.39999999991</v>
      </c>
      <c r="D3459" s="276">
        <f t="shared" si="268"/>
        <v>172.77165678333816</v>
      </c>
      <c r="E3459" s="276">
        <f t="shared" si="269"/>
        <v>155.19999999999996</v>
      </c>
    </row>
    <row r="3460" spans="1:5" x14ac:dyDescent="0.2">
      <c r="A3460" s="273">
        <f t="shared" si="270"/>
        <v>3458</v>
      </c>
      <c r="B3460" s="16">
        <f t="shared" ref="B3460:B3523" si="272">1.165*(16600+(A3460*143.5))</f>
        <v>597438.79500000004</v>
      </c>
      <c r="C3460" s="274">
        <f t="shared" si="271"/>
        <v>536681.6</v>
      </c>
      <c r="D3460" s="276">
        <f t="shared" ref="D3460:D3523" si="273">B3460/A3460</f>
        <v>172.77003903990746</v>
      </c>
      <c r="E3460" s="276">
        <f t="shared" ref="E3460:E3523" si="274">C3460/A3460</f>
        <v>155.19999999999999</v>
      </c>
    </row>
    <row r="3461" spans="1:5" x14ac:dyDescent="0.2">
      <c r="A3461" s="273">
        <f t="shared" si="270"/>
        <v>3459</v>
      </c>
      <c r="B3461" s="16">
        <f t="shared" si="272"/>
        <v>597605.97250000003</v>
      </c>
      <c r="C3461" s="274">
        <f t="shared" si="271"/>
        <v>536836.79999999993</v>
      </c>
      <c r="D3461" s="276">
        <f t="shared" si="273"/>
        <v>172.76842223185892</v>
      </c>
      <c r="E3461" s="276">
        <f t="shared" si="274"/>
        <v>155.19999999999999</v>
      </c>
    </row>
    <row r="3462" spans="1:5" x14ac:dyDescent="0.2">
      <c r="A3462" s="273">
        <f t="shared" si="270"/>
        <v>3460</v>
      </c>
      <c r="B3462" s="16">
        <f t="shared" si="272"/>
        <v>597773.15</v>
      </c>
      <c r="C3462" s="274">
        <f t="shared" si="271"/>
        <v>536992</v>
      </c>
      <c r="D3462" s="276">
        <f t="shared" si="273"/>
        <v>172.7668063583815</v>
      </c>
      <c r="E3462" s="276">
        <f t="shared" si="274"/>
        <v>155.19999999999999</v>
      </c>
    </row>
    <row r="3463" spans="1:5" x14ac:dyDescent="0.2">
      <c r="A3463" s="273">
        <f t="shared" si="270"/>
        <v>3461</v>
      </c>
      <c r="B3463" s="16">
        <f t="shared" si="272"/>
        <v>597940.32750000001</v>
      </c>
      <c r="C3463" s="274">
        <f t="shared" si="271"/>
        <v>537147.19999999995</v>
      </c>
      <c r="D3463" s="276">
        <f t="shared" si="273"/>
        <v>172.76519141866513</v>
      </c>
      <c r="E3463" s="276">
        <f t="shared" si="274"/>
        <v>155.19999999999999</v>
      </c>
    </row>
    <row r="3464" spans="1:5" x14ac:dyDescent="0.2">
      <c r="A3464" s="273">
        <f t="shared" si="270"/>
        <v>3462</v>
      </c>
      <c r="B3464" s="16">
        <f t="shared" si="272"/>
        <v>598107.505</v>
      </c>
      <c r="C3464" s="274">
        <f t="shared" si="271"/>
        <v>537302.39999999991</v>
      </c>
      <c r="D3464" s="276">
        <f t="shared" si="273"/>
        <v>172.76357741190063</v>
      </c>
      <c r="E3464" s="276">
        <f t="shared" si="274"/>
        <v>155.19999999999996</v>
      </c>
    </row>
    <row r="3465" spans="1:5" x14ac:dyDescent="0.2">
      <c r="A3465" s="273">
        <f t="shared" si="270"/>
        <v>3463</v>
      </c>
      <c r="B3465" s="16">
        <f t="shared" si="272"/>
        <v>598274.6825</v>
      </c>
      <c r="C3465" s="274">
        <f t="shared" si="271"/>
        <v>537457.6</v>
      </c>
      <c r="D3465" s="276">
        <f t="shared" si="273"/>
        <v>172.76196433727981</v>
      </c>
      <c r="E3465" s="276">
        <f t="shared" si="274"/>
        <v>155.19999999999999</v>
      </c>
    </row>
    <row r="3466" spans="1:5" x14ac:dyDescent="0.2">
      <c r="A3466" s="273">
        <f t="shared" si="270"/>
        <v>3464</v>
      </c>
      <c r="B3466" s="16">
        <f t="shared" si="272"/>
        <v>598441.86</v>
      </c>
      <c r="C3466" s="274">
        <f t="shared" si="271"/>
        <v>537612.79999999993</v>
      </c>
      <c r="D3466" s="276">
        <f t="shared" si="273"/>
        <v>172.76035219399537</v>
      </c>
      <c r="E3466" s="276">
        <f t="shared" si="274"/>
        <v>155.19999999999999</v>
      </c>
    </row>
    <row r="3467" spans="1:5" x14ac:dyDescent="0.2">
      <c r="A3467" s="273">
        <f t="shared" si="270"/>
        <v>3465</v>
      </c>
      <c r="B3467" s="16">
        <f t="shared" si="272"/>
        <v>598609.03749999998</v>
      </c>
      <c r="C3467" s="274">
        <f t="shared" si="271"/>
        <v>537768</v>
      </c>
      <c r="D3467" s="276">
        <f t="shared" si="273"/>
        <v>172.75874098124098</v>
      </c>
      <c r="E3467" s="276">
        <f t="shared" si="274"/>
        <v>155.19999999999999</v>
      </c>
    </row>
    <row r="3468" spans="1:5" x14ac:dyDescent="0.2">
      <c r="A3468" s="273">
        <f t="shared" si="270"/>
        <v>3466</v>
      </c>
      <c r="B3468" s="16">
        <f t="shared" si="272"/>
        <v>598776.21499999997</v>
      </c>
      <c r="C3468" s="274">
        <f t="shared" si="271"/>
        <v>537923.19999999995</v>
      </c>
      <c r="D3468" s="276">
        <f t="shared" si="273"/>
        <v>172.7571306982112</v>
      </c>
      <c r="E3468" s="276">
        <f t="shared" si="274"/>
        <v>155.19999999999999</v>
      </c>
    </row>
    <row r="3469" spans="1:5" x14ac:dyDescent="0.2">
      <c r="A3469" s="273">
        <f t="shared" si="270"/>
        <v>3467</v>
      </c>
      <c r="B3469" s="16">
        <f t="shared" si="272"/>
        <v>598943.39250000007</v>
      </c>
      <c r="C3469" s="274">
        <f t="shared" si="271"/>
        <v>538078.39999999991</v>
      </c>
      <c r="D3469" s="276">
        <f t="shared" si="273"/>
        <v>172.75552134410154</v>
      </c>
      <c r="E3469" s="276">
        <f t="shared" si="274"/>
        <v>155.19999999999996</v>
      </c>
    </row>
    <row r="3470" spans="1:5" x14ac:dyDescent="0.2">
      <c r="A3470" s="273">
        <f t="shared" si="270"/>
        <v>3468</v>
      </c>
      <c r="B3470" s="16">
        <f t="shared" si="272"/>
        <v>599110.57000000007</v>
      </c>
      <c r="C3470" s="274">
        <f t="shared" si="271"/>
        <v>538233.59999999998</v>
      </c>
      <c r="D3470" s="276">
        <f t="shared" si="273"/>
        <v>172.75391291810843</v>
      </c>
      <c r="E3470" s="276">
        <f t="shared" si="274"/>
        <v>155.19999999999999</v>
      </c>
    </row>
    <row r="3471" spans="1:5" x14ac:dyDescent="0.2">
      <c r="A3471" s="273">
        <f t="shared" ref="A3471:A3534" si="275">A3470+1</f>
        <v>3469</v>
      </c>
      <c r="B3471" s="16">
        <f t="shared" si="272"/>
        <v>599277.74750000006</v>
      </c>
      <c r="C3471" s="274">
        <f t="shared" ref="C3471:C3534" si="276">A3471*155.2</f>
        <v>538388.79999999993</v>
      </c>
      <c r="D3471" s="276">
        <f t="shared" si="273"/>
        <v>172.75230541942923</v>
      </c>
      <c r="E3471" s="276">
        <f t="shared" si="274"/>
        <v>155.19999999999999</v>
      </c>
    </row>
    <row r="3472" spans="1:5" x14ac:dyDescent="0.2">
      <c r="A3472" s="273">
        <f t="shared" si="275"/>
        <v>3470</v>
      </c>
      <c r="B3472" s="16">
        <f t="shared" si="272"/>
        <v>599444.92500000005</v>
      </c>
      <c r="C3472" s="274">
        <f t="shared" si="276"/>
        <v>538544</v>
      </c>
      <c r="D3472" s="276">
        <f t="shared" si="273"/>
        <v>172.75069884726227</v>
      </c>
      <c r="E3472" s="276">
        <f t="shared" si="274"/>
        <v>155.19999999999999</v>
      </c>
    </row>
    <row r="3473" spans="1:5" x14ac:dyDescent="0.2">
      <c r="A3473" s="273">
        <f t="shared" si="275"/>
        <v>3471</v>
      </c>
      <c r="B3473" s="16">
        <f t="shared" si="272"/>
        <v>599612.10250000004</v>
      </c>
      <c r="C3473" s="274">
        <f t="shared" si="276"/>
        <v>538699.19999999995</v>
      </c>
      <c r="D3473" s="276">
        <f t="shared" si="273"/>
        <v>172.7490932008067</v>
      </c>
      <c r="E3473" s="276">
        <f t="shared" si="274"/>
        <v>155.19999999999999</v>
      </c>
    </row>
    <row r="3474" spans="1:5" x14ac:dyDescent="0.2">
      <c r="A3474" s="273">
        <f t="shared" si="275"/>
        <v>3472</v>
      </c>
      <c r="B3474" s="16">
        <f t="shared" si="272"/>
        <v>599779.28</v>
      </c>
      <c r="C3474" s="274">
        <f t="shared" si="276"/>
        <v>538854.39999999991</v>
      </c>
      <c r="D3474" s="276">
        <f t="shared" si="273"/>
        <v>172.74748847926267</v>
      </c>
      <c r="E3474" s="276">
        <f t="shared" si="274"/>
        <v>155.19999999999996</v>
      </c>
    </row>
    <row r="3475" spans="1:5" x14ac:dyDescent="0.2">
      <c r="A3475" s="273">
        <f t="shared" si="275"/>
        <v>3473</v>
      </c>
      <c r="B3475" s="16">
        <f t="shared" si="272"/>
        <v>599946.45750000002</v>
      </c>
      <c r="C3475" s="274">
        <f t="shared" si="276"/>
        <v>539009.6</v>
      </c>
      <c r="D3475" s="276">
        <f t="shared" si="273"/>
        <v>172.74588468183128</v>
      </c>
      <c r="E3475" s="276">
        <f t="shared" si="274"/>
        <v>155.19999999999999</v>
      </c>
    </row>
    <row r="3476" spans="1:5" x14ac:dyDescent="0.2">
      <c r="A3476" s="273">
        <f t="shared" si="275"/>
        <v>3474</v>
      </c>
      <c r="B3476" s="16">
        <f t="shared" si="272"/>
        <v>600113.63500000001</v>
      </c>
      <c r="C3476" s="274">
        <f t="shared" si="276"/>
        <v>539164.79999999993</v>
      </c>
      <c r="D3476" s="276">
        <f t="shared" si="273"/>
        <v>172.74428180771446</v>
      </c>
      <c r="E3476" s="276">
        <f t="shared" si="274"/>
        <v>155.19999999999999</v>
      </c>
    </row>
    <row r="3477" spans="1:5" x14ac:dyDescent="0.2">
      <c r="A3477" s="273">
        <f t="shared" si="275"/>
        <v>3475</v>
      </c>
      <c r="B3477" s="16">
        <f t="shared" si="272"/>
        <v>600280.8125</v>
      </c>
      <c r="C3477" s="274">
        <f t="shared" si="276"/>
        <v>539320</v>
      </c>
      <c r="D3477" s="276">
        <f t="shared" si="273"/>
        <v>172.7426798561151</v>
      </c>
      <c r="E3477" s="276">
        <f t="shared" si="274"/>
        <v>155.19999999999999</v>
      </c>
    </row>
    <row r="3478" spans="1:5" x14ac:dyDescent="0.2">
      <c r="A3478" s="273">
        <f t="shared" si="275"/>
        <v>3476</v>
      </c>
      <c r="B3478" s="16">
        <f t="shared" si="272"/>
        <v>600447.99</v>
      </c>
      <c r="C3478" s="274">
        <f t="shared" si="276"/>
        <v>539475.19999999995</v>
      </c>
      <c r="D3478" s="276">
        <f t="shared" si="273"/>
        <v>172.74107882623704</v>
      </c>
      <c r="E3478" s="276">
        <f t="shared" si="274"/>
        <v>155.19999999999999</v>
      </c>
    </row>
    <row r="3479" spans="1:5" x14ac:dyDescent="0.2">
      <c r="A3479" s="273">
        <f t="shared" si="275"/>
        <v>3477</v>
      </c>
      <c r="B3479" s="16">
        <f t="shared" si="272"/>
        <v>600615.16749999998</v>
      </c>
      <c r="C3479" s="274">
        <f t="shared" si="276"/>
        <v>539630.39999999991</v>
      </c>
      <c r="D3479" s="276">
        <f t="shared" si="273"/>
        <v>172.73947871728501</v>
      </c>
      <c r="E3479" s="276">
        <f t="shared" si="274"/>
        <v>155.19999999999996</v>
      </c>
    </row>
    <row r="3480" spans="1:5" x14ac:dyDescent="0.2">
      <c r="A3480" s="273">
        <f t="shared" si="275"/>
        <v>3478</v>
      </c>
      <c r="B3480" s="16">
        <f t="shared" si="272"/>
        <v>600782.34499999997</v>
      </c>
      <c r="C3480" s="274">
        <f t="shared" si="276"/>
        <v>539785.6</v>
      </c>
      <c r="D3480" s="276">
        <f t="shared" si="273"/>
        <v>172.73787952846462</v>
      </c>
      <c r="E3480" s="276">
        <f t="shared" si="274"/>
        <v>155.19999999999999</v>
      </c>
    </row>
    <row r="3481" spans="1:5" x14ac:dyDescent="0.2">
      <c r="A3481" s="273">
        <f t="shared" si="275"/>
        <v>3479</v>
      </c>
      <c r="B3481" s="16">
        <f t="shared" si="272"/>
        <v>600949.52249999996</v>
      </c>
      <c r="C3481" s="274">
        <f t="shared" si="276"/>
        <v>539940.79999999993</v>
      </c>
      <c r="D3481" s="276">
        <f t="shared" si="273"/>
        <v>172.73628125898244</v>
      </c>
      <c r="E3481" s="276">
        <f t="shared" si="274"/>
        <v>155.19999999999999</v>
      </c>
    </row>
    <row r="3482" spans="1:5" x14ac:dyDescent="0.2">
      <c r="A3482" s="273">
        <f t="shared" si="275"/>
        <v>3480</v>
      </c>
      <c r="B3482" s="16">
        <f t="shared" si="272"/>
        <v>601116.70000000007</v>
      </c>
      <c r="C3482" s="274">
        <f t="shared" si="276"/>
        <v>540096</v>
      </c>
      <c r="D3482" s="276">
        <f t="shared" si="273"/>
        <v>172.73468390804601</v>
      </c>
      <c r="E3482" s="276">
        <f t="shared" si="274"/>
        <v>155.19999999999999</v>
      </c>
    </row>
    <row r="3483" spans="1:5" x14ac:dyDescent="0.2">
      <c r="A3483" s="273">
        <f t="shared" si="275"/>
        <v>3481</v>
      </c>
      <c r="B3483" s="16">
        <f t="shared" si="272"/>
        <v>601283.87750000006</v>
      </c>
      <c r="C3483" s="274">
        <f t="shared" si="276"/>
        <v>540251.19999999995</v>
      </c>
      <c r="D3483" s="276">
        <f t="shared" si="273"/>
        <v>172.73308747486357</v>
      </c>
      <c r="E3483" s="276">
        <f t="shared" si="274"/>
        <v>155.19999999999999</v>
      </c>
    </row>
    <row r="3484" spans="1:5" x14ac:dyDescent="0.2">
      <c r="A3484" s="273">
        <f t="shared" si="275"/>
        <v>3482</v>
      </c>
      <c r="B3484" s="16">
        <f t="shared" si="272"/>
        <v>601451.05500000005</v>
      </c>
      <c r="C3484" s="274">
        <f t="shared" si="276"/>
        <v>540406.39999999991</v>
      </c>
      <c r="D3484" s="276">
        <f t="shared" si="273"/>
        <v>172.73149195864448</v>
      </c>
      <c r="E3484" s="276">
        <f t="shared" si="274"/>
        <v>155.19999999999996</v>
      </c>
    </row>
    <row r="3485" spans="1:5" x14ac:dyDescent="0.2">
      <c r="A3485" s="273">
        <f t="shared" si="275"/>
        <v>3483</v>
      </c>
      <c r="B3485" s="16">
        <f t="shared" si="272"/>
        <v>601618.23250000004</v>
      </c>
      <c r="C3485" s="274">
        <f t="shared" si="276"/>
        <v>540561.6</v>
      </c>
      <c r="D3485" s="276">
        <f t="shared" si="273"/>
        <v>172.72989735859892</v>
      </c>
      <c r="E3485" s="276">
        <f t="shared" si="274"/>
        <v>155.19999999999999</v>
      </c>
    </row>
    <row r="3486" spans="1:5" x14ac:dyDescent="0.2">
      <c r="A3486" s="273">
        <f t="shared" si="275"/>
        <v>3484</v>
      </c>
      <c r="B3486" s="16">
        <f t="shared" si="272"/>
        <v>601785.41</v>
      </c>
      <c r="C3486" s="274">
        <f t="shared" si="276"/>
        <v>540716.79999999993</v>
      </c>
      <c r="D3486" s="276">
        <f t="shared" si="273"/>
        <v>172.728303673938</v>
      </c>
      <c r="E3486" s="276">
        <f t="shared" si="274"/>
        <v>155.19999999999999</v>
      </c>
    </row>
    <row r="3487" spans="1:5" x14ac:dyDescent="0.2">
      <c r="A3487" s="273">
        <f t="shared" si="275"/>
        <v>3485</v>
      </c>
      <c r="B3487" s="16">
        <f t="shared" si="272"/>
        <v>601952.58750000002</v>
      </c>
      <c r="C3487" s="274">
        <f t="shared" si="276"/>
        <v>540872</v>
      </c>
      <c r="D3487" s="276">
        <f t="shared" si="273"/>
        <v>172.72671090387374</v>
      </c>
      <c r="E3487" s="276">
        <f t="shared" si="274"/>
        <v>155.19999999999999</v>
      </c>
    </row>
    <row r="3488" spans="1:5" x14ac:dyDescent="0.2">
      <c r="A3488" s="273">
        <f t="shared" si="275"/>
        <v>3486</v>
      </c>
      <c r="B3488" s="16">
        <f t="shared" si="272"/>
        <v>602119.76500000001</v>
      </c>
      <c r="C3488" s="274">
        <f t="shared" si="276"/>
        <v>541027.19999999995</v>
      </c>
      <c r="D3488" s="276">
        <f t="shared" si="273"/>
        <v>172.72511904761905</v>
      </c>
      <c r="E3488" s="276">
        <f t="shared" si="274"/>
        <v>155.19999999999999</v>
      </c>
    </row>
    <row r="3489" spans="1:5" x14ac:dyDescent="0.2">
      <c r="A3489" s="273">
        <f t="shared" si="275"/>
        <v>3487</v>
      </c>
      <c r="B3489" s="16">
        <f t="shared" si="272"/>
        <v>602286.9425</v>
      </c>
      <c r="C3489" s="274">
        <f t="shared" si="276"/>
        <v>541182.39999999991</v>
      </c>
      <c r="D3489" s="276">
        <f t="shared" si="273"/>
        <v>172.72352810438773</v>
      </c>
      <c r="E3489" s="276">
        <f t="shared" si="274"/>
        <v>155.19999999999996</v>
      </c>
    </row>
    <row r="3490" spans="1:5" x14ac:dyDescent="0.2">
      <c r="A3490" s="273">
        <f t="shared" si="275"/>
        <v>3488</v>
      </c>
      <c r="B3490" s="16">
        <f t="shared" si="272"/>
        <v>602454.12</v>
      </c>
      <c r="C3490" s="274">
        <f t="shared" si="276"/>
        <v>541337.59999999998</v>
      </c>
      <c r="D3490" s="276">
        <f t="shared" si="273"/>
        <v>172.72193807339448</v>
      </c>
      <c r="E3490" s="276">
        <f t="shared" si="274"/>
        <v>155.19999999999999</v>
      </c>
    </row>
    <row r="3491" spans="1:5" x14ac:dyDescent="0.2">
      <c r="A3491" s="273">
        <f t="shared" si="275"/>
        <v>3489</v>
      </c>
      <c r="B3491" s="16">
        <f t="shared" si="272"/>
        <v>602621.29749999999</v>
      </c>
      <c r="C3491" s="274">
        <f t="shared" si="276"/>
        <v>541492.79999999993</v>
      </c>
      <c r="D3491" s="276">
        <f t="shared" si="273"/>
        <v>172.72034895385497</v>
      </c>
      <c r="E3491" s="276">
        <f t="shared" si="274"/>
        <v>155.19999999999999</v>
      </c>
    </row>
    <row r="3492" spans="1:5" x14ac:dyDescent="0.2">
      <c r="A3492" s="273">
        <f t="shared" si="275"/>
        <v>3490</v>
      </c>
      <c r="B3492" s="16">
        <f t="shared" si="272"/>
        <v>602788.47499999998</v>
      </c>
      <c r="C3492" s="274">
        <f t="shared" si="276"/>
        <v>541648</v>
      </c>
      <c r="D3492" s="276">
        <f t="shared" si="273"/>
        <v>172.71876074498567</v>
      </c>
      <c r="E3492" s="276">
        <f t="shared" si="274"/>
        <v>155.19999999999999</v>
      </c>
    </row>
    <row r="3493" spans="1:5" x14ac:dyDescent="0.2">
      <c r="A3493" s="273">
        <f t="shared" si="275"/>
        <v>3491</v>
      </c>
      <c r="B3493" s="16">
        <f t="shared" si="272"/>
        <v>602955.65249999997</v>
      </c>
      <c r="C3493" s="274">
        <f t="shared" si="276"/>
        <v>541803.19999999995</v>
      </c>
      <c r="D3493" s="276">
        <f t="shared" si="273"/>
        <v>172.71717344600401</v>
      </c>
      <c r="E3493" s="276">
        <f t="shared" si="274"/>
        <v>155.19999999999999</v>
      </c>
    </row>
    <row r="3494" spans="1:5" x14ac:dyDescent="0.2">
      <c r="A3494" s="273">
        <f t="shared" si="275"/>
        <v>3492</v>
      </c>
      <c r="B3494" s="16">
        <f t="shared" si="272"/>
        <v>603122.83000000007</v>
      </c>
      <c r="C3494" s="274">
        <f t="shared" si="276"/>
        <v>541958.39999999991</v>
      </c>
      <c r="D3494" s="276">
        <f t="shared" si="273"/>
        <v>172.71558705612833</v>
      </c>
      <c r="E3494" s="276">
        <f t="shared" si="274"/>
        <v>155.19999999999996</v>
      </c>
    </row>
    <row r="3495" spans="1:5" x14ac:dyDescent="0.2">
      <c r="A3495" s="273">
        <f t="shared" si="275"/>
        <v>3493</v>
      </c>
      <c r="B3495" s="16">
        <f t="shared" si="272"/>
        <v>603290.00750000007</v>
      </c>
      <c r="C3495" s="274">
        <f t="shared" si="276"/>
        <v>542113.6</v>
      </c>
      <c r="D3495" s="276">
        <f t="shared" si="273"/>
        <v>172.71400157457774</v>
      </c>
      <c r="E3495" s="276">
        <f t="shared" si="274"/>
        <v>155.19999999999999</v>
      </c>
    </row>
    <row r="3496" spans="1:5" x14ac:dyDescent="0.2">
      <c r="A3496" s="273">
        <f t="shared" si="275"/>
        <v>3494</v>
      </c>
      <c r="B3496" s="16">
        <f t="shared" si="272"/>
        <v>603457.18500000006</v>
      </c>
      <c r="C3496" s="274">
        <f t="shared" si="276"/>
        <v>542268.79999999993</v>
      </c>
      <c r="D3496" s="276">
        <f t="shared" si="273"/>
        <v>172.71241700057243</v>
      </c>
      <c r="E3496" s="276">
        <f t="shared" si="274"/>
        <v>155.19999999999999</v>
      </c>
    </row>
    <row r="3497" spans="1:5" x14ac:dyDescent="0.2">
      <c r="A3497" s="273">
        <f t="shared" si="275"/>
        <v>3495</v>
      </c>
      <c r="B3497" s="16">
        <f t="shared" si="272"/>
        <v>603624.36250000005</v>
      </c>
      <c r="C3497" s="274">
        <f t="shared" si="276"/>
        <v>542424</v>
      </c>
      <c r="D3497" s="276">
        <f t="shared" si="273"/>
        <v>172.71083333333334</v>
      </c>
      <c r="E3497" s="276">
        <f t="shared" si="274"/>
        <v>155.19999999999999</v>
      </c>
    </row>
    <row r="3498" spans="1:5" x14ac:dyDescent="0.2">
      <c r="A3498" s="273">
        <f t="shared" si="275"/>
        <v>3496</v>
      </c>
      <c r="B3498" s="16">
        <f t="shared" si="272"/>
        <v>603791.54</v>
      </c>
      <c r="C3498" s="274">
        <f t="shared" si="276"/>
        <v>542579.19999999995</v>
      </c>
      <c r="D3498" s="276">
        <f t="shared" si="273"/>
        <v>172.7092505720824</v>
      </c>
      <c r="E3498" s="276">
        <f t="shared" si="274"/>
        <v>155.19999999999999</v>
      </c>
    </row>
    <row r="3499" spans="1:5" x14ac:dyDescent="0.2">
      <c r="A3499" s="273">
        <f t="shared" si="275"/>
        <v>3497</v>
      </c>
      <c r="B3499" s="16">
        <f t="shared" si="272"/>
        <v>603958.71750000003</v>
      </c>
      <c r="C3499" s="274">
        <f t="shared" si="276"/>
        <v>542734.39999999991</v>
      </c>
      <c r="D3499" s="276">
        <f t="shared" si="273"/>
        <v>172.70766871604232</v>
      </c>
      <c r="E3499" s="276">
        <f t="shared" si="274"/>
        <v>155.19999999999996</v>
      </c>
    </row>
    <row r="3500" spans="1:5" x14ac:dyDescent="0.2">
      <c r="A3500" s="273">
        <f t="shared" si="275"/>
        <v>3498</v>
      </c>
      <c r="B3500" s="16">
        <f t="shared" si="272"/>
        <v>604125.89500000002</v>
      </c>
      <c r="C3500" s="274">
        <f t="shared" si="276"/>
        <v>542889.6</v>
      </c>
      <c r="D3500" s="276">
        <f t="shared" si="273"/>
        <v>172.70608776443683</v>
      </c>
      <c r="E3500" s="276">
        <f t="shared" si="274"/>
        <v>155.19999999999999</v>
      </c>
    </row>
    <row r="3501" spans="1:5" x14ac:dyDescent="0.2">
      <c r="A3501" s="273">
        <f t="shared" si="275"/>
        <v>3499</v>
      </c>
      <c r="B3501" s="16">
        <f t="shared" si="272"/>
        <v>604293.07250000001</v>
      </c>
      <c r="C3501" s="274">
        <f t="shared" si="276"/>
        <v>543044.79999999993</v>
      </c>
      <c r="D3501" s="276">
        <f t="shared" si="273"/>
        <v>172.70450771649044</v>
      </c>
      <c r="E3501" s="276">
        <f t="shared" si="274"/>
        <v>155.19999999999999</v>
      </c>
    </row>
    <row r="3502" spans="1:5" x14ac:dyDescent="0.2">
      <c r="A3502" s="273">
        <f t="shared" si="275"/>
        <v>3500</v>
      </c>
      <c r="B3502" s="16">
        <f t="shared" si="272"/>
        <v>604460.25</v>
      </c>
      <c r="C3502" s="274">
        <f t="shared" si="276"/>
        <v>543200</v>
      </c>
      <c r="D3502" s="276">
        <f t="shared" si="273"/>
        <v>172.70292857142857</v>
      </c>
      <c r="E3502" s="276">
        <f t="shared" si="274"/>
        <v>155.19999999999999</v>
      </c>
    </row>
    <row r="3503" spans="1:5" x14ac:dyDescent="0.2">
      <c r="A3503" s="273">
        <f t="shared" si="275"/>
        <v>3501</v>
      </c>
      <c r="B3503" s="16">
        <f t="shared" si="272"/>
        <v>604627.42749999999</v>
      </c>
      <c r="C3503" s="274">
        <f t="shared" si="276"/>
        <v>543355.19999999995</v>
      </c>
      <c r="D3503" s="276">
        <f t="shared" si="273"/>
        <v>172.70135032847759</v>
      </c>
      <c r="E3503" s="276">
        <f t="shared" si="274"/>
        <v>155.19999999999999</v>
      </c>
    </row>
    <row r="3504" spans="1:5" x14ac:dyDescent="0.2">
      <c r="A3504" s="273">
        <f t="shared" si="275"/>
        <v>3502</v>
      </c>
      <c r="B3504" s="16">
        <f t="shared" si="272"/>
        <v>604794.60499999998</v>
      </c>
      <c r="C3504" s="274">
        <f t="shared" si="276"/>
        <v>543510.39999999991</v>
      </c>
      <c r="D3504" s="276">
        <f t="shared" si="273"/>
        <v>172.69977298686464</v>
      </c>
      <c r="E3504" s="276">
        <f t="shared" si="274"/>
        <v>155.19999999999996</v>
      </c>
    </row>
    <row r="3505" spans="1:5" x14ac:dyDescent="0.2">
      <c r="A3505" s="273">
        <f t="shared" si="275"/>
        <v>3503</v>
      </c>
      <c r="B3505" s="16">
        <f t="shared" si="272"/>
        <v>604961.78249999997</v>
      </c>
      <c r="C3505" s="274">
        <f t="shared" si="276"/>
        <v>543665.6</v>
      </c>
      <c r="D3505" s="276">
        <f t="shared" si="273"/>
        <v>172.69819654581786</v>
      </c>
      <c r="E3505" s="276">
        <f t="shared" si="274"/>
        <v>155.19999999999999</v>
      </c>
    </row>
    <row r="3506" spans="1:5" x14ac:dyDescent="0.2">
      <c r="A3506" s="273">
        <f t="shared" si="275"/>
        <v>3504</v>
      </c>
      <c r="B3506" s="16">
        <f t="shared" si="272"/>
        <v>605128.95999999996</v>
      </c>
      <c r="C3506" s="274">
        <f t="shared" si="276"/>
        <v>543820.79999999993</v>
      </c>
      <c r="D3506" s="276">
        <f t="shared" si="273"/>
        <v>172.6966210045662</v>
      </c>
      <c r="E3506" s="276">
        <f t="shared" si="274"/>
        <v>155.19999999999999</v>
      </c>
    </row>
    <row r="3507" spans="1:5" x14ac:dyDescent="0.2">
      <c r="A3507" s="273">
        <f t="shared" si="275"/>
        <v>3505</v>
      </c>
      <c r="B3507" s="16">
        <f t="shared" si="272"/>
        <v>605296.13750000007</v>
      </c>
      <c r="C3507" s="274">
        <f t="shared" si="276"/>
        <v>543976</v>
      </c>
      <c r="D3507" s="276">
        <f t="shared" si="273"/>
        <v>172.69504636233953</v>
      </c>
      <c r="E3507" s="276">
        <f t="shared" si="274"/>
        <v>155.19999999999999</v>
      </c>
    </row>
    <row r="3508" spans="1:5" x14ac:dyDescent="0.2">
      <c r="A3508" s="273">
        <f t="shared" si="275"/>
        <v>3506</v>
      </c>
      <c r="B3508" s="16">
        <f t="shared" si="272"/>
        <v>605463.31500000006</v>
      </c>
      <c r="C3508" s="274">
        <f t="shared" si="276"/>
        <v>544131.19999999995</v>
      </c>
      <c r="D3508" s="276">
        <f t="shared" si="273"/>
        <v>172.69347261836853</v>
      </c>
      <c r="E3508" s="276">
        <f t="shared" si="274"/>
        <v>155.19999999999999</v>
      </c>
    </row>
    <row r="3509" spans="1:5" x14ac:dyDescent="0.2">
      <c r="A3509" s="273">
        <f t="shared" si="275"/>
        <v>3507</v>
      </c>
      <c r="B3509" s="16">
        <f t="shared" si="272"/>
        <v>605630.49250000005</v>
      </c>
      <c r="C3509" s="274">
        <f t="shared" si="276"/>
        <v>544286.39999999991</v>
      </c>
      <c r="D3509" s="276">
        <f t="shared" si="273"/>
        <v>172.69189977188481</v>
      </c>
      <c r="E3509" s="276">
        <f t="shared" si="274"/>
        <v>155.19999999999996</v>
      </c>
    </row>
    <row r="3510" spans="1:5" x14ac:dyDescent="0.2">
      <c r="A3510" s="273">
        <f t="shared" si="275"/>
        <v>3508</v>
      </c>
      <c r="B3510" s="16">
        <f t="shared" si="272"/>
        <v>605797.67000000004</v>
      </c>
      <c r="C3510" s="274">
        <f t="shared" si="276"/>
        <v>544441.59999999998</v>
      </c>
      <c r="D3510" s="276">
        <f t="shared" si="273"/>
        <v>172.69032782212088</v>
      </c>
      <c r="E3510" s="276">
        <f t="shared" si="274"/>
        <v>155.19999999999999</v>
      </c>
    </row>
    <row r="3511" spans="1:5" x14ac:dyDescent="0.2">
      <c r="A3511" s="273">
        <f t="shared" si="275"/>
        <v>3509</v>
      </c>
      <c r="B3511" s="16">
        <f t="shared" si="272"/>
        <v>605964.84750000003</v>
      </c>
      <c r="C3511" s="274">
        <f t="shared" si="276"/>
        <v>544596.79999999993</v>
      </c>
      <c r="D3511" s="276">
        <f t="shared" si="273"/>
        <v>172.68875676831007</v>
      </c>
      <c r="E3511" s="276">
        <f t="shared" si="274"/>
        <v>155.19999999999999</v>
      </c>
    </row>
    <row r="3512" spans="1:5" x14ac:dyDescent="0.2">
      <c r="A3512" s="273">
        <f t="shared" si="275"/>
        <v>3510</v>
      </c>
      <c r="B3512" s="16">
        <f t="shared" si="272"/>
        <v>606132.02500000002</v>
      </c>
      <c r="C3512" s="274">
        <f t="shared" si="276"/>
        <v>544752</v>
      </c>
      <c r="D3512" s="276">
        <f t="shared" si="273"/>
        <v>172.68718660968662</v>
      </c>
      <c r="E3512" s="276">
        <f t="shared" si="274"/>
        <v>155.19999999999999</v>
      </c>
    </row>
    <row r="3513" spans="1:5" x14ac:dyDescent="0.2">
      <c r="A3513" s="273">
        <f t="shared" si="275"/>
        <v>3511</v>
      </c>
      <c r="B3513" s="16">
        <f t="shared" si="272"/>
        <v>606299.20250000001</v>
      </c>
      <c r="C3513" s="274">
        <f t="shared" si="276"/>
        <v>544907.19999999995</v>
      </c>
      <c r="D3513" s="276">
        <f t="shared" si="273"/>
        <v>172.68561734548561</v>
      </c>
      <c r="E3513" s="276">
        <f t="shared" si="274"/>
        <v>155.19999999999999</v>
      </c>
    </row>
    <row r="3514" spans="1:5" x14ac:dyDescent="0.2">
      <c r="A3514" s="273">
        <f t="shared" si="275"/>
        <v>3512</v>
      </c>
      <c r="B3514" s="16">
        <f t="shared" si="272"/>
        <v>606466.38</v>
      </c>
      <c r="C3514" s="274">
        <f t="shared" si="276"/>
        <v>545062.39999999991</v>
      </c>
      <c r="D3514" s="276">
        <f t="shared" si="273"/>
        <v>172.68404897494307</v>
      </c>
      <c r="E3514" s="276">
        <f t="shared" si="274"/>
        <v>155.19999999999996</v>
      </c>
    </row>
    <row r="3515" spans="1:5" x14ac:dyDescent="0.2">
      <c r="A3515" s="273">
        <f t="shared" si="275"/>
        <v>3513</v>
      </c>
      <c r="B3515" s="16">
        <f t="shared" si="272"/>
        <v>606633.5575</v>
      </c>
      <c r="C3515" s="274">
        <f t="shared" si="276"/>
        <v>545217.6</v>
      </c>
      <c r="D3515" s="276">
        <f t="shared" si="273"/>
        <v>172.68248149729575</v>
      </c>
      <c r="E3515" s="276">
        <f t="shared" si="274"/>
        <v>155.19999999999999</v>
      </c>
    </row>
    <row r="3516" spans="1:5" x14ac:dyDescent="0.2">
      <c r="A3516" s="273">
        <f t="shared" si="275"/>
        <v>3514</v>
      </c>
      <c r="B3516" s="16">
        <f t="shared" si="272"/>
        <v>606800.73499999999</v>
      </c>
      <c r="C3516" s="274">
        <f t="shared" si="276"/>
        <v>545372.79999999993</v>
      </c>
      <c r="D3516" s="276">
        <f t="shared" si="273"/>
        <v>172.68091491178143</v>
      </c>
      <c r="E3516" s="276">
        <f t="shared" si="274"/>
        <v>155.19999999999999</v>
      </c>
    </row>
    <row r="3517" spans="1:5" x14ac:dyDescent="0.2">
      <c r="A3517" s="273">
        <f t="shared" si="275"/>
        <v>3515</v>
      </c>
      <c r="B3517" s="16">
        <f t="shared" si="272"/>
        <v>606967.91249999998</v>
      </c>
      <c r="C3517" s="274">
        <f t="shared" si="276"/>
        <v>545528</v>
      </c>
      <c r="D3517" s="276">
        <f t="shared" si="273"/>
        <v>172.67934921763867</v>
      </c>
      <c r="E3517" s="276">
        <f t="shared" si="274"/>
        <v>155.19999999999999</v>
      </c>
    </row>
    <row r="3518" spans="1:5" x14ac:dyDescent="0.2">
      <c r="A3518" s="273">
        <f t="shared" si="275"/>
        <v>3516</v>
      </c>
      <c r="B3518" s="16">
        <f t="shared" si="272"/>
        <v>607135.09</v>
      </c>
      <c r="C3518" s="274">
        <f t="shared" si="276"/>
        <v>545683.19999999995</v>
      </c>
      <c r="D3518" s="276">
        <f t="shared" si="273"/>
        <v>172.67778441410692</v>
      </c>
      <c r="E3518" s="276">
        <f t="shared" si="274"/>
        <v>155.19999999999999</v>
      </c>
    </row>
    <row r="3519" spans="1:5" x14ac:dyDescent="0.2">
      <c r="A3519" s="273">
        <f t="shared" si="275"/>
        <v>3517</v>
      </c>
      <c r="B3519" s="16">
        <f t="shared" si="272"/>
        <v>607302.26750000007</v>
      </c>
      <c r="C3519" s="274">
        <f t="shared" si="276"/>
        <v>545838.39999999991</v>
      </c>
      <c r="D3519" s="276">
        <f t="shared" si="273"/>
        <v>172.67622050042652</v>
      </c>
      <c r="E3519" s="276">
        <f t="shared" si="274"/>
        <v>155.19999999999996</v>
      </c>
    </row>
    <row r="3520" spans="1:5" x14ac:dyDescent="0.2">
      <c r="A3520" s="273">
        <f t="shared" si="275"/>
        <v>3518</v>
      </c>
      <c r="B3520" s="16">
        <f t="shared" si="272"/>
        <v>607469.44500000007</v>
      </c>
      <c r="C3520" s="274">
        <f t="shared" si="276"/>
        <v>545993.6</v>
      </c>
      <c r="D3520" s="276">
        <f t="shared" si="273"/>
        <v>172.67465747583856</v>
      </c>
      <c r="E3520" s="276">
        <f t="shared" si="274"/>
        <v>155.19999999999999</v>
      </c>
    </row>
    <row r="3521" spans="1:5" x14ac:dyDescent="0.2">
      <c r="A3521" s="273">
        <f t="shared" si="275"/>
        <v>3519</v>
      </c>
      <c r="B3521" s="16">
        <f t="shared" si="272"/>
        <v>607636.62250000006</v>
      </c>
      <c r="C3521" s="274">
        <f t="shared" si="276"/>
        <v>546148.79999999993</v>
      </c>
      <c r="D3521" s="276">
        <f t="shared" si="273"/>
        <v>172.67309533958513</v>
      </c>
      <c r="E3521" s="276">
        <f t="shared" si="274"/>
        <v>155.19999999999999</v>
      </c>
    </row>
    <row r="3522" spans="1:5" x14ac:dyDescent="0.2">
      <c r="A3522" s="273">
        <f t="shared" si="275"/>
        <v>3520</v>
      </c>
      <c r="B3522" s="16">
        <f t="shared" si="272"/>
        <v>607803.80000000005</v>
      </c>
      <c r="C3522" s="274">
        <f t="shared" si="276"/>
        <v>546304</v>
      </c>
      <c r="D3522" s="276">
        <f t="shared" si="273"/>
        <v>172.67153409090909</v>
      </c>
      <c r="E3522" s="276">
        <f t="shared" si="274"/>
        <v>155.19999999999999</v>
      </c>
    </row>
    <row r="3523" spans="1:5" x14ac:dyDescent="0.2">
      <c r="A3523" s="273">
        <f t="shared" si="275"/>
        <v>3521</v>
      </c>
      <c r="B3523" s="16">
        <f t="shared" si="272"/>
        <v>607970.97750000004</v>
      </c>
      <c r="C3523" s="274">
        <f t="shared" si="276"/>
        <v>546459.19999999995</v>
      </c>
      <c r="D3523" s="276">
        <f t="shared" si="273"/>
        <v>172.66997372905425</v>
      </c>
      <c r="E3523" s="276">
        <f t="shared" si="274"/>
        <v>155.19999999999999</v>
      </c>
    </row>
    <row r="3524" spans="1:5" x14ac:dyDescent="0.2">
      <c r="A3524" s="273">
        <f t="shared" si="275"/>
        <v>3522</v>
      </c>
      <c r="B3524" s="16">
        <f t="shared" ref="B3524:B3587" si="277">1.165*(16600+(A3524*143.5))</f>
        <v>608138.15500000003</v>
      </c>
      <c r="C3524" s="274">
        <f t="shared" si="276"/>
        <v>546614.39999999991</v>
      </c>
      <c r="D3524" s="276">
        <f t="shared" ref="D3524:D3587" si="278">B3524/A3524</f>
        <v>172.66841425326521</v>
      </c>
      <c r="E3524" s="276">
        <f t="shared" ref="E3524:E3587" si="279">C3524/A3524</f>
        <v>155.19999999999996</v>
      </c>
    </row>
    <row r="3525" spans="1:5" x14ac:dyDescent="0.2">
      <c r="A3525" s="273">
        <f t="shared" si="275"/>
        <v>3523</v>
      </c>
      <c r="B3525" s="16">
        <f t="shared" si="277"/>
        <v>608305.33250000002</v>
      </c>
      <c r="C3525" s="274">
        <f t="shared" si="276"/>
        <v>546769.6</v>
      </c>
      <c r="D3525" s="276">
        <f t="shared" si="278"/>
        <v>172.66685566278741</v>
      </c>
      <c r="E3525" s="276">
        <f t="shared" si="279"/>
        <v>155.19999999999999</v>
      </c>
    </row>
    <row r="3526" spans="1:5" x14ac:dyDescent="0.2">
      <c r="A3526" s="273">
        <f t="shared" si="275"/>
        <v>3524</v>
      </c>
      <c r="B3526" s="16">
        <f t="shared" si="277"/>
        <v>608472.51</v>
      </c>
      <c r="C3526" s="274">
        <f t="shared" si="276"/>
        <v>546924.79999999993</v>
      </c>
      <c r="D3526" s="276">
        <f t="shared" si="278"/>
        <v>172.66529795686719</v>
      </c>
      <c r="E3526" s="276">
        <f t="shared" si="279"/>
        <v>155.19999999999999</v>
      </c>
    </row>
    <row r="3527" spans="1:5" x14ac:dyDescent="0.2">
      <c r="A3527" s="273">
        <f t="shared" si="275"/>
        <v>3525</v>
      </c>
      <c r="B3527" s="16">
        <f t="shared" si="277"/>
        <v>608639.6875</v>
      </c>
      <c r="C3527" s="274">
        <f t="shared" si="276"/>
        <v>547080</v>
      </c>
      <c r="D3527" s="276">
        <f t="shared" si="278"/>
        <v>172.66374113475177</v>
      </c>
      <c r="E3527" s="276">
        <f t="shared" si="279"/>
        <v>155.19999999999999</v>
      </c>
    </row>
    <row r="3528" spans="1:5" x14ac:dyDescent="0.2">
      <c r="A3528" s="273">
        <f t="shared" si="275"/>
        <v>3526</v>
      </c>
      <c r="B3528" s="16">
        <f t="shared" si="277"/>
        <v>608806.86499999999</v>
      </c>
      <c r="C3528" s="274">
        <f t="shared" si="276"/>
        <v>547235.19999999995</v>
      </c>
      <c r="D3528" s="276">
        <f t="shared" si="278"/>
        <v>172.66218519568918</v>
      </c>
      <c r="E3528" s="276">
        <f t="shared" si="279"/>
        <v>155.19999999999999</v>
      </c>
    </row>
    <row r="3529" spans="1:5" x14ac:dyDescent="0.2">
      <c r="A3529" s="273">
        <f t="shared" si="275"/>
        <v>3527</v>
      </c>
      <c r="B3529" s="16">
        <f t="shared" si="277"/>
        <v>608974.04249999998</v>
      </c>
      <c r="C3529" s="274">
        <f t="shared" si="276"/>
        <v>547390.39999999991</v>
      </c>
      <c r="D3529" s="276">
        <f t="shared" si="278"/>
        <v>172.66063013892827</v>
      </c>
      <c r="E3529" s="276">
        <f t="shared" si="279"/>
        <v>155.19999999999996</v>
      </c>
    </row>
    <row r="3530" spans="1:5" x14ac:dyDescent="0.2">
      <c r="A3530" s="273">
        <f t="shared" si="275"/>
        <v>3528</v>
      </c>
      <c r="B3530" s="16">
        <f t="shared" si="277"/>
        <v>609141.22</v>
      </c>
      <c r="C3530" s="274">
        <f t="shared" si="276"/>
        <v>547545.59999999998</v>
      </c>
      <c r="D3530" s="276">
        <f t="shared" si="278"/>
        <v>172.65907596371881</v>
      </c>
      <c r="E3530" s="276">
        <f t="shared" si="279"/>
        <v>155.19999999999999</v>
      </c>
    </row>
    <row r="3531" spans="1:5" x14ac:dyDescent="0.2">
      <c r="A3531" s="273">
        <f t="shared" si="275"/>
        <v>3529</v>
      </c>
      <c r="B3531" s="16">
        <f t="shared" si="277"/>
        <v>609308.39749999996</v>
      </c>
      <c r="C3531" s="274">
        <f t="shared" si="276"/>
        <v>547700.79999999993</v>
      </c>
      <c r="D3531" s="276">
        <f t="shared" si="278"/>
        <v>172.65752266931142</v>
      </c>
      <c r="E3531" s="276">
        <f t="shared" si="279"/>
        <v>155.19999999999999</v>
      </c>
    </row>
    <row r="3532" spans="1:5" x14ac:dyDescent="0.2">
      <c r="A3532" s="273">
        <f t="shared" si="275"/>
        <v>3530</v>
      </c>
      <c r="B3532" s="16">
        <f t="shared" si="277"/>
        <v>609475.57500000007</v>
      </c>
      <c r="C3532" s="274">
        <f t="shared" si="276"/>
        <v>547856</v>
      </c>
      <c r="D3532" s="276">
        <f t="shared" si="278"/>
        <v>172.65597025495754</v>
      </c>
      <c r="E3532" s="276">
        <f t="shared" si="279"/>
        <v>155.19999999999999</v>
      </c>
    </row>
    <row r="3533" spans="1:5" x14ac:dyDescent="0.2">
      <c r="A3533" s="273">
        <f t="shared" si="275"/>
        <v>3531</v>
      </c>
      <c r="B3533" s="16">
        <f t="shared" si="277"/>
        <v>609642.75250000006</v>
      </c>
      <c r="C3533" s="274">
        <f t="shared" si="276"/>
        <v>548011.19999999995</v>
      </c>
      <c r="D3533" s="276">
        <f t="shared" si="278"/>
        <v>172.65441871990939</v>
      </c>
      <c r="E3533" s="276">
        <f t="shared" si="279"/>
        <v>155.19999999999999</v>
      </c>
    </row>
    <row r="3534" spans="1:5" x14ac:dyDescent="0.2">
      <c r="A3534" s="273">
        <f t="shared" si="275"/>
        <v>3532</v>
      </c>
      <c r="B3534" s="16">
        <f t="shared" si="277"/>
        <v>609809.93000000005</v>
      </c>
      <c r="C3534" s="274">
        <f t="shared" si="276"/>
        <v>548166.39999999991</v>
      </c>
      <c r="D3534" s="276">
        <f t="shared" si="278"/>
        <v>172.65286806342019</v>
      </c>
      <c r="E3534" s="276">
        <f t="shared" si="279"/>
        <v>155.19999999999996</v>
      </c>
    </row>
    <row r="3535" spans="1:5" x14ac:dyDescent="0.2">
      <c r="A3535" s="273">
        <f t="shared" ref="A3535:A3598" si="280">A3534+1</f>
        <v>3533</v>
      </c>
      <c r="B3535" s="16">
        <f t="shared" si="277"/>
        <v>609977.10750000004</v>
      </c>
      <c r="C3535" s="274">
        <f t="shared" ref="C3535:C3598" si="281">A3535*155.2</f>
        <v>548321.6</v>
      </c>
      <c r="D3535" s="276">
        <f t="shared" si="278"/>
        <v>172.65131828474387</v>
      </c>
      <c r="E3535" s="276">
        <f t="shared" si="279"/>
        <v>155.19999999999999</v>
      </c>
    </row>
    <row r="3536" spans="1:5" x14ac:dyDescent="0.2">
      <c r="A3536" s="273">
        <f t="shared" si="280"/>
        <v>3534</v>
      </c>
      <c r="B3536" s="16">
        <f t="shared" si="277"/>
        <v>610144.28500000003</v>
      </c>
      <c r="C3536" s="274">
        <f t="shared" si="281"/>
        <v>548476.79999999993</v>
      </c>
      <c r="D3536" s="276">
        <f t="shared" si="278"/>
        <v>172.64976938313526</v>
      </c>
      <c r="E3536" s="276">
        <f t="shared" si="279"/>
        <v>155.19999999999999</v>
      </c>
    </row>
    <row r="3537" spans="1:5" x14ac:dyDescent="0.2">
      <c r="A3537" s="273">
        <f t="shared" si="280"/>
        <v>3535</v>
      </c>
      <c r="B3537" s="16">
        <f t="shared" si="277"/>
        <v>610311.46250000002</v>
      </c>
      <c r="C3537" s="274">
        <f t="shared" si="281"/>
        <v>548632</v>
      </c>
      <c r="D3537" s="276">
        <f t="shared" si="278"/>
        <v>172.64822135785008</v>
      </c>
      <c r="E3537" s="276">
        <f t="shared" si="279"/>
        <v>155.19999999999999</v>
      </c>
    </row>
    <row r="3538" spans="1:5" x14ac:dyDescent="0.2">
      <c r="A3538" s="273">
        <f t="shared" si="280"/>
        <v>3536</v>
      </c>
      <c r="B3538" s="16">
        <f t="shared" si="277"/>
        <v>610478.64</v>
      </c>
      <c r="C3538" s="274">
        <f t="shared" si="281"/>
        <v>548787.19999999995</v>
      </c>
      <c r="D3538" s="276">
        <f t="shared" si="278"/>
        <v>172.64667420814479</v>
      </c>
      <c r="E3538" s="276">
        <f t="shared" si="279"/>
        <v>155.19999999999999</v>
      </c>
    </row>
    <row r="3539" spans="1:5" x14ac:dyDescent="0.2">
      <c r="A3539" s="273">
        <f t="shared" si="280"/>
        <v>3537</v>
      </c>
      <c r="B3539" s="16">
        <f t="shared" si="277"/>
        <v>610645.8175</v>
      </c>
      <c r="C3539" s="274">
        <f t="shared" si="281"/>
        <v>548942.39999999991</v>
      </c>
      <c r="D3539" s="276">
        <f t="shared" si="278"/>
        <v>172.6451279332768</v>
      </c>
      <c r="E3539" s="276">
        <f t="shared" si="279"/>
        <v>155.19999999999996</v>
      </c>
    </row>
    <row r="3540" spans="1:5" x14ac:dyDescent="0.2">
      <c r="A3540" s="273">
        <f t="shared" si="280"/>
        <v>3538</v>
      </c>
      <c r="B3540" s="16">
        <f t="shared" si="277"/>
        <v>610812.995</v>
      </c>
      <c r="C3540" s="274">
        <f t="shared" si="281"/>
        <v>549097.6</v>
      </c>
      <c r="D3540" s="276">
        <f t="shared" si="278"/>
        <v>172.64358253250424</v>
      </c>
      <c r="E3540" s="276">
        <f t="shared" si="279"/>
        <v>155.19999999999999</v>
      </c>
    </row>
    <row r="3541" spans="1:5" x14ac:dyDescent="0.2">
      <c r="A3541" s="273">
        <f t="shared" si="280"/>
        <v>3539</v>
      </c>
      <c r="B3541" s="16">
        <f t="shared" si="277"/>
        <v>610980.17249999999</v>
      </c>
      <c r="C3541" s="274">
        <f t="shared" si="281"/>
        <v>549252.79999999993</v>
      </c>
      <c r="D3541" s="276">
        <f t="shared" si="278"/>
        <v>172.64203800508619</v>
      </c>
      <c r="E3541" s="276">
        <f t="shared" si="279"/>
        <v>155.19999999999999</v>
      </c>
    </row>
    <row r="3542" spans="1:5" x14ac:dyDescent="0.2">
      <c r="A3542" s="273">
        <f t="shared" si="280"/>
        <v>3540</v>
      </c>
      <c r="B3542" s="16">
        <f t="shared" si="277"/>
        <v>611147.35</v>
      </c>
      <c r="C3542" s="274">
        <f t="shared" si="281"/>
        <v>549408</v>
      </c>
      <c r="D3542" s="276">
        <f t="shared" si="278"/>
        <v>172.64049435028247</v>
      </c>
      <c r="E3542" s="276">
        <f t="shared" si="279"/>
        <v>155.19999999999999</v>
      </c>
    </row>
    <row r="3543" spans="1:5" x14ac:dyDescent="0.2">
      <c r="A3543" s="273">
        <f t="shared" si="280"/>
        <v>3541</v>
      </c>
      <c r="B3543" s="16">
        <f t="shared" si="277"/>
        <v>611314.52749999997</v>
      </c>
      <c r="C3543" s="274">
        <f t="shared" si="281"/>
        <v>549563.19999999995</v>
      </c>
      <c r="D3543" s="276">
        <f t="shared" si="278"/>
        <v>172.63895156735384</v>
      </c>
      <c r="E3543" s="276">
        <f t="shared" si="279"/>
        <v>155.19999999999999</v>
      </c>
    </row>
    <row r="3544" spans="1:5" x14ac:dyDescent="0.2">
      <c r="A3544" s="273">
        <f t="shared" si="280"/>
        <v>3542</v>
      </c>
      <c r="B3544" s="16">
        <f t="shared" si="277"/>
        <v>611481.70500000007</v>
      </c>
      <c r="C3544" s="274">
        <f t="shared" si="281"/>
        <v>549718.39999999991</v>
      </c>
      <c r="D3544" s="276">
        <f t="shared" si="278"/>
        <v>172.63740965556184</v>
      </c>
      <c r="E3544" s="276">
        <f t="shared" si="279"/>
        <v>155.19999999999996</v>
      </c>
    </row>
    <row r="3545" spans="1:5" x14ac:dyDescent="0.2">
      <c r="A3545" s="273">
        <f t="shared" si="280"/>
        <v>3543</v>
      </c>
      <c r="B3545" s="16">
        <f t="shared" si="277"/>
        <v>611648.88250000007</v>
      </c>
      <c r="C3545" s="274">
        <f t="shared" si="281"/>
        <v>549873.6</v>
      </c>
      <c r="D3545" s="276">
        <f t="shared" si="278"/>
        <v>172.6358686141688</v>
      </c>
      <c r="E3545" s="276">
        <f t="shared" si="279"/>
        <v>155.19999999999999</v>
      </c>
    </row>
    <row r="3546" spans="1:5" x14ac:dyDescent="0.2">
      <c r="A3546" s="273">
        <f t="shared" si="280"/>
        <v>3544</v>
      </c>
      <c r="B3546" s="16">
        <f t="shared" si="277"/>
        <v>611816.06000000006</v>
      </c>
      <c r="C3546" s="274">
        <f t="shared" si="281"/>
        <v>550028.79999999993</v>
      </c>
      <c r="D3546" s="276">
        <f t="shared" si="278"/>
        <v>172.63432844243795</v>
      </c>
      <c r="E3546" s="276">
        <f t="shared" si="279"/>
        <v>155.19999999999999</v>
      </c>
    </row>
    <row r="3547" spans="1:5" x14ac:dyDescent="0.2">
      <c r="A3547" s="273">
        <f t="shared" si="280"/>
        <v>3545</v>
      </c>
      <c r="B3547" s="16">
        <f t="shared" si="277"/>
        <v>611983.23750000005</v>
      </c>
      <c r="C3547" s="274">
        <f t="shared" si="281"/>
        <v>550184</v>
      </c>
      <c r="D3547" s="276">
        <f t="shared" si="278"/>
        <v>172.6327891396333</v>
      </c>
      <c r="E3547" s="276">
        <f t="shared" si="279"/>
        <v>155.19999999999999</v>
      </c>
    </row>
    <row r="3548" spans="1:5" x14ac:dyDescent="0.2">
      <c r="A3548" s="273">
        <f t="shared" si="280"/>
        <v>3546</v>
      </c>
      <c r="B3548" s="16">
        <f t="shared" si="277"/>
        <v>612150.41500000004</v>
      </c>
      <c r="C3548" s="274">
        <f t="shared" si="281"/>
        <v>550339.19999999995</v>
      </c>
      <c r="D3548" s="276">
        <f t="shared" si="278"/>
        <v>172.63125070501974</v>
      </c>
      <c r="E3548" s="276">
        <f t="shared" si="279"/>
        <v>155.19999999999999</v>
      </c>
    </row>
    <row r="3549" spans="1:5" x14ac:dyDescent="0.2">
      <c r="A3549" s="273">
        <f t="shared" si="280"/>
        <v>3547</v>
      </c>
      <c r="B3549" s="16">
        <f t="shared" si="277"/>
        <v>612317.59250000003</v>
      </c>
      <c r="C3549" s="274">
        <f t="shared" si="281"/>
        <v>550494.39999999991</v>
      </c>
      <c r="D3549" s="276">
        <f t="shared" si="278"/>
        <v>172.62971313786298</v>
      </c>
      <c r="E3549" s="276">
        <f t="shared" si="279"/>
        <v>155.19999999999996</v>
      </c>
    </row>
    <row r="3550" spans="1:5" x14ac:dyDescent="0.2">
      <c r="A3550" s="273">
        <f t="shared" si="280"/>
        <v>3548</v>
      </c>
      <c r="B3550" s="16">
        <f t="shared" si="277"/>
        <v>612484.77</v>
      </c>
      <c r="C3550" s="274">
        <f t="shared" si="281"/>
        <v>550649.59999999998</v>
      </c>
      <c r="D3550" s="276">
        <f t="shared" si="278"/>
        <v>172.62817643742954</v>
      </c>
      <c r="E3550" s="276">
        <f t="shared" si="279"/>
        <v>155.19999999999999</v>
      </c>
    </row>
    <row r="3551" spans="1:5" x14ac:dyDescent="0.2">
      <c r="A3551" s="273">
        <f t="shared" si="280"/>
        <v>3549</v>
      </c>
      <c r="B3551" s="16">
        <f t="shared" si="277"/>
        <v>612651.94750000001</v>
      </c>
      <c r="C3551" s="274">
        <f t="shared" si="281"/>
        <v>550804.79999999993</v>
      </c>
      <c r="D3551" s="276">
        <f t="shared" si="278"/>
        <v>172.62664060298675</v>
      </c>
      <c r="E3551" s="276">
        <f t="shared" si="279"/>
        <v>155.19999999999999</v>
      </c>
    </row>
    <row r="3552" spans="1:5" x14ac:dyDescent="0.2">
      <c r="A3552" s="273">
        <f t="shared" si="280"/>
        <v>3550</v>
      </c>
      <c r="B3552" s="16">
        <f t="shared" si="277"/>
        <v>612819.125</v>
      </c>
      <c r="C3552" s="274">
        <f t="shared" si="281"/>
        <v>550960</v>
      </c>
      <c r="D3552" s="276">
        <f t="shared" si="278"/>
        <v>172.6251056338028</v>
      </c>
      <c r="E3552" s="276">
        <f t="shared" si="279"/>
        <v>155.19999999999999</v>
      </c>
    </row>
    <row r="3553" spans="1:5" x14ac:dyDescent="0.2">
      <c r="A3553" s="273">
        <f t="shared" si="280"/>
        <v>3551</v>
      </c>
      <c r="B3553" s="16">
        <f t="shared" si="277"/>
        <v>612986.30249999999</v>
      </c>
      <c r="C3553" s="274">
        <f t="shared" si="281"/>
        <v>551115.19999999995</v>
      </c>
      <c r="D3553" s="276">
        <f t="shared" si="278"/>
        <v>172.62357152914672</v>
      </c>
      <c r="E3553" s="276">
        <f t="shared" si="279"/>
        <v>155.19999999999999</v>
      </c>
    </row>
    <row r="3554" spans="1:5" x14ac:dyDescent="0.2">
      <c r="A3554" s="273">
        <f t="shared" si="280"/>
        <v>3552</v>
      </c>
      <c r="B3554" s="16">
        <f t="shared" si="277"/>
        <v>613153.48</v>
      </c>
      <c r="C3554" s="274">
        <f t="shared" si="281"/>
        <v>551270.39999999991</v>
      </c>
      <c r="D3554" s="276">
        <f t="shared" si="278"/>
        <v>172.62203828828828</v>
      </c>
      <c r="E3554" s="276">
        <f t="shared" si="279"/>
        <v>155.19999999999996</v>
      </c>
    </row>
    <row r="3555" spans="1:5" x14ac:dyDescent="0.2">
      <c r="A3555" s="273">
        <f t="shared" si="280"/>
        <v>3553</v>
      </c>
      <c r="B3555" s="16">
        <f t="shared" si="277"/>
        <v>613320.65749999997</v>
      </c>
      <c r="C3555" s="274">
        <f t="shared" si="281"/>
        <v>551425.6</v>
      </c>
      <c r="D3555" s="276">
        <f t="shared" si="278"/>
        <v>172.62050591049817</v>
      </c>
      <c r="E3555" s="276">
        <f t="shared" si="279"/>
        <v>155.19999999999999</v>
      </c>
    </row>
    <row r="3556" spans="1:5" x14ac:dyDescent="0.2">
      <c r="A3556" s="273">
        <f t="shared" si="280"/>
        <v>3554</v>
      </c>
      <c r="B3556" s="16">
        <f t="shared" si="277"/>
        <v>613487.83499999996</v>
      </c>
      <c r="C3556" s="274">
        <f t="shared" si="281"/>
        <v>551580.79999999993</v>
      </c>
      <c r="D3556" s="276">
        <f t="shared" si="278"/>
        <v>172.61897439504781</v>
      </c>
      <c r="E3556" s="276">
        <f t="shared" si="279"/>
        <v>155.19999999999999</v>
      </c>
    </row>
    <row r="3557" spans="1:5" x14ac:dyDescent="0.2">
      <c r="A3557" s="273">
        <f t="shared" si="280"/>
        <v>3555</v>
      </c>
      <c r="B3557" s="16">
        <f t="shared" si="277"/>
        <v>613655.01250000007</v>
      </c>
      <c r="C3557" s="274">
        <f t="shared" si="281"/>
        <v>551736</v>
      </c>
      <c r="D3557" s="276">
        <f t="shared" si="278"/>
        <v>172.61744374120957</v>
      </c>
      <c r="E3557" s="276">
        <f t="shared" si="279"/>
        <v>155.19999999999999</v>
      </c>
    </row>
    <row r="3558" spans="1:5" x14ac:dyDescent="0.2">
      <c r="A3558" s="273">
        <f t="shared" si="280"/>
        <v>3556</v>
      </c>
      <c r="B3558" s="16">
        <f t="shared" si="277"/>
        <v>613822.19000000006</v>
      </c>
      <c r="C3558" s="274">
        <f t="shared" si="281"/>
        <v>551891.19999999995</v>
      </c>
      <c r="D3558" s="276">
        <f t="shared" si="278"/>
        <v>172.61591394825649</v>
      </c>
      <c r="E3558" s="276">
        <f t="shared" si="279"/>
        <v>155.19999999999999</v>
      </c>
    </row>
    <row r="3559" spans="1:5" x14ac:dyDescent="0.2">
      <c r="A3559" s="273">
        <f t="shared" si="280"/>
        <v>3557</v>
      </c>
      <c r="B3559" s="16">
        <f t="shared" si="277"/>
        <v>613989.36750000005</v>
      </c>
      <c r="C3559" s="274">
        <f t="shared" si="281"/>
        <v>552046.39999999991</v>
      </c>
      <c r="D3559" s="276">
        <f t="shared" si="278"/>
        <v>172.61438501546249</v>
      </c>
      <c r="E3559" s="276">
        <f t="shared" si="279"/>
        <v>155.19999999999996</v>
      </c>
    </row>
    <row r="3560" spans="1:5" x14ac:dyDescent="0.2">
      <c r="A3560" s="273">
        <f t="shared" si="280"/>
        <v>3558</v>
      </c>
      <c r="B3560" s="16">
        <f t="shared" si="277"/>
        <v>614156.54500000004</v>
      </c>
      <c r="C3560" s="274">
        <f t="shared" si="281"/>
        <v>552201.6</v>
      </c>
      <c r="D3560" s="276">
        <f t="shared" si="278"/>
        <v>172.61285694210233</v>
      </c>
      <c r="E3560" s="276">
        <f t="shared" si="279"/>
        <v>155.19999999999999</v>
      </c>
    </row>
    <row r="3561" spans="1:5" x14ac:dyDescent="0.2">
      <c r="A3561" s="273">
        <f t="shared" si="280"/>
        <v>3559</v>
      </c>
      <c r="B3561" s="16">
        <f t="shared" si="277"/>
        <v>614323.72250000003</v>
      </c>
      <c r="C3561" s="274">
        <f t="shared" si="281"/>
        <v>552356.79999999993</v>
      </c>
      <c r="D3561" s="276">
        <f t="shared" si="278"/>
        <v>172.61132972745153</v>
      </c>
      <c r="E3561" s="276">
        <f t="shared" si="279"/>
        <v>155.19999999999999</v>
      </c>
    </row>
    <row r="3562" spans="1:5" x14ac:dyDescent="0.2">
      <c r="A3562" s="273">
        <f t="shared" si="280"/>
        <v>3560</v>
      </c>
      <c r="B3562" s="16">
        <f t="shared" si="277"/>
        <v>614490.9</v>
      </c>
      <c r="C3562" s="274">
        <f t="shared" si="281"/>
        <v>552512</v>
      </c>
      <c r="D3562" s="276">
        <f t="shared" si="278"/>
        <v>172.60980337078652</v>
      </c>
      <c r="E3562" s="276">
        <f t="shared" si="279"/>
        <v>155.19999999999999</v>
      </c>
    </row>
    <row r="3563" spans="1:5" x14ac:dyDescent="0.2">
      <c r="A3563" s="273">
        <f t="shared" si="280"/>
        <v>3561</v>
      </c>
      <c r="B3563" s="16">
        <f t="shared" si="277"/>
        <v>614658.07750000001</v>
      </c>
      <c r="C3563" s="274">
        <f t="shared" si="281"/>
        <v>552667.19999999995</v>
      </c>
      <c r="D3563" s="276">
        <f t="shared" si="278"/>
        <v>172.60827787138444</v>
      </c>
      <c r="E3563" s="276">
        <f t="shared" si="279"/>
        <v>155.19999999999999</v>
      </c>
    </row>
    <row r="3564" spans="1:5" x14ac:dyDescent="0.2">
      <c r="A3564" s="273">
        <f t="shared" si="280"/>
        <v>3562</v>
      </c>
      <c r="B3564" s="16">
        <f t="shared" si="277"/>
        <v>614825.255</v>
      </c>
      <c r="C3564" s="274">
        <f t="shared" si="281"/>
        <v>552822.39999999991</v>
      </c>
      <c r="D3564" s="276">
        <f t="shared" si="278"/>
        <v>172.6067532285233</v>
      </c>
      <c r="E3564" s="276">
        <f t="shared" si="279"/>
        <v>155.19999999999996</v>
      </c>
    </row>
    <row r="3565" spans="1:5" x14ac:dyDescent="0.2">
      <c r="A3565" s="273">
        <f t="shared" si="280"/>
        <v>3563</v>
      </c>
      <c r="B3565" s="16">
        <f t="shared" si="277"/>
        <v>614992.4325</v>
      </c>
      <c r="C3565" s="274">
        <f t="shared" si="281"/>
        <v>552977.6</v>
      </c>
      <c r="D3565" s="276">
        <f t="shared" si="278"/>
        <v>172.6052294414819</v>
      </c>
      <c r="E3565" s="276">
        <f t="shared" si="279"/>
        <v>155.19999999999999</v>
      </c>
    </row>
    <row r="3566" spans="1:5" x14ac:dyDescent="0.2">
      <c r="A3566" s="273">
        <f t="shared" si="280"/>
        <v>3564</v>
      </c>
      <c r="B3566" s="16">
        <f t="shared" si="277"/>
        <v>615159.61</v>
      </c>
      <c r="C3566" s="274">
        <f t="shared" si="281"/>
        <v>553132.79999999993</v>
      </c>
      <c r="D3566" s="276">
        <f t="shared" si="278"/>
        <v>172.60370650953985</v>
      </c>
      <c r="E3566" s="276">
        <f t="shared" si="279"/>
        <v>155.19999999999999</v>
      </c>
    </row>
    <row r="3567" spans="1:5" x14ac:dyDescent="0.2">
      <c r="A3567" s="273">
        <f t="shared" si="280"/>
        <v>3565</v>
      </c>
      <c r="B3567" s="16">
        <f t="shared" si="277"/>
        <v>615326.78749999998</v>
      </c>
      <c r="C3567" s="274">
        <f t="shared" si="281"/>
        <v>553288</v>
      </c>
      <c r="D3567" s="276">
        <f t="shared" si="278"/>
        <v>172.60218443197755</v>
      </c>
      <c r="E3567" s="276">
        <f t="shared" si="279"/>
        <v>155.19999999999999</v>
      </c>
    </row>
    <row r="3568" spans="1:5" x14ac:dyDescent="0.2">
      <c r="A3568" s="273">
        <f t="shared" si="280"/>
        <v>3566</v>
      </c>
      <c r="B3568" s="16">
        <f t="shared" si="277"/>
        <v>615493.96499999997</v>
      </c>
      <c r="C3568" s="274">
        <f t="shared" si="281"/>
        <v>553443.19999999995</v>
      </c>
      <c r="D3568" s="276">
        <f t="shared" si="278"/>
        <v>172.60066320807627</v>
      </c>
      <c r="E3568" s="276">
        <f t="shared" si="279"/>
        <v>155.19999999999999</v>
      </c>
    </row>
    <row r="3569" spans="1:5" x14ac:dyDescent="0.2">
      <c r="A3569" s="273">
        <f t="shared" si="280"/>
        <v>3567</v>
      </c>
      <c r="B3569" s="16">
        <f t="shared" si="277"/>
        <v>615661.14250000007</v>
      </c>
      <c r="C3569" s="274">
        <f t="shared" si="281"/>
        <v>553598.39999999991</v>
      </c>
      <c r="D3569" s="276">
        <f t="shared" si="278"/>
        <v>172.59914283711805</v>
      </c>
      <c r="E3569" s="276">
        <f t="shared" si="279"/>
        <v>155.19999999999996</v>
      </c>
    </row>
    <row r="3570" spans="1:5" x14ac:dyDescent="0.2">
      <c r="A3570" s="273">
        <f t="shared" si="280"/>
        <v>3568</v>
      </c>
      <c r="B3570" s="16">
        <f t="shared" si="277"/>
        <v>615828.32000000007</v>
      </c>
      <c r="C3570" s="274">
        <f t="shared" si="281"/>
        <v>553753.59999999998</v>
      </c>
      <c r="D3570" s="276">
        <f t="shared" si="278"/>
        <v>172.59762331838567</v>
      </c>
      <c r="E3570" s="276">
        <f t="shared" si="279"/>
        <v>155.19999999999999</v>
      </c>
    </row>
    <row r="3571" spans="1:5" x14ac:dyDescent="0.2">
      <c r="A3571" s="273">
        <f t="shared" si="280"/>
        <v>3569</v>
      </c>
      <c r="B3571" s="16">
        <f t="shared" si="277"/>
        <v>615995.49750000006</v>
      </c>
      <c r="C3571" s="274">
        <f t="shared" si="281"/>
        <v>553908.79999999993</v>
      </c>
      <c r="D3571" s="276">
        <f t="shared" si="278"/>
        <v>172.59610465116282</v>
      </c>
      <c r="E3571" s="276">
        <f t="shared" si="279"/>
        <v>155.19999999999999</v>
      </c>
    </row>
    <row r="3572" spans="1:5" x14ac:dyDescent="0.2">
      <c r="A3572" s="273">
        <f t="shared" si="280"/>
        <v>3570</v>
      </c>
      <c r="B3572" s="16">
        <f t="shared" si="277"/>
        <v>616162.67500000005</v>
      </c>
      <c r="C3572" s="274">
        <f t="shared" si="281"/>
        <v>554064</v>
      </c>
      <c r="D3572" s="276">
        <f t="shared" si="278"/>
        <v>172.59458683473392</v>
      </c>
      <c r="E3572" s="276">
        <f t="shared" si="279"/>
        <v>155.19999999999999</v>
      </c>
    </row>
    <row r="3573" spans="1:5" x14ac:dyDescent="0.2">
      <c r="A3573" s="273">
        <f t="shared" si="280"/>
        <v>3571</v>
      </c>
      <c r="B3573" s="16">
        <f t="shared" si="277"/>
        <v>616329.85250000004</v>
      </c>
      <c r="C3573" s="274">
        <f t="shared" si="281"/>
        <v>554219.19999999995</v>
      </c>
      <c r="D3573" s="276">
        <f t="shared" si="278"/>
        <v>172.59306986838422</v>
      </c>
      <c r="E3573" s="276">
        <f t="shared" si="279"/>
        <v>155.19999999999999</v>
      </c>
    </row>
    <row r="3574" spans="1:5" x14ac:dyDescent="0.2">
      <c r="A3574" s="273">
        <f t="shared" si="280"/>
        <v>3572</v>
      </c>
      <c r="B3574" s="16">
        <f t="shared" si="277"/>
        <v>616497.03</v>
      </c>
      <c r="C3574" s="274">
        <f t="shared" si="281"/>
        <v>554374.39999999991</v>
      </c>
      <c r="D3574" s="276">
        <f t="shared" si="278"/>
        <v>172.59155375139977</v>
      </c>
      <c r="E3574" s="276">
        <f t="shared" si="279"/>
        <v>155.19999999999996</v>
      </c>
    </row>
    <row r="3575" spans="1:5" x14ac:dyDescent="0.2">
      <c r="A3575" s="273">
        <f t="shared" si="280"/>
        <v>3573</v>
      </c>
      <c r="B3575" s="16">
        <f t="shared" si="277"/>
        <v>616664.20750000002</v>
      </c>
      <c r="C3575" s="274">
        <f t="shared" si="281"/>
        <v>554529.6</v>
      </c>
      <c r="D3575" s="276">
        <f t="shared" si="278"/>
        <v>172.59003848306745</v>
      </c>
      <c r="E3575" s="276">
        <f t="shared" si="279"/>
        <v>155.19999999999999</v>
      </c>
    </row>
    <row r="3576" spans="1:5" x14ac:dyDescent="0.2">
      <c r="A3576" s="273">
        <f t="shared" si="280"/>
        <v>3574</v>
      </c>
      <c r="B3576" s="16">
        <f t="shared" si="277"/>
        <v>616831.38500000001</v>
      </c>
      <c r="C3576" s="274">
        <f t="shared" si="281"/>
        <v>554684.79999999993</v>
      </c>
      <c r="D3576" s="276">
        <f t="shared" si="278"/>
        <v>172.58852406267488</v>
      </c>
      <c r="E3576" s="276">
        <f t="shared" si="279"/>
        <v>155.19999999999999</v>
      </c>
    </row>
    <row r="3577" spans="1:5" x14ac:dyDescent="0.2">
      <c r="A3577" s="273">
        <f t="shared" si="280"/>
        <v>3575</v>
      </c>
      <c r="B3577" s="16">
        <f t="shared" si="277"/>
        <v>616998.5625</v>
      </c>
      <c r="C3577" s="274">
        <f t="shared" si="281"/>
        <v>554840</v>
      </c>
      <c r="D3577" s="276">
        <f t="shared" si="278"/>
        <v>172.58701048951048</v>
      </c>
      <c r="E3577" s="276">
        <f t="shared" si="279"/>
        <v>155.19999999999999</v>
      </c>
    </row>
    <row r="3578" spans="1:5" x14ac:dyDescent="0.2">
      <c r="A3578" s="273">
        <f t="shared" si="280"/>
        <v>3576</v>
      </c>
      <c r="B3578" s="16">
        <f t="shared" si="277"/>
        <v>617165.74</v>
      </c>
      <c r="C3578" s="274">
        <f t="shared" si="281"/>
        <v>554995.19999999995</v>
      </c>
      <c r="D3578" s="276">
        <f t="shared" si="278"/>
        <v>172.58549776286353</v>
      </c>
      <c r="E3578" s="276">
        <f t="shared" si="279"/>
        <v>155.19999999999999</v>
      </c>
    </row>
    <row r="3579" spans="1:5" x14ac:dyDescent="0.2">
      <c r="A3579" s="273">
        <f t="shared" si="280"/>
        <v>3577</v>
      </c>
      <c r="B3579" s="16">
        <f t="shared" si="277"/>
        <v>617332.91749999998</v>
      </c>
      <c r="C3579" s="274">
        <f t="shared" si="281"/>
        <v>555150.39999999991</v>
      </c>
      <c r="D3579" s="276">
        <f t="shared" si="278"/>
        <v>172.58398588202402</v>
      </c>
      <c r="E3579" s="276">
        <f t="shared" si="279"/>
        <v>155.19999999999996</v>
      </c>
    </row>
    <row r="3580" spans="1:5" x14ac:dyDescent="0.2">
      <c r="A3580" s="273">
        <f t="shared" si="280"/>
        <v>3578</v>
      </c>
      <c r="B3580" s="16">
        <f t="shared" si="277"/>
        <v>617500.09499999997</v>
      </c>
      <c r="C3580" s="274">
        <f t="shared" si="281"/>
        <v>555305.6</v>
      </c>
      <c r="D3580" s="276">
        <f t="shared" si="278"/>
        <v>172.58247484628282</v>
      </c>
      <c r="E3580" s="276">
        <f t="shared" si="279"/>
        <v>155.19999999999999</v>
      </c>
    </row>
    <row r="3581" spans="1:5" x14ac:dyDescent="0.2">
      <c r="A3581" s="273">
        <f t="shared" si="280"/>
        <v>3579</v>
      </c>
      <c r="B3581" s="16">
        <f t="shared" si="277"/>
        <v>617667.27249999996</v>
      </c>
      <c r="C3581" s="274">
        <f t="shared" si="281"/>
        <v>555460.79999999993</v>
      </c>
      <c r="D3581" s="276">
        <f t="shared" si="278"/>
        <v>172.58096465493153</v>
      </c>
      <c r="E3581" s="276">
        <f t="shared" si="279"/>
        <v>155.19999999999999</v>
      </c>
    </row>
    <row r="3582" spans="1:5" x14ac:dyDescent="0.2">
      <c r="A3582" s="273">
        <f t="shared" si="280"/>
        <v>3580</v>
      </c>
      <c r="B3582" s="16">
        <f t="shared" si="277"/>
        <v>617834.45000000007</v>
      </c>
      <c r="C3582" s="274">
        <f t="shared" si="281"/>
        <v>555616</v>
      </c>
      <c r="D3582" s="276">
        <f t="shared" si="278"/>
        <v>172.57945530726258</v>
      </c>
      <c r="E3582" s="276">
        <f t="shared" si="279"/>
        <v>155.19999999999999</v>
      </c>
    </row>
    <row r="3583" spans="1:5" x14ac:dyDescent="0.2">
      <c r="A3583" s="273">
        <f t="shared" si="280"/>
        <v>3581</v>
      </c>
      <c r="B3583" s="16">
        <f t="shared" si="277"/>
        <v>618001.62750000006</v>
      </c>
      <c r="C3583" s="274">
        <f t="shared" si="281"/>
        <v>555771.19999999995</v>
      </c>
      <c r="D3583" s="276">
        <f t="shared" si="278"/>
        <v>172.57794680256913</v>
      </c>
      <c r="E3583" s="276">
        <f t="shared" si="279"/>
        <v>155.19999999999999</v>
      </c>
    </row>
    <row r="3584" spans="1:5" x14ac:dyDescent="0.2">
      <c r="A3584" s="273">
        <f t="shared" si="280"/>
        <v>3582</v>
      </c>
      <c r="B3584" s="16">
        <f t="shared" si="277"/>
        <v>618168.80500000005</v>
      </c>
      <c r="C3584" s="274">
        <f t="shared" si="281"/>
        <v>555926.39999999991</v>
      </c>
      <c r="D3584" s="276">
        <f t="shared" si="278"/>
        <v>172.5764391401452</v>
      </c>
      <c r="E3584" s="276">
        <f t="shared" si="279"/>
        <v>155.19999999999996</v>
      </c>
    </row>
    <row r="3585" spans="1:5" x14ac:dyDescent="0.2">
      <c r="A3585" s="273">
        <f t="shared" si="280"/>
        <v>3583</v>
      </c>
      <c r="B3585" s="16">
        <f t="shared" si="277"/>
        <v>618335.98250000004</v>
      </c>
      <c r="C3585" s="274">
        <f t="shared" si="281"/>
        <v>556081.6</v>
      </c>
      <c r="D3585" s="276">
        <f t="shared" si="278"/>
        <v>172.57493231928552</v>
      </c>
      <c r="E3585" s="276">
        <f t="shared" si="279"/>
        <v>155.19999999999999</v>
      </c>
    </row>
    <row r="3586" spans="1:5" x14ac:dyDescent="0.2">
      <c r="A3586" s="273">
        <f t="shared" si="280"/>
        <v>3584</v>
      </c>
      <c r="B3586" s="16">
        <f t="shared" si="277"/>
        <v>618503.16</v>
      </c>
      <c r="C3586" s="274">
        <f t="shared" si="281"/>
        <v>556236.79999999993</v>
      </c>
      <c r="D3586" s="276">
        <f t="shared" si="278"/>
        <v>172.57342633928573</v>
      </c>
      <c r="E3586" s="276">
        <f t="shared" si="279"/>
        <v>155.19999999999999</v>
      </c>
    </row>
    <row r="3587" spans="1:5" x14ac:dyDescent="0.2">
      <c r="A3587" s="273">
        <f t="shared" si="280"/>
        <v>3585</v>
      </c>
      <c r="B3587" s="16">
        <f t="shared" si="277"/>
        <v>618670.33750000002</v>
      </c>
      <c r="C3587" s="274">
        <f t="shared" si="281"/>
        <v>556392</v>
      </c>
      <c r="D3587" s="276">
        <f t="shared" si="278"/>
        <v>172.57192119944213</v>
      </c>
      <c r="E3587" s="276">
        <f t="shared" si="279"/>
        <v>155.19999999999999</v>
      </c>
    </row>
    <row r="3588" spans="1:5" x14ac:dyDescent="0.2">
      <c r="A3588" s="273">
        <f t="shared" si="280"/>
        <v>3586</v>
      </c>
      <c r="B3588" s="16">
        <f t="shared" ref="B3588:B3651" si="282">1.165*(16600+(A3588*143.5))</f>
        <v>618837.51500000001</v>
      </c>
      <c r="C3588" s="274">
        <f t="shared" si="281"/>
        <v>556547.19999999995</v>
      </c>
      <c r="D3588" s="276">
        <f t="shared" ref="D3588:D3651" si="283">B3588/A3588</f>
        <v>172.57041689905188</v>
      </c>
      <c r="E3588" s="276">
        <f t="shared" ref="E3588:E3651" si="284">C3588/A3588</f>
        <v>155.19999999999999</v>
      </c>
    </row>
    <row r="3589" spans="1:5" x14ac:dyDescent="0.2">
      <c r="A3589" s="273">
        <f t="shared" si="280"/>
        <v>3587</v>
      </c>
      <c r="B3589" s="16">
        <f t="shared" si="282"/>
        <v>619004.6925</v>
      </c>
      <c r="C3589" s="274">
        <f t="shared" si="281"/>
        <v>556702.39999999991</v>
      </c>
      <c r="D3589" s="276">
        <f t="shared" si="283"/>
        <v>172.56891343741287</v>
      </c>
      <c r="E3589" s="276">
        <f t="shared" si="284"/>
        <v>155.19999999999996</v>
      </c>
    </row>
    <row r="3590" spans="1:5" x14ac:dyDescent="0.2">
      <c r="A3590" s="273">
        <f t="shared" si="280"/>
        <v>3588</v>
      </c>
      <c r="B3590" s="16">
        <f t="shared" si="282"/>
        <v>619171.87</v>
      </c>
      <c r="C3590" s="274">
        <f t="shared" si="281"/>
        <v>556857.59999999998</v>
      </c>
      <c r="D3590" s="276">
        <f t="shared" si="283"/>
        <v>172.56741081382387</v>
      </c>
      <c r="E3590" s="276">
        <f t="shared" si="284"/>
        <v>155.19999999999999</v>
      </c>
    </row>
    <row r="3591" spans="1:5" x14ac:dyDescent="0.2">
      <c r="A3591" s="273">
        <f t="shared" si="280"/>
        <v>3589</v>
      </c>
      <c r="B3591" s="16">
        <f t="shared" si="282"/>
        <v>619339.04749999999</v>
      </c>
      <c r="C3591" s="274">
        <f t="shared" si="281"/>
        <v>557012.79999999993</v>
      </c>
      <c r="D3591" s="276">
        <f t="shared" si="283"/>
        <v>172.56590902758427</v>
      </c>
      <c r="E3591" s="276">
        <f t="shared" si="284"/>
        <v>155.19999999999999</v>
      </c>
    </row>
    <row r="3592" spans="1:5" x14ac:dyDescent="0.2">
      <c r="A3592" s="273">
        <f t="shared" si="280"/>
        <v>3590</v>
      </c>
      <c r="B3592" s="16">
        <f t="shared" si="282"/>
        <v>619506.22499999998</v>
      </c>
      <c r="C3592" s="274">
        <f t="shared" si="281"/>
        <v>557168</v>
      </c>
      <c r="D3592" s="276">
        <f t="shared" si="283"/>
        <v>172.56440807799441</v>
      </c>
      <c r="E3592" s="276">
        <f t="shared" si="284"/>
        <v>155.19999999999999</v>
      </c>
    </row>
    <row r="3593" spans="1:5" x14ac:dyDescent="0.2">
      <c r="A3593" s="273">
        <f t="shared" si="280"/>
        <v>3591</v>
      </c>
      <c r="B3593" s="16">
        <f t="shared" si="282"/>
        <v>619673.40249999997</v>
      </c>
      <c r="C3593" s="274">
        <f t="shared" si="281"/>
        <v>557323.19999999995</v>
      </c>
      <c r="D3593" s="276">
        <f t="shared" si="283"/>
        <v>172.56290796435533</v>
      </c>
      <c r="E3593" s="276">
        <f t="shared" si="284"/>
        <v>155.19999999999999</v>
      </c>
    </row>
    <row r="3594" spans="1:5" x14ac:dyDescent="0.2">
      <c r="A3594" s="273">
        <f t="shared" si="280"/>
        <v>3592</v>
      </c>
      <c r="B3594" s="16">
        <f t="shared" si="282"/>
        <v>619840.58000000007</v>
      </c>
      <c r="C3594" s="274">
        <f t="shared" si="281"/>
        <v>557478.39999999991</v>
      </c>
      <c r="D3594" s="276">
        <f t="shared" si="283"/>
        <v>172.56140868596884</v>
      </c>
      <c r="E3594" s="276">
        <f t="shared" si="284"/>
        <v>155.19999999999996</v>
      </c>
    </row>
    <row r="3595" spans="1:5" x14ac:dyDescent="0.2">
      <c r="A3595" s="273">
        <f t="shared" si="280"/>
        <v>3593</v>
      </c>
      <c r="B3595" s="16">
        <f t="shared" si="282"/>
        <v>620007.75750000007</v>
      </c>
      <c r="C3595" s="274">
        <f t="shared" si="281"/>
        <v>557633.6</v>
      </c>
      <c r="D3595" s="276">
        <f t="shared" si="283"/>
        <v>172.55991024213751</v>
      </c>
      <c r="E3595" s="276">
        <f t="shared" si="284"/>
        <v>155.19999999999999</v>
      </c>
    </row>
    <row r="3596" spans="1:5" x14ac:dyDescent="0.2">
      <c r="A3596" s="273">
        <f t="shared" si="280"/>
        <v>3594</v>
      </c>
      <c r="B3596" s="16">
        <f t="shared" si="282"/>
        <v>620174.93500000006</v>
      </c>
      <c r="C3596" s="274">
        <f t="shared" si="281"/>
        <v>557788.79999999993</v>
      </c>
      <c r="D3596" s="276">
        <f t="shared" si="283"/>
        <v>172.55841263216473</v>
      </c>
      <c r="E3596" s="276">
        <f t="shared" si="284"/>
        <v>155.19999999999999</v>
      </c>
    </row>
    <row r="3597" spans="1:5" x14ac:dyDescent="0.2">
      <c r="A3597" s="273">
        <f t="shared" si="280"/>
        <v>3595</v>
      </c>
      <c r="B3597" s="16">
        <f t="shared" si="282"/>
        <v>620342.11250000005</v>
      </c>
      <c r="C3597" s="274">
        <f t="shared" si="281"/>
        <v>557944</v>
      </c>
      <c r="D3597" s="276">
        <f t="shared" si="283"/>
        <v>172.55691585535467</v>
      </c>
      <c r="E3597" s="276">
        <f t="shared" si="284"/>
        <v>155.19999999999999</v>
      </c>
    </row>
    <row r="3598" spans="1:5" x14ac:dyDescent="0.2">
      <c r="A3598" s="273">
        <f t="shared" si="280"/>
        <v>3596</v>
      </c>
      <c r="B3598" s="16">
        <f t="shared" si="282"/>
        <v>620509.29</v>
      </c>
      <c r="C3598" s="274">
        <f t="shared" si="281"/>
        <v>558099.19999999995</v>
      </c>
      <c r="D3598" s="276">
        <f t="shared" si="283"/>
        <v>172.55541991101225</v>
      </c>
      <c r="E3598" s="276">
        <f t="shared" si="284"/>
        <v>155.19999999999999</v>
      </c>
    </row>
    <row r="3599" spans="1:5" x14ac:dyDescent="0.2">
      <c r="A3599" s="273">
        <f t="shared" ref="A3599:A3662" si="285">A3598+1</f>
        <v>3597</v>
      </c>
      <c r="B3599" s="16">
        <f t="shared" si="282"/>
        <v>620676.46750000003</v>
      </c>
      <c r="C3599" s="274">
        <f t="shared" ref="C3599:C3662" si="286">A3599*155.2</f>
        <v>558254.39999999991</v>
      </c>
      <c r="D3599" s="276">
        <f t="shared" si="283"/>
        <v>172.55392479844315</v>
      </c>
      <c r="E3599" s="276">
        <f t="shared" si="284"/>
        <v>155.19999999999996</v>
      </c>
    </row>
    <row r="3600" spans="1:5" x14ac:dyDescent="0.2">
      <c r="A3600" s="273">
        <f t="shared" si="285"/>
        <v>3598</v>
      </c>
      <c r="B3600" s="16">
        <f t="shared" si="282"/>
        <v>620843.64500000002</v>
      </c>
      <c r="C3600" s="274">
        <f t="shared" si="286"/>
        <v>558409.6</v>
      </c>
      <c r="D3600" s="276">
        <f t="shared" si="283"/>
        <v>172.55243051695388</v>
      </c>
      <c r="E3600" s="276">
        <f t="shared" si="284"/>
        <v>155.19999999999999</v>
      </c>
    </row>
    <row r="3601" spans="1:5" x14ac:dyDescent="0.2">
      <c r="A3601" s="273">
        <f t="shared" si="285"/>
        <v>3599</v>
      </c>
      <c r="B3601" s="16">
        <f t="shared" si="282"/>
        <v>621010.82250000001</v>
      </c>
      <c r="C3601" s="274">
        <f t="shared" si="286"/>
        <v>558564.79999999993</v>
      </c>
      <c r="D3601" s="276">
        <f t="shared" si="283"/>
        <v>172.55093706585163</v>
      </c>
      <c r="E3601" s="276">
        <f t="shared" si="284"/>
        <v>155.19999999999999</v>
      </c>
    </row>
    <row r="3602" spans="1:5" x14ac:dyDescent="0.2">
      <c r="A3602" s="273">
        <f t="shared" si="285"/>
        <v>3600</v>
      </c>
      <c r="B3602" s="16">
        <f t="shared" si="282"/>
        <v>621178</v>
      </c>
      <c r="C3602" s="274">
        <f t="shared" si="286"/>
        <v>558720</v>
      </c>
      <c r="D3602" s="276">
        <f t="shared" si="283"/>
        <v>172.54944444444445</v>
      </c>
      <c r="E3602" s="276">
        <f t="shared" si="284"/>
        <v>155.19999999999999</v>
      </c>
    </row>
    <row r="3603" spans="1:5" x14ac:dyDescent="0.2">
      <c r="A3603" s="273">
        <f t="shared" si="285"/>
        <v>3601</v>
      </c>
      <c r="B3603" s="16">
        <f t="shared" si="282"/>
        <v>621345.17749999999</v>
      </c>
      <c r="C3603" s="274">
        <f t="shared" si="286"/>
        <v>558875.19999999995</v>
      </c>
      <c r="D3603" s="276">
        <f t="shared" si="283"/>
        <v>172.54795265204109</v>
      </c>
      <c r="E3603" s="276">
        <f t="shared" si="284"/>
        <v>155.19999999999999</v>
      </c>
    </row>
    <row r="3604" spans="1:5" x14ac:dyDescent="0.2">
      <c r="A3604" s="273">
        <f t="shared" si="285"/>
        <v>3602</v>
      </c>
      <c r="B3604" s="16">
        <f t="shared" si="282"/>
        <v>621512.35499999998</v>
      </c>
      <c r="C3604" s="274">
        <f t="shared" si="286"/>
        <v>559030.39999999991</v>
      </c>
      <c r="D3604" s="276">
        <f t="shared" si="283"/>
        <v>172.54646168795114</v>
      </c>
      <c r="E3604" s="276">
        <f t="shared" si="284"/>
        <v>155.19999999999996</v>
      </c>
    </row>
    <row r="3605" spans="1:5" x14ac:dyDescent="0.2">
      <c r="A3605" s="273">
        <f t="shared" si="285"/>
        <v>3603</v>
      </c>
      <c r="B3605" s="16">
        <f t="shared" si="282"/>
        <v>621679.53249999997</v>
      </c>
      <c r="C3605" s="274">
        <f t="shared" si="286"/>
        <v>559185.6</v>
      </c>
      <c r="D3605" s="276">
        <f t="shared" si="283"/>
        <v>172.54497155148488</v>
      </c>
      <c r="E3605" s="276">
        <f t="shared" si="284"/>
        <v>155.19999999999999</v>
      </c>
    </row>
    <row r="3606" spans="1:5" x14ac:dyDescent="0.2">
      <c r="A3606" s="273">
        <f t="shared" si="285"/>
        <v>3604</v>
      </c>
      <c r="B3606" s="16">
        <f t="shared" si="282"/>
        <v>621846.71</v>
      </c>
      <c r="C3606" s="274">
        <f t="shared" si="286"/>
        <v>559340.79999999993</v>
      </c>
      <c r="D3606" s="276">
        <f t="shared" si="283"/>
        <v>172.54348224195337</v>
      </c>
      <c r="E3606" s="276">
        <f t="shared" si="284"/>
        <v>155.19999999999999</v>
      </c>
    </row>
    <row r="3607" spans="1:5" x14ac:dyDescent="0.2">
      <c r="A3607" s="273">
        <f t="shared" si="285"/>
        <v>3605</v>
      </c>
      <c r="B3607" s="16">
        <f t="shared" si="282"/>
        <v>622013.88750000007</v>
      </c>
      <c r="C3607" s="274">
        <f t="shared" si="286"/>
        <v>559496</v>
      </c>
      <c r="D3607" s="276">
        <f t="shared" si="283"/>
        <v>172.54199375866853</v>
      </c>
      <c r="E3607" s="276">
        <f t="shared" si="284"/>
        <v>155.19999999999999</v>
      </c>
    </row>
    <row r="3608" spans="1:5" x14ac:dyDescent="0.2">
      <c r="A3608" s="273">
        <f t="shared" si="285"/>
        <v>3606</v>
      </c>
      <c r="B3608" s="16">
        <f t="shared" si="282"/>
        <v>622181.06500000006</v>
      </c>
      <c r="C3608" s="274">
        <f t="shared" si="286"/>
        <v>559651.19999999995</v>
      </c>
      <c r="D3608" s="276">
        <f t="shared" si="283"/>
        <v>172.54050610094288</v>
      </c>
      <c r="E3608" s="276">
        <f t="shared" si="284"/>
        <v>155.19999999999999</v>
      </c>
    </row>
    <row r="3609" spans="1:5" x14ac:dyDescent="0.2">
      <c r="A3609" s="273">
        <f t="shared" si="285"/>
        <v>3607</v>
      </c>
      <c r="B3609" s="16">
        <f t="shared" si="282"/>
        <v>622348.24250000005</v>
      </c>
      <c r="C3609" s="274">
        <f t="shared" si="286"/>
        <v>559806.39999999991</v>
      </c>
      <c r="D3609" s="276">
        <f t="shared" si="283"/>
        <v>172.53901926808985</v>
      </c>
      <c r="E3609" s="276">
        <f t="shared" si="284"/>
        <v>155.19999999999996</v>
      </c>
    </row>
    <row r="3610" spans="1:5" x14ac:dyDescent="0.2">
      <c r="A3610" s="273">
        <f t="shared" si="285"/>
        <v>3608</v>
      </c>
      <c r="B3610" s="16">
        <f t="shared" si="282"/>
        <v>622515.42000000004</v>
      </c>
      <c r="C3610" s="274">
        <f t="shared" si="286"/>
        <v>559961.59999999998</v>
      </c>
      <c r="D3610" s="276">
        <f t="shared" si="283"/>
        <v>172.53753325942353</v>
      </c>
      <c r="E3610" s="276">
        <f t="shared" si="284"/>
        <v>155.19999999999999</v>
      </c>
    </row>
    <row r="3611" spans="1:5" x14ac:dyDescent="0.2">
      <c r="A3611" s="273">
        <f t="shared" si="285"/>
        <v>3609</v>
      </c>
      <c r="B3611" s="16">
        <f t="shared" si="282"/>
        <v>622682.59750000003</v>
      </c>
      <c r="C3611" s="274">
        <f t="shared" si="286"/>
        <v>560116.79999999993</v>
      </c>
      <c r="D3611" s="276">
        <f t="shared" si="283"/>
        <v>172.53604807425882</v>
      </c>
      <c r="E3611" s="276">
        <f t="shared" si="284"/>
        <v>155.19999999999999</v>
      </c>
    </row>
    <row r="3612" spans="1:5" x14ac:dyDescent="0.2">
      <c r="A3612" s="273">
        <f t="shared" si="285"/>
        <v>3610</v>
      </c>
      <c r="B3612" s="16">
        <f t="shared" si="282"/>
        <v>622849.77500000002</v>
      </c>
      <c r="C3612" s="274">
        <f t="shared" si="286"/>
        <v>560272</v>
      </c>
      <c r="D3612" s="276">
        <f t="shared" si="283"/>
        <v>172.53456371191137</v>
      </c>
      <c r="E3612" s="276">
        <f t="shared" si="284"/>
        <v>155.19999999999999</v>
      </c>
    </row>
    <row r="3613" spans="1:5" x14ac:dyDescent="0.2">
      <c r="A3613" s="273">
        <f t="shared" si="285"/>
        <v>3611</v>
      </c>
      <c r="B3613" s="16">
        <f t="shared" si="282"/>
        <v>623016.95250000001</v>
      </c>
      <c r="C3613" s="274">
        <f t="shared" si="286"/>
        <v>560427.19999999995</v>
      </c>
      <c r="D3613" s="276">
        <f t="shared" si="283"/>
        <v>172.53308017169761</v>
      </c>
      <c r="E3613" s="276">
        <f t="shared" si="284"/>
        <v>155.19999999999999</v>
      </c>
    </row>
    <row r="3614" spans="1:5" x14ac:dyDescent="0.2">
      <c r="A3614" s="273">
        <f t="shared" si="285"/>
        <v>3612</v>
      </c>
      <c r="B3614" s="16">
        <f t="shared" si="282"/>
        <v>623184.13</v>
      </c>
      <c r="C3614" s="274">
        <f t="shared" si="286"/>
        <v>560582.39999999991</v>
      </c>
      <c r="D3614" s="276">
        <f t="shared" si="283"/>
        <v>172.53159745293468</v>
      </c>
      <c r="E3614" s="276">
        <f t="shared" si="284"/>
        <v>155.19999999999996</v>
      </c>
    </row>
    <row r="3615" spans="1:5" x14ac:dyDescent="0.2">
      <c r="A3615" s="273">
        <f t="shared" si="285"/>
        <v>3613</v>
      </c>
      <c r="B3615" s="16">
        <f t="shared" si="282"/>
        <v>623351.3075</v>
      </c>
      <c r="C3615" s="274">
        <f t="shared" si="286"/>
        <v>560737.6</v>
      </c>
      <c r="D3615" s="276">
        <f t="shared" si="283"/>
        <v>172.53011555494049</v>
      </c>
      <c r="E3615" s="276">
        <f t="shared" si="284"/>
        <v>155.19999999999999</v>
      </c>
    </row>
    <row r="3616" spans="1:5" x14ac:dyDescent="0.2">
      <c r="A3616" s="273">
        <f t="shared" si="285"/>
        <v>3614</v>
      </c>
      <c r="B3616" s="16">
        <f t="shared" si="282"/>
        <v>623518.48499999999</v>
      </c>
      <c r="C3616" s="274">
        <f t="shared" si="286"/>
        <v>560892.79999999993</v>
      </c>
      <c r="D3616" s="276">
        <f t="shared" si="283"/>
        <v>172.52863447703376</v>
      </c>
      <c r="E3616" s="276">
        <f t="shared" si="284"/>
        <v>155.19999999999999</v>
      </c>
    </row>
    <row r="3617" spans="1:5" x14ac:dyDescent="0.2">
      <c r="A3617" s="273">
        <f t="shared" si="285"/>
        <v>3615</v>
      </c>
      <c r="B3617" s="16">
        <f t="shared" si="282"/>
        <v>623685.66249999998</v>
      </c>
      <c r="C3617" s="274">
        <f t="shared" si="286"/>
        <v>561048</v>
      </c>
      <c r="D3617" s="276">
        <f t="shared" si="283"/>
        <v>172.52715421853387</v>
      </c>
      <c r="E3617" s="276">
        <f t="shared" si="284"/>
        <v>155.19999999999999</v>
      </c>
    </row>
    <row r="3618" spans="1:5" x14ac:dyDescent="0.2">
      <c r="A3618" s="273">
        <f t="shared" si="285"/>
        <v>3616</v>
      </c>
      <c r="B3618" s="16">
        <f t="shared" si="282"/>
        <v>623852.84</v>
      </c>
      <c r="C3618" s="274">
        <f t="shared" si="286"/>
        <v>561203.19999999995</v>
      </c>
      <c r="D3618" s="276">
        <f t="shared" si="283"/>
        <v>172.52567477876104</v>
      </c>
      <c r="E3618" s="276">
        <f t="shared" si="284"/>
        <v>155.19999999999999</v>
      </c>
    </row>
    <row r="3619" spans="1:5" x14ac:dyDescent="0.2">
      <c r="A3619" s="273">
        <f t="shared" si="285"/>
        <v>3617</v>
      </c>
      <c r="B3619" s="16">
        <f t="shared" si="282"/>
        <v>624020.01750000007</v>
      </c>
      <c r="C3619" s="274">
        <f t="shared" si="286"/>
        <v>561358.39999999991</v>
      </c>
      <c r="D3619" s="276">
        <f t="shared" si="283"/>
        <v>172.52419615703624</v>
      </c>
      <c r="E3619" s="276">
        <f t="shared" si="284"/>
        <v>155.19999999999996</v>
      </c>
    </row>
    <row r="3620" spans="1:5" x14ac:dyDescent="0.2">
      <c r="A3620" s="273">
        <f t="shared" si="285"/>
        <v>3618</v>
      </c>
      <c r="B3620" s="16">
        <f t="shared" si="282"/>
        <v>624187.19500000007</v>
      </c>
      <c r="C3620" s="274">
        <f t="shared" si="286"/>
        <v>561513.6</v>
      </c>
      <c r="D3620" s="276">
        <f t="shared" si="283"/>
        <v>172.52271835268107</v>
      </c>
      <c r="E3620" s="276">
        <f t="shared" si="284"/>
        <v>155.19999999999999</v>
      </c>
    </row>
    <row r="3621" spans="1:5" x14ac:dyDescent="0.2">
      <c r="A3621" s="273">
        <f t="shared" si="285"/>
        <v>3619</v>
      </c>
      <c r="B3621" s="16">
        <f t="shared" si="282"/>
        <v>624354.37250000006</v>
      </c>
      <c r="C3621" s="274">
        <f t="shared" si="286"/>
        <v>561668.79999999993</v>
      </c>
      <c r="D3621" s="276">
        <f t="shared" si="283"/>
        <v>172.52124136501797</v>
      </c>
      <c r="E3621" s="276">
        <f t="shared" si="284"/>
        <v>155.19999999999999</v>
      </c>
    </row>
    <row r="3622" spans="1:5" x14ac:dyDescent="0.2">
      <c r="A3622" s="273">
        <f t="shared" si="285"/>
        <v>3620</v>
      </c>
      <c r="B3622" s="16">
        <f t="shared" si="282"/>
        <v>624521.55000000005</v>
      </c>
      <c r="C3622" s="274">
        <f t="shared" si="286"/>
        <v>561824</v>
      </c>
      <c r="D3622" s="276">
        <f t="shared" si="283"/>
        <v>172.51976519337018</v>
      </c>
      <c r="E3622" s="276">
        <f t="shared" si="284"/>
        <v>155.19999999999999</v>
      </c>
    </row>
    <row r="3623" spans="1:5" x14ac:dyDescent="0.2">
      <c r="A3623" s="273">
        <f t="shared" si="285"/>
        <v>3621</v>
      </c>
      <c r="B3623" s="16">
        <f t="shared" si="282"/>
        <v>624688.72750000004</v>
      </c>
      <c r="C3623" s="274">
        <f t="shared" si="286"/>
        <v>561979.19999999995</v>
      </c>
      <c r="D3623" s="276">
        <f t="shared" si="283"/>
        <v>172.51828983706159</v>
      </c>
      <c r="E3623" s="276">
        <f t="shared" si="284"/>
        <v>155.19999999999999</v>
      </c>
    </row>
    <row r="3624" spans="1:5" x14ac:dyDescent="0.2">
      <c r="A3624" s="273">
        <f t="shared" si="285"/>
        <v>3622</v>
      </c>
      <c r="B3624" s="16">
        <f t="shared" si="282"/>
        <v>624855.90500000003</v>
      </c>
      <c r="C3624" s="274">
        <f t="shared" si="286"/>
        <v>562134.39999999991</v>
      </c>
      <c r="D3624" s="276">
        <f t="shared" si="283"/>
        <v>172.5168152954169</v>
      </c>
      <c r="E3624" s="276">
        <f t="shared" si="284"/>
        <v>155.19999999999996</v>
      </c>
    </row>
    <row r="3625" spans="1:5" x14ac:dyDescent="0.2">
      <c r="A3625" s="273">
        <f t="shared" si="285"/>
        <v>3623</v>
      </c>
      <c r="B3625" s="16">
        <f t="shared" si="282"/>
        <v>625023.08250000002</v>
      </c>
      <c r="C3625" s="274">
        <f t="shared" si="286"/>
        <v>562289.6</v>
      </c>
      <c r="D3625" s="276">
        <f t="shared" si="283"/>
        <v>172.51534156776154</v>
      </c>
      <c r="E3625" s="276">
        <f t="shared" si="284"/>
        <v>155.19999999999999</v>
      </c>
    </row>
    <row r="3626" spans="1:5" x14ac:dyDescent="0.2">
      <c r="A3626" s="273">
        <f t="shared" si="285"/>
        <v>3624</v>
      </c>
      <c r="B3626" s="16">
        <f t="shared" si="282"/>
        <v>625190.26</v>
      </c>
      <c r="C3626" s="274">
        <f t="shared" si="286"/>
        <v>562444.79999999993</v>
      </c>
      <c r="D3626" s="276">
        <f t="shared" si="283"/>
        <v>172.51386865342164</v>
      </c>
      <c r="E3626" s="276">
        <f t="shared" si="284"/>
        <v>155.19999999999999</v>
      </c>
    </row>
    <row r="3627" spans="1:5" x14ac:dyDescent="0.2">
      <c r="A3627" s="273">
        <f t="shared" si="285"/>
        <v>3625</v>
      </c>
      <c r="B3627" s="16">
        <f t="shared" si="282"/>
        <v>625357.4375</v>
      </c>
      <c r="C3627" s="274">
        <f t="shared" si="286"/>
        <v>562600</v>
      </c>
      <c r="D3627" s="276">
        <f t="shared" si="283"/>
        <v>172.51239655172415</v>
      </c>
      <c r="E3627" s="276">
        <f t="shared" si="284"/>
        <v>155.19999999999999</v>
      </c>
    </row>
    <row r="3628" spans="1:5" x14ac:dyDescent="0.2">
      <c r="A3628" s="273">
        <f t="shared" si="285"/>
        <v>3626</v>
      </c>
      <c r="B3628" s="16">
        <f t="shared" si="282"/>
        <v>625524.61499999999</v>
      </c>
      <c r="C3628" s="274">
        <f t="shared" si="286"/>
        <v>562755.19999999995</v>
      </c>
      <c r="D3628" s="276">
        <f t="shared" si="283"/>
        <v>172.51092526199668</v>
      </c>
      <c r="E3628" s="276">
        <f t="shared" si="284"/>
        <v>155.19999999999999</v>
      </c>
    </row>
    <row r="3629" spans="1:5" x14ac:dyDescent="0.2">
      <c r="A3629" s="273">
        <f t="shared" si="285"/>
        <v>3627</v>
      </c>
      <c r="B3629" s="16">
        <f t="shared" si="282"/>
        <v>625691.79249999998</v>
      </c>
      <c r="C3629" s="274">
        <f t="shared" si="286"/>
        <v>562910.39999999991</v>
      </c>
      <c r="D3629" s="276">
        <f t="shared" si="283"/>
        <v>172.50945478356769</v>
      </c>
      <c r="E3629" s="276">
        <f t="shared" si="284"/>
        <v>155.19999999999996</v>
      </c>
    </row>
    <row r="3630" spans="1:5" x14ac:dyDescent="0.2">
      <c r="A3630" s="273">
        <f t="shared" si="285"/>
        <v>3628</v>
      </c>
      <c r="B3630" s="16">
        <f t="shared" si="282"/>
        <v>625858.97</v>
      </c>
      <c r="C3630" s="274">
        <f t="shared" si="286"/>
        <v>563065.59999999998</v>
      </c>
      <c r="D3630" s="276">
        <f t="shared" si="283"/>
        <v>172.50798511576625</v>
      </c>
      <c r="E3630" s="276">
        <f t="shared" si="284"/>
        <v>155.19999999999999</v>
      </c>
    </row>
    <row r="3631" spans="1:5" x14ac:dyDescent="0.2">
      <c r="A3631" s="273">
        <f t="shared" si="285"/>
        <v>3629</v>
      </c>
      <c r="B3631" s="16">
        <f t="shared" si="282"/>
        <v>626026.14749999996</v>
      </c>
      <c r="C3631" s="274">
        <f t="shared" si="286"/>
        <v>563220.79999999993</v>
      </c>
      <c r="D3631" s="276">
        <f t="shared" si="283"/>
        <v>172.50651625792227</v>
      </c>
      <c r="E3631" s="276">
        <f t="shared" si="284"/>
        <v>155.19999999999999</v>
      </c>
    </row>
    <row r="3632" spans="1:5" x14ac:dyDescent="0.2">
      <c r="A3632" s="273">
        <f t="shared" si="285"/>
        <v>3630</v>
      </c>
      <c r="B3632" s="16">
        <f t="shared" si="282"/>
        <v>626193.32500000007</v>
      </c>
      <c r="C3632" s="274">
        <f t="shared" si="286"/>
        <v>563376</v>
      </c>
      <c r="D3632" s="276">
        <f t="shared" si="283"/>
        <v>172.50504820936641</v>
      </c>
      <c r="E3632" s="276">
        <f t="shared" si="284"/>
        <v>155.19999999999999</v>
      </c>
    </row>
    <row r="3633" spans="1:5" x14ac:dyDescent="0.2">
      <c r="A3633" s="273">
        <f t="shared" si="285"/>
        <v>3631</v>
      </c>
      <c r="B3633" s="16">
        <f t="shared" si="282"/>
        <v>626360.50250000006</v>
      </c>
      <c r="C3633" s="274">
        <f t="shared" si="286"/>
        <v>563531.19999999995</v>
      </c>
      <c r="D3633" s="276">
        <f t="shared" si="283"/>
        <v>172.50358096942992</v>
      </c>
      <c r="E3633" s="276">
        <f t="shared" si="284"/>
        <v>155.19999999999999</v>
      </c>
    </row>
    <row r="3634" spans="1:5" x14ac:dyDescent="0.2">
      <c r="A3634" s="273">
        <f t="shared" si="285"/>
        <v>3632</v>
      </c>
      <c r="B3634" s="16">
        <f t="shared" si="282"/>
        <v>626527.68000000005</v>
      </c>
      <c r="C3634" s="274">
        <f t="shared" si="286"/>
        <v>563686.39999999991</v>
      </c>
      <c r="D3634" s="276">
        <f t="shared" si="283"/>
        <v>172.50211453744495</v>
      </c>
      <c r="E3634" s="276">
        <f t="shared" si="284"/>
        <v>155.19999999999996</v>
      </c>
    </row>
    <row r="3635" spans="1:5" x14ac:dyDescent="0.2">
      <c r="A3635" s="273">
        <f t="shared" si="285"/>
        <v>3633</v>
      </c>
      <c r="B3635" s="16">
        <f t="shared" si="282"/>
        <v>626694.85750000004</v>
      </c>
      <c r="C3635" s="274">
        <f t="shared" si="286"/>
        <v>563841.6</v>
      </c>
      <c r="D3635" s="276">
        <f t="shared" si="283"/>
        <v>172.50064891274431</v>
      </c>
      <c r="E3635" s="276">
        <f t="shared" si="284"/>
        <v>155.19999999999999</v>
      </c>
    </row>
    <row r="3636" spans="1:5" x14ac:dyDescent="0.2">
      <c r="A3636" s="273">
        <f t="shared" si="285"/>
        <v>3634</v>
      </c>
      <c r="B3636" s="16">
        <f t="shared" si="282"/>
        <v>626862.03500000003</v>
      </c>
      <c r="C3636" s="274">
        <f t="shared" si="286"/>
        <v>563996.79999999993</v>
      </c>
      <c r="D3636" s="276">
        <f t="shared" si="283"/>
        <v>172.49918409466153</v>
      </c>
      <c r="E3636" s="276">
        <f t="shared" si="284"/>
        <v>155.19999999999999</v>
      </c>
    </row>
    <row r="3637" spans="1:5" x14ac:dyDescent="0.2">
      <c r="A3637" s="273">
        <f t="shared" si="285"/>
        <v>3635</v>
      </c>
      <c r="B3637" s="16">
        <f t="shared" si="282"/>
        <v>627029.21250000002</v>
      </c>
      <c r="C3637" s="274">
        <f t="shared" si="286"/>
        <v>564152</v>
      </c>
      <c r="D3637" s="276">
        <f t="shared" si="283"/>
        <v>172.49772008253095</v>
      </c>
      <c r="E3637" s="276">
        <f t="shared" si="284"/>
        <v>155.19999999999999</v>
      </c>
    </row>
    <row r="3638" spans="1:5" x14ac:dyDescent="0.2">
      <c r="A3638" s="273">
        <f t="shared" si="285"/>
        <v>3636</v>
      </c>
      <c r="B3638" s="16">
        <f t="shared" si="282"/>
        <v>627196.39</v>
      </c>
      <c r="C3638" s="274">
        <f t="shared" si="286"/>
        <v>564307.19999999995</v>
      </c>
      <c r="D3638" s="276">
        <f t="shared" si="283"/>
        <v>172.49625687568758</v>
      </c>
      <c r="E3638" s="276">
        <f t="shared" si="284"/>
        <v>155.19999999999999</v>
      </c>
    </row>
    <row r="3639" spans="1:5" x14ac:dyDescent="0.2">
      <c r="A3639" s="273">
        <f t="shared" si="285"/>
        <v>3637</v>
      </c>
      <c r="B3639" s="16">
        <f t="shared" si="282"/>
        <v>627363.5675</v>
      </c>
      <c r="C3639" s="274">
        <f t="shared" si="286"/>
        <v>564462.39999999991</v>
      </c>
      <c r="D3639" s="276">
        <f t="shared" si="283"/>
        <v>172.49479447346715</v>
      </c>
      <c r="E3639" s="276">
        <f t="shared" si="284"/>
        <v>155.19999999999996</v>
      </c>
    </row>
    <row r="3640" spans="1:5" x14ac:dyDescent="0.2">
      <c r="A3640" s="273">
        <f t="shared" si="285"/>
        <v>3638</v>
      </c>
      <c r="B3640" s="16">
        <f t="shared" si="282"/>
        <v>627530.745</v>
      </c>
      <c r="C3640" s="274">
        <f t="shared" si="286"/>
        <v>564617.6</v>
      </c>
      <c r="D3640" s="276">
        <f t="shared" si="283"/>
        <v>172.49333287520616</v>
      </c>
      <c r="E3640" s="276">
        <f t="shared" si="284"/>
        <v>155.19999999999999</v>
      </c>
    </row>
    <row r="3641" spans="1:5" x14ac:dyDescent="0.2">
      <c r="A3641" s="273">
        <f t="shared" si="285"/>
        <v>3639</v>
      </c>
      <c r="B3641" s="16">
        <f t="shared" si="282"/>
        <v>627697.92249999999</v>
      </c>
      <c r="C3641" s="274">
        <f t="shared" si="286"/>
        <v>564772.79999999993</v>
      </c>
      <c r="D3641" s="276">
        <f t="shared" si="283"/>
        <v>172.49187208024182</v>
      </c>
      <c r="E3641" s="276">
        <f t="shared" si="284"/>
        <v>155.19999999999999</v>
      </c>
    </row>
    <row r="3642" spans="1:5" x14ac:dyDescent="0.2">
      <c r="A3642" s="273">
        <f t="shared" si="285"/>
        <v>3640</v>
      </c>
      <c r="B3642" s="16">
        <f t="shared" si="282"/>
        <v>627865.1</v>
      </c>
      <c r="C3642" s="274">
        <f t="shared" si="286"/>
        <v>564928</v>
      </c>
      <c r="D3642" s="276">
        <f t="shared" si="283"/>
        <v>172.49041208791209</v>
      </c>
      <c r="E3642" s="276">
        <f t="shared" si="284"/>
        <v>155.19999999999999</v>
      </c>
    </row>
    <row r="3643" spans="1:5" x14ac:dyDescent="0.2">
      <c r="A3643" s="273">
        <f t="shared" si="285"/>
        <v>3641</v>
      </c>
      <c r="B3643" s="16">
        <f t="shared" si="282"/>
        <v>628032.27749999997</v>
      </c>
      <c r="C3643" s="274">
        <f t="shared" si="286"/>
        <v>565083.19999999995</v>
      </c>
      <c r="D3643" s="276">
        <f t="shared" si="283"/>
        <v>172.48895289755561</v>
      </c>
      <c r="E3643" s="276">
        <f t="shared" si="284"/>
        <v>155.19999999999999</v>
      </c>
    </row>
    <row r="3644" spans="1:5" x14ac:dyDescent="0.2">
      <c r="A3644" s="273">
        <f t="shared" si="285"/>
        <v>3642</v>
      </c>
      <c r="B3644" s="16">
        <f t="shared" si="282"/>
        <v>628199.45500000007</v>
      </c>
      <c r="C3644" s="274">
        <f t="shared" si="286"/>
        <v>565238.39999999991</v>
      </c>
      <c r="D3644" s="276">
        <f t="shared" si="283"/>
        <v>172.48749450851182</v>
      </c>
      <c r="E3644" s="276">
        <f t="shared" si="284"/>
        <v>155.19999999999999</v>
      </c>
    </row>
    <row r="3645" spans="1:5" x14ac:dyDescent="0.2">
      <c r="A3645" s="273">
        <f t="shared" si="285"/>
        <v>3643</v>
      </c>
      <c r="B3645" s="16">
        <f t="shared" si="282"/>
        <v>628366.63250000007</v>
      </c>
      <c r="C3645" s="274">
        <f t="shared" si="286"/>
        <v>565393.6</v>
      </c>
      <c r="D3645" s="276">
        <f t="shared" si="283"/>
        <v>172.4860369201208</v>
      </c>
      <c r="E3645" s="276">
        <f t="shared" si="284"/>
        <v>155.19999999999999</v>
      </c>
    </row>
    <row r="3646" spans="1:5" x14ac:dyDescent="0.2">
      <c r="A3646" s="273">
        <f t="shared" si="285"/>
        <v>3644</v>
      </c>
      <c r="B3646" s="16">
        <f t="shared" si="282"/>
        <v>628533.81000000006</v>
      </c>
      <c r="C3646" s="274">
        <f t="shared" si="286"/>
        <v>565548.79999999993</v>
      </c>
      <c r="D3646" s="276">
        <f t="shared" si="283"/>
        <v>172.48458013172339</v>
      </c>
      <c r="E3646" s="276">
        <f t="shared" si="284"/>
        <v>155.19999999999999</v>
      </c>
    </row>
    <row r="3647" spans="1:5" x14ac:dyDescent="0.2">
      <c r="A3647" s="273">
        <f t="shared" si="285"/>
        <v>3645</v>
      </c>
      <c r="B3647" s="16">
        <f t="shared" si="282"/>
        <v>628700.98750000005</v>
      </c>
      <c r="C3647" s="274">
        <f t="shared" si="286"/>
        <v>565704</v>
      </c>
      <c r="D3647" s="276">
        <f t="shared" si="283"/>
        <v>172.48312414266118</v>
      </c>
      <c r="E3647" s="276">
        <f t="shared" si="284"/>
        <v>155.19999999999999</v>
      </c>
    </row>
    <row r="3648" spans="1:5" x14ac:dyDescent="0.2">
      <c r="A3648" s="273">
        <f t="shared" si="285"/>
        <v>3646</v>
      </c>
      <c r="B3648" s="16">
        <f t="shared" si="282"/>
        <v>628868.16500000004</v>
      </c>
      <c r="C3648" s="274">
        <f t="shared" si="286"/>
        <v>565859.19999999995</v>
      </c>
      <c r="D3648" s="276">
        <f t="shared" si="283"/>
        <v>172.48166895227646</v>
      </c>
      <c r="E3648" s="276">
        <f t="shared" si="284"/>
        <v>155.19999999999999</v>
      </c>
    </row>
    <row r="3649" spans="1:5" x14ac:dyDescent="0.2">
      <c r="A3649" s="273">
        <f t="shared" si="285"/>
        <v>3647</v>
      </c>
      <c r="B3649" s="16">
        <f t="shared" si="282"/>
        <v>629035.34250000003</v>
      </c>
      <c r="C3649" s="274">
        <f t="shared" si="286"/>
        <v>566014.39999999991</v>
      </c>
      <c r="D3649" s="276">
        <f t="shared" si="283"/>
        <v>172.48021455991227</v>
      </c>
      <c r="E3649" s="276">
        <f t="shared" si="284"/>
        <v>155.19999999999999</v>
      </c>
    </row>
    <row r="3650" spans="1:5" x14ac:dyDescent="0.2">
      <c r="A3650" s="273">
        <f t="shared" si="285"/>
        <v>3648</v>
      </c>
      <c r="B3650" s="16">
        <f t="shared" si="282"/>
        <v>629202.52</v>
      </c>
      <c r="C3650" s="274">
        <f t="shared" si="286"/>
        <v>566169.59999999998</v>
      </c>
      <c r="D3650" s="276">
        <f t="shared" si="283"/>
        <v>172.47876096491228</v>
      </c>
      <c r="E3650" s="276">
        <f t="shared" si="284"/>
        <v>155.19999999999999</v>
      </c>
    </row>
    <row r="3651" spans="1:5" x14ac:dyDescent="0.2">
      <c r="A3651" s="273">
        <f t="shared" si="285"/>
        <v>3649</v>
      </c>
      <c r="B3651" s="16">
        <f t="shared" si="282"/>
        <v>629369.69750000001</v>
      </c>
      <c r="C3651" s="274">
        <f t="shared" si="286"/>
        <v>566324.79999999993</v>
      </c>
      <c r="D3651" s="276">
        <f t="shared" si="283"/>
        <v>172.47730816662099</v>
      </c>
      <c r="E3651" s="276">
        <f t="shared" si="284"/>
        <v>155.19999999999999</v>
      </c>
    </row>
    <row r="3652" spans="1:5" x14ac:dyDescent="0.2">
      <c r="A3652" s="273">
        <f t="shared" si="285"/>
        <v>3650</v>
      </c>
      <c r="B3652" s="16">
        <f t="shared" ref="B3652:B3715" si="287">1.165*(16600+(A3652*143.5))</f>
        <v>629536.875</v>
      </c>
      <c r="C3652" s="274">
        <f t="shared" si="286"/>
        <v>566480</v>
      </c>
      <c r="D3652" s="276">
        <f t="shared" ref="D3652:D3715" si="288">B3652/A3652</f>
        <v>172.47585616438357</v>
      </c>
      <c r="E3652" s="276">
        <f t="shared" ref="E3652:E3715" si="289">C3652/A3652</f>
        <v>155.19999999999999</v>
      </c>
    </row>
    <row r="3653" spans="1:5" x14ac:dyDescent="0.2">
      <c r="A3653" s="273">
        <f t="shared" si="285"/>
        <v>3651</v>
      </c>
      <c r="B3653" s="16">
        <f t="shared" si="287"/>
        <v>629704.05249999999</v>
      </c>
      <c r="C3653" s="274">
        <f t="shared" si="286"/>
        <v>566635.19999999995</v>
      </c>
      <c r="D3653" s="276">
        <f t="shared" si="288"/>
        <v>172.47440495754589</v>
      </c>
      <c r="E3653" s="276">
        <f t="shared" si="289"/>
        <v>155.19999999999999</v>
      </c>
    </row>
    <row r="3654" spans="1:5" x14ac:dyDescent="0.2">
      <c r="A3654" s="273">
        <f t="shared" si="285"/>
        <v>3652</v>
      </c>
      <c r="B3654" s="16">
        <f t="shared" si="287"/>
        <v>629871.23</v>
      </c>
      <c r="C3654" s="274">
        <f t="shared" si="286"/>
        <v>566790.39999999991</v>
      </c>
      <c r="D3654" s="276">
        <f t="shared" si="288"/>
        <v>172.47295454545454</v>
      </c>
      <c r="E3654" s="276">
        <f t="shared" si="289"/>
        <v>155.19999999999999</v>
      </c>
    </row>
    <row r="3655" spans="1:5" x14ac:dyDescent="0.2">
      <c r="A3655" s="273">
        <f t="shared" si="285"/>
        <v>3653</v>
      </c>
      <c r="B3655" s="16">
        <f t="shared" si="287"/>
        <v>630038.40749999997</v>
      </c>
      <c r="C3655" s="274">
        <f t="shared" si="286"/>
        <v>566945.6</v>
      </c>
      <c r="D3655" s="276">
        <f t="shared" si="288"/>
        <v>172.47150492745689</v>
      </c>
      <c r="E3655" s="276">
        <f t="shared" si="289"/>
        <v>155.19999999999999</v>
      </c>
    </row>
    <row r="3656" spans="1:5" x14ac:dyDescent="0.2">
      <c r="A3656" s="273">
        <f t="shared" si="285"/>
        <v>3654</v>
      </c>
      <c r="B3656" s="16">
        <f t="shared" si="287"/>
        <v>630205.58499999996</v>
      </c>
      <c r="C3656" s="274">
        <f t="shared" si="286"/>
        <v>567100.79999999993</v>
      </c>
      <c r="D3656" s="276">
        <f t="shared" si="288"/>
        <v>172.47005610290091</v>
      </c>
      <c r="E3656" s="276">
        <f t="shared" si="289"/>
        <v>155.19999999999999</v>
      </c>
    </row>
    <row r="3657" spans="1:5" x14ac:dyDescent="0.2">
      <c r="A3657" s="273">
        <f t="shared" si="285"/>
        <v>3655</v>
      </c>
      <c r="B3657" s="16">
        <f t="shared" si="287"/>
        <v>630372.76250000007</v>
      </c>
      <c r="C3657" s="274">
        <f t="shared" si="286"/>
        <v>567256</v>
      </c>
      <c r="D3657" s="276">
        <f t="shared" si="288"/>
        <v>172.46860807113546</v>
      </c>
      <c r="E3657" s="276">
        <f t="shared" si="289"/>
        <v>155.19999999999999</v>
      </c>
    </row>
    <row r="3658" spans="1:5" x14ac:dyDescent="0.2">
      <c r="A3658" s="273">
        <f t="shared" si="285"/>
        <v>3656</v>
      </c>
      <c r="B3658" s="16">
        <f t="shared" si="287"/>
        <v>630539.94000000006</v>
      </c>
      <c r="C3658" s="274">
        <f t="shared" si="286"/>
        <v>567411.19999999995</v>
      </c>
      <c r="D3658" s="276">
        <f t="shared" si="288"/>
        <v>172.46716083150986</v>
      </c>
      <c r="E3658" s="276">
        <f t="shared" si="289"/>
        <v>155.19999999999999</v>
      </c>
    </row>
    <row r="3659" spans="1:5" x14ac:dyDescent="0.2">
      <c r="A3659" s="273">
        <f t="shared" si="285"/>
        <v>3657</v>
      </c>
      <c r="B3659" s="16">
        <f t="shared" si="287"/>
        <v>630707.11750000005</v>
      </c>
      <c r="C3659" s="274">
        <f t="shared" si="286"/>
        <v>567566.39999999991</v>
      </c>
      <c r="D3659" s="276">
        <f t="shared" si="288"/>
        <v>172.46571438337438</v>
      </c>
      <c r="E3659" s="276">
        <f t="shared" si="289"/>
        <v>155.19999999999999</v>
      </c>
    </row>
    <row r="3660" spans="1:5" x14ac:dyDescent="0.2">
      <c r="A3660" s="273">
        <f t="shared" si="285"/>
        <v>3658</v>
      </c>
      <c r="B3660" s="16">
        <f t="shared" si="287"/>
        <v>630874.29500000004</v>
      </c>
      <c r="C3660" s="274">
        <f t="shared" si="286"/>
        <v>567721.6</v>
      </c>
      <c r="D3660" s="276">
        <f t="shared" si="288"/>
        <v>172.46426872607984</v>
      </c>
      <c r="E3660" s="276">
        <f t="shared" si="289"/>
        <v>155.19999999999999</v>
      </c>
    </row>
    <row r="3661" spans="1:5" x14ac:dyDescent="0.2">
      <c r="A3661" s="273">
        <f t="shared" si="285"/>
        <v>3659</v>
      </c>
      <c r="B3661" s="16">
        <f t="shared" si="287"/>
        <v>631041.47250000003</v>
      </c>
      <c r="C3661" s="274">
        <f t="shared" si="286"/>
        <v>567876.79999999993</v>
      </c>
      <c r="D3661" s="276">
        <f t="shared" si="288"/>
        <v>172.46282385897788</v>
      </c>
      <c r="E3661" s="276">
        <f t="shared" si="289"/>
        <v>155.19999999999999</v>
      </c>
    </row>
    <row r="3662" spans="1:5" x14ac:dyDescent="0.2">
      <c r="A3662" s="273">
        <f t="shared" si="285"/>
        <v>3660</v>
      </c>
      <c r="B3662" s="16">
        <f t="shared" si="287"/>
        <v>631208.65</v>
      </c>
      <c r="C3662" s="274">
        <f t="shared" si="286"/>
        <v>568032</v>
      </c>
      <c r="D3662" s="276">
        <f t="shared" si="288"/>
        <v>172.46137978142076</v>
      </c>
      <c r="E3662" s="276">
        <f t="shared" si="289"/>
        <v>155.19999999999999</v>
      </c>
    </row>
    <row r="3663" spans="1:5" x14ac:dyDescent="0.2">
      <c r="A3663" s="273">
        <f t="shared" ref="A3663:A3726" si="290">A3662+1</f>
        <v>3661</v>
      </c>
      <c r="B3663" s="16">
        <f t="shared" si="287"/>
        <v>631375.82750000001</v>
      </c>
      <c r="C3663" s="274">
        <f t="shared" ref="C3663:C3726" si="291">A3663*155.2</f>
        <v>568187.19999999995</v>
      </c>
      <c r="D3663" s="276">
        <f t="shared" si="288"/>
        <v>172.45993649276156</v>
      </c>
      <c r="E3663" s="276">
        <f t="shared" si="289"/>
        <v>155.19999999999999</v>
      </c>
    </row>
    <row r="3664" spans="1:5" x14ac:dyDescent="0.2">
      <c r="A3664" s="273">
        <f t="shared" si="290"/>
        <v>3662</v>
      </c>
      <c r="B3664" s="16">
        <f t="shared" si="287"/>
        <v>631543.005</v>
      </c>
      <c r="C3664" s="274">
        <f t="shared" si="291"/>
        <v>568342.39999999991</v>
      </c>
      <c r="D3664" s="276">
        <f t="shared" si="288"/>
        <v>172.45849399235391</v>
      </c>
      <c r="E3664" s="276">
        <f t="shared" si="289"/>
        <v>155.19999999999999</v>
      </c>
    </row>
    <row r="3665" spans="1:5" x14ac:dyDescent="0.2">
      <c r="A3665" s="273">
        <f t="shared" si="290"/>
        <v>3663</v>
      </c>
      <c r="B3665" s="16">
        <f t="shared" si="287"/>
        <v>631710.1825</v>
      </c>
      <c r="C3665" s="274">
        <f t="shared" si="291"/>
        <v>568497.6</v>
      </c>
      <c r="D3665" s="276">
        <f t="shared" si="288"/>
        <v>172.45705227955227</v>
      </c>
      <c r="E3665" s="276">
        <f t="shared" si="289"/>
        <v>155.19999999999999</v>
      </c>
    </row>
    <row r="3666" spans="1:5" x14ac:dyDescent="0.2">
      <c r="A3666" s="273">
        <f t="shared" si="290"/>
        <v>3664</v>
      </c>
      <c r="B3666" s="16">
        <f t="shared" si="287"/>
        <v>631877.36</v>
      </c>
      <c r="C3666" s="274">
        <f t="shared" si="291"/>
        <v>568652.79999999993</v>
      </c>
      <c r="D3666" s="276">
        <f t="shared" si="288"/>
        <v>172.45561135371179</v>
      </c>
      <c r="E3666" s="276">
        <f t="shared" si="289"/>
        <v>155.19999999999999</v>
      </c>
    </row>
    <row r="3667" spans="1:5" x14ac:dyDescent="0.2">
      <c r="A3667" s="273">
        <f t="shared" si="290"/>
        <v>3665</v>
      </c>
      <c r="B3667" s="16">
        <f t="shared" si="287"/>
        <v>632044.53749999998</v>
      </c>
      <c r="C3667" s="274">
        <f t="shared" si="291"/>
        <v>568808</v>
      </c>
      <c r="D3667" s="276">
        <f t="shared" si="288"/>
        <v>172.45417121418825</v>
      </c>
      <c r="E3667" s="276">
        <f t="shared" si="289"/>
        <v>155.19999999999999</v>
      </c>
    </row>
    <row r="3668" spans="1:5" x14ac:dyDescent="0.2">
      <c r="A3668" s="273">
        <f t="shared" si="290"/>
        <v>3666</v>
      </c>
      <c r="B3668" s="16">
        <f t="shared" si="287"/>
        <v>632211.71499999997</v>
      </c>
      <c r="C3668" s="274">
        <f t="shared" si="291"/>
        <v>568963.19999999995</v>
      </c>
      <c r="D3668" s="276">
        <f t="shared" si="288"/>
        <v>172.45273186033825</v>
      </c>
      <c r="E3668" s="276">
        <f t="shared" si="289"/>
        <v>155.19999999999999</v>
      </c>
    </row>
    <row r="3669" spans="1:5" x14ac:dyDescent="0.2">
      <c r="A3669" s="273">
        <f t="shared" si="290"/>
        <v>3667</v>
      </c>
      <c r="B3669" s="16">
        <f t="shared" si="287"/>
        <v>632378.89250000007</v>
      </c>
      <c r="C3669" s="274">
        <f t="shared" si="291"/>
        <v>569118.39999999991</v>
      </c>
      <c r="D3669" s="276">
        <f t="shared" si="288"/>
        <v>172.45129329151897</v>
      </c>
      <c r="E3669" s="276">
        <f t="shared" si="289"/>
        <v>155.19999999999999</v>
      </c>
    </row>
    <row r="3670" spans="1:5" x14ac:dyDescent="0.2">
      <c r="A3670" s="273">
        <f t="shared" si="290"/>
        <v>3668</v>
      </c>
      <c r="B3670" s="16">
        <f t="shared" si="287"/>
        <v>632546.07000000007</v>
      </c>
      <c r="C3670" s="274">
        <f t="shared" si="291"/>
        <v>569273.59999999998</v>
      </c>
      <c r="D3670" s="276">
        <f t="shared" si="288"/>
        <v>172.44985550708836</v>
      </c>
      <c r="E3670" s="276">
        <f t="shared" si="289"/>
        <v>155.19999999999999</v>
      </c>
    </row>
    <row r="3671" spans="1:5" x14ac:dyDescent="0.2">
      <c r="A3671" s="273">
        <f t="shared" si="290"/>
        <v>3669</v>
      </c>
      <c r="B3671" s="16">
        <f t="shared" si="287"/>
        <v>632713.24750000006</v>
      </c>
      <c r="C3671" s="274">
        <f t="shared" si="291"/>
        <v>569428.79999999993</v>
      </c>
      <c r="D3671" s="276">
        <f t="shared" si="288"/>
        <v>172.44841850640503</v>
      </c>
      <c r="E3671" s="276">
        <f t="shared" si="289"/>
        <v>155.19999999999999</v>
      </c>
    </row>
    <row r="3672" spans="1:5" x14ac:dyDescent="0.2">
      <c r="A3672" s="273">
        <f t="shared" si="290"/>
        <v>3670</v>
      </c>
      <c r="B3672" s="16">
        <f t="shared" si="287"/>
        <v>632880.42500000005</v>
      </c>
      <c r="C3672" s="274">
        <f t="shared" si="291"/>
        <v>569584</v>
      </c>
      <c r="D3672" s="276">
        <f t="shared" si="288"/>
        <v>172.44698228882834</v>
      </c>
      <c r="E3672" s="276">
        <f t="shared" si="289"/>
        <v>155.19999999999999</v>
      </c>
    </row>
    <row r="3673" spans="1:5" x14ac:dyDescent="0.2">
      <c r="A3673" s="273">
        <f t="shared" si="290"/>
        <v>3671</v>
      </c>
      <c r="B3673" s="16">
        <f t="shared" si="287"/>
        <v>633047.60250000004</v>
      </c>
      <c r="C3673" s="274">
        <f t="shared" si="291"/>
        <v>569739.19999999995</v>
      </c>
      <c r="D3673" s="276">
        <f t="shared" si="288"/>
        <v>172.44554685371835</v>
      </c>
      <c r="E3673" s="276">
        <f t="shared" si="289"/>
        <v>155.19999999999999</v>
      </c>
    </row>
    <row r="3674" spans="1:5" x14ac:dyDescent="0.2">
      <c r="A3674" s="273">
        <f t="shared" si="290"/>
        <v>3672</v>
      </c>
      <c r="B3674" s="16">
        <f t="shared" si="287"/>
        <v>633214.78</v>
      </c>
      <c r="C3674" s="274">
        <f t="shared" si="291"/>
        <v>569894.39999999991</v>
      </c>
      <c r="D3674" s="276">
        <f t="shared" si="288"/>
        <v>172.44411220043574</v>
      </c>
      <c r="E3674" s="276">
        <f t="shared" si="289"/>
        <v>155.19999999999999</v>
      </c>
    </row>
    <row r="3675" spans="1:5" x14ac:dyDescent="0.2">
      <c r="A3675" s="273">
        <f t="shared" si="290"/>
        <v>3673</v>
      </c>
      <c r="B3675" s="16">
        <f t="shared" si="287"/>
        <v>633381.95750000002</v>
      </c>
      <c r="C3675" s="274">
        <f t="shared" si="291"/>
        <v>570049.6</v>
      </c>
      <c r="D3675" s="276">
        <f t="shared" si="288"/>
        <v>172.44267832834197</v>
      </c>
      <c r="E3675" s="276">
        <f t="shared" si="289"/>
        <v>155.19999999999999</v>
      </c>
    </row>
    <row r="3676" spans="1:5" x14ac:dyDescent="0.2">
      <c r="A3676" s="273">
        <f t="shared" si="290"/>
        <v>3674</v>
      </c>
      <c r="B3676" s="16">
        <f t="shared" si="287"/>
        <v>633549.13500000001</v>
      </c>
      <c r="C3676" s="274">
        <f t="shared" si="291"/>
        <v>570204.79999999993</v>
      </c>
      <c r="D3676" s="276">
        <f t="shared" si="288"/>
        <v>172.44124523679912</v>
      </c>
      <c r="E3676" s="276">
        <f t="shared" si="289"/>
        <v>155.19999999999999</v>
      </c>
    </row>
    <row r="3677" spans="1:5" x14ac:dyDescent="0.2">
      <c r="A3677" s="273">
        <f t="shared" si="290"/>
        <v>3675</v>
      </c>
      <c r="B3677" s="16">
        <f t="shared" si="287"/>
        <v>633716.3125</v>
      </c>
      <c r="C3677" s="274">
        <f t="shared" si="291"/>
        <v>570360</v>
      </c>
      <c r="D3677" s="276">
        <f t="shared" si="288"/>
        <v>172.43981292517006</v>
      </c>
      <c r="E3677" s="276">
        <f t="shared" si="289"/>
        <v>155.19999999999999</v>
      </c>
    </row>
    <row r="3678" spans="1:5" x14ac:dyDescent="0.2">
      <c r="A3678" s="273">
        <f t="shared" si="290"/>
        <v>3676</v>
      </c>
      <c r="B3678" s="16">
        <f t="shared" si="287"/>
        <v>633883.49</v>
      </c>
      <c r="C3678" s="274">
        <f t="shared" si="291"/>
        <v>570515.19999999995</v>
      </c>
      <c r="D3678" s="276">
        <f t="shared" si="288"/>
        <v>172.43838139281829</v>
      </c>
      <c r="E3678" s="276">
        <f t="shared" si="289"/>
        <v>155.19999999999999</v>
      </c>
    </row>
    <row r="3679" spans="1:5" x14ac:dyDescent="0.2">
      <c r="A3679" s="273">
        <f t="shared" si="290"/>
        <v>3677</v>
      </c>
      <c r="B3679" s="16">
        <f t="shared" si="287"/>
        <v>634050.66749999998</v>
      </c>
      <c r="C3679" s="274">
        <f t="shared" si="291"/>
        <v>570670.39999999991</v>
      </c>
      <c r="D3679" s="276">
        <f t="shared" si="288"/>
        <v>172.43695063910798</v>
      </c>
      <c r="E3679" s="276">
        <f t="shared" si="289"/>
        <v>155.19999999999999</v>
      </c>
    </row>
    <row r="3680" spans="1:5" x14ac:dyDescent="0.2">
      <c r="A3680" s="273">
        <f t="shared" si="290"/>
        <v>3678</v>
      </c>
      <c r="B3680" s="16">
        <f t="shared" si="287"/>
        <v>634217.84499999997</v>
      </c>
      <c r="C3680" s="274">
        <f t="shared" si="291"/>
        <v>570825.6</v>
      </c>
      <c r="D3680" s="276">
        <f t="shared" si="288"/>
        <v>172.43552066340402</v>
      </c>
      <c r="E3680" s="276">
        <f t="shared" si="289"/>
        <v>155.19999999999999</v>
      </c>
    </row>
    <row r="3681" spans="1:5" x14ac:dyDescent="0.2">
      <c r="A3681" s="273">
        <f t="shared" si="290"/>
        <v>3679</v>
      </c>
      <c r="B3681" s="16">
        <f t="shared" si="287"/>
        <v>634385.02249999996</v>
      </c>
      <c r="C3681" s="274">
        <f t="shared" si="291"/>
        <v>570980.79999999993</v>
      </c>
      <c r="D3681" s="276">
        <f t="shared" si="288"/>
        <v>172.43409146507202</v>
      </c>
      <c r="E3681" s="276">
        <f t="shared" si="289"/>
        <v>155.19999999999999</v>
      </c>
    </row>
    <row r="3682" spans="1:5" x14ac:dyDescent="0.2">
      <c r="A3682" s="273">
        <f t="shared" si="290"/>
        <v>3680</v>
      </c>
      <c r="B3682" s="16">
        <f t="shared" si="287"/>
        <v>634552.20000000007</v>
      </c>
      <c r="C3682" s="274">
        <f t="shared" si="291"/>
        <v>571136</v>
      </c>
      <c r="D3682" s="276">
        <f t="shared" si="288"/>
        <v>172.43266304347827</v>
      </c>
      <c r="E3682" s="276">
        <f t="shared" si="289"/>
        <v>155.19999999999999</v>
      </c>
    </row>
    <row r="3683" spans="1:5" x14ac:dyDescent="0.2">
      <c r="A3683" s="273">
        <f t="shared" si="290"/>
        <v>3681</v>
      </c>
      <c r="B3683" s="16">
        <f t="shared" si="287"/>
        <v>634719.37750000006</v>
      </c>
      <c r="C3683" s="274">
        <f t="shared" si="291"/>
        <v>571291.19999999995</v>
      </c>
      <c r="D3683" s="276">
        <f t="shared" si="288"/>
        <v>172.4312353979897</v>
      </c>
      <c r="E3683" s="276">
        <f t="shared" si="289"/>
        <v>155.19999999999999</v>
      </c>
    </row>
    <row r="3684" spans="1:5" x14ac:dyDescent="0.2">
      <c r="A3684" s="273">
        <f t="shared" si="290"/>
        <v>3682</v>
      </c>
      <c r="B3684" s="16">
        <f t="shared" si="287"/>
        <v>634886.55500000005</v>
      </c>
      <c r="C3684" s="274">
        <f t="shared" si="291"/>
        <v>571446.39999999991</v>
      </c>
      <c r="D3684" s="276">
        <f t="shared" si="288"/>
        <v>172.42980852797393</v>
      </c>
      <c r="E3684" s="276">
        <f t="shared" si="289"/>
        <v>155.19999999999999</v>
      </c>
    </row>
    <row r="3685" spans="1:5" x14ac:dyDescent="0.2">
      <c r="A3685" s="273">
        <f t="shared" si="290"/>
        <v>3683</v>
      </c>
      <c r="B3685" s="16">
        <f t="shared" si="287"/>
        <v>635053.73250000004</v>
      </c>
      <c r="C3685" s="274">
        <f t="shared" si="291"/>
        <v>571601.6</v>
      </c>
      <c r="D3685" s="276">
        <f t="shared" si="288"/>
        <v>172.42838243279937</v>
      </c>
      <c r="E3685" s="276">
        <f t="shared" si="289"/>
        <v>155.19999999999999</v>
      </c>
    </row>
    <row r="3686" spans="1:5" x14ac:dyDescent="0.2">
      <c r="A3686" s="273">
        <f t="shared" si="290"/>
        <v>3684</v>
      </c>
      <c r="B3686" s="16">
        <f t="shared" si="287"/>
        <v>635220.91</v>
      </c>
      <c r="C3686" s="274">
        <f t="shared" si="291"/>
        <v>571756.79999999993</v>
      </c>
      <c r="D3686" s="276">
        <f t="shared" si="288"/>
        <v>172.42695711183498</v>
      </c>
      <c r="E3686" s="276">
        <f t="shared" si="289"/>
        <v>155.19999999999999</v>
      </c>
    </row>
    <row r="3687" spans="1:5" x14ac:dyDescent="0.2">
      <c r="A3687" s="273">
        <f t="shared" si="290"/>
        <v>3685</v>
      </c>
      <c r="B3687" s="16">
        <f t="shared" si="287"/>
        <v>635388.08750000002</v>
      </c>
      <c r="C3687" s="274">
        <f t="shared" si="291"/>
        <v>571912</v>
      </c>
      <c r="D3687" s="276">
        <f t="shared" si="288"/>
        <v>172.42553256445049</v>
      </c>
      <c r="E3687" s="276">
        <f t="shared" si="289"/>
        <v>155.19999999999999</v>
      </c>
    </row>
    <row r="3688" spans="1:5" x14ac:dyDescent="0.2">
      <c r="A3688" s="273">
        <f t="shared" si="290"/>
        <v>3686</v>
      </c>
      <c r="B3688" s="16">
        <f t="shared" si="287"/>
        <v>635555.26500000001</v>
      </c>
      <c r="C3688" s="274">
        <f t="shared" si="291"/>
        <v>572067.19999999995</v>
      </c>
      <c r="D3688" s="276">
        <f t="shared" si="288"/>
        <v>172.42410879001628</v>
      </c>
      <c r="E3688" s="276">
        <f t="shared" si="289"/>
        <v>155.19999999999999</v>
      </c>
    </row>
    <row r="3689" spans="1:5" x14ac:dyDescent="0.2">
      <c r="A3689" s="273">
        <f t="shared" si="290"/>
        <v>3687</v>
      </c>
      <c r="B3689" s="16">
        <f t="shared" si="287"/>
        <v>635722.4425</v>
      </c>
      <c r="C3689" s="274">
        <f t="shared" si="291"/>
        <v>572222.39999999991</v>
      </c>
      <c r="D3689" s="276">
        <f t="shared" si="288"/>
        <v>172.42268578790345</v>
      </c>
      <c r="E3689" s="276">
        <f t="shared" si="289"/>
        <v>155.19999999999999</v>
      </c>
    </row>
    <row r="3690" spans="1:5" x14ac:dyDescent="0.2">
      <c r="A3690" s="273">
        <f t="shared" si="290"/>
        <v>3688</v>
      </c>
      <c r="B3690" s="16">
        <f t="shared" si="287"/>
        <v>635889.62</v>
      </c>
      <c r="C3690" s="274">
        <f t="shared" si="291"/>
        <v>572377.59999999998</v>
      </c>
      <c r="D3690" s="276">
        <f t="shared" si="288"/>
        <v>172.42126355748374</v>
      </c>
      <c r="E3690" s="276">
        <f t="shared" si="289"/>
        <v>155.19999999999999</v>
      </c>
    </row>
    <row r="3691" spans="1:5" x14ac:dyDescent="0.2">
      <c r="A3691" s="273">
        <f t="shared" si="290"/>
        <v>3689</v>
      </c>
      <c r="B3691" s="16">
        <f t="shared" si="287"/>
        <v>636056.79749999999</v>
      </c>
      <c r="C3691" s="274">
        <f t="shared" si="291"/>
        <v>572532.79999999993</v>
      </c>
      <c r="D3691" s="276">
        <f t="shared" si="288"/>
        <v>172.41984209812958</v>
      </c>
      <c r="E3691" s="276">
        <f t="shared" si="289"/>
        <v>155.19999999999999</v>
      </c>
    </row>
    <row r="3692" spans="1:5" x14ac:dyDescent="0.2">
      <c r="A3692" s="273">
        <f t="shared" si="290"/>
        <v>3690</v>
      </c>
      <c r="B3692" s="16">
        <f t="shared" si="287"/>
        <v>636223.97499999998</v>
      </c>
      <c r="C3692" s="274">
        <f t="shared" si="291"/>
        <v>572688</v>
      </c>
      <c r="D3692" s="276">
        <f t="shared" si="288"/>
        <v>172.41842140921409</v>
      </c>
      <c r="E3692" s="276">
        <f t="shared" si="289"/>
        <v>155.19999999999999</v>
      </c>
    </row>
    <row r="3693" spans="1:5" x14ac:dyDescent="0.2">
      <c r="A3693" s="273">
        <f t="shared" si="290"/>
        <v>3691</v>
      </c>
      <c r="B3693" s="16">
        <f t="shared" si="287"/>
        <v>636391.15249999997</v>
      </c>
      <c r="C3693" s="274">
        <f t="shared" si="291"/>
        <v>572843.19999999995</v>
      </c>
      <c r="D3693" s="276">
        <f t="shared" si="288"/>
        <v>172.41700149011106</v>
      </c>
      <c r="E3693" s="276">
        <f t="shared" si="289"/>
        <v>155.19999999999999</v>
      </c>
    </row>
    <row r="3694" spans="1:5" x14ac:dyDescent="0.2">
      <c r="A3694" s="273">
        <f t="shared" si="290"/>
        <v>3692</v>
      </c>
      <c r="B3694" s="16">
        <f t="shared" si="287"/>
        <v>636558.33000000007</v>
      </c>
      <c r="C3694" s="274">
        <f t="shared" si="291"/>
        <v>572998.39999999991</v>
      </c>
      <c r="D3694" s="276">
        <f t="shared" si="288"/>
        <v>172.41558234019504</v>
      </c>
      <c r="E3694" s="276">
        <f t="shared" si="289"/>
        <v>155.19999999999999</v>
      </c>
    </row>
    <row r="3695" spans="1:5" x14ac:dyDescent="0.2">
      <c r="A3695" s="273">
        <f t="shared" si="290"/>
        <v>3693</v>
      </c>
      <c r="B3695" s="16">
        <f t="shared" si="287"/>
        <v>636725.50750000007</v>
      </c>
      <c r="C3695" s="274">
        <f t="shared" si="291"/>
        <v>573153.6</v>
      </c>
      <c r="D3695" s="276">
        <f t="shared" si="288"/>
        <v>172.41416395884107</v>
      </c>
      <c r="E3695" s="276">
        <f t="shared" si="289"/>
        <v>155.19999999999999</v>
      </c>
    </row>
    <row r="3696" spans="1:5" x14ac:dyDescent="0.2">
      <c r="A3696" s="273">
        <f t="shared" si="290"/>
        <v>3694</v>
      </c>
      <c r="B3696" s="16">
        <f t="shared" si="287"/>
        <v>636892.68500000006</v>
      </c>
      <c r="C3696" s="274">
        <f t="shared" si="291"/>
        <v>573308.79999999993</v>
      </c>
      <c r="D3696" s="276">
        <f t="shared" si="288"/>
        <v>172.41274634542503</v>
      </c>
      <c r="E3696" s="276">
        <f t="shared" si="289"/>
        <v>155.19999999999999</v>
      </c>
    </row>
    <row r="3697" spans="1:5" x14ac:dyDescent="0.2">
      <c r="A3697" s="273">
        <f t="shared" si="290"/>
        <v>3695</v>
      </c>
      <c r="B3697" s="16">
        <f t="shared" si="287"/>
        <v>637059.86250000005</v>
      </c>
      <c r="C3697" s="274">
        <f t="shared" si="291"/>
        <v>573464</v>
      </c>
      <c r="D3697" s="276">
        <f t="shared" si="288"/>
        <v>172.41132949932341</v>
      </c>
      <c r="E3697" s="276">
        <f t="shared" si="289"/>
        <v>155.19999999999999</v>
      </c>
    </row>
    <row r="3698" spans="1:5" x14ac:dyDescent="0.2">
      <c r="A3698" s="273">
        <f t="shared" si="290"/>
        <v>3696</v>
      </c>
      <c r="B3698" s="16">
        <f t="shared" si="287"/>
        <v>637227.04</v>
      </c>
      <c r="C3698" s="274">
        <f t="shared" si="291"/>
        <v>573619.19999999995</v>
      </c>
      <c r="D3698" s="276">
        <f t="shared" si="288"/>
        <v>172.40991341991344</v>
      </c>
      <c r="E3698" s="276">
        <f t="shared" si="289"/>
        <v>155.19999999999999</v>
      </c>
    </row>
    <row r="3699" spans="1:5" x14ac:dyDescent="0.2">
      <c r="A3699" s="273">
        <f t="shared" si="290"/>
        <v>3697</v>
      </c>
      <c r="B3699" s="16">
        <f t="shared" si="287"/>
        <v>637394.21750000003</v>
      </c>
      <c r="C3699" s="274">
        <f t="shared" si="291"/>
        <v>573774.39999999991</v>
      </c>
      <c r="D3699" s="276">
        <f t="shared" si="288"/>
        <v>172.40849810657289</v>
      </c>
      <c r="E3699" s="276">
        <f t="shared" si="289"/>
        <v>155.19999999999999</v>
      </c>
    </row>
    <row r="3700" spans="1:5" x14ac:dyDescent="0.2">
      <c r="A3700" s="273">
        <f t="shared" si="290"/>
        <v>3698</v>
      </c>
      <c r="B3700" s="16">
        <f t="shared" si="287"/>
        <v>637561.39500000002</v>
      </c>
      <c r="C3700" s="274">
        <f t="shared" si="291"/>
        <v>573929.6</v>
      </c>
      <c r="D3700" s="276">
        <f t="shared" si="288"/>
        <v>172.40708355868037</v>
      </c>
      <c r="E3700" s="276">
        <f t="shared" si="289"/>
        <v>155.19999999999999</v>
      </c>
    </row>
    <row r="3701" spans="1:5" x14ac:dyDescent="0.2">
      <c r="A3701" s="273">
        <f t="shared" si="290"/>
        <v>3699</v>
      </c>
      <c r="B3701" s="16">
        <f t="shared" si="287"/>
        <v>637728.57250000001</v>
      </c>
      <c r="C3701" s="274">
        <f t="shared" si="291"/>
        <v>574084.79999999993</v>
      </c>
      <c r="D3701" s="276">
        <f t="shared" si="288"/>
        <v>172.40566977561502</v>
      </c>
      <c r="E3701" s="276">
        <f t="shared" si="289"/>
        <v>155.19999999999999</v>
      </c>
    </row>
    <row r="3702" spans="1:5" x14ac:dyDescent="0.2">
      <c r="A3702" s="273">
        <f t="shared" si="290"/>
        <v>3700</v>
      </c>
      <c r="B3702" s="16">
        <f t="shared" si="287"/>
        <v>637895.75</v>
      </c>
      <c r="C3702" s="274">
        <f t="shared" si="291"/>
        <v>574240</v>
      </c>
      <c r="D3702" s="276">
        <f t="shared" si="288"/>
        <v>172.40425675675675</v>
      </c>
      <c r="E3702" s="276">
        <f t="shared" si="289"/>
        <v>155.19999999999999</v>
      </c>
    </row>
    <row r="3703" spans="1:5" x14ac:dyDescent="0.2">
      <c r="A3703" s="273">
        <f t="shared" si="290"/>
        <v>3701</v>
      </c>
      <c r="B3703" s="16">
        <f t="shared" si="287"/>
        <v>638062.92749999999</v>
      </c>
      <c r="C3703" s="274">
        <f t="shared" si="291"/>
        <v>574395.19999999995</v>
      </c>
      <c r="D3703" s="276">
        <f t="shared" si="288"/>
        <v>172.40284450148607</v>
      </c>
      <c r="E3703" s="276">
        <f t="shared" si="289"/>
        <v>155.19999999999999</v>
      </c>
    </row>
    <row r="3704" spans="1:5" x14ac:dyDescent="0.2">
      <c r="A3704" s="273">
        <f t="shared" si="290"/>
        <v>3702</v>
      </c>
      <c r="B3704" s="16">
        <f t="shared" si="287"/>
        <v>638230.10499999998</v>
      </c>
      <c r="C3704" s="274">
        <f t="shared" si="291"/>
        <v>574550.39999999991</v>
      </c>
      <c r="D3704" s="276">
        <f t="shared" si="288"/>
        <v>172.40143300918422</v>
      </c>
      <c r="E3704" s="276">
        <f t="shared" si="289"/>
        <v>155.19999999999999</v>
      </c>
    </row>
    <row r="3705" spans="1:5" x14ac:dyDescent="0.2">
      <c r="A3705" s="273">
        <f t="shared" si="290"/>
        <v>3703</v>
      </c>
      <c r="B3705" s="16">
        <f t="shared" si="287"/>
        <v>638397.28249999997</v>
      </c>
      <c r="C3705" s="274">
        <f t="shared" si="291"/>
        <v>574705.6</v>
      </c>
      <c r="D3705" s="276">
        <f t="shared" si="288"/>
        <v>172.40002227923304</v>
      </c>
      <c r="E3705" s="276">
        <f t="shared" si="289"/>
        <v>155.19999999999999</v>
      </c>
    </row>
    <row r="3706" spans="1:5" x14ac:dyDescent="0.2">
      <c r="A3706" s="273">
        <f t="shared" si="290"/>
        <v>3704</v>
      </c>
      <c r="B3706" s="16">
        <f t="shared" si="287"/>
        <v>638564.46</v>
      </c>
      <c r="C3706" s="274">
        <f t="shared" si="291"/>
        <v>574860.79999999993</v>
      </c>
      <c r="D3706" s="276">
        <f t="shared" si="288"/>
        <v>172.39861231101511</v>
      </c>
      <c r="E3706" s="276">
        <f t="shared" si="289"/>
        <v>155.19999999999999</v>
      </c>
    </row>
    <row r="3707" spans="1:5" x14ac:dyDescent="0.2">
      <c r="A3707" s="273">
        <f t="shared" si="290"/>
        <v>3705</v>
      </c>
      <c r="B3707" s="16">
        <f t="shared" si="287"/>
        <v>638731.63750000007</v>
      </c>
      <c r="C3707" s="274">
        <f t="shared" si="291"/>
        <v>575016</v>
      </c>
      <c r="D3707" s="276">
        <f t="shared" si="288"/>
        <v>172.39720310391365</v>
      </c>
      <c r="E3707" s="276">
        <f t="shared" si="289"/>
        <v>155.19999999999999</v>
      </c>
    </row>
    <row r="3708" spans="1:5" x14ac:dyDescent="0.2">
      <c r="A3708" s="273">
        <f t="shared" si="290"/>
        <v>3706</v>
      </c>
      <c r="B3708" s="16">
        <f t="shared" si="287"/>
        <v>638898.81500000006</v>
      </c>
      <c r="C3708" s="274">
        <f t="shared" si="291"/>
        <v>575171.19999999995</v>
      </c>
      <c r="D3708" s="276">
        <f t="shared" si="288"/>
        <v>172.39579465731248</v>
      </c>
      <c r="E3708" s="276">
        <f t="shared" si="289"/>
        <v>155.19999999999999</v>
      </c>
    </row>
    <row r="3709" spans="1:5" x14ac:dyDescent="0.2">
      <c r="A3709" s="273">
        <f t="shared" si="290"/>
        <v>3707</v>
      </c>
      <c r="B3709" s="16">
        <f t="shared" si="287"/>
        <v>639065.99250000005</v>
      </c>
      <c r="C3709" s="274">
        <f t="shared" si="291"/>
        <v>575326.39999999991</v>
      </c>
      <c r="D3709" s="276">
        <f t="shared" si="288"/>
        <v>172.39438697059617</v>
      </c>
      <c r="E3709" s="276">
        <f t="shared" si="289"/>
        <v>155.19999999999999</v>
      </c>
    </row>
    <row r="3710" spans="1:5" x14ac:dyDescent="0.2">
      <c r="A3710" s="273">
        <f t="shared" si="290"/>
        <v>3708</v>
      </c>
      <c r="B3710" s="16">
        <f t="shared" si="287"/>
        <v>639233.17000000004</v>
      </c>
      <c r="C3710" s="274">
        <f t="shared" si="291"/>
        <v>575481.59999999998</v>
      </c>
      <c r="D3710" s="276">
        <f t="shared" si="288"/>
        <v>172.39298004314995</v>
      </c>
      <c r="E3710" s="276">
        <f t="shared" si="289"/>
        <v>155.19999999999999</v>
      </c>
    </row>
    <row r="3711" spans="1:5" x14ac:dyDescent="0.2">
      <c r="A3711" s="273">
        <f t="shared" si="290"/>
        <v>3709</v>
      </c>
      <c r="B3711" s="16">
        <f t="shared" si="287"/>
        <v>639400.34750000003</v>
      </c>
      <c r="C3711" s="274">
        <f t="shared" si="291"/>
        <v>575636.79999999993</v>
      </c>
      <c r="D3711" s="276">
        <f t="shared" si="288"/>
        <v>172.39157387435966</v>
      </c>
      <c r="E3711" s="276">
        <f t="shared" si="289"/>
        <v>155.19999999999999</v>
      </c>
    </row>
    <row r="3712" spans="1:5" x14ac:dyDescent="0.2">
      <c r="A3712" s="273">
        <f t="shared" si="290"/>
        <v>3710</v>
      </c>
      <c r="B3712" s="16">
        <f t="shared" si="287"/>
        <v>639567.52500000002</v>
      </c>
      <c r="C3712" s="274">
        <f t="shared" si="291"/>
        <v>575792</v>
      </c>
      <c r="D3712" s="276">
        <f t="shared" si="288"/>
        <v>172.39016846361187</v>
      </c>
      <c r="E3712" s="276">
        <f t="shared" si="289"/>
        <v>155.19999999999999</v>
      </c>
    </row>
    <row r="3713" spans="1:5" x14ac:dyDescent="0.2">
      <c r="A3713" s="273">
        <f t="shared" si="290"/>
        <v>3711</v>
      </c>
      <c r="B3713" s="16">
        <f t="shared" si="287"/>
        <v>639734.70250000001</v>
      </c>
      <c r="C3713" s="274">
        <f t="shared" si="291"/>
        <v>575947.19999999995</v>
      </c>
      <c r="D3713" s="276">
        <f t="shared" si="288"/>
        <v>172.38876381029374</v>
      </c>
      <c r="E3713" s="276">
        <f t="shared" si="289"/>
        <v>155.19999999999999</v>
      </c>
    </row>
    <row r="3714" spans="1:5" x14ac:dyDescent="0.2">
      <c r="A3714" s="273">
        <f t="shared" si="290"/>
        <v>3712</v>
      </c>
      <c r="B3714" s="16">
        <f t="shared" si="287"/>
        <v>639901.88</v>
      </c>
      <c r="C3714" s="274">
        <f t="shared" si="291"/>
        <v>576102.39999999991</v>
      </c>
      <c r="D3714" s="276">
        <f t="shared" si="288"/>
        <v>172.38735991379309</v>
      </c>
      <c r="E3714" s="276">
        <f t="shared" si="289"/>
        <v>155.19999999999999</v>
      </c>
    </row>
    <row r="3715" spans="1:5" x14ac:dyDescent="0.2">
      <c r="A3715" s="273">
        <f t="shared" si="290"/>
        <v>3713</v>
      </c>
      <c r="B3715" s="16">
        <f t="shared" si="287"/>
        <v>640069.0575</v>
      </c>
      <c r="C3715" s="274">
        <f t="shared" si="291"/>
        <v>576257.6</v>
      </c>
      <c r="D3715" s="276">
        <f t="shared" si="288"/>
        <v>172.38595677349852</v>
      </c>
      <c r="E3715" s="276">
        <f t="shared" si="289"/>
        <v>155.19999999999999</v>
      </c>
    </row>
    <row r="3716" spans="1:5" x14ac:dyDescent="0.2">
      <c r="A3716" s="273">
        <f t="shared" si="290"/>
        <v>3714</v>
      </c>
      <c r="B3716" s="16">
        <f t="shared" ref="B3716:B3779" si="292">1.165*(16600+(A3716*143.5))</f>
        <v>640236.23499999999</v>
      </c>
      <c r="C3716" s="274">
        <f t="shared" si="291"/>
        <v>576412.79999999993</v>
      </c>
      <c r="D3716" s="276">
        <f t="shared" ref="D3716:D3779" si="293">B3716/A3716</f>
        <v>172.38455438879913</v>
      </c>
      <c r="E3716" s="276">
        <f t="shared" ref="E3716:E3779" si="294">C3716/A3716</f>
        <v>155.19999999999999</v>
      </c>
    </row>
    <row r="3717" spans="1:5" x14ac:dyDescent="0.2">
      <c r="A3717" s="273">
        <f t="shared" si="290"/>
        <v>3715</v>
      </c>
      <c r="B3717" s="16">
        <f t="shared" si="292"/>
        <v>640403.41249999998</v>
      </c>
      <c r="C3717" s="274">
        <f t="shared" si="291"/>
        <v>576568</v>
      </c>
      <c r="D3717" s="276">
        <f t="shared" si="293"/>
        <v>172.38315275908479</v>
      </c>
      <c r="E3717" s="276">
        <f t="shared" si="294"/>
        <v>155.19999999999999</v>
      </c>
    </row>
    <row r="3718" spans="1:5" x14ac:dyDescent="0.2">
      <c r="A3718" s="273">
        <f t="shared" si="290"/>
        <v>3716</v>
      </c>
      <c r="B3718" s="16">
        <f t="shared" si="292"/>
        <v>640570.59</v>
      </c>
      <c r="C3718" s="274">
        <f t="shared" si="291"/>
        <v>576723.19999999995</v>
      </c>
      <c r="D3718" s="276">
        <f t="shared" si="293"/>
        <v>172.38175188374595</v>
      </c>
      <c r="E3718" s="276">
        <f t="shared" si="294"/>
        <v>155.19999999999999</v>
      </c>
    </row>
    <row r="3719" spans="1:5" x14ac:dyDescent="0.2">
      <c r="A3719" s="273">
        <f t="shared" si="290"/>
        <v>3717</v>
      </c>
      <c r="B3719" s="16">
        <f t="shared" si="292"/>
        <v>640737.76750000007</v>
      </c>
      <c r="C3719" s="274">
        <f t="shared" si="291"/>
        <v>576878.39999999991</v>
      </c>
      <c r="D3719" s="276">
        <f t="shared" si="293"/>
        <v>172.3803517621738</v>
      </c>
      <c r="E3719" s="276">
        <f t="shared" si="294"/>
        <v>155.19999999999999</v>
      </c>
    </row>
    <row r="3720" spans="1:5" x14ac:dyDescent="0.2">
      <c r="A3720" s="273">
        <f t="shared" si="290"/>
        <v>3718</v>
      </c>
      <c r="B3720" s="16">
        <f t="shared" si="292"/>
        <v>640904.94500000007</v>
      </c>
      <c r="C3720" s="274">
        <f t="shared" si="291"/>
        <v>577033.6</v>
      </c>
      <c r="D3720" s="276">
        <f t="shared" si="293"/>
        <v>172.3789523937601</v>
      </c>
      <c r="E3720" s="276">
        <f t="shared" si="294"/>
        <v>155.19999999999999</v>
      </c>
    </row>
    <row r="3721" spans="1:5" x14ac:dyDescent="0.2">
      <c r="A3721" s="273">
        <f t="shared" si="290"/>
        <v>3719</v>
      </c>
      <c r="B3721" s="16">
        <f t="shared" si="292"/>
        <v>641072.12250000006</v>
      </c>
      <c r="C3721" s="274">
        <f t="shared" si="291"/>
        <v>577188.79999999993</v>
      </c>
      <c r="D3721" s="276">
        <f t="shared" si="293"/>
        <v>172.3775537778973</v>
      </c>
      <c r="E3721" s="276">
        <f t="shared" si="294"/>
        <v>155.19999999999999</v>
      </c>
    </row>
    <row r="3722" spans="1:5" x14ac:dyDescent="0.2">
      <c r="A3722" s="273">
        <f t="shared" si="290"/>
        <v>3720</v>
      </c>
      <c r="B3722" s="16">
        <f t="shared" si="292"/>
        <v>641239.30000000005</v>
      </c>
      <c r="C3722" s="274">
        <f t="shared" si="291"/>
        <v>577344</v>
      </c>
      <c r="D3722" s="276">
        <f t="shared" si="293"/>
        <v>172.37615591397849</v>
      </c>
      <c r="E3722" s="276">
        <f t="shared" si="294"/>
        <v>155.19999999999999</v>
      </c>
    </row>
    <row r="3723" spans="1:5" x14ac:dyDescent="0.2">
      <c r="A3723" s="273">
        <f t="shared" si="290"/>
        <v>3721</v>
      </c>
      <c r="B3723" s="16">
        <f t="shared" si="292"/>
        <v>641406.47750000004</v>
      </c>
      <c r="C3723" s="274">
        <f t="shared" si="291"/>
        <v>577499.19999999995</v>
      </c>
      <c r="D3723" s="276">
        <f t="shared" si="293"/>
        <v>172.37475880139749</v>
      </c>
      <c r="E3723" s="276">
        <f t="shared" si="294"/>
        <v>155.19999999999999</v>
      </c>
    </row>
    <row r="3724" spans="1:5" x14ac:dyDescent="0.2">
      <c r="A3724" s="273">
        <f t="shared" si="290"/>
        <v>3722</v>
      </c>
      <c r="B3724" s="16">
        <f t="shared" si="292"/>
        <v>641573.65500000003</v>
      </c>
      <c r="C3724" s="274">
        <f t="shared" si="291"/>
        <v>577654.39999999991</v>
      </c>
      <c r="D3724" s="276">
        <f t="shared" si="293"/>
        <v>172.37336243954863</v>
      </c>
      <c r="E3724" s="276">
        <f t="shared" si="294"/>
        <v>155.19999999999999</v>
      </c>
    </row>
    <row r="3725" spans="1:5" x14ac:dyDescent="0.2">
      <c r="A3725" s="273">
        <f t="shared" si="290"/>
        <v>3723</v>
      </c>
      <c r="B3725" s="16">
        <f t="shared" si="292"/>
        <v>641740.83250000002</v>
      </c>
      <c r="C3725" s="274">
        <f t="shared" si="291"/>
        <v>577809.6</v>
      </c>
      <c r="D3725" s="276">
        <f t="shared" si="293"/>
        <v>172.37196682782704</v>
      </c>
      <c r="E3725" s="276">
        <f t="shared" si="294"/>
        <v>155.19999999999999</v>
      </c>
    </row>
    <row r="3726" spans="1:5" x14ac:dyDescent="0.2">
      <c r="A3726" s="273">
        <f t="shared" si="290"/>
        <v>3724</v>
      </c>
      <c r="B3726" s="16">
        <f t="shared" si="292"/>
        <v>641908.01</v>
      </c>
      <c r="C3726" s="274">
        <f t="shared" si="291"/>
        <v>577964.79999999993</v>
      </c>
      <c r="D3726" s="276">
        <f t="shared" si="293"/>
        <v>172.37057196562836</v>
      </c>
      <c r="E3726" s="276">
        <f t="shared" si="294"/>
        <v>155.19999999999999</v>
      </c>
    </row>
    <row r="3727" spans="1:5" x14ac:dyDescent="0.2">
      <c r="A3727" s="273">
        <f t="shared" ref="A3727:A3790" si="295">A3726+1</f>
        <v>3725</v>
      </c>
      <c r="B3727" s="16">
        <f t="shared" si="292"/>
        <v>642075.1875</v>
      </c>
      <c r="C3727" s="274">
        <f t="shared" ref="C3727:C3790" si="296">A3727*155.2</f>
        <v>578120</v>
      </c>
      <c r="D3727" s="276">
        <f t="shared" si="293"/>
        <v>172.369177852349</v>
      </c>
      <c r="E3727" s="276">
        <f t="shared" si="294"/>
        <v>155.19999999999999</v>
      </c>
    </row>
    <row r="3728" spans="1:5" x14ac:dyDescent="0.2">
      <c r="A3728" s="273">
        <f t="shared" si="295"/>
        <v>3726</v>
      </c>
      <c r="B3728" s="16">
        <f t="shared" si="292"/>
        <v>642242.36499999999</v>
      </c>
      <c r="C3728" s="274">
        <f t="shared" si="296"/>
        <v>578275.19999999995</v>
      </c>
      <c r="D3728" s="276">
        <f t="shared" si="293"/>
        <v>172.36778448738593</v>
      </c>
      <c r="E3728" s="276">
        <f t="shared" si="294"/>
        <v>155.19999999999999</v>
      </c>
    </row>
    <row r="3729" spans="1:5" x14ac:dyDescent="0.2">
      <c r="A3729" s="273">
        <f t="shared" si="295"/>
        <v>3727</v>
      </c>
      <c r="B3729" s="16">
        <f t="shared" si="292"/>
        <v>642409.54249999998</v>
      </c>
      <c r="C3729" s="274">
        <f t="shared" si="296"/>
        <v>578430.39999999991</v>
      </c>
      <c r="D3729" s="276">
        <f t="shared" si="293"/>
        <v>172.36639187013682</v>
      </c>
      <c r="E3729" s="276">
        <f t="shared" si="294"/>
        <v>155.19999999999999</v>
      </c>
    </row>
    <row r="3730" spans="1:5" x14ac:dyDescent="0.2">
      <c r="A3730" s="273">
        <f t="shared" si="295"/>
        <v>3728</v>
      </c>
      <c r="B3730" s="16">
        <f t="shared" si="292"/>
        <v>642576.72</v>
      </c>
      <c r="C3730" s="274">
        <f t="shared" si="296"/>
        <v>578585.59999999998</v>
      </c>
      <c r="D3730" s="276">
        <f t="shared" si="293"/>
        <v>172.36499999999998</v>
      </c>
      <c r="E3730" s="276">
        <f t="shared" si="294"/>
        <v>155.19999999999999</v>
      </c>
    </row>
    <row r="3731" spans="1:5" x14ac:dyDescent="0.2">
      <c r="A3731" s="273">
        <f t="shared" si="295"/>
        <v>3729</v>
      </c>
      <c r="B3731" s="16">
        <f t="shared" si="292"/>
        <v>642743.89749999996</v>
      </c>
      <c r="C3731" s="274">
        <f t="shared" si="296"/>
        <v>578740.79999999993</v>
      </c>
      <c r="D3731" s="276">
        <f t="shared" si="293"/>
        <v>172.36360887637434</v>
      </c>
      <c r="E3731" s="276">
        <f t="shared" si="294"/>
        <v>155.19999999999999</v>
      </c>
    </row>
    <row r="3732" spans="1:5" x14ac:dyDescent="0.2">
      <c r="A3732" s="273">
        <f t="shared" si="295"/>
        <v>3730</v>
      </c>
      <c r="B3732" s="16">
        <f t="shared" si="292"/>
        <v>642911.07500000007</v>
      </c>
      <c r="C3732" s="274">
        <f t="shared" si="296"/>
        <v>578896</v>
      </c>
      <c r="D3732" s="276">
        <f t="shared" si="293"/>
        <v>172.36221849865953</v>
      </c>
      <c r="E3732" s="276">
        <f t="shared" si="294"/>
        <v>155.19999999999999</v>
      </c>
    </row>
    <row r="3733" spans="1:5" x14ac:dyDescent="0.2">
      <c r="A3733" s="273">
        <f t="shared" si="295"/>
        <v>3731</v>
      </c>
      <c r="B3733" s="16">
        <f t="shared" si="292"/>
        <v>643078.25250000006</v>
      </c>
      <c r="C3733" s="274">
        <f t="shared" si="296"/>
        <v>579051.19999999995</v>
      </c>
      <c r="D3733" s="276">
        <f t="shared" si="293"/>
        <v>172.3608288662557</v>
      </c>
      <c r="E3733" s="276">
        <f t="shared" si="294"/>
        <v>155.19999999999999</v>
      </c>
    </row>
    <row r="3734" spans="1:5" x14ac:dyDescent="0.2">
      <c r="A3734" s="273">
        <f t="shared" si="295"/>
        <v>3732</v>
      </c>
      <c r="B3734" s="16">
        <f t="shared" si="292"/>
        <v>643245.43000000005</v>
      </c>
      <c r="C3734" s="274">
        <f t="shared" si="296"/>
        <v>579206.39999999991</v>
      </c>
      <c r="D3734" s="276">
        <f t="shared" si="293"/>
        <v>172.35943997856378</v>
      </c>
      <c r="E3734" s="276">
        <f t="shared" si="294"/>
        <v>155.19999999999999</v>
      </c>
    </row>
    <row r="3735" spans="1:5" x14ac:dyDescent="0.2">
      <c r="A3735" s="273">
        <f t="shared" si="295"/>
        <v>3733</v>
      </c>
      <c r="B3735" s="16">
        <f t="shared" si="292"/>
        <v>643412.60750000004</v>
      </c>
      <c r="C3735" s="274">
        <f t="shared" si="296"/>
        <v>579361.6</v>
      </c>
      <c r="D3735" s="276">
        <f t="shared" si="293"/>
        <v>172.35805183498528</v>
      </c>
      <c r="E3735" s="276">
        <f t="shared" si="294"/>
        <v>155.19999999999999</v>
      </c>
    </row>
    <row r="3736" spans="1:5" x14ac:dyDescent="0.2">
      <c r="A3736" s="273">
        <f t="shared" si="295"/>
        <v>3734</v>
      </c>
      <c r="B3736" s="16">
        <f t="shared" si="292"/>
        <v>643579.78500000003</v>
      </c>
      <c r="C3736" s="274">
        <f t="shared" si="296"/>
        <v>579516.79999999993</v>
      </c>
      <c r="D3736" s="276">
        <f t="shared" si="293"/>
        <v>172.35666443492235</v>
      </c>
      <c r="E3736" s="276">
        <f t="shared" si="294"/>
        <v>155.19999999999999</v>
      </c>
    </row>
    <row r="3737" spans="1:5" x14ac:dyDescent="0.2">
      <c r="A3737" s="273">
        <f t="shared" si="295"/>
        <v>3735</v>
      </c>
      <c r="B3737" s="16">
        <f t="shared" si="292"/>
        <v>643746.96250000002</v>
      </c>
      <c r="C3737" s="274">
        <f t="shared" si="296"/>
        <v>579672</v>
      </c>
      <c r="D3737" s="276">
        <f t="shared" si="293"/>
        <v>172.35527777777779</v>
      </c>
      <c r="E3737" s="276">
        <f t="shared" si="294"/>
        <v>155.19999999999999</v>
      </c>
    </row>
    <row r="3738" spans="1:5" x14ac:dyDescent="0.2">
      <c r="A3738" s="273">
        <f t="shared" si="295"/>
        <v>3736</v>
      </c>
      <c r="B3738" s="16">
        <f t="shared" si="292"/>
        <v>643914.14</v>
      </c>
      <c r="C3738" s="274">
        <f t="shared" si="296"/>
        <v>579827.19999999995</v>
      </c>
      <c r="D3738" s="276">
        <f t="shared" si="293"/>
        <v>172.35389186295504</v>
      </c>
      <c r="E3738" s="276">
        <f t="shared" si="294"/>
        <v>155.19999999999999</v>
      </c>
    </row>
    <row r="3739" spans="1:5" x14ac:dyDescent="0.2">
      <c r="A3739" s="273">
        <f t="shared" si="295"/>
        <v>3737</v>
      </c>
      <c r="B3739" s="16">
        <f t="shared" si="292"/>
        <v>644081.3175</v>
      </c>
      <c r="C3739" s="274">
        <f t="shared" si="296"/>
        <v>579982.39999999991</v>
      </c>
      <c r="D3739" s="276">
        <f t="shared" si="293"/>
        <v>172.35250668985819</v>
      </c>
      <c r="E3739" s="276">
        <f t="shared" si="294"/>
        <v>155.19999999999999</v>
      </c>
    </row>
    <row r="3740" spans="1:5" x14ac:dyDescent="0.2">
      <c r="A3740" s="273">
        <f t="shared" si="295"/>
        <v>3738</v>
      </c>
      <c r="B3740" s="16">
        <f t="shared" si="292"/>
        <v>644248.495</v>
      </c>
      <c r="C3740" s="274">
        <f t="shared" si="296"/>
        <v>580137.6</v>
      </c>
      <c r="D3740" s="276">
        <f t="shared" si="293"/>
        <v>172.35112225789192</v>
      </c>
      <c r="E3740" s="276">
        <f t="shared" si="294"/>
        <v>155.19999999999999</v>
      </c>
    </row>
    <row r="3741" spans="1:5" x14ac:dyDescent="0.2">
      <c r="A3741" s="273">
        <f t="shared" si="295"/>
        <v>3739</v>
      </c>
      <c r="B3741" s="16">
        <f t="shared" si="292"/>
        <v>644415.67249999999</v>
      </c>
      <c r="C3741" s="274">
        <f t="shared" si="296"/>
        <v>580292.79999999993</v>
      </c>
      <c r="D3741" s="276">
        <f t="shared" si="293"/>
        <v>172.34973856646161</v>
      </c>
      <c r="E3741" s="276">
        <f t="shared" si="294"/>
        <v>155.19999999999999</v>
      </c>
    </row>
    <row r="3742" spans="1:5" x14ac:dyDescent="0.2">
      <c r="A3742" s="273">
        <f t="shared" si="295"/>
        <v>3740</v>
      </c>
      <c r="B3742" s="16">
        <f t="shared" si="292"/>
        <v>644582.85</v>
      </c>
      <c r="C3742" s="274">
        <f t="shared" si="296"/>
        <v>580448</v>
      </c>
      <c r="D3742" s="276">
        <f t="shared" si="293"/>
        <v>172.34835561497326</v>
      </c>
      <c r="E3742" s="276">
        <f t="shared" si="294"/>
        <v>155.19999999999999</v>
      </c>
    </row>
    <row r="3743" spans="1:5" x14ac:dyDescent="0.2">
      <c r="A3743" s="273">
        <f t="shared" si="295"/>
        <v>3741</v>
      </c>
      <c r="B3743" s="16">
        <f t="shared" si="292"/>
        <v>644750.02749999997</v>
      </c>
      <c r="C3743" s="274">
        <f t="shared" si="296"/>
        <v>580603.19999999995</v>
      </c>
      <c r="D3743" s="276">
        <f t="shared" si="293"/>
        <v>172.34697340283347</v>
      </c>
      <c r="E3743" s="276">
        <f t="shared" si="294"/>
        <v>155.19999999999999</v>
      </c>
    </row>
    <row r="3744" spans="1:5" x14ac:dyDescent="0.2">
      <c r="A3744" s="273">
        <f t="shared" si="295"/>
        <v>3742</v>
      </c>
      <c r="B3744" s="16">
        <f t="shared" si="292"/>
        <v>644917.20500000007</v>
      </c>
      <c r="C3744" s="274">
        <f t="shared" si="296"/>
        <v>580758.39999999991</v>
      </c>
      <c r="D3744" s="276">
        <f t="shared" si="293"/>
        <v>172.34559192944951</v>
      </c>
      <c r="E3744" s="276">
        <f t="shared" si="294"/>
        <v>155.19999999999999</v>
      </c>
    </row>
    <row r="3745" spans="1:5" x14ac:dyDescent="0.2">
      <c r="A3745" s="273">
        <f t="shared" si="295"/>
        <v>3743</v>
      </c>
      <c r="B3745" s="16">
        <f t="shared" si="292"/>
        <v>645084.38250000007</v>
      </c>
      <c r="C3745" s="274">
        <f t="shared" si="296"/>
        <v>580913.6</v>
      </c>
      <c r="D3745" s="276">
        <f t="shared" si="293"/>
        <v>172.34421119422925</v>
      </c>
      <c r="E3745" s="276">
        <f t="shared" si="294"/>
        <v>155.19999999999999</v>
      </c>
    </row>
    <row r="3746" spans="1:5" x14ac:dyDescent="0.2">
      <c r="A3746" s="273">
        <f t="shared" si="295"/>
        <v>3744</v>
      </c>
      <c r="B3746" s="16">
        <f t="shared" si="292"/>
        <v>645251.56000000006</v>
      </c>
      <c r="C3746" s="274">
        <f t="shared" si="296"/>
        <v>581068.79999999993</v>
      </c>
      <c r="D3746" s="276">
        <f t="shared" si="293"/>
        <v>172.34283119658122</v>
      </c>
      <c r="E3746" s="276">
        <f t="shared" si="294"/>
        <v>155.19999999999999</v>
      </c>
    </row>
    <row r="3747" spans="1:5" x14ac:dyDescent="0.2">
      <c r="A3747" s="273">
        <f t="shared" si="295"/>
        <v>3745</v>
      </c>
      <c r="B3747" s="16">
        <f t="shared" si="292"/>
        <v>645418.73750000005</v>
      </c>
      <c r="C3747" s="274">
        <f t="shared" si="296"/>
        <v>581224</v>
      </c>
      <c r="D3747" s="276">
        <f t="shared" si="293"/>
        <v>172.34145193591456</v>
      </c>
      <c r="E3747" s="276">
        <f t="shared" si="294"/>
        <v>155.19999999999999</v>
      </c>
    </row>
    <row r="3748" spans="1:5" x14ac:dyDescent="0.2">
      <c r="A3748" s="273">
        <f t="shared" si="295"/>
        <v>3746</v>
      </c>
      <c r="B3748" s="16">
        <f t="shared" si="292"/>
        <v>645585.91500000004</v>
      </c>
      <c r="C3748" s="274">
        <f t="shared" si="296"/>
        <v>581379.19999999995</v>
      </c>
      <c r="D3748" s="276">
        <f t="shared" si="293"/>
        <v>172.34007341163908</v>
      </c>
      <c r="E3748" s="276">
        <f t="shared" si="294"/>
        <v>155.19999999999999</v>
      </c>
    </row>
    <row r="3749" spans="1:5" x14ac:dyDescent="0.2">
      <c r="A3749" s="273">
        <f t="shared" si="295"/>
        <v>3747</v>
      </c>
      <c r="B3749" s="16">
        <f t="shared" si="292"/>
        <v>645753.09250000003</v>
      </c>
      <c r="C3749" s="274">
        <f t="shared" si="296"/>
        <v>581534.39999999991</v>
      </c>
      <c r="D3749" s="276">
        <f t="shared" si="293"/>
        <v>172.33869562316519</v>
      </c>
      <c r="E3749" s="276">
        <f t="shared" si="294"/>
        <v>155.19999999999999</v>
      </c>
    </row>
    <row r="3750" spans="1:5" x14ac:dyDescent="0.2">
      <c r="A3750" s="273">
        <f t="shared" si="295"/>
        <v>3748</v>
      </c>
      <c r="B3750" s="16">
        <f t="shared" si="292"/>
        <v>645920.27</v>
      </c>
      <c r="C3750" s="274">
        <f t="shared" si="296"/>
        <v>581689.59999999998</v>
      </c>
      <c r="D3750" s="276">
        <f t="shared" si="293"/>
        <v>172.33731856990394</v>
      </c>
      <c r="E3750" s="276">
        <f t="shared" si="294"/>
        <v>155.19999999999999</v>
      </c>
    </row>
    <row r="3751" spans="1:5" x14ac:dyDescent="0.2">
      <c r="A3751" s="273">
        <f t="shared" si="295"/>
        <v>3749</v>
      </c>
      <c r="B3751" s="16">
        <f t="shared" si="292"/>
        <v>646087.44750000001</v>
      </c>
      <c r="C3751" s="274">
        <f t="shared" si="296"/>
        <v>581844.79999999993</v>
      </c>
      <c r="D3751" s="276">
        <f t="shared" si="293"/>
        <v>172.335942251267</v>
      </c>
      <c r="E3751" s="276">
        <f t="shared" si="294"/>
        <v>155.19999999999999</v>
      </c>
    </row>
    <row r="3752" spans="1:5" x14ac:dyDescent="0.2">
      <c r="A3752" s="273">
        <f t="shared" si="295"/>
        <v>3750</v>
      </c>
      <c r="B3752" s="16">
        <f t="shared" si="292"/>
        <v>646254.625</v>
      </c>
      <c r="C3752" s="274">
        <f t="shared" si="296"/>
        <v>582000</v>
      </c>
      <c r="D3752" s="276">
        <f t="shared" si="293"/>
        <v>172.33456666666666</v>
      </c>
      <c r="E3752" s="276">
        <f t="shared" si="294"/>
        <v>155.19999999999999</v>
      </c>
    </row>
    <row r="3753" spans="1:5" x14ac:dyDescent="0.2">
      <c r="A3753" s="273">
        <f t="shared" si="295"/>
        <v>3751</v>
      </c>
      <c r="B3753" s="16">
        <f t="shared" si="292"/>
        <v>646421.80249999999</v>
      </c>
      <c r="C3753" s="274">
        <f t="shared" si="296"/>
        <v>582155.19999999995</v>
      </c>
      <c r="D3753" s="276">
        <f t="shared" si="293"/>
        <v>172.33319181551585</v>
      </c>
      <c r="E3753" s="276">
        <f t="shared" si="294"/>
        <v>155.19999999999999</v>
      </c>
    </row>
    <row r="3754" spans="1:5" x14ac:dyDescent="0.2">
      <c r="A3754" s="273">
        <f t="shared" si="295"/>
        <v>3752</v>
      </c>
      <c r="B3754" s="16">
        <f t="shared" si="292"/>
        <v>646588.98</v>
      </c>
      <c r="C3754" s="274">
        <f t="shared" si="296"/>
        <v>582310.39999999991</v>
      </c>
      <c r="D3754" s="276">
        <f t="shared" si="293"/>
        <v>172.33181769722813</v>
      </c>
      <c r="E3754" s="276">
        <f t="shared" si="294"/>
        <v>155.19999999999999</v>
      </c>
    </row>
    <row r="3755" spans="1:5" x14ac:dyDescent="0.2">
      <c r="A3755" s="273">
        <f t="shared" si="295"/>
        <v>3753</v>
      </c>
      <c r="B3755" s="16">
        <f t="shared" si="292"/>
        <v>646756.15749999997</v>
      </c>
      <c r="C3755" s="274">
        <f t="shared" si="296"/>
        <v>582465.6</v>
      </c>
      <c r="D3755" s="276">
        <f t="shared" si="293"/>
        <v>172.33044431121769</v>
      </c>
      <c r="E3755" s="276">
        <f t="shared" si="294"/>
        <v>155.19999999999999</v>
      </c>
    </row>
    <row r="3756" spans="1:5" x14ac:dyDescent="0.2">
      <c r="A3756" s="273">
        <f t="shared" si="295"/>
        <v>3754</v>
      </c>
      <c r="B3756" s="16">
        <f t="shared" si="292"/>
        <v>646923.33499999996</v>
      </c>
      <c r="C3756" s="274">
        <f t="shared" si="296"/>
        <v>582620.79999999993</v>
      </c>
      <c r="D3756" s="276">
        <f t="shared" si="293"/>
        <v>172.32907165689929</v>
      </c>
      <c r="E3756" s="276">
        <f t="shared" si="294"/>
        <v>155.19999999999999</v>
      </c>
    </row>
    <row r="3757" spans="1:5" x14ac:dyDescent="0.2">
      <c r="A3757" s="273">
        <f t="shared" si="295"/>
        <v>3755</v>
      </c>
      <c r="B3757" s="16">
        <f t="shared" si="292"/>
        <v>647090.51250000007</v>
      </c>
      <c r="C3757" s="274">
        <f t="shared" si="296"/>
        <v>582776</v>
      </c>
      <c r="D3757" s="276">
        <f t="shared" si="293"/>
        <v>172.32769973368843</v>
      </c>
      <c r="E3757" s="276">
        <f t="shared" si="294"/>
        <v>155.19999999999999</v>
      </c>
    </row>
    <row r="3758" spans="1:5" x14ac:dyDescent="0.2">
      <c r="A3758" s="273">
        <f t="shared" si="295"/>
        <v>3756</v>
      </c>
      <c r="B3758" s="16">
        <f t="shared" si="292"/>
        <v>647257.69000000006</v>
      </c>
      <c r="C3758" s="274">
        <f t="shared" si="296"/>
        <v>582931.19999999995</v>
      </c>
      <c r="D3758" s="276">
        <f t="shared" si="293"/>
        <v>172.32632854100109</v>
      </c>
      <c r="E3758" s="276">
        <f t="shared" si="294"/>
        <v>155.19999999999999</v>
      </c>
    </row>
    <row r="3759" spans="1:5" x14ac:dyDescent="0.2">
      <c r="A3759" s="273">
        <f t="shared" si="295"/>
        <v>3757</v>
      </c>
      <c r="B3759" s="16">
        <f t="shared" si="292"/>
        <v>647424.86750000005</v>
      </c>
      <c r="C3759" s="274">
        <f t="shared" si="296"/>
        <v>583086.39999999991</v>
      </c>
      <c r="D3759" s="276">
        <f t="shared" si="293"/>
        <v>172.32495807825393</v>
      </c>
      <c r="E3759" s="276">
        <f t="shared" si="294"/>
        <v>155.19999999999999</v>
      </c>
    </row>
    <row r="3760" spans="1:5" x14ac:dyDescent="0.2">
      <c r="A3760" s="273">
        <f t="shared" si="295"/>
        <v>3758</v>
      </c>
      <c r="B3760" s="16">
        <f t="shared" si="292"/>
        <v>647592.04500000004</v>
      </c>
      <c r="C3760" s="274">
        <f t="shared" si="296"/>
        <v>583241.6</v>
      </c>
      <c r="D3760" s="276">
        <f t="shared" si="293"/>
        <v>172.32358834486431</v>
      </c>
      <c r="E3760" s="276">
        <f t="shared" si="294"/>
        <v>155.19999999999999</v>
      </c>
    </row>
    <row r="3761" spans="1:5" x14ac:dyDescent="0.2">
      <c r="A3761" s="273">
        <f t="shared" si="295"/>
        <v>3759</v>
      </c>
      <c r="B3761" s="16">
        <f t="shared" si="292"/>
        <v>647759.22250000003</v>
      </c>
      <c r="C3761" s="274">
        <f t="shared" si="296"/>
        <v>583396.79999999993</v>
      </c>
      <c r="D3761" s="276">
        <f t="shared" si="293"/>
        <v>172.32221934025009</v>
      </c>
      <c r="E3761" s="276">
        <f t="shared" si="294"/>
        <v>155.19999999999999</v>
      </c>
    </row>
    <row r="3762" spans="1:5" x14ac:dyDescent="0.2">
      <c r="A3762" s="273">
        <f t="shared" si="295"/>
        <v>3760</v>
      </c>
      <c r="B3762" s="16">
        <f t="shared" si="292"/>
        <v>647926.4</v>
      </c>
      <c r="C3762" s="274">
        <f t="shared" si="296"/>
        <v>583552</v>
      </c>
      <c r="D3762" s="276">
        <f t="shared" si="293"/>
        <v>172.32085106382979</v>
      </c>
      <c r="E3762" s="276">
        <f t="shared" si="294"/>
        <v>155.19999999999999</v>
      </c>
    </row>
    <row r="3763" spans="1:5" x14ac:dyDescent="0.2">
      <c r="A3763" s="273">
        <f t="shared" si="295"/>
        <v>3761</v>
      </c>
      <c r="B3763" s="16">
        <f t="shared" si="292"/>
        <v>648093.57750000001</v>
      </c>
      <c r="C3763" s="274">
        <f t="shared" si="296"/>
        <v>583707.19999999995</v>
      </c>
      <c r="D3763" s="276">
        <f t="shared" si="293"/>
        <v>172.3194835150226</v>
      </c>
      <c r="E3763" s="276">
        <f t="shared" si="294"/>
        <v>155.19999999999999</v>
      </c>
    </row>
    <row r="3764" spans="1:5" x14ac:dyDescent="0.2">
      <c r="A3764" s="273">
        <f t="shared" si="295"/>
        <v>3762</v>
      </c>
      <c r="B3764" s="16">
        <f t="shared" si="292"/>
        <v>648260.755</v>
      </c>
      <c r="C3764" s="274">
        <f t="shared" si="296"/>
        <v>583862.39999999991</v>
      </c>
      <c r="D3764" s="276">
        <f t="shared" si="293"/>
        <v>172.31811669324827</v>
      </c>
      <c r="E3764" s="276">
        <f t="shared" si="294"/>
        <v>155.19999999999999</v>
      </c>
    </row>
    <row r="3765" spans="1:5" x14ac:dyDescent="0.2">
      <c r="A3765" s="273">
        <f t="shared" si="295"/>
        <v>3763</v>
      </c>
      <c r="B3765" s="16">
        <f t="shared" si="292"/>
        <v>648427.9325</v>
      </c>
      <c r="C3765" s="274">
        <f t="shared" si="296"/>
        <v>584017.6</v>
      </c>
      <c r="D3765" s="276">
        <f t="shared" si="293"/>
        <v>172.31675059792718</v>
      </c>
      <c r="E3765" s="276">
        <f t="shared" si="294"/>
        <v>155.19999999999999</v>
      </c>
    </row>
    <row r="3766" spans="1:5" x14ac:dyDescent="0.2">
      <c r="A3766" s="273">
        <f t="shared" si="295"/>
        <v>3764</v>
      </c>
      <c r="B3766" s="16">
        <f t="shared" si="292"/>
        <v>648595.11</v>
      </c>
      <c r="C3766" s="274">
        <f t="shared" si="296"/>
        <v>584172.79999999993</v>
      </c>
      <c r="D3766" s="276">
        <f t="shared" si="293"/>
        <v>172.31538522848032</v>
      </c>
      <c r="E3766" s="276">
        <f t="shared" si="294"/>
        <v>155.19999999999999</v>
      </c>
    </row>
    <row r="3767" spans="1:5" x14ac:dyDescent="0.2">
      <c r="A3767" s="273">
        <f t="shared" si="295"/>
        <v>3765</v>
      </c>
      <c r="B3767" s="16">
        <f t="shared" si="292"/>
        <v>648762.28749999998</v>
      </c>
      <c r="C3767" s="274">
        <f t="shared" si="296"/>
        <v>584328</v>
      </c>
      <c r="D3767" s="276">
        <f t="shared" si="293"/>
        <v>172.31402058432934</v>
      </c>
      <c r="E3767" s="276">
        <f t="shared" si="294"/>
        <v>155.19999999999999</v>
      </c>
    </row>
    <row r="3768" spans="1:5" x14ac:dyDescent="0.2">
      <c r="A3768" s="273">
        <f t="shared" si="295"/>
        <v>3766</v>
      </c>
      <c r="B3768" s="16">
        <f t="shared" si="292"/>
        <v>648929.46499999997</v>
      </c>
      <c r="C3768" s="274">
        <f t="shared" si="296"/>
        <v>584483.19999999995</v>
      </c>
      <c r="D3768" s="276">
        <f t="shared" si="293"/>
        <v>172.31265666489642</v>
      </c>
      <c r="E3768" s="276">
        <f t="shared" si="294"/>
        <v>155.19999999999999</v>
      </c>
    </row>
    <row r="3769" spans="1:5" x14ac:dyDescent="0.2">
      <c r="A3769" s="273">
        <f t="shared" si="295"/>
        <v>3767</v>
      </c>
      <c r="B3769" s="16">
        <f t="shared" si="292"/>
        <v>649096.64250000007</v>
      </c>
      <c r="C3769" s="274">
        <f t="shared" si="296"/>
        <v>584638.39999999991</v>
      </c>
      <c r="D3769" s="276">
        <f t="shared" si="293"/>
        <v>172.31129346960449</v>
      </c>
      <c r="E3769" s="276">
        <f t="shared" si="294"/>
        <v>155.19999999999999</v>
      </c>
    </row>
    <row r="3770" spans="1:5" x14ac:dyDescent="0.2">
      <c r="A3770" s="273">
        <f t="shared" si="295"/>
        <v>3768</v>
      </c>
      <c r="B3770" s="16">
        <f t="shared" si="292"/>
        <v>649263.82000000007</v>
      </c>
      <c r="C3770" s="274">
        <f t="shared" si="296"/>
        <v>584793.59999999998</v>
      </c>
      <c r="D3770" s="276">
        <f t="shared" si="293"/>
        <v>172.30993099787688</v>
      </c>
      <c r="E3770" s="276">
        <f t="shared" si="294"/>
        <v>155.19999999999999</v>
      </c>
    </row>
    <row r="3771" spans="1:5" x14ac:dyDescent="0.2">
      <c r="A3771" s="273">
        <f t="shared" si="295"/>
        <v>3769</v>
      </c>
      <c r="B3771" s="16">
        <f t="shared" si="292"/>
        <v>649430.99750000006</v>
      </c>
      <c r="C3771" s="274">
        <f t="shared" si="296"/>
        <v>584948.79999999993</v>
      </c>
      <c r="D3771" s="276">
        <f t="shared" si="293"/>
        <v>172.30856924913772</v>
      </c>
      <c r="E3771" s="276">
        <f t="shared" si="294"/>
        <v>155.19999999999999</v>
      </c>
    </row>
    <row r="3772" spans="1:5" x14ac:dyDescent="0.2">
      <c r="A3772" s="273">
        <f t="shared" si="295"/>
        <v>3770</v>
      </c>
      <c r="B3772" s="16">
        <f t="shared" si="292"/>
        <v>649598.17500000005</v>
      </c>
      <c r="C3772" s="274">
        <f t="shared" si="296"/>
        <v>585104</v>
      </c>
      <c r="D3772" s="276">
        <f t="shared" si="293"/>
        <v>172.30720822281168</v>
      </c>
      <c r="E3772" s="276">
        <f t="shared" si="294"/>
        <v>155.19999999999999</v>
      </c>
    </row>
    <row r="3773" spans="1:5" x14ac:dyDescent="0.2">
      <c r="A3773" s="273">
        <f t="shared" si="295"/>
        <v>3771</v>
      </c>
      <c r="B3773" s="16">
        <f t="shared" si="292"/>
        <v>649765.35250000004</v>
      </c>
      <c r="C3773" s="274">
        <f t="shared" si="296"/>
        <v>585259.19999999995</v>
      </c>
      <c r="D3773" s="276">
        <f t="shared" si="293"/>
        <v>172.30584791832405</v>
      </c>
      <c r="E3773" s="276">
        <f t="shared" si="294"/>
        <v>155.19999999999999</v>
      </c>
    </row>
    <row r="3774" spans="1:5" x14ac:dyDescent="0.2">
      <c r="A3774" s="273">
        <f t="shared" si="295"/>
        <v>3772</v>
      </c>
      <c r="B3774" s="16">
        <f t="shared" si="292"/>
        <v>649932.53</v>
      </c>
      <c r="C3774" s="274">
        <f t="shared" si="296"/>
        <v>585414.39999999991</v>
      </c>
      <c r="D3774" s="276">
        <f t="shared" si="293"/>
        <v>172.30448833510076</v>
      </c>
      <c r="E3774" s="276">
        <f t="shared" si="294"/>
        <v>155.19999999999999</v>
      </c>
    </row>
    <row r="3775" spans="1:5" x14ac:dyDescent="0.2">
      <c r="A3775" s="273">
        <f t="shared" si="295"/>
        <v>3773</v>
      </c>
      <c r="B3775" s="16">
        <f t="shared" si="292"/>
        <v>650099.70750000002</v>
      </c>
      <c r="C3775" s="274">
        <f t="shared" si="296"/>
        <v>585569.6</v>
      </c>
      <c r="D3775" s="276">
        <f t="shared" si="293"/>
        <v>172.30312947256826</v>
      </c>
      <c r="E3775" s="276">
        <f t="shared" si="294"/>
        <v>155.19999999999999</v>
      </c>
    </row>
    <row r="3776" spans="1:5" x14ac:dyDescent="0.2">
      <c r="A3776" s="273">
        <f t="shared" si="295"/>
        <v>3774</v>
      </c>
      <c r="B3776" s="16">
        <f t="shared" si="292"/>
        <v>650266.88500000001</v>
      </c>
      <c r="C3776" s="274">
        <f t="shared" si="296"/>
        <v>585724.79999999993</v>
      </c>
      <c r="D3776" s="276">
        <f t="shared" si="293"/>
        <v>172.30177133015368</v>
      </c>
      <c r="E3776" s="276">
        <f t="shared" si="294"/>
        <v>155.19999999999999</v>
      </c>
    </row>
    <row r="3777" spans="1:5" x14ac:dyDescent="0.2">
      <c r="A3777" s="273">
        <f t="shared" si="295"/>
        <v>3775</v>
      </c>
      <c r="B3777" s="16">
        <f t="shared" si="292"/>
        <v>650434.0625</v>
      </c>
      <c r="C3777" s="274">
        <f t="shared" si="296"/>
        <v>585880</v>
      </c>
      <c r="D3777" s="276">
        <f t="shared" si="293"/>
        <v>172.30041390728476</v>
      </c>
      <c r="E3777" s="276">
        <f t="shared" si="294"/>
        <v>155.19999999999999</v>
      </c>
    </row>
    <row r="3778" spans="1:5" x14ac:dyDescent="0.2">
      <c r="A3778" s="273">
        <f t="shared" si="295"/>
        <v>3776</v>
      </c>
      <c r="B3778" s="16">
        <f t="shared" si="292"/>
        <v>650601.24</v>
      </c>
      <c r="C3778" s="274">
        <f t="shared" si="296"/>
        <v>586035.19999999995</v>
      </c>
      <c r="D3778" s="276">
        <f t="shared" si="293"/>
        <v>172.29905720338982</v>
      </c>
      <c r="E3778" s="276">
        <f t="shared" si="294"/>
        <v>155.19999999999999</v>
      </c>
    </row>
    <row r="3779" spans="1:5" x14ac:dyDescent="0.2">
      <c r="A3779" s="273">
        <f t="shared" si="295"/>
        <v>3777</v>
      </c>
      <c r="B3779" s="16">
        <f t="shared" si="292"/>
        <v>650768.41749999998</v>
      </c>
      <c r="C3779" s="274">
        <f t="shared" si="296"/>
        <v>586190.39999999991</v>
      </c>
      <c r="D3779" s="276">
        <f t="shared" si="293"/>
        <v>172.29770121789781</v>
      </c>
      <c r="E3779" s="276">
        <f t="shared" si="294"/>
        <v>155.19999999999999</v>
      </c>
    </row>
    <row r="3780" spans="1:5" x14ac:dyDescent="0.2">
      <c r="A3780" s="273">
        <f t="shared" si="295"/>
        <v>3778</v>
      </c>
      <c r="B3780" s="16">
        <f t="shared" ref="B3780:B3843" si="297">1.165*(16600+(A3780*143.5))</f>
        <v>650935.59499999997</v>
      </c>
      <c r="C3780" s="274">
        <f t="shared" si="296"/>
        <v>586345.6</v>
      </c>
      <c r="D3780" s="276">
        <f t="shared" ref="D3780:D3843" si="298">B3780/A3780</f>
        <v>172.29634595023822</v>
      </c>
      <c r="E3780" s="276">
        <f t="shared" ref="E3780:E3843" si="299">C3780/A3780</f>
        <v>155.19999999999999</v>
      </c>
    </row>
    <row r="3781" spans="1:5" x14ac:dyDescent="0.2">
      <c r="A3781" s="273">
        <f t="shared" si="295"/>
        <v>3779</v>
      </c>
      <c r="B3781" s="16">
        <f t="shared" si="297"/>
        <v>651102.77249999996</v>
      </c>
      <c r="C3781" s="274">
        <f t="shared" si="296"/>
        <v>586500.79999999993</v>
      </c>
      <c r="D3781" s="276">
        <f t="shared" si="298"/>
        <v>172.29499139984122</v>
      </c>
      <c r="E3781" s="276">
        <f t="shared" si="299"/>
        <v>155.19999999999999</v>
      </c>
    </row>
    <row r="3782" spans="1:5" x14ac:dyDescent="0.2">
      <c r="A3782" s="273">
        <f t="shared" si="295"/>
        <v>3780</v>
      </c>
      <c r="B3782" s="16">
        <f t="shared" si="297"/>
        <v>651269.95000000007</v>
      </c>
      <c r="C3782" s="274">
        <f t="shared" si="296"/>
        <v>586656</v>
      </c>
      <c r="D3782" s="276">
        <f t="shared" si="298"/>
        <v>172.29363756613759</v>
      </c>
      <c r="E3782" s="276">
        <f t="shared" si="299"/>
        <v>155.19999999999999</v>
      </c>
    </row>
    <row r="3783" spans="1:5" x14ac:dyDescent="0.2">
      <c r="A3783" s="273">
        <f t="shared" si="295"/>
        <v>3781</v>
      </c>
      <c r="B3783" s="16">
        <f t="shared" si="297"/>
        <v>651437.12750000006</v>
      </c>
      <c r="C3783" s="274">
        <f t="shared" si="296"/>
        <v>586811.19999999995</v>
      </c>
      <c r="D3783" s="276">
        <f t="shared" si="298"/>
        <v>172.2922844485586</v>
      </c>
      <c r="E3783" s="276">
        <f t="shared" si="299"/>
        <v>155.19999999999999</v>
      </c>
    </row>
    <row r="3784" spans="1:5" x14ac:dyDescent="0.2">
      <c r="A3784" s="273">
        <f t="shared" si="295"/>
        <v>3782</v>
      </c>
      <c r="B3784" s="16">
        <f t="shared" si="297"/>
        <v>651604.30500000005</v>
      </c>
      <c r="C3784" s="274">
        <f t="shared" si="296"/>
        <v>586966.39999999991</v>
      </c>
      <c r="D3784" s="276">
        <f t="shared" si="298"/>
        <v>172.29093204653623</v>
      </c>
      <c r="E3784" s="276">
        <f t="shared" si="299"/>
        <v>155.19999999999999</v>
      </c>
    </row>
    <row r="3785" spans="1:5" x14ac:dyDescent="0.2">
      <c r="A3785" s="273">
        <f t="shared" si="295"/>
        <v>3783</v>
      </c>
      <c r="B3785" s="16">
        <f t="shared" si="297"/>
        <v>651771.48250000004</v>
      </c>
      <c r="C3785" s="274">
        <f t="shared" si="296"/>
        <v>587121.6</v>
      </c>
      <c r="D3785" s="276">
        <f t="shared" si="298"/>
        <v>172.28958035950305</v>
      </c>
      <c r="E3785" s="276">
        <f t="shared" si="299"/>
        <v>155.19999999999999</v>
      </c>
    </row>
    <row r="3786" spans="1:5" x14ac:dyDescent="0.2">
      <c r="A3786" s="273">
        <f t="shared" si="295"/>
        <v>3784</v>
      </c>
      <c r="B3786" s="16">
        <f t="shared" si="297"/>
        <v>651938.66</v>
      </c>
      <c r="C3786" s="274">
        <f t="shared" si="296"/>
        <v>587276.79999999993</v>
      </c>
      <c r="D3786" s="276">
        <f t="shared" si="298"/>
        <v>172.2882293868922</v>
      </c>
      <c r="E3786" s="276">
        <f t="shared" si="299"/>
        <v>155.19999999999999</v>
      </c>
    </row>
    <row r="3787" spans="1:5" x14ac:dyDescent="0.2">
      <c r="A3787" s="273">
        <f t="shared" si="295"/>
        <v>3785</v>
      </c>
      <c r="B3787" s="16">
        <f t="shared" si="297"/>
        <v>652105.83750000002</v>
      </c>
      <c r="C3787" s="274">
        <f t="shared" si="296"/>
        <v>587432</v>
      </c>
      <c r="D3787" s="276">
        <f t="shared" si="298"/>
        <v>172.2868791281374</v>
      </c>
      <c r="E3787" s="276">
        <f t="shared" si="299"/>
        <v>155.19999999999999</v>
      </c>
    </row>
    <row r="3788" spans="1:5" x14ac:dyDescent="0.2">
      <c r="A3788" s="273">
        <f t="shared" si="295"/>
        <v>3786</v>
      </c>
      <c r="B3788" s="16">
        <f t="shared" si="297"/>
        <v>652273.01500000001</v>
      </c>
      <c r="C3788" s="274">
        <f t="shared" si="296"/>
        <v>587587.19999999995</v>
      </c>
      <c r="D3788" s="276">
        <f t="shared" si="298"/>
        <v>172.28552958267301</v>
      </c>
      <c r="E3788" s="276">
        <f t="shared" si="299"/>
        <v>155.19999999999999</v>
      </c>
    </row>
    <row r="3789" spans="1:5" x14ac:dyDescent="0.2">
      <c r="A3789" s="273">
        <f t="shared" si="295"/>
        <v>3787</v>
      </c>
      <c r="B3789" s="16">
        <f t="shared" si="297"/>
        <v>652440.1925</v>
      </c>
      <c r="C3789" s="274">
        <f t="shared" si="296"/>
        <v>587742.39999999991</v>
      </c>
      <c r="D3789" s="276">
        <f t="shared" si="298"/>
        <v>172.284180749934</v>
      </c>
      <c r="E3789" s="276">
        <f t="shared" si="299"/>
        <v>155.19999999999999</v>
      </c>
    </row>
    <row r="3790" spans="1:5" x14ac:dyDescent="0.2">
      <c r="A3790" s="273">
        <f t="shared" si="295"/>
        <v>3788</v>
      </c>
      <c r="B3790" s="16">
        <f t="shared" si="297"/>
        <v>652607.37</v>
      </c>
      <c r="C3790" s="274">
        <f t="shared" si="296"/>
        <v>587897.59999999998</v>
      </c>
      <c r="D3790" s="276">
        <f t="shared" si="298"/>
        <v>172.28283262935585</v>
      </c>
      <c r="E3790" s="276">
        <f t="shared" si="299"/>
        <v>155.19999999999999</v>
      </c>
    </row>
    <row r="3791" spans="1:5" x14ac:dyDescent="0.2">
      <c r="A3791" s="273">
        <f t="shared" ref="A3791:A3854" si="300">A3790+1</f>
        <v>3789</v>
      </c>
      <c r="B3791" s="16">
        <f t="shared" si="297"/>
        <v>652774.54749999999</v>
      </c>
      <c r="C3791" s="274">
        <f t="shared" ref="C3791:C3854" si="301">A3791*155.2</f>
        <v>588052.79999999993</v>
      </c>
      <c r="D3791" s="276">
        <f t="shared" si="298"/>
        <v>172.28148522037478</v>
      </c>
      <c r="E3791" s="276">
        <f t="shared" si="299"/>
        <v>155.19999999999999</v>
      </c>
    </row>
    <row r="3792" spans="1:5" x14ac:dyDescent="0.2">
      <c r="A3792" s="273">
        <f t="shared" si="300"/>
        <v>3790</v>
      </c>
      <c r="B3792" s="16">
        <f t="shared" si="297"/>
        <v>652941.72499999998</v>
      </c>
      <c r="C3792" s="274">
        <f t="shared" si="301"/>
        <v>588208</v>
      </c>
      <c r="D3792" s="276">
        <f t="shared" si="298"/>
        <v>172.28013852242742</v>
      </c>
      <c r="E3792" s="276">
        <f t="shared" si="299"/>
        <v>155.19999999999999</v>
      </c>
    </row>
    <row r="3793" spans="1:5" x14ac:dyDescent="0.2">
      <c r="A3793" s="273">
        <f t="shared" si="300"/>
        <v>3791</v>
      </c>
      <c r="B3793" s="16">
        <f t="shared" si="297"/>
        <v>653108.90249999997</v>
      </c>
      <c r="C3793" s="274">
        <f t="shared" si="301"/>
        <v>588363.19999999995</v>
      </c>
      <c r="D3793" s="276">
        <f t="shared" si="298"/>
        <v>172.27879253495118</v>
      </c>
      <c r="E3793" s="276">
        <f t="shared" si="299"/>
        <v>155.19999999999999</v>
      </c>
    </row>
    <row r="3794" spans="1:5" x14ac:dyDescent="0.2">
      <c r="A3794" s="273">
        <f t="shared" si="300"/>
        <v>3792</v>
      </c>
      <c r="B3794" s="16">
        <f t="shared" si="297"/>
        <v>653276.08000000007</v>
      </c>
      <c r="C3794" s="274">
        <f t="shared" si="301"/>
        <v>588518.39999999991</v>
      </c>
      <c r="D3794" s="276">
        <f t="shared" si="298"/>
        <v>172.27744725738398</v>
      </c>
      <c r="E3794" s="276">
        <f t="shared" si="299"/>
        <v>155.19999999999999</v>
      </c>
    </row>
    <row r="3795" spans="1:5" x14ac:dyDescent="0.2">
      <c r="A3795" s="273">
        <f t="shared" si="300"/>
        <v>3793</v>
      </c>
      <c r="B3795" s="16">
        <f t="shared" si="297"/>
        <v>653443.25750000007</v>
      </c>
      <c r="C3795" s="274">
        <f t="shared" si="301"/>
        <v>588673.6</v>
      </c>
      <c r="D3795" s="276">
        <f t="shared" si="298"/>
        <v>172.27610268916428</v>
      </c>
      <c r="E3795" s="276">
        <f t="shared" si="299"/>
        <v>155.19999999999999</v>
      </c>
    </row>
    <row r="3796" spans="1:5" x14ac:dyDescent="0.2">
      <c r="A3796" s="273">
        <f t="shared" si="300"/>
        <v>3794</v>
      </c>
      <c r="B3796" s="16">
        <f t="shared" si="297"/>
        <v>653610.43500000006</v>
      </c>
      <c r="C3796" s="274">
        <f t="shared" si="301"/>
        <v>588828.79999999993</v>
      </c>
      <c r="D3796" s="276">
        <f t="shared" si="298"/>
        <v>172.27475882973116</v>
      </c>
      <c r="E3796" s="276">
        <f t="shared" si="299"/>
        <v>155.19999999999999</v>
      </c>
    </row>
    <row r="3797" spans="1:5" x14ac:dyDescent="0.2">
      <c r="A3797" s="273">
        <f t="shared" si="300"/>
        <v>3795</v>
      </c>
      <c r="B3797" s="16">
        <f t="shared" si="297"/>
        <v>653777.61250000005</v>
      </c>
      <c r="C3797" s="274">
        <f t="shared" si="301"/>
        <v>588984</v>
      </c>
      <c r="D3797" s="276">
        <f t="shared" si="298"/>
        <v>172.27341567852437</v>
      </c>
      <c r="E3797" s="276">
        <f t="shared" si="299"/>
        <v>155.19999999999999</v>
      </c>
    </row>
    <row r="3798" spans="1:5" x14ac:dyDescent="0.2">
      <c r="A3798" s="273">
        <f t="shared" si="300"/>
        <v>3796</v>
      </c>
      <c r="B3798" s="16">
        <f t="shared" si="297"/>
        <v>653944.79</v>
      </c>
      <c r="C3798" s="274">
        <f t="shared" si="301"/>
        <v>589139.19999999995</v>
      </c>
      <c r="D3798" s="276">
        <f t="shared" si="298"/>
        <v>172.27207323498419</v>
      </c>
      <c r="E3798" s="276">
        <f t="shared" si="299"/>
        <v>155.19999999999999</v>
      </c>
    </row>
    <row r="3799" spans="1:5" x14ac:dyDescent="0.2">
      <c r="A3799" s="273">
        <f t="shared" si="300"/>
        <v>3797</v>
      </c>
      <c r="B3799" s="16">
        <f t="shared" si="297"/>
        <v>654111.96750000003</v>
      </c>
      <c r="C3799" s="274">
        <f t="shared" si="301"/>
        <v>589294.39999999991</v>
      </c>
      <c r="D3799" s="276">
        <f t="shared" si="298"/>
        <v>172.2707314985515</v>
      </c>
      <c r="E3799" s="276">
        <f t="shared" si="299"/>
        <v>155.19999999999999</v>
      </c>
    </row>
    <row r="3800" spans="1:5" x14ac:dyDescent="0.2">
      <c r="A3800" s="273">
        <f t="shared" si="300"/>
        <v>3798</v>
      </c>
      <c r="B3800" s="16">
        <f t="shared" si="297"/>
        <v>654279.14500000002</v>
      </c>
      <c r="C3800" s="274">
        <f t="shared" si="301"/>
        <v>589449.6</v>
      </c>
      <c r="D3800" s="276">
        <f t="shared" si="298"/>
        <v>172.26939046866772</v>
      </c>
      <c r="E3800" s="276">
        <f t="shared" si="299"/>
        <v>155.19999999999999</v>
      </c>
    </row>
    <row r="3801" spans="1:5" x14ac:dyDescent="0.2">
      <c r="A3801" s="273">
        <f t="shared" si="300"/>
        <v>3799</v>
      </c>
      <c r="B3801" s="16">
        <f t="shared" si="297"/>
        <v>654446.32250000001</v>
      </c>
      <c r="C3801" s="274">
        <f t="shared" si="301"/>
        <v>589604.79999999993</v>
      </c>
      <c r="D3801" s="276">
        <f t="shared" si="298"/>
        <v>172.26805014477495</v>
      </c>
      <c r="E3801" s="276">
        <f t="shared" si="299"/>
        <v>155.19999999999999</v>
      </c>
    </row>
    <row r="3802" spans="1:5" x14ac:dyDescent="0.2">
      <c r="A3802" s="273">
        <f t="shared" si="300"/>
        <v>3800</v>
      </c>
      <c r="B3802" s="16">
        <f t="shared" si="297"/>
        <v>654613.5</v>
      </c>
      <c r="C3802" s="274">
        <f t="shared" si="301"/>
        <v>589760</v>
      </c>
      <c r="D3802" s="276">
        <f t="shared" si="298"/>
        <v>172.26671052631579</v>
      </c>
      <c r="E3802" s="276">
        <f t="shared" si="299"/>
        <v>155.19999999999999</v>
      </c>
    </row>
    <row r="3803" spans="1:5" x14ac:dyDescent="0.2">
      <c r="A3803" s="273">
        <f t="shared" si="300"/>
        <v>3801</v>
      </c>
      <c r="B3803" s="16">
        <f t="shared" si="297"/>
        <v>654780.67749999999</v>
      </c>
      <c r="C3803" s="274">
        <f t="shared" si="301"/>
        <v>589915.19999999995</v>
      </c>
      <c r="D3803" s="276">
        <f t="shared" si="298"/>
        <v>172.26537161273347</v>
      </c>
      <c r="E3803" s="276">
        <f t="shared" si="299"/>
        <v>155.19999999999999</v>
      </c>
    </row>
    <row r="3804" spans="1:5" x14ac:dyDescent="0.2">
      <c r="A3804" s="273">
        <f t="shared" si="300"/>
        <v>3802</v>
      </c>
      <c r="B3804" s="16">
        <f t="shared" si="297"/>
        <v>654947.85499999998</v>
      </c>
      <c r="C3804" s="274">
        <f t="shared" si="301"/>
        <v>590070.39999999991</v>
      </c>
      <c r="D3804" s="276">
        <f t="shared" si="298"/>
        <v>172.26403340347184</v>
      </c>
      <c r="E3804" s="276">
        <f t="shared" si="299"/>
        <v>155.19999999999999</v>
      </c>
    </row>
    <row r="3805" spans="1:5" x14ac:dyDescent="0.2">
      <c r="A3805" s="273">
        <f t="shared" si="300"/>
        <v>3803</v>
      </c>
      <c r="B3805" s="16">
        <f t="shared" si="297"/>
        <v>655115.03249999997</v>
      </c>
      <c r="C3805" s="274">
        <f t="shared" si="301"/>
        <v>590225.6</v>
      </c>
      <c r="D3805" s="276">
        <f t="shared" si="298"/>
        <v>172.26269589797528</v>
      </c>
      <c r="E3805" s="276">
        <f t="shared" si="299"/>
        <v>155.19999999999999</v>
      </c>
    </row>
    <row r="3806" spans="1:5" x14ac:dyDescent="0.2">
      <c r="A3806" s="273">
        <f t="shared" si="300"/>
        <v>3804</v>
      </c>
      <c r="B3806" s="16">
        <f t="shared" si="297"/>
        <v>655282.21</v>
      </c>
      <c r="C3806" s="274">
        <f t="shared" si="301"/>
        <v>590380.79999999993</v>
      </c>
      <c r="D3806" s="276">
        <f t="shared" si="298"/>
        <v>172.26135909568873</v>
      </c>
      <c r="E3806" s="276">
        <f t="shared" si="299"/>
        <v>155.19999999999999</v>
      </c>
    </row>
    <row r="3807" spans="1:5" x14ac:dyDescent="0.2">
      <c r="A3807" s="273">
        <f t="shared" si="300"/>
        <v>3805</v>
      </c>
      <c r="B3807" s="16">
        <f t="shared" si="297"/>
        <v>655449.38750000007</v>
      </c>
      <c r="C3807" s="274">
        <f t="shared" si="301"/>
        <v>590536</v>
      </c>
      <c r="D3807" s="276">
        <f t="shared" si="298"/>
        <v>172.26002299605784</v>
      </c>
      <c r="E3807" s="276">
        <f t="shared" si="299"/>
        <v>155.19999999999999</v>
      </c>
    </row>
    <row r="3808" spans="1:5" x14ac:dyDescent="0.2">
      <c r="A3808" s="273">
        <f t="shared" si="300"/>
        <v>3806</v>
      </c>
      <c r="B3808" s="16">
        <f t="shared" si="297"/>
        <v>655616.56500000006</v>
      </c>
      <c r="C3808" s="274">
        <f t="shared" si="301"/>
        <v>590691.19999999995</v>
      </c>
      <c r="D3808" s="276">
        <f t="shared" si="298"/>
        <v>172.25868759852867</v>
      </c>
      <c r="E3808" s="276">
        <f t="shared" si="299"/>
        <v>155.19999999999999</v>
      </c>
    </row>
    <row r="3809" spans="1:5" x14ac:dyDescent="0.2">
      <c r="A3809" s="273">
        <f t="shared" si="300"/>
        <v>3807</v>
      </c>
      <c r="B3809" s="16">
        <f t="shared" si="297"/>
        <v>655783.74250000005</v>
      </c>
      <c r="C3809" s="274">
        <f t="shared" si="301"/>
        <v>590846.39999999991</v>
      </c>
      <c r="D3809" s="276">
        <f t="shared" si="298"/>
        <v>172.25735290254795</v>
      </c>
      <c r="E3809" s="276">
        <f t="shared" si="299"/>
        <v>155.19999999999999</v>
      </c>
    </row>
    <row r="3810" spans="1:5" x14ac:dyDescent="0.2">
      <c r="A3810" s="273">
        <f t="shared" si="300"/>
        <v>3808</v>
      </c>
      <c r="B3810" s="16">
        <f t="shared" si="297"/>
        <v>655950.92000000004</v>
      </c>
      <c r="C3810" s="274">
        <f t="shared" si="301"/>
        <v>591001.59999999998</v>
      </c>
      <c r="D3810" s="276">
        <f t="shared" si="298"/>
        <v>172.25601890756303</v>
      </c>
      <c r="E3810" s="276">
        <f t="shared" si="299"/>
        <v>155.19999999999999</v>
      </c>
    </row>
    <row r="3811" spans="1:5" x14ac:dyDescent="0.2">
      <c r="A3811" s="273">
        <f t="shared" si="300"/>
        <v>3809</v>
      </c>
      <c r="B3811" s="16">
        <f t="shared" si="297"/>
        <v>656118.09750000003</v>
      </c>
      <c r="C3811" s="274">
        <f t="shared" si="301"/>
        <v>591156.79999999993</v>
      </c>
      <c r="D3811" s="276">
        <f t="shared" si="298"/>
        <v>172.25468561302179</v>
      </c>
      <c r="E3811" s="276">
        <f t="shared" si="299"/>
        <v>155.19999999999999</v>
      </c>
    </row>
    <row r="3812" spans="1:5" x14ac:dyDescent="0.2">
      <c r="A3812" s="273">
        <f t="shared" si="300"/>
        <v>3810</v>
      </c>
      <c r="B3812" s="16">
        <f t="shared" si="297"/>
        <v>656285.27500000002</v>
      </c>
      <c r="C3812" s="274">
        <f t="shared" si="301"/>
        <v>591312</v>
      </c>
      <c r="D3812" s="276">
        <f t="shared" si="298"/>
        <v>172.25335301837271</v>
      </c>
      <c r="E3812" s="276">
        <f t="shared" si="299"/>
        <v>155.19999999999999</v>
      </c>
    </row>
    <row r="3813" spans="1:5" x14ac:dyDescent="0.2">
      <c r="A3813" s="273">
        <f t="shared" si="300"/>
        <v>3811</v>
      </c>
      <c r="B3813" s="16">
        <f t="shared" si="297"/>
        <v>656452.45250000001</v>
      </c>
      <c r="C3813" s="274">
        <f t="shared" si="301"/>
        <v>591467.19999999995</v>
      </c>
      <c r="D3813" s="276">
        <f t="shared" si="298"/>
        <v>172.25202112306482</v>
      </c>
      <c r="E3813" s="276">
        <f t="shared" si="299"/>
        <v>155.19999999999999</v>
      </c>
    </row>
    <row r="3814" spans="1:5" x14ac:dyDescent="0.2">
      <c r="A3814" s="273">
        <f t="shared" si="300"/>
        <v>3812</v>
      </c>
      <c r="B3814" s="16">
        <f t="shared" si="297"/>
        <v>656619.63</v>
      </c>
      <c r="C3814" s="274">
        <f t="shared" si="301"/>
        <v>591622.39999999991</v>
      </c>
      <c r="D3814" s="276">
        <f t="shared" si="298"/>
        <v>172.25068992654775</v>
      </c>
      <c r="E3814" s="276">
        <f t="shared" si="299"/>
        <v>155.19999999999999</v>
      </c>
    </row>
    <row r="3815" spans="1:5" x14ac:dyDescent="0.2">
      <c r="A3815" s="273">
        <f t="shared" si="300"/>
        <v>3813</v>
      </c>
      <c r="B3815" s="16">
        <f t="shared" si="297"/>
        <v>656786.8075</v>
      </c>
      <c r="C3815" s="274">
        <f t="shared" si="301"/>
        <v>591777.6</v>
      </c>
      <c r="D3815" s="276">
        <f t="shared" si="298"/>
        <v>172.2493594282717</v>
      </c>
      <c r="E3815" s="276">
        <f t="shared" si="299"/>
        <v>155.19999999999999</v>
      </c>
    </row>
    <row r="3816" spans="1:5" x14ac:dyDescent="0.2">
      <c r="A3816" s="273">
        <f t="shared" si="300"/>
        <v>3814</v>
      </c>
      <c r="B3816" s="16">
        <f t="shared" si="297"/>
        <v>656953.98499999999</v>
      </c>
      <c r="C3816" s="274">
        <f t="shared" si="301"/>
        <v>591932.79999999993</v>
      </c>
      <c r="D3816" s="276">
        <f t="shared" si="298"/>
        <v>172.24802962768746</v>
      </c>
      <c r="E3816" s="276">
        <f t="shared" si="299"/>
        <v>155.19999999999999</v>
      </c>
    </row>
    <row r="3817" spans="1:5" x14ac:dyDescent="0.2">
      <c r="A3817" s="273">
        <f t="shared" si="300"/>
        <v>3815</v>
      </c>
      <c r="B3817" s="16">
        <f t="shared" si="297"/>
        <v>657121.16249999998</v>
      </c>
      <c r="C3817" s="274">
        <f t="shared" si="301"/>
        <v>592088</v>
      </c>
      <c r="D3817" s="276">
        <f t="shared" si="298"/>
        <v>172.24670052424639</v>
      </c>
      <c r="E3817" s="276">
        <f t="shared" si="299"/>
        <v>155.19999999999999</v>
      </c>
    </row>
    <row r="3818" spans="1:5" x14ac:dyDescent="0.2">
      <c r="A3818" s="273">
        <f t="shared" si="300"/>
        <v>3816</v>
      </c>
      <c r="B3818" s="16">
        <f t="shared" si="297"/>
        <v>657288.34</v>
      </c>
      <c r="C3818" s="274">
        <f t="shared" si="301"/>
        <v>592243.19999999995</v>
      </c>
      <c r="D3818" s="276">
        <f t="shared" si="298"/>
        <v>172.24537211740042</v>
      </c>
      <c r="E3818" s="276">
        <f t="shared" si="299"/>
        <v>155.19999999999999</v>
      </c>
    </row>
    <row r="3819" spans="1:5" x14ac:dyDescent="0.2">
      <c r="A3819" s="273">
        <f t="shared" si="300"/>
        <v>3817</v>
      </c>
      <c r="B3819" s="16">
        <f t="shared" si="297"/>
        <v>657455.51750000007</v>
      </c>
      <c r="C3819" s="274">
        <f t="shared" si="301"/>
        <v>592398.39999999991</v>
      </c>
      <c r="D3819" s="276">
        <f t="shared" si="298"/>
        <v>172.24404440660206</v>
      </c>
      <c r="E3819" s="276">
        <f t="shared" si="299"/>
        <v>155.19999999999999</v>
      </c>
    </row>
    <row r="3820" spans="1:5" x14ac:dyDescent="0.2">
      <c r="A3820" s="273">
        <f t="shared" si="300"/>
        <v>3818</v>
      </c>
      <c r="B3820" s="16">
        <f t="shared" si="297"/>
        <v>657622.69500000007</v>
      </c>
      <c r="C3820" s="274">
        <f t="shared" si="301"/>
        <v>592553.6</v>
      </c>
      <c r="D3820" s="276">
        <f t="shared" si="298"/>
        <v>172.24271739130435</v>
      </c>
      <c r="E3820" s="276">
        <f t="shared" si="299"/>
        <v>155.19999999999999</v>
      </c>
    </row>
    <row r="3821" spans="1:5" x14ac:dyDescent="0.2">
      <c r="A3821" s="273">
        <f t="shared" si="300"/>
        <v>3819</v>
      </c>
      <c r="B3821" s="16">
        <f t="shared" si="297"/>
        <v>657789.87250000006</v>
      </c>
      <c r="C3821" s="274">
        <f t="shared" si="301"/>
        <v>592708.79999999993</v>
      </c>
      <c r="D3821" s="276">
        <f t="shared" si="298"/>
        <v>172.24139107096099</v>
      </c>
      <c r="E3821" s="276">
        <f t="shared" si="299"/>
        <v>155.19999999999999</v>
      </c>
    </row>
    <row r="3822" spans="1:5" x14ac:dyDescent="0.2">
      <c r="A3822" s="273">
        <f t="shared" si="300"/>
        <v>3820</v>
      </c>
      <c r="B3822" s="16">
        <f t="shared" si="297"/>
        <v>657957.05000000005</v>
      </c>
      <c r="C3822" s="274">
        <f t="shared" si="301"/>
        <v>592864</v>
      </c>
      <c r="D3822" s="276">
        <f t="shared" si="298"/>
        <v>172.2400654450262</v>
      </c>
      <c r="E3822" s="276">
        <f t="shared" si="299"/>
        <v>155.19999999999999</v>
      </c>
    </row>
    <row r="3823" spans="1:5" x14ac:dyDescent="0.2">
      <c r="A3823" s="273">
        <f t="shared" si="300"/>
        <v>3821</v>
      </c>
      <c r="B3823" s="16">
        <f t="shared" si="297"/>
        <v>658124.22750000004</v>
      </c>
      <c r="C3823" s="274">
        <f t="shared" si="301"/>
        <v>593019.19999999995</v>
      </c>
      <c r="D3823" s="276">
        <f t="shared" si="298"/>
        <v>172.23874051295473</v>
      </c>
      <c r="E3823" s="276">
        <f t="shared" si="299"/>
        <v>155.19999999999999</v>
      </c>
    </row>
    <row r="3824" spans="1:5" x14ac:dyDescent="0.2">
      <c r="A3824" s="273">
        <f t="shared" si="300"/>
        <v>3822</v>
      </c>
      <c r="B3824" s="16">
        <f t="shared" si="297"/>
        <v>658291.40500000003</v>
      </c>
      <c r="C3824" s="274">
        <f t="shared" si="301"/>
        <v>593174.39999999991</v>
      </c>
      <c r="D3824" s="276">
        <f t="shared" si="298"/>
        <v>172.23741627420199</v>
      </c>
      <c r="E3824" s="276">
        <f t="shared" si="299"/>
        <v>155.19999999999999</v>
      </c>
    </row>
    <row r="3825" spans="1:5" x14ac:dyDescent="0.2">
      <c r="A3825" s="273">
        <f t="shared" si="300"/>
        <v>3823</v>
      </c>
      <c r="B3825" s="16">
        <f t="shared" si="297"/>
        <v>658458.58250000002</v>
      </c>
      <c r="C3825" s="274">
        <f t="shared" si="301"/>
        <v>593329.6</v>
      </c>
      <c r="D3825" s="276">
        <f t="shared" si="298"/>
        <v>172.23609272822392</v>
      </c>
      <c r="E3825" s="276">
        <f t="shared" si="299"/>
        <v>155.19999999999999</v>
      </c>
    </row>
    <row r="3826" spans="1:5" x14ac:dyDescent="0.2">
      <c r="A3826" s="273">
        <f t="shared" si="300"/>
        <v>3824</v>
      </c>
      <c r="B3826" s="16">
        <f t="shared" si="297"/>
        <v>658625.76</v>
      </c>
      <c r="C3826" s="274">
        <f t="shared" si="301"/>
        <v>593484.79999999993</v>
      </c>
      <c r="D3826" s="276">
        <f t="shared" si="298"/>
        <v>172.234769874477</v>
      </c>
      <c r="E3826" s="276">
        <f t="shared" si="299"/>
        <v>155.19999999999999</v>
      </c>
    </row>
    <row r="3827" spans="1:5" x14ac:dyDescent="0.2">
      <c r="A3827" s="273">
        <f t="shared" si="300"/>
        <v>3825</v>
      </c>
      <c r="B3827" s="16">
        <f t="shared" si="297"/>
        <v>658792.9375</v>
      </c>
      <c r="C3827" s="274">
        <f t="shared" si="301"/>
        <v>593640</v>
      </c>
      <c r="D3827" s="276">
        <f t="shared" si="298"/>
        <v>172.2334477124183</v>
      </c>
      <c r="E3827" s="276">
        <f t="shared" si="299"/>
        <v>155.19999999999999</v>
      </c>
    </row>
    <row r="3828" spans="1:5" x14ac:dyDescent="0.2">
      <c r="A3828" s="273">
        <f t="shared" si="300"/>
        <v>3826</v>
      </c>
      <c r="B3828" s="16">
        <f t="shared" si="297"/>
        <v>658960.11499999999</v>
      </c>
      <c r="C3828" s="274">
        <f t="shared" si="301"/>
        <v>593795.19999999995</v>
      </c>
      <c r="D3828" s="276">
        <f t="shared" si="298"/>
        <v>172.23212624150548</v>
      </c>
      <c r="E3828" s="276">
        <f t="shared" si="299"/>
        <v>155.19999999999999</v>
      </c>
    </row>
    <row r="3829" spans="1:5" x14ac:dyDescent="0.2">
      <c r="A3829" s="273">
        <f t="shared" si="300"/>
        <v>3827</v>
      </c>
      <c r="B3829" s="16">
        <f t="shared" si="297"/>
        <v>659127.29249999998</v>
      </c>
      <c r="C3829" s="274">
        <f t="shared" si="301"/>
        <v>593950.39999999991</v>
      </c>
      <c r="D3829" s="276">
        <f t="shared" si="298"/>
        <v>172.23080546119675</v>
      </c>
      <c r="E3829" s="276">
        <f t="shared" si="299"/>
        <v>155.19999999999999</v>
      </c>
    </row>
    <row r="3830" spans="1:5" x14ac:dyDescent="0.2">
      <c r="A3830" s="273">
        <f t="shared" si="300"/>
        <v>3828</v>
      </c>
      <c r="B3830" s="16">
        <f t="shared" si="297"/>
        <v>659294.47</v>
      </c>
      <c r="C3830" s="274">
        <f t="shared" si="301"/>
        <v>594105.59999999998</v>
      </c>
      <c r="D3830" s="276">
        <f t="shared" si="298"/>
        <v>172.22948537095087</v>
      </c>
      <c r="E3830" s="276">
        <f t="shared" si="299"/>
        <v>155.19999999999999</v>
      </c>
    </row>
    <row r="3831" spans="1:5" x14ac:dyDescent="0.2">
      <c r="A3831" s="273">
        <f t="shared" si="300"/>
        <v>3829</v>
      </c>
      <c r="B3831" s="16">
        <f t="shared" si="297"/>
        <v>659461.64749999996</v>
      </c>
      <c r="C3831" s="274">
        <f t="shared" si="301"/>
        <v>594260.79999999993</v>
      </c>
      <c r="D3831" s="276">
        <f t="shared" si="298"/>
        <v>172.2281659702272</v>
      </c>
      <c r="E3831" s="276">
        <f t="shared" si="299"/>
        <v>155.19999999999999</v>
      </c>
    </row>
    <row r="3832" spans="1:5" x14ac:dyDescent="0.2">
      <c r="A3832" s="273">
        <f t="shared" si="300"/>
        <v>3830</v>
      </c>
      <c r="B3832" s="16">
        <f t="shared" si="297"/>
        <v>659628.82500000007</v>
      </c>
      <c r="C3832" s="274">
        <f t="shared" si="301"/>
        <v>594416</v>
      </c>
      <c r="D3832" s="276">
        <f t="shared" si="298"/>
        <v>172.22684725848566</v>
      </c>
      <c r="E3832" s="276">
        <f t="shared" si="299"/>
        <v>155.19999999999999</v>
      </c>
    </row>
    <row r="3833" spans="1:5" x14ac:dyDescent="0.2">
      <c r="A3833" s="273">
        <f t="shared" si="300"/>
        <v>3831</v>
      </c>
      <c r="B3833" s="16">
        <f t="shared" si="297"/>
        <v>659796.00250000006</v>
      </c>
      <c r="C3833" s="274">
        <f t="shared" si="301"/>
        <v>594571.19999999995</v>
      </c>
      <c r="D3833" s="276">
        <f t="shared" si="298"/>
        <v>172.22552923518666</v>
      </c>
      <c r="E3833" s="276">
        <f t="shared" si="299"/>
        <v>155.19999999999999</v>
      </c>
    </row>
    <row r="3834" spans="1:5" x14ac:dyDescent="0.2">
      <c r="A3834" s="273">
        <f t="shared" si="300"/>
        <v>3832</v>
      </c>
      <c r="B3834" s="16">
        <f t="shared" si="297"/>
        <v>659963.18000000005</v>
      </c>
      <c r="C3834" s="274">
        <f t="shared" si="301"/>
        <v>594726.39999999991</v>
      </c>
      <c r="D3834" s="276">
        <f t="shared" si="298"/>
        <v>172.22421189979124</v>
      </c>
      <c r="E3834" s="276">
        <f t="shared" si="299"/>
        <v>155.19999999999999</v>
      </c>
    </row>
    <row r="3835" spans="1:5" x14ac:dyDescent="0.2">
      <c r="A3835" s="273">
        <f t="shared" si="300"/>
        <v>3833</v>
      </c>
      <c r="B3835" s="16">
        <f t="shared" si="297"/>
        <v>660130.35750000004</v>
      </c>
      <c r="C3835" s="274">
        <f t="shared" si="301"/>
        <v>594881.6</v>
      </c>
      <c r="D3835" s="276">
        <f t="shared" si="298"/>
        <v>172.22289525176103</v>
      </c>
      <c r="E3835" s="276">
        <f t="shared" si="299"/>
        <v>155.19999999999999</v>
      </c>
    </row>
    <row r="3836" spans="1:5" x14ac:dyDescent="0.2">
      <c r="A3836" s="273">
        <f t="shared" si="300"/>
        <v>3834</v>
      </c>
      <c r="B3836" s="16">
        <f t="shared" si="297"/>
        <v>660297.53500000003</v>
      </c>
      <c r="C3836" s="274">
        <f t="shared" si="301"/>
        <v>595036.79999999993</v>
      </c>
      <c r="D3836" s="276">
        <f t="shared" si="298"/>
        <v>172.22157929055817</v>
      </c>
      <c r="E3836" s="276">
        <f t="shared" si="299"/>
        <v>155.19999999999999</v>
      </c>
    </row>
    <row r="3837" spans="1:5" x14ac:dyDescent="0.2">
      <c r="A3837" s="273">
        <f t="shared" si="300"/>
        <v>3835</v>
      </c>
      <c r="B3837" s="16">
        <f t="shared" si="297"/>
        <v>660464.71250000002</v>
      </c>
      <c r="C3837" s="274">
        <f t="shared" si="301"/>
        <v>595192</v>
      </c>
      <c r="D3837" s="276">
        <f t="shared" si="298"/>
        <v>172.22026401564537</v>
      </c>
      <c r="E3837" s="276">
        <f t="shared" si="299"/>
        <v>155.19999999999999</v>
      </c>
    </row>
    <row r="3838" spans="1:5" x14ac:dyDescent="0.2">
      <c r="A3838" s="273">
        <f t="shared" si="300"/>
        <v>3836</v>
      </c>
      <c r="B3838" s="16">
        <f t="shared" si="297"/>
        <v>660631.89</v>
      </c>
      <c r="C3838" s="274">
        <f t="shared" si="301"/>
        <v>595347.19999999995</v>
      </c>
      <c r="D3838" s="276">
        <f t="shared" si="298"/>
        <v>172.21894942648592</v>
      </c>
      <c r="E3838" s="276">
        <f t="shared" si="299"/>
        <v>155.19999999999999</v>
      </c>
    </row>
    <row r="3839" spans="1:5" x14ac:dyDescent="0.2">
      <c r="A3839" s="273">
        <f t="shared" si="300"/>
        <v>3837</v>
      </c>
      <c r="B3839" s="16">
        <f t="shared" si="297"/>
        <v>660799.0675</v>
      </c>
      <c r="C3839" s="274">
        <f t="shared" si="301"/>
        <v>595502.39999999991</v>
      </c>
      <c r="D3839" s="276">
        <f t="shared" si="298"/>
        <v>172.21763552254365</v>
      </c>
      <c r="E3839" s="276">
        <f t="shared" si="299"/>
        <v>155.19999999999999</v>
      </c>
    </row>
    <row r="3840" spans="1:5" x14ac:dyDescent="0.2">
      <c r="A3840" s="273">
        <f t="shared" si="300"/>
        <v>3838</v>
      </c>
      <c r="B3840" s="16">
        <f t="shared" si="297"/>
        <v>660966.245</v>
      </c>
      <c r="C3840" s="274">
        <f t="shared" si="301"/>
        <v>595657.6</v>
      </c>
      <c r="D3840" s="276">
        <f t="shared" si="298"/>
        <v>172.21632230328296</v>
      </c>
      <c r="E3840" s="276">
        <f t="shared" si="299"/>
        <v>155.19999999999999</v>
      </c>
    </row>
    <row r="3841" spans="1:5" x14ac:dyDescent="0.2">
      <c r="A3841" s="273">
        <f t="shared" si="300"/>
        <v>3839</v>
      </c>
      <c r="B3841" s="16">
        <f t="shared" si="297"/>
        <v>661133.42249999999</v>
      </c>
      <c r="C3841" s="274">
        <f t="shared" si="301"/>
        <v>595812.79999999993</v>
      </c>
      <c r="D3841" s="276">
        <f t="shared" si="298"/>
        <v>172.21500976816878</v>
      </c>
      <c r="E3841" s="276">
        <f t="shared" si="299"/>
        <v>155.19999999999999</v>
      </c>
    </row>
    <row r="3842" spans="1:5" x14ac:dyDescent="0.2">
      <c r="A3842" s="273">
        <f t="shared" si="300"/>
        <v>3840</v>
      </c>
      <c r="B3842" s="16">
        <f t="shared" si="297"/>
        <v>661300.6</v>
      </c>
      <c r="C3842" s="274">
        <f t="shared" si="301"/>
        <v>595968</v>
      </c>
      <c r="D3842" s="276">
        <f t="shared" si="298"/>
        <v>172.21369791666666</v>
      </c>
      <c r="E3842" s="276">
        <f t="shared" si="299"/>
        <v>155.19999999999999</v>
      </c>
    </row>
    <row r="3843" spans="1:5" x14ac:dyDescent="0.2">
      <c r="A3843" s="273">
        <f t="shared" si="300"/>
        <v>3841</v>
      </c>
      <c r="B3843" s="16">
        <f t="shared" si="297"/>
        <v>661467.77749999997</v>
      </c>
      <c r="C3843" s="274">
        <f t="shared" si="301"/>
        <v>596123.19999999995</v>
      </c>
      <c r="D3843" s="276">
        <f t="shared" si="298"/>
        <v>172.21238674824264</v>
      </c>
      <c r="E3843" s="276">
        <f t="shared" si="299"/>
        <v>155.19999999999999</v>
      </c>
    </row>
    <row r="3844" spans="1:5" x14ac:dyDescent="0.2">
      <c r="A3844" s="273">
        <f t="shared" si="300"/>
        <v>3842</v>
      </c>
      <c r="B3844" s="16">
        <f t="shared" ref="B3844:B3907" si="302">1.165*(16600+(A3844*143.5))</f>
        <v>661634.95500000007</v>
      </c>
      <c r="C3844" s="274">
        <f t="shared" si="301"/>
        <v>596278.39999999991</v>
      </c>
      <c r="D3844" s="276">
        <f t="shared" ref="D3844:D3907" si="303">B3844/A3844</f>
        <v>172.21107626236338</v>
      </c>
      <c r="E3844" s="276">
        <f t="shared" ref="E3844:E3907" si="304">C3844/A3844</f>
        <v>155.19999999999999</v>
      </c>
    </row>
    <row r="3845" spans="1:5" x14ac:dyDescent="0.2">
      <c r="A3845" s="273">
        <f t="shared" si="300"/>
        <v>3843</v>
      </c>
      <c r="B3845" s="16">
        <f t="shared" si="302"/>
        <v>661802.13250000007</v>
      </c>
      <c r="C3845" s="274">
        <f t="shared" si="301"/>
        <v>596433.6</v>
      </c>
      <c r="D3845" s="276">
        <f t="shared" si="303"/>
        <v>172.20976645849598</v>
      </c>
      <c r="E3845" s="276">
        <f t="shared" si="304"/>
        <v>155.19999999999999</v>
      </c>
    </row>
    <row r="3846" spans="1:5" x14ac:dyDescent="0.2">
      <c r="A3846" s="273">
        <f t="shared" si="300"/>
        <v>3844</v>
      </c>
      <c r="B3846" s="16">
        <f t="shared" si="302"/>
        <v>661969.31000000006</v>
      </c>
      <c r="C3846" s="274">
        <f t="shared" si="301"/>
        <v>596588.79999999993</v>
      </c>
      <c r="D3846" s="276">
        <f t="shared" si="303"/>
        <v>172.20845733610824</v>
      </c>
      <c r="E3846" s="276">
        <f t="shared" si="304"/>
        <v>155.19999999999999</v>
      </c>
    </row>
    <row r="3847" spans="1:5" x14ac:dyDescent="0.2">
      <c r="A3847" s="273">
        <f t="shared" si="300"/>
        <v>3845</v>
      </c>
      <c r="B3847" s="16">
        <f t="shared" si="302"/>
        <v>662136.48750000005</v>
      </c>
      <c r="C3847" s="274">
        <f t="shared" si="301"/>
        <v>596744</v>
      </c>
      <c r="D3847" s="276">
        <f t="shared" si="303"/>
        <v>172.20714889466842</v>
      </c>
      <c r="E3847" s="276">
        <f t="shared" si="304"/>
        <v>155.19999999999999</v>
      </c>
    </row>
    <row r="3848" spans="1:5" x14ac:dyDescent="0.2">
      <c r="A3848" s="273">
        <f t="shared" si="300"/>
        <v>3846</v>
      </c>
      <c r="B3848" s="16">
        <f t="shared" si="302"/>
        <v>662303.66500000004</v>
      </c>
      <c r="C3848" s="274">
        <f t="shared" si="301"/>
        <v>596899.19999999995</v>
      </c>
      <c r="D3848" s="276">
        <f t="shared" si="303"/>
        <v>172.20584113364535</v>
      </c>
      <c r="E3848" s="276">
        <f t="shared" si="304"/>
        <v>155.19999999999999</v>
      </c>
    </row>
    <row r="3849" spans="1:5" x14ac:dyDescent="0.2">
      <c r="A3849" s="273">
        <f t="shared" si="300"/>
        <v>3847</v>
      </c>
      <c r="B3849" s="16">
        <f t="shared" si="302"/>
        <v>662470.84250000003</v>
      </c>
      <c r="C3849" s="274">
        <f t="shared" si="301"/>
        <v>597054.39999999991</v>
      </c>
      <c r="D3849" s="276">
        <f t="shared" si="303"/>
        <v>172.20453405250845</v>
      </c>
      <c r="E3849" s="276">
        <f t="shared" si="304"/>
        <v>155.19999999999999</v>
      </c>
    </row>
    <row r="3850" spans="1:5" x14ac:dyDescent="0.2">
      <c r="A3850" s="273">
        <f t="shared" si="300"/>
        <v>3848</v>
      </c>
      <c r="B3850" s="16">
        <f t="shared" si="302"/>
        <v>662638.02</v>
      </c>
      <c r="C3850" s="274">
        <f t="shared" si="301"/>
        <v>597209.59999999998</v>
      </c>
      <c r="D3850" s="276">
        <f t="shared" si="303"/>
        <v>172.20322765072765</v>
      </c>
      <c r="E3850" s="276">
        <f t="shared" si="304"/>
        <v>155.19999999999999</v>
      </c>
    </row>
    <row r="3851" spans="1:5" x14ac:dyDescent="0.2">
      <c r="A3851" s="273">
        <f t="shared" si="300"/>
        <v>3849</v>
      </c>
      <c r="B3851" s="16">
        <f t="shared" si="302"/>
        <v>662805.19750000001</v>
      </c>
      <c r="C3851" s="274">
        <f t="shared" si="301"/>
        <v>597364.79999999993</v>
      </c>
      <c r="D3851" s="276">
        <f t="shared" si="303"/>
        <v>172.20192192777344</v>
      </c>
      <c r="E3851" s="276">
        <f t="shared" si="304"/>
        <v>155.19999999999999</v>
      </c>
    </row>
    <row r="3852" spans="1:5" x14ac:dyDescent="0.2">
      <c r="A3852" s="273">
        <f t="shared" si="300"/>
        <v>3850</v>
      </c>
      <c r="B3852" s="16">
        <f t="shared" si="302"/>
        <v>662972.375</v>
      </c>
      <c r="C3852" s="274">
        <f t="shared" si="301"/>
        <v>597520</v>
      </c>
      <c r="D3852" s="276">
        <f t="shared" si="303"/>
        <v>172.20061688311688</v>
      </c>
      <c r="E3852" s="276">
        <f t="shared" si="304"/>
        <v>155.19999999999999</v>
      </c>
    </row>
    <row r="3853" spans="1:5" x14ac:dyDescent="0.2">
      <c r="A3853" s="273">
        <f t="shared" si="300"/>
        <v>3851</v>
      </c>
      <c r="B3853" s="16">
        <f t="shared" si="302"/>
        <v>663139.55249999999</v>
      </c>
      <c r="C3853" s="274">
        <f t="shared" si="301"/>
        <v>597675.19999999995</v>
      </c>
      <c r="D3853" s="276">
        <f t="shared" si="303"/>
        <v>172.19931251622955</v>
      </c>
      <c r="E3853" s="276">
        <f t="shared" si="304"/>
        <v>155.19999999999999</v>
      </c>
    </row>
    <row r="3854" spans="1:5" x14ac:dyDescent="0.2">
      <c r="A3854" s="273">
        <f t="shared" si="300"/>
        <v>3852</v>
      </c>
      <c r="B3854" s="16">
        <f t="shared" si="302"/>
        <v>663306.73</v>
      </c>
      <c r="C3854" s="274">
        <f t="shared" si="301"/>
        <v>597830.39999999991</v>
      </c>
      <c r="D3854" s="276">
        <f t="shared" si="303"/>
        <v>172.19800882658359</v>
      </c>
      <c r="E3854" s="276">
        <f t="shared" si="304"/>
        <v>155.19999999999999</v>
      </c>
    </row>
    <row r="3855" spans="1:5" x14ac:dyDescent="0.2">
      <c r="A3855" s="273">
        <f t="shared" ref="A3855:A3918" si="305">A3854+1</f>
        <v>3853</v>
      </c>
      <c r="B3855" s="16">
        <f t="shared" si="302"/>
        <v>663473.90749999997</v>
      </c>
      <c r="C3855" s="274">
        <f t="shared" ref="C3855:C3918" si="306">A3855*155.2</f>
        <v>597985.6</v>
      </c>
      <c r="D3855" s="276">
        <f t="shared" si="303"/>
        <v>172.1967058136517</v>
      </c>
      <c r="E3855" s="276">
        <f t="shared" si="304"/>
        <v>155.19999999999999</v>
      </c>
    </row>
    <row r="3856" spans="1:5" x14ac:dyDescent="0.2">
      <c r="A3856" s="273">
        <f t="shared" si="305"/>
        <v>3854</v>
      </c>
      <c r="B3856" s="16">
        <f t="shared" si="302"/>
        <v>663641.08499999996</v>
      </c>
      <c r="C3856" s="274">
        <f t="shared" si="306"/>
        <v>598140.79999999993</v>
      </c>
      <c r="D3856" s="276">
        <f t="shared" si="303"/>
        <v>172.1954034769071</v>
      </c>
      <c r="E3856" s="276">
        <f t="shared" si="304"/>
        <v>155.19999999999999</v>
      </c>
    </row>
    <row r="3857" spans="1:5" x14ac:dyDescent="0.2">
      <c r="A3857" s="273">
        <f t="shared" si="305"/>
        <v>3855</v>
      </c>
      <c r="B3857" s="16">
        <f t="shared" si="302"/>
        <v>663808.26250000007</v>
      </c>
      <c r="C3857" s="274">
        <f t="shared" si="306"/>
        <v>598296</v>
      </c>
      <c r="D3857" s="276">
        <f t="shared" si="303"/>
        <v>172.19410181582361</v>
      </c>
      <c r="E3857" s="276">
        <f t="shared" si="304"/>
        <v>155.19999999999999</v>
      </c>
    </row>
    <row r="3858" spans="1:5" x14ac:dyDescent="0.2">
      <c r="A3858" s="273">
        <f t="shared" si="305"/>
        <v>3856</v>
      </c>
      <c r="B3858" s="16">
        <f t="shared" si="302"/>
        <v>663975.44000000006</v>
      </c>
      <c r="C3858" s="274">
        <f t="shared" si="306"/>
        <v>598451.19999999995</v>
      </c>
      <c r="D3858" s="276">
        <f t="shared" si="303"/>
        <v>172.19280082987552</v>
      </c>
      <c r="E3858" s="276">
        <f t="shared" si="304"/>
        <v>155.19999999999999</v>
      </c>
    </row>
    <row r="3859" spans="1:5" x14ac:dyDescent="0.2">
      <c r="A3859" s="273">
        <f t="shared" si="305"/>
        <v>3857</v>
      </c>
      <c r="B3859" s="16">
        <f t="shared" si="302"/>
        <v>664142.61750000005</v>
      </c>
      <c r="C3859" s="274">
        <f t="shared" si="306"/>
        <v>598606.39999999991</v>
      </c>
      <c r="D3859" s="276">
        <f t="shared" si="303"/>
        <v>172.19150051853774</v>
      </c>
      <c r="E3859" s="276">
        <f t="shared" si="304"/>
        <v>155.19999999999999</v>
      </c>
    </row>
    <row r="3860" spans="1:5" x14ac:dyDescent="0.2">
      <c r="A3860" s="273">
        <f t="shared" si="305"/>
        <v>3858</v>
      </c>
      <c r="B3860" s="16">
        <f t="shared" si="302"/>
        <v>664309.79500000004</v>
      </c>
      <c r="C3860" s="274">
        <f t="shared" si="306"/>
        <v>598761.6</v>
      </c>
      <c r="D3860" s="276">
        <f t="shared" si="303"/>
        <v>172.19020088128565</v>
      </c>
      <c r="E3860" s="276">
        <f t="shared" si="304"/>
        <v>155.19999999999999</v>
      </c>
    </row>
    <row r="3861" spans="1:5" x14ac:dyDescent="0.2">
      <c r="A3861" s="273">
        <f t="shared" si="305"/>
        <v>3859</v>
      </c>
      <c r="B3861" s="16">
        <f t="shared" si="302"/>
        <v>664476.97250000003</v>
      </c>
      <c r="C3861" s="274">
        <f t="shared" si="306"/>
        <v>598916.79999999993</v>
      </c>
      <c r="D3861" s="276">
        <f t="shared" si="303"/>
        <v>172.18890191759525</v>
      </c>
      <c r="E3861" s="276">
        <f t="shared" si="304"/>
        <v>155.19999999999999</v>
      </c>
    </row>
    <row r="3862" spans="1:5" x14ac:dyDescent="0.2">
      <c r="A3862" s="273">
        <f t="shared" si="305"/>
        <v>3860</v>
      </c>
      <c r="B3862" s="16">
        <f t="shared" si="302"/>
        <v>664644.15</v>
      </c>
      <c r="C3862" s="274">
        <f t="shared" si="306"/>
        <v>599072</v>
      </c>
      <c r="D3862" s="276">
        <f t="shared" si="303"/>
        <v>172.187603626943</v>
      </c>
      <c r="E3862" s="276">
        <f t="shared" si="304"/>
        <v>155.19999999999999</v>
      </c>
    </row>
    <row r="3863" spans="1:5" x14ac:dyDescent="0.2">
      <c r="A3863" s="273">
        <f t="shared" si="305"/>
        <v>3861</v>
      </c>
      <c r="B3863" s="16">
        <f t="shared" si="302"/>
        <v>664811.32750000001</v>
      </c>
      <c r="C3863" s="274">
        <f t="shared" si="306"/>
        <v>599227.19999999995</v>
      </c>
      <c r="D3863" s="276">
        <f t="shared" si="303"/>
        <v>172.18630600880601</v>
      </c>
      <c r="E3863" s="276">
        <f t="shared" si="304"/>
        <v>155.19999999999999</v>
      </c>
    </row>
    <row r="3864" spans="1:5" x14ac:dyDescent="0.2">
      <c r="A3864" s="273">
        <f t="shared" si="305"/>
        <v>3862</v>
      </c>
      <c r="B3864" s="16">
        <f t="shared" si="302"/>
        <v>664978.505</v>
      </c>
      <c r="C3864" s="274">
        <f t="shared" si="306"/>
        <v>599382.39999999991</v>
      </c>
      <c r="D3864" s="276">
        <f t="shared" si="303"/>
        <v>172.18500906266183</v>
      </c>
      <c r="E3864" s="276">
        <f t="shared" si="304"/>
        <v>155.19999999999999</v>
      </c>
    </row>
    <row r="3865" spans="1:5" x14ac:dyDescent="0.2">
      <c r="A3865" s="273">
        <f t="shared" si="305"/>
        <v>3863</v>
      </c>
      <c r="B3865" s="16">
        <f t="shared" si="302"/>
        <v>665145.6825</v>
      </c>
      <c r="C3865" s="274">
        <f t="shared" si="306"/>
        <v>599537.6</v>
      </c>
      <c r="D3865" s="276">
        <f t="shared" si="303"/>
        <v>172.18371278798861</v>
      </c>
      <c r="E3865" s="276">
        <f t="shared" si="304"/>
        <v>155.19999999999999</v>
      </c>
    </row>
    <row r="3866" spans="1:5" x14ac:dyDescent="0.2">
      <c r="A3866" s="273">
        <f t="shared" si="305"/>
        <v>3864</v>
      </c>
      <c r="B3866" s="16">
        <f t="shared" si="302"/>
        <v>665312.86</v>
      </c>
      <c r="C3866" s="274">
        <f t="shared" si="306"/>
        <v>599692.79999999993</v>
      </c>
      <c r="D3866" s="276">
        <f t="shared" si="303"/>
        <v>172.18241718426501</v>
      </c>
      <c r="E3866" s="276">
        <f t="shared" si="304"/>
        <v>155.19999999999999</v>
      </c>
    </row>
    <row r="3867" spans="1:5" x14ac:dyDescent="0.2">
      <c r="A3867" s="273">
        <f t="shared" si="305"/>
        <v>3865</v>
      </c>
      <c r="B3867" s="16">
        <f t="shared" si="302"/>
        <v>665480.03749999998</v>
      </c>
      <c r="C3867" s="274">
        <f t="shared" si="306"/>
        <v>599848</v>
      </c>
      <c r="D3867" s="276">
        <f t="shared" si="303"/>
        <v>172.18112225097025</v>
      </c>
      <c r="E3867" s="276">
        <f t="shared" si="304"/>
        <v>155.19999999999999</v>
      </c>
    </row>
    <row r="3868" spans="1:5" x14ac:dyDescent="0.2">
      <c r="A3868" s="273">
        <f t="shared" si="305"/>
        <v>3866</v>
      </c>
      <c r="B3868" s="16">
        <f t="shared" si="302"/>
        <v>665647.21499999997</v>
      </c>
      <c r="C3868" s="274">
        <f t="shared" si="306"/>
        <v>600003.19999999995</v>
      </c>
      <c r="D3868" s="276">
        <f t="shared" si="303"/>
        <v>172.17982798758405</v>
      </c>
      <c r="E3868" s="276">
        <f t="shared" si="304"/>
        <v>155.19999999999999</v>
      </c>
    </row>
    <row r="3869" spans="1:5" x14ac:dyDescent="0.2">
      <c r="A3869" s="273">
        <f t="shared" si="305"/>
        <v>3867</v>
      </c>
      <c r="B3869" s="16">
        <f t="shared" si="302"/>
        <v>665814.39250000007</v>
      </c>
      <c r="C3869" s="274">
        <f t="shared" si="306"/>
        <v>600158.39999999991</v>
      </c>
      <c r="D3869" s="276">
        <f t="shared" si="303"/>
        <v>172.17853439358677</v>
      </c>
      <c r="E3869" s="276">
        <f t="shared" si="304"/>
        <v>155.19999999999999</v>
      </c>
    </row>
    <row r="3870" spans="1:5" x14ac:dyDescent="0.2">
      <c r="A3870" s="273">
        <f t="shared" si="305"/>
        <v>3868</v>
      </c>
      <c r="B3870" s="16">
        <f t="shared" si="302"/>
        <v>665981.57000000007</v>
      </c>
      <c r="C3870" s="274">
        <f t="shared" si="306"/>
        <v>600313.59999999998</v>
      </c>
      <c r="D3870" s="276">
        <f t="shared" si="303"/>
        <v>172.17724146845916</v>
      </c>
      <c r="E3870" s="276">
        <f t="shared" si="304"/>
        <v>155.19999999999999</v>
      </c>
    </row>
    <row r="3871" spans="1:5" x14ac:dyDescent="0.2">
      <c r="A3871" s="273">
        <f t="shared" si="305"/>
        <v>3869</v>
      </c>
      <c r="B3871" s="16">
        <f t="shared" si="302"/>
        <v>666148.74750000006</v>
      </c>
      <c r="C3871" s="274">
        <f t="shared" si="306"/>
        <v>600468.79999999993</v>
      </c>
      <c r="D3871" s="276">
        <f t="shared" si="303"/>
        <v>172.17594921168262</v>
      </c>
      <c r="E3871" s="276">
        <f t="shared" si="304"/>
        <v>155.19999999999999</v>
      </c>
    </row>
    <row r="3872" spans="1:5" x14ac:dyDescent="0.2">
      <c r="A3872" s="273">
        <f t="shared" si="305"/>
        <v>3870</v>
      </c>
      <c r="B3872" s="16">
        <f t="shared" si="302"/>
        <v>666315.92500000005</v>
      </c>
      <c r="C3872" s="274">
        <f t="shared" si="306"/>
        <v>600624</v>
      </c>
      <c r="D3872" s="276">
        <f t="shared" si="303"/>
        <v>172.17465762273903</v>
      </c>
      <c r="E3872" s="276">
        <f t="shared" si="304"/>
        <v>155.19999999999999</v>
      </c>
    </row>
    <row r="3873" spans="1:5" x14ac:dyDescent="0.2">
      <c r="A3873" s="273">
        <f t="shared" si="305"/>
        <v>3871</v>
      </c>
      <c r="B3873" s="16">
        <f t="shared" si="302"/>
        <v>666483.10250000004</v>
      </c>
      <c r="C3873" s="274">
        <f t="shared" si="306"/>
        <v>600779.19999999995</v>
      </c>
      <c r="D3873" s="276">
        <f t="shared" si="303"/>
        <v>172.17336670111084</v>
      </c>
      <c r="E3873" s="276">
        <f t="shared" si="304"/>
        <v>155.19999999999999</v>
      </c>
    </row>
    <row r="3874" spans="1:5" x14ac:dyDescent="0.2">
      <c r="A3874" s="273">
        <f t="shared" si="305"/>
        <v>3872</v>
      </c>
      <c r="B3874" s="16">
        <f t="shared" si="302"/>
        <v>666650.28</v>
      </c>
      <c r="C3874" s="274">
        <f t="shared" si="306"/>
        <v>600934.39999999991</v>
      </c>
      <c r="D3874" s="276">
        <f t="shared" si="303"/>
        <v>172.17207644628101</v>
      </c>
      <c r="E3874" s="276">
        <f t="shared" si="304"/>
        <v>155.19999999999999</v>
      </c>
    </row>
    <row r="3875" spans="1:5" x14ac:dyDescent="0.2">
      <c r="A3875" s="273">
        <f t="shared" si="305"/>
        <v>3873</v>
      </c>
      <c r="B3875" s="16">
        <f t="shared" si="302"/>
        <v>666817.45750000002</v>
      </c>
      <c r="C3875" s="274">
        <f t="shared" si="306"/>
        <v>601089.6</v>
      </c>
      <c r="D3875" s="276">
        <f t="shared" si="303"/>
        <v>172.17078685773302</v>
      </c>
      <c r="E3875" s="276">
        <f t="shared" si="304"/>
        <v>155.19999999999999</v>
      </c>
    </row>
    <row r="3876" spans="1:5" x14ac:dyDescent="0.2">
      <c r="A3876" s="273">
        <f t="shared" si="305"/>
        <v>3874</v>
      </c>
      <c r="B3876" s="16">
        <f t="shared" si="302"/>
        <v>666984.63500000001</v>
      </c>
      <c r="C3876" s="274">
        <f t="shared" si="306"/>
        <v>601244.79999999993</v>
      </c>
      <c r="D3876" s="276">
        <f t="shared" si="303"/>
        <v>172.16949793495095</v>
      </c>
      <c r="E3876" s="276">
        <f t="shared" si="304"/>
        <v>155.19999999999999</v>
      </c>
    </row>
    <row r="3877" spans="1:5" x14ac:dyDescent="0.2">
      <c r="A3877" s="273">
        <f t="shared" si="305"/>
        <v>3875</v>
      </c>
      <c r="B3877" s="16">
        <f t="shared" si="302"/>
        <v>667151.8125</v>
      </c>
      <c r="C3877" s="274">
        <f t="shared" si="306"/>
        <v>601400</v>
      </c>
      <c r="D3877" s="276">
        <f t="shared" si="303"/>
        <v>172.16820967741936</v>
      </c>
      <c r="E3877" s="276">
        <f t="shared" si="304"/>
        <v>155.19999999999999</v>
      </c>
    </row>
    <row r="3878" spans="1:5" x14ac:dyDescent="0.2">
      <c r="A3878" s="273">
        <f t="shared" si="305"/>
        <v>3876</v>
      </c>
      <c r="B3878" s="16">
        <f t="shared" si="302"/>
        <v>667318.99</v>
      </c>
      <c r="C3878" s="274">
        <f t="shared" si="306"/>
        <v>601555.19999999995</v>
      </c>
      <c r="D3878" s="276">
        <f t="shared" si="303"/>
        <v>172.16692208462331</v>
      </c>
      <c r="E3878" s="276">
        <f t="shared" si="304"/>
        <v>155.19999999999999</v>
      </c>
    </row>
    <row r="3879" spans="1:5" x14ac:dyDescent="0.2">
      <c r="A3879" s="273">
        <f t="shared" si="305"/>
        <v>3877</v>
      </c>
      <c r="B3879" s="16">
        <f t="shared" si="302"/>
        <v>667486.16749999998</v>
      </c>
      <c r="C3879" s="274">
        <f t="shared" si="306"/>
        <v>601710.39999999991</v>
      </c>
      <c r="D3879" s="276">
        <f t="shared" si="303"/>
        <v>172.16563515604849</v>
      </c>
      <c r="E3879" s="276">
        <f t="shared" si="304"/>
        <v>155.19999999999999</v>
      </c>
    </row>
    <row r="3880" spans="1:5" x14ac:dyDescent="0.2">
      <c r="A3880" s="273">
        <f t="shared" si="305"/>
        <v>3878</v>
      </c>
      <c r="B3880" s="16">
        <f t="shared" si="302"/>
        <v>667653.34499999997</v>
      </c>
      <c r="C3880" s="274">
        <f t="shared" si="306"/>
        <v>601865.6</v>
      </c>
      <c r="D3880" s="276">
        <f t="shared" si="303"/>
        <v>172.16434889118102</v>
      </c>
      <c r="E3880" s="276">
        <f t="shared" si="304"/>
        <v>155.19999999999999</v>
      </c>
    </row>
    <row r="3881" spans="1:5" x14ac:dyDescent="0.2">
      <c r="A3881" s="273">
        <f t="shared" si="305"/>
        <v>3879</v>
      </c>
      <c r="B3881" s="16">
        <f t="shared" si="302"/>
        <v>667820.52249999996</v>
      </c>
      <c r="C3881" s="274">
        <f t="shared" si="306"/>
        <v>602020.79999999993</v>
      </c>
      <c r="D3881" s="276">
        <f t="shared" si="303"/>
        <v>172.16306328950759</v>
      </c>
      <c r="E3881" s="276">
        <f t="shared" si="304"/>
        <v>155.19999999999999</v>
      </c>
    </row>
    <row r="3882" spans="1:5" x14ac:dyDescent="0.2">
      <c r="A3882" s="273">
        <f t="shared" si="305"/>
        <v>3880</v>
      </c>
      <c r="B3882" s="16">
        <f t="shared" si="302"/>
        <v>667987.70000000007</v>
      </c>
      <c r="C3882" s="274">
        <f t="shared" si="306"/>
        <v>602176</v>
      </c>
      <c r="D3882" s="276">
        <f t="shared" si="303"/>
        <v>172.16177835051548</v>
      </c>
      <c r="E3882" s="276">
        <f t="shared" si="304"/>
        <v>155.19999999999999</v>
      </c>
    </row>
    <row r="3883" spans="1:5" x14ac:dyDescent="0.2">
      <c r="A3883" s="273">
        <f t="shared" si="305"/>
        <v>3881</v>
      </c>
      <c r="B3883" s="16">
        <f t="shared" si="302"/>
        <v>668154.87750000006</v>
      </c>
      <c r="C3883" s="274">
        <f t="shared" si="306"/>
        <v>602331.19999999995</v>
      </c>
      <c r="D3883" s="276">
        <f t="shared" si="303"/>
        <v>172.16049407369238</v>
      </c>
      <c r="E3883" s="276">
        <f t="shared" si="304"/>
        <v>155.19999999999999</v>
      </c>
    </row>
    <row r="3884" spans="1:5" x14ac:dyDescent="0.2">
      <c r="A3884" s="273">
        <f t="shared" si="305"/>
        <v>3882</v>
      </c>
      <c r="B3884" s="16">
        <f t="shared" si="302"/>
        <v>668322.05500000005</v>
      </c>
      <c r="C3884" s="274">
        <f t="shared" si="306"/>
        <v>602486.39999999991</v>
      </c>
      <c r="D3884" s="276">
        <f t="shared" si="303"/>
        <v>172.15921045852656</v>
      </c>
      <c r="E3884" s="276">
        <f t="shared" si="304"/>
        <v>155.19999999999999</v>
      </c>
    </row>
    <row r="3885" spans="1:5" x14ac:dyDescent="0.2">
      <c r="A3885" s="273">
        <f t="shared" si="305"/>
        <v>3883</v>
      </c>
      <c r="B3885" s="16">
        <f t="shared" si="302"/>
        <v>668489.23250000004</v>
      </c>
      <c r="C3885" s="274">
        <f t="shared" si="306"/>
        <v>602641.6</v>
      </c>
      <c r="D3885" s="276">
        <f t="shared" si="303"/>
        <v>172.15792750450683</v>
      </c>
      <c r="E3885" s="276">
        <f t="shared" si="304"/>
        <v>155.19999999999999</v>
      </c>
    </row>
    <row r="3886" spans="1:5" x14ac:dyDescent="0.2">
      <c r="A3886" s="273">
        <f t="shared" si="305"/>
        <v>3884</v>
      </c>
      <c r="B3886" s="16">
        <f t="shared" si="302"/>
        <v>668656.41</v>
      </c>
      <c r="C3886" s="274">
        <f t="shared" si="306"/>
        <v>602796.79999999993</v>
      </c>
      <c r="D3886" s="276">
        <f t="shared" si="303"/>
        <v>172.15664521112257</v>
      </c>
      <c r="E3886" s="276">
        <f t="shared" si="304"/>
        <v>155.19999999999999</v>
      </c>
    </row>
    <row r="3887" spans="1:5" x14ac:dyDescent="0.2">
      <c r="A3887" s="273">
        <f t="shared" si="305"/>
        <v>3885</v>
      </c>
      <c r="B3887" s="16">
        <f t="shared" si="302"/>
        <v>668823.58750000002</v>
      </c>
      <c r="C3887" s="274">
        <f t="shared" si="306"/>
        <v>602952</v>
      </c>
      <c r="D3887" s="276">
        <f t="shared" si="303"/>
        <v>172.1553635778636</v>
      </c>
      <c r="E3887" s="276">
        <f t="shared" si="304"/>
        <v>155.19999999999999</v>
      </c>
    </row>
    <row r="3888" spans="1:5" x14ac:dyDescent="0.2">
      <c r="A3888" s="273">
        <f t="shared" si="305"/>
        <v>3886</v>
      </c>
      <c r="B3888" s="16">
        <f t="shared" si="302"/>
        <v>668990.76500000001</v>
      </c>
      <c r="C3888" s="274">
        <f t="shared" si="306"/>
        <v>603107.19999999995</v>
      </c>
      <c r="D3888" s="276">
        <f t="shared" si="303"/>
        <v>172.15408260422029</v>
      </c>
      <c r="E3888" s="276">
        <f t="shared" si="304"/>
        <v>155.19999999999999</v>
      </c>
    </row>
    <row r="3889" spans="1:5" x14ac:dyDescent="0.2">
      <c r="A3889" s="273">
        <f t="shared" si="305"/>
        <v>3887</v>
      </c>
      <c r="B3889" s="16">
        <f t="shared" si="302"/>
        <v>669157.9425</v>
      </c>
      <c r="C3889" s="274">
        <f t="shared" si="306"/>
        <v>603262.39999999991</v>
      </c>
      <c r="D3889" s="276">
        <f t="shared" si="303"/>
        <v>172.15280228968356</v>
      </c>
      <c r="E3889" s="276">
        <f t="shared" si="304"/>
        <v>155.19999999999999</v>
      </c>
    </row>
    <row r="3890" spans="1:5" x14ac:dyDescent="0.2">
      <c r="A3890" s="273">
        <f t="shared" si="305"/>
        <v>3888</v>
      </c>
      <c r="B3890" s="16">
        <f t="shared" si="302"/>
        <v>669325.12</v>
      </c>
      <c r="C3890" s="274">
        <f t="shared" si="306"/>
        <v>603417.59999999998</v>
      </c>
      <c r="D3890" s="276">
        <f t="shared" si="303"/>
        <v>172.15152263374486</v>
      </c>
      <c r="E3890" s="276">
        <f t="shared" si="304"/>
        <v>155.19999999999999</v>
      </c>
    </row>
    <row r="3891" spans="1:5" x14ac:dyDescent="0.2">
      <c r="A3891" s="273">
        <f t="shared" si="305"/>
        <v>3889</v>
      </c>
      <c r="B3891" s="16">
        <f t="shared" si="302"/>
        <v>669492.29749999999</v>
      </c>
      <c r="C3891" s="274">
        <f t="shared" si="306"/>
        <v>603572.79999999993</v>
      </c>
      <c r="D3891" s="276">
        <f t="shared" si="303"/>
        <v>172.15024363589612</v>
      </c>
      <c r="E3891" s="276">
        <f t="shared" si="304"/>
        <v>155.19999999999999</v>
      </c>
    </row>
    <row r="3892" spans="1:5" x14ac:dyDescent="0.2">
      <c r="A3892" s="273">
        <f t="shared" si="305"/>
        <v>3890</v>
      </c>
      <c r="B3892" s="16">
        <f t="shared" si="302"/>
        <v>669659.47499999998</v>
      </c>
      <c r="C3892" s="274">
        <f t="shared" si="306"/>
        <v>603728</v>
      </c>
      <c r="D3892" s="276">
        <f t="shared" si="303"/>
        <v>172.14896529562981</v>
      </c>
      <c r="E3892" s="276">
        <f t="shared" si="304"/>
        <v>155.19999999999999</v>
      </c>
    </row>
    <row r="3893" spans="1:5" x14ac:dyDescent="0.2">
      <c r="A3893" s="273">
        <f t="shared" si="305"/>
        <v>3891</v>
      </c>
      <c r="B3893" s="16">
        <f t="shared" si="302"/>
        <v>669826.65249999997</v>
      </c>
      <c r="C3893" s="274">
        <f t="shared" si="306"/>
        <v>603883.19999999995</v>
      </c>
      <c r="D3893" s="276">
        <f t="shared" si="303"/>
        <v>172.14768761243894</v>
      </c>
      <c r="E3893" s="276">
        <f t="shared" si="304"/>
        <v>155.19999999999999</v>
      </c>
    </row>
    <row r="3894" spans="1:5" x14ac:dyDescent="0.2">
      <c r="A3894" s="273">
        <f t="shared" si="305"/>
        <v>3892</v>
      </c>
      <c r="B3894" s="16">
        <f t="shared" si="302"/>
        <v>669993.83000000007</v>
      </c>
      <c r="C3894" s="274">
        <f t="shared" si="306"/>
        <v>604038.39999999991</v>
      </c>
      <c r="D3894" s="276">
        <f t="shared" si="303"/>
        <v>172.14641058581708</v>
      </c>
      <c r="E3894" s="276">
        <f t="shared" si="304"/>
        <v>155.19999999999999</v>
      </c>
    </row>
    <row r="3895" spans="1:5" x14ac:dyDescent="0.2">
      <c r="A3895" s="273">
        <f t="shared" si="305"/>
        <v>3893</v>
      </c>
      <c r="B3895" s="16">
        <f t="shared" si="302"/>
        <v>670161.00750000007</v>
      </c>
      <c r="C3895" s="274">
        <f t="shared" si="306"/>
        <v>604193.6</v>
      </c>
      <c r="D3895" s="276">
        <f t="shared" si="303"/>
        <v>172.14513421525817</v>
      </c>
      <c r="E3895" s="276">
        <f t="shared" si="304"/>
        <v>155.19999999999999</v>
      </c>
    </row>
    <row r="3896" spans="1:5" x14ac:dyDescent="0.2">
      <c r="A3896" s="273">
        <f t="shared" si="305"/>
        <v>3894</v>
      </c>
      <c r="B3896" s="16">
        <f t="shared" si="302"/>
        <v>670328.18500000006</v>
      </c>
      <c r="C3896" s="274">
        <f t="shared" si="306"/>
        <v>604348.79999999993</v>
      </c>
      <c r="D3896" s="276">
        <f t="shared" si="303"/>
        <v>172.14385850025681</v>
      </c>
      <c r="E3896" s="276">
        <f t="shared" si="304"/>
        <v>155.19999999999999</v>
      </c>
    </row>
    <row r="3897" spans="1:5" x14ac:dyDescent="0.2">
      <c r="A3897" s="273">
        <f t="shared" si="305"/>
        <v>3895</v>
      </c>
      <c r="B3897" s="16">
        <f t="shared" si="302"/>
        <v>670495.36250000005</v>
      </c>
      <c r="C3897" s="274">
        <f t="shared" si="306"/>
        <v>604504</v>
      </c>
      <c r="D3897" s="276">
        <f t="shared" si="303"/>
        <v>172.1425834403081</v>
      </c>
      <c r="E3897" s="276">
        <f t="shared" si="304"/>
        <v>155.19999999999999</v>
      </c>
    </row>
    <row r="3898" spans="1:5" x14ac:dyDescent="0.2">
      <c r="A3898" s="273">
        <f t="shared" si="305"/>
        <v>3896</v>
      </c>
      <c r="B3898" s="16">
        <f t="shared" si="302"/>
        <v>670662.54</v>
      </c>
      <c r="C3898" s="274">
        <f t="shared" si="306"/>
        <v>604659.19999999995</v>
      </c>
      <c r="D3898" s="276">
        <f t="shared" si="303"/>
        <v>172.14130903490761</v>
      </c>
      <c r="E3898" s="276">
        <f t="shared" si="304"/>
        <v>155.19999999999999</v>
      </c>
    </row>
    <row r="3899" spans="1:5" x14ac:dyDescent="0.2">
      <c r="A3899" s="273">
        <f t="shared" si="305"/>
        <v>3897</v>
      </c>
      <c r="B3899" s="16">
        <f t="shared" si="302"/>
        <v>670829.71750000003</v>
      </c>
      <c r="C3899" s="274">
        <f t="shared" si="306"/>
        <v>604814.39999999991</v>
      </c>
      <c r="D3899" s="276">
        <f t="shared" si="303"/>
        <v>172.14003528355147</v>
      </c>
      <c r="E3899" s="276">
        <f t="shared" si="304"/>
        <v>155.19999999999999</v>
      </c>
    </row>
    <row r="3900" spans="1:5" x14ac:dyDescent="0.2">
      <c r="A3900" s="273">
        <f t="shared" si="305"/>
        <v>3898</v>
      </c>
      <c r="B3900" s="16">
        <f t="shared" si="302"/>
        <v>670996.89500000002</v>
      </c>
      <c r="C3900" s="274">
        <f t="shared" si="306"/>
        <v>604969.6</v>
      </c>
      <c r="D3900" s="276">
        <f t="shared" si="303"/>
        <v>172.13876218573628</v>
      </c>
      <c r="E3900" s="276">
        <f t="shared" si="304"/>
        <v>155.19999999999999</v>
      </c>
    </row>
    <row r="3901" spans="1:5" x14ac:dyDescent="0.2">
      <c r="A3901" s="273">
        <f t="shared" si="305"/>
        <v>3899</v>
      </c>
      <c r="B3901" s="16">
        <f t="shared" si="302"/>
        <v>671164.07250000001</v>
      </c>
      <c r="C3901" s="274">
        <f t="shared" si="306"/>
        <v>605124.79999999993</v>
      </c>
      <c r="D3901" s="276">
        <f t="shared" si="303"/>
        <v>172.13748974095921</v>
      </c>
      <c r="E3901" s="276">
        <f t="shared" si="304"/>
        <v>155.19999999999999</v>
      </c>
    </row>
    <row r="3902" spans="1:5" x14ac:dyDescent="0.2">
      <c r="A3902" s="273">
        <f t="shared" si="305"/>
        <v>3900</v>
      </c>
      <c r="B3902" s="16">
        <f t="shared" si="302"/>
        <v>671331.25</v>
      </c>
      <c r="C3902" s="274">
        <f t="shared" si="306"/>
        <v>605280</v>
      </c>
      <c r="D3902" s="276">
        <f t="shared" si="303"/>
        <v>172.13621794871796</v>
      </c>
      <c r="E3902" s="276">
        <f t="shared" si="304"/>
        <v>155.19999999999999</v>
      </c>
    </row>
    <row r="3903" spans="1:5" x14ac:dyDescent="0.2">
      <c r="A3903" s="273">
        <f t="shared" si="305"/>
        <v>3901</v>
      </c>
      <c r="B3903" s="16">
        <f t="shared" si="302"/>
        <v>671498.42749999999</v>
      </c>
      <c r="C3903" s="274">
        <f t="shared" si="306"/>
        <v>605435.19999999995</v>
      </c>
      <c r="D3903" s="276">
        <f t="shared" si="303"/>
        <v>172.13494680851065</v>
      </c>
      <c r="E3903" s="276">
        <f t="shared" si="304"/>
        <v>155.19999999999999</v>
      </c>
    </row>
    <row r="3904" spans="1:5" x14ac:dyDescent="0.2">
      <c r="A3904" s="273">
        <f t="shared" si="305"/>
        <v>3902</v>
      </c>
      <c r="B3904" s="16">
        <f t="shared" si="302"/>
        <v>671665.60499999998</v>
      </c>
      <c r="C3904" s="274">
        <f t="shared" si="306"/>
        <v>605590.39999999991</v>
      </c>
      <c r="D3904" s="276">
        <f t="shared" si="303"/>
        <v>172.13367631983598</v>
      </c>
      <c r="E3904" s="276">
        <f t="shared" si="304"/>
        <v>155.19999999999999</v>
      </c>
    </row>
    <row r="3905" spans="1:5" x14ac:dyDescent="0.2">
      <c r="A3905" s="273">
        <f t="shared" si="305"/>
        <v>3903</v>
      </c>
      <c r="B3905" s="16">
        <f t="shared" si="302"/>
        <v>671832.78249999997</v>
      </c>
      <c r="C3905" s="274">
        <f t="shared" si="306"/>
        <v>605745.6</v>
      </c>
      <c r="D3905" s="276">
        <f t="shared" si="303"/>
        <v>172.13240648219318</v>
      </c>
      <c r="E3905" s="276">
        <f t="shared" si="304"/>
        <v>155.19999999999999</v>
      </c>
    </row>
    <row r="3906" spans="1:5" x14ac:dyDescent="0.2">
      <c r="A3906" s="273">
        <f t="shared" si="305"/>
        <v>3904</v>
      </c>
      <c r="B3906" s="16">
        <f t="shared" si="302"/>
        <v>671999.96</v>
      </c>
      <c r="C3906" s="274">
        <f t="shared" si="306"/>
        <v>605900.79999999993</v>
      </c>
      <c r="D3906" s="276">
        <f t="shared" si="303"/>
        <v>172.13113729508197</v>
      </c>
      <c r="E3906" s="276">
        <f t="shared" si="304"/>
        <v>155.19999999999999</v>
      </c>
    </row>
    <row r="3907" spans="1:5" x14ac:dyDescent="0.2">
      <c r="A3907" s="273">
        <f t="shared" si="305"/>
        <v>3905</v>
      </c>
      <c r="B3907" s="16">
        <f t="shared" si="302"/>
        <v>672167.13750000007</v>
      </c>
      <c r="C3907" s="274">
        <f t="shared" si="306"/>
        <v>606056</v>
      </c>
      <c r="D3907" s="276">
        <f t="shared" si="303"/>
        <v>172.12986875800257</v>
      </c>
      <c r="E3907" s="276">
        <f t="shared" si="304"/>
        <v>155.19999999999999</v>
      </c>
    </row>
    <row r="3908" spans="1:5" x14ac:dyDescent="0.2">
      <c r="A3908" s="273">
        <f t="shared" si="305"/>
        <v>3906</v>
      </c>
      <c r="B3908" s="16">
        <f t="shared" ref="B3908:B3971" si="307">1.165*(16600+(A3908*143.5))</f>
        <v>672334.31500000006</v>
      </c>
      <c r="C3908" s="274">
        <f t="shared" si="306"/>
        <v>606211.19999999995</v>
      </c>
      <c r="D3908" s="276">
        <f t="shared" ref="D3908:D3971" si="308">B3908/A3908</f>
        <v>172.12860087045573</v>
      </c>
      <c r="E3908" s="276">
        <f t="shared" ref="E3908:E3971" si="309">C3908/A3908</f>
        <v>155.19999999999999</v>
      </c>
    </row>
    <row r="3909" spans="1:5" x14ac:dyDescent="0.2">
      <c r="A3909" s="273">
        <f t="shared" si="305"/>
        <v>3907</v>
      </c>
      <c r="B3909" s="16">
        <f t="shared" si="307"/>
        <v>672501.49250000005</v>
      </c>
      <c r="C3909" s="274">
        <f t="shared" si="306"/>
        <v>606366.39999999991</v>
      </c>
      <c r="D3909" s="276">
        <f t="shared" si="308"/>
        <v>172.12733363194269</v>
      </c>
      <c r="E3909" s="276">
        <f t="shared" si="309"/>
        <v>155.19999999999999</v>
      </c>
    </row>
    <row r="3910" spans="1:5" x14ac:dyDescent="0.2">
      <c r="A3910" s="273">
        <f t="shared" si="305"/>
        <v>3908</v>
      </c>
      <c r="B3910" s="16">
        <f t="shared" si="307"/>
        <v>672668.67</v>
      </c>
      <c r="C3910" s="274">
        <f t="shared" si="306"/>
        <v>606521.59999999998</v>
      </c>
      <c r="D3910" s="276">
        <f t="shared" si="308"/>
        <v>172.1260670419652</v>
      </c>
      <c r="E3910" s="276">
        <f t="shared" si="309"/>
        <v>155.19999999999999</v>
      </c>
    </row>
    <row r="3911" spans="1:5" x14ac:dyDescent="0.2">
      <c r="A3911" s="273">
        <f t="shared" si="305"/>
        <v>3909</v>
      </c>
      <c r="B3911" s="16">
        <f t="shared" si="307"/>
        <v>672835.84750000003</v>
      </c>
      <c r="C3911" s="274">
        <f t="shared" si="306"/>
        <v>606676.79999999993</v>
      </c>
      <c r="D3911" s="276">
        <f t="shared" si="308"/>
        <v>172.12480110002559</v>
      </c>
      <c r="E3911" s="276">
        <f t="shared" si="309"/>
        <v>155.19999999999999</v>
      </c>
    </row>
    <row r="3912" spans="1:5" x14ac:dyDescent="0.2">
      <c r="A3912" s="273">
        <f t="shared" si="305"/>
        <v>3910</v>
      </c>
      <c r="B3912" s="16">
        <f t="shared" si="307"/>
        <v>673003.02500000002</v>
      </c>
      <c r="C3912" s="274">
        <f t="shared" si="306"/>
        <v>606832</v>
      </c>
      <c r="D3912" s="276">
        <f t="shared" si="308"/>
        <v>172.1235358056266</v>
      </c>
      <c r="E3912" s="276">
        <f t="shared" si="309"/>
        <v>155.19999999999999</v>
      </c>
    </row>
    <row r="3913" spans="1:5" x14ac:dyDescent="0.2">
      <c r="A3913" s="273">
        <f t="shared" si="305"/>
        <v>3911</v>
      </c>
      <c r="B3913" s="16">
        <f t="shared" si="307"/>
        <v>673170.20250000001</v>
      </c>
      <c r="C3913" s="274">
        <f t="shared" si="306"/>
        <v>606987.19999999995</v>
      </c>
      <c r="D3913" s="276">
        <f t="shared" si="308"/>
        <v>172.12227115827156</v>
      </c>
      <c r="E3913" s="276">
        <f t="shared" si="309"/>
        <v>155.19999999999999</v>
      </c>
    </row>
    <row r="3914" spans="1:5" x14ac:dyDescent="0.2">
      <c r="A3914" s="273">
        <f t="shared" si="305"/>
        <v>3912</v>
      </c>
      <c r="B3914" s="16">
        <f t="shared" si="307"/>
        <v>673337.38</v>
      </c>
      <c r="C3914" s="274">
        <f t="shared" si="306"/>
        <v>607142.39999999991</v>
      </c>
      <c r="D3914" s="276">
        <f t="shared" si="308"/>
        <v>172.12100715746422</v>
      </c>
      <c r="E3914" s="276">
        <f t="shared" si="309"/>
        <v>155.19999999999999</v>
      </c>
    </row>
    <row r="3915" spans="1:5" x14ac:dyDescent="0.2">
      <c r="A3915" s="273">
        <f t="shared" si="305"/>
        <v>3913</v>
      </c>
      <c r="B3915" s="16">
        <f t="shared" si="307"/>
        <v>673504.5575</v>
      </c>
      <c r="C3915" s="274">
        <f t="shared" si="306"/>
        <v>607297.6</v>
      </c>
      <c r="D3915" s="276">
        <f t="shared" si="308"/>
        <v>172.11974380270891</v>
      </c>
      <c r="E3915" s="276">
        <f t="shared" si="309"/>
        <v>155.19999999999999</v>
      </c>
    </row>
    <row r="3916" spans="1:5" x14ac:dyDescent="0.2">
      <c r="A3916" s="273">
        <f t="shared" si="305"/>
        <v>3914</v>
      </c>
      <c r="B3916" s="16">
        <f t="shared" si="307"/>
        <v>673671.73499999999</v>
      </c>
      <c r="C3916" s="274">
        <f t="shared" si="306"/>
        <v>607452.79999999993</v>
      </c>
      <c r="D3916" s="276">
        <f t="shared" si="308"/>
        <v>172.11848109351047</v>
      </c>
      <c r="E3916" s="276">
        <f t="shared" si="309"/>
        <v>155.19999999999999</v>
      </c>
    </row>
    <row r="3917" spans="1:5" x14ac:dyDescent="0.2">
      <c r="A3917" s="273">
        <f t="shared" si="305"/>
        <v>3915</v>
      </c>
      <c r="B3917" s="16">
        <f t="shared" si="307"/>
        <v>673838.91249999998</v>
      </c>
      <c r="C3917" s="274">
        <f t="shared" si="306"/>
        <v>607608</v>
      </c>
      <c r="D3917" s="276">
        <f t="shared" si="308"/>
        <v>172.11721902937418</v>
      </c>
      <c r="E3917" s="276">
        <f t="shared" si="309"/>
        <v>155.19999999999999</v>
      </c>
    </row>
    <row r="3918" spans="1:5" x14ac:dyDescent="0.2">
      <c r="A3918" s="273">
        <f t="shared" si="305"/>
        <v>3916</v>
      </c>
      <c r="B3918" s="16">
        <f t="shared" si="307"/>
        <v>674006.09</v>
      </c>
      <c r="C3918" s="274">
        <f t="shared" si="306"/>
        <v>607763.19999999995</v>
      </c>
      <c r="D3918" s="276">
        <f t="shared" si="308"/>
        <v>172.11595760980592</v>
      </c>
      <c r="E3918" s="276">
        <f t="shared" si="309"/>
        <v>155.19999999999999</v>
      </c>
    </row>
    <row r="3919" spans="1:5" x14ac:dyDescent="0.2">
      <c r="A3919" s="273">
        <f t="shared" ref="A3919:A3982" si="310">A3918+1</f>
        <v>3917</v>
      </c>
      <c r="B3919" s="16">
        <f t="shared" si="307"/>
        <v>674173.26750000007</v>
      </c>
      <c r="C3919" s="274">
        <f t="shared" ref="C3919:C3982" si="311">A3919*155.2</f>
        <v>607918.39999999991</v>
      </c>
      <c r="D3919" s="276">
        <f t="shared" si="308"/>
        <v>172.11469683431199</v>
      </c>
      <c r="E3919" s="276">
        <f t="shared" si="309"/>
        <v>155.19999999999999</v>
      </c>
    </row>
    <row r="3920" spans="1:5" x14ac:dyDescent="0.2">
      <c r="A3920" s="273">
        <f t="shared" si="310"/>
        <v>3918</v>
      </c>
      <c r="B3920" s="16">
        <f t="shared" si="307"/>
        <v>674340.44500000007</v>
      </c>
      <c r="C3920" s="274">
        <f t="shared" si="311"/>
        <v>608073.6</v>
      </c>
      <c r="D3920" s="276">
        <f t="shared" si="308"/>
        <v>172.11343670239921</v>
      </c>
      <c r="E3920" s="276">
        <f t="shared" si="309"/>
        <v>155.19999999999999</v>
      </c>
    </row>
    <row r="3921" spans="1:5" x14ac:dyDescent="0.2">
      <c r="A3921" s="273">
        <f t="shared" si="310"/>
        <v>3919</v>
      </c>
      <c r="B3921" s="16">
        <f t="shared" si="307"/>
        <v>674507.62250000006</v>
      </c>
      <c r="C3921" s="274">
        <f t="shared" si="311"/>
        <v>608228.79999999993</v>
      </c>
      <c r="D3921" s="276">
        <f t="shared" si="308"/>
        <v>172.11217721357491</v>
      </c>
      <c r="E3921" s="276">
        <f t="shared" si="309"/>
        <v>155.19999999999999</v>
      </c>
    </row>
    <row r="3922" spans="1:5" x14ac:dyDescent="0.2">
      <c r="A3922" s="273">
        <f t="shared" si="310"/>
        <v>3920</v>
      </c>
      <c r="B3922" s="16">
        <f t="shared" si="307"/>
        <v>674674.8</v>
      </c>
      <c r="C3922" s="274">
        <f t="shared" si="311"/>
        <v>608384</v>
      </c>
      <c r="D3922" s="276">
        <f t="shared" si="308"/>
        <v>172.11091836734695</v>
      </c>
      <c r="E3922" s="276">
        <f t="shared" si="309"/>
        <v>155.19999999999999</v>
      </c>
    </row>
    <row r="3923" spans="1:5" x14ac:dyDescent="0.2">
      <c r="A3923" s="273">
        <f t="shared" si="310"/>
        <v>3921</v>
      </c>
      <c r="B3923" s="16">
        <f t="shared" si="307"/>
        <v>674841.97750000004</v>
      </c>
      <c r="C3923" s="274">
        <f t="shared" si="311"/>
        <v>608539.19999999995</v>
      </c>
      <c r="D3923" s="276">
        <f t="shared" si="308"/>
        <v>172.10966016322368</v>
      </c>
      <c r="E3923" s="276">
        <f t="shared" si="309"/>
        <v>155.19999999999999</v>
      </c>
    </row>
    <row r="3924" spans="1:5" x14ac:dyDescent="0.2">
      <c r="A3924" s="273">
        <f t="shared" si="310"/>
        <v>3922</v>
      </c>
      <c r="B3924" s="16">
        <f t="shared" si="307"/>
        <v>675009.15500000003</v>
      </c>
      <c r="C3924" s="274">
        <f t="shared" si="311"/>
        <v>608694.39999999991</v>
      </c>
      <c r="D3924" s="276">
        <f t="shared" si="308"/>
        <v>172.10840260071393</v>
      </c>
      <c r="E3924" s="276">
        <f t="shared" si="309"/>
        <v>155.19999999999999</v>
      </c>
    </row>
    <row r="3925" spans="1:5" x14ac:dyDescent="0.2">
      <c r="A3925" s="273">
        <f t="shared" si="310"/>
        <v>3923</v>
      </c>
      <c r="B3925" s="16">
        <f t="shared" si="307"/>
        <v>675176.33250000002</v>
      </c>
      <c r="C3925" s="274">
        <f t="shared" si="311"/>
        <v>608849.6</v>
      </c>
      <c r="D3925" s="276">
        <f t="shared" si="308"/>
        <v>172.10714567932706</v>
      </c>
      <c r="E3925" s="276">
        <f t="shared" si="309"/>
        <v>155.19999999999999</v>
      </c>
    </row>
    <row r="3926" spans="1:5" x14ac:dyDescent="0.2">
      <c r="A3926" s="273">
        <f t="shared" si="310"/>
        <v>3924</v>
      </c>
      <c r="B3926" s="16">
        <f t="shared" si="307"/>
        <v>675343.51</v>
      </c>
      <c r="C3926" s="274">
        <f t="shared" si="311"/>
        <v>609004.79999999993</v>
      </c>
      <c r="D3926" s="276">
        <f t="shared" si="308"/>
        <v>172.10588939857288</v>
      </c>
      <c r="E3926" s="276">
        <f t="shared" si="309"/>
        <v>155.19999999999999</v>
      </c>
    </row>
    <row r="3927" spans="1:5" x14ac:dyDescent="0.2">
      <c r="A3927" s="273">
        <f t="shared" si="310"/>
        <v>3925</v>
      </c>
      <c r="B3927" s="16">
        <f t="shared" si="307"/>
        <v>675510.6875</v>
      </c>
      <c r="C3927" s="274">
        <f t="shared" si="311"/>
        <v>609160</v>
      </c>
      <c r="D3927" s="276">
        <f t="shared" si="308"/>
        <v>172.10463375796178</v>
      </c>
      <c r="E3927" s="276">
        <f t="shared" si="309"/>
        <v>155.19999999999999</v>
      </c>
    </row>
    <row r="3928" spans="1:5" x14ac:dyDescent="0.2">
      <c r="A3928" s="273">
        <f t="shared" si="310"/>
        <v>3926</v>
      </c>
      <c r="B3928" s="16">
        <f t="shared" si="307"/>
        <v>675677.86499999999</v>
      </c>
      <c r="C3928" s="274">
        <f t="shared" si="311"/>
        <v>609315.19999999995</v>
      </c>
      <c r="D3928" s="276">
        <f t="shared" si="308"/>
        <v>172.10337875700458</v>
      </c>
      <c r="E3928" s="276">
        <f t="shared" si="309"/>
        <v>155.19999999999999</v>
      </c>
    </row>
    <row r="3929" spans="1:5" x14ac:dyDescent="0.2">
      <c r="A3929" s="273">
        <f t="shared" si="310"/>
        <v>3927</v>
      </c>
      <c r="B3929" s="16">
        <f t="shared" si="307"/>
        <v>675845.04249999998</v>
      </c>
      <c r="C3929" s="274">
        <f t="shared" si="311"/>
        <v>609470.39999999991</v>
      </c>
      <c r="D3929" s="276">
        <f t="shared" si="308"/>
        <v>172.10212439521263</v>
      </c>
      <c r="E3929" s="276">
        <f t="shared" si="309"/>
        <v>155.19999999999999</v>
      </c>
    </row>
    <row r="3930" spans="1:5" x14ac:dyDescent="0.2">
      <c r="A3930" s="273">
        <f t="shared" si="310"/>
        <v>3928</v>
      </c>
      <c r="B3930" s="16">
        <f t="shared" si="307"/>
        <v>676012.22</v>
      </c>
      <c r="C3930" s="274">
        <f t="shared" si="311"/>
        <v>609625.59999999998</v>
      </c>
      <c r="D3930" s="276">
        <f t="shared" si="308"/>
        <v>172.10087067209776</v>
      </c>
      <c r="E3930" s="276">
        <f t="shared" si="309"/>
        <v>155.19999999999999</v>
      </c>
    </row>
    <row r="3931" spans="1:5" x14ac:dyDescent="0.2">
      <c r="A3931" s="273">
        <f t="shared" si="310"/>
        <v>3929</v>
      </c>
      <c r="B3931" s="16">
        <f t="shared" si="307"/>
        <v>676179.39749999996</v>
      </c>
      <c r="C3931" s="274">
        <f t="shared" si="311"/>
        <v>609780.79999999993</v>
      </c>
      <c r="D3931" s="276">
        <f t="shared" si="308"/>
        <v>172.0996175871723</v>
      </c>
      <c r="E3931" s="276">
        <f t="shared" si="309"/>
        <v>155.19999999999999</v>
      </c>
    </row>
    <row r="3932" spans="1:5" x14ac:dyDescent="0.2">
      <c r="A3932" s="273">
        <f t="shared" si="310"/>
        <v>3930</v>
      </c>
      <c r="B3932" s="16">
        <f t="shared" si="307"/>
        <v>676346.57500000007</v>
      </c>
      <c r="C3932" s="274">
        <f t="shared" si="311"/>
        <v>609936</v>
      </c>
      <c r="D3932" s="276">
        <f t="shared" si="308"/>
        <v>172.09836513994912</v>
      </c>
      <c r="E3932" s="276">
        <f t="shared" si="309"/>
        <v>155.19999999999999</v>
      </c>
    </row>
    <row r="3933" spans="1:5" x14ac:dyDescent="0.2">
      <c r="A3933" s="273">
        <f t="shared" si="310"/>
        <v>3931</v>
      </c>
      <c r="B3933" s="16">
        <f t="shared" si="307"/>
        <v>676513.75250000006</v>
      </c>
      <c r="C3933" s="274">
        <f t="shared" si="311"/>
        <v>610091.19999999995</v>
      </c>
      <c r="D3933" s="276">
        <f t="shared" si="308"/>
        <v>172.09711332994149</v>
      </c>
      <c r="E3933" s="276">
        <f t="shared" si="309"/>
        <v>155.19999999999999</v>
      </c>
    </row>
    <row r="3934" spans="1:5" x14ac:dyDescent="0.2">
      <c r="A3934" s="273">
        <f t="shared" si="310"/>
        <v>3932</v>
      </c>
      <c r="B3934" s="16">
        <f t="shared" si="307"/>
        <v>676680.93</v>
      </c>
      <c r="C3934" s="274">
        <f t="shared" si="311"/>
        <v>610246.39999999991</v>
      </c>
      <c r="D3934" s="276">
        <f t="shared" si="308"/>
        <v>172.09586215666329</v>
      </c>
      <c r="E3934" s="276">
        <f t="shared" si="309"/>
        <v>155.19999999999999</v>
      </c>
    </row>
    <row r="3935" spans="1:5" x14ac:dyDescent="0.2">
      <c r="A3935" s="273">
        <f t="shared" si="310"/>
        <v>3933</v>
      </c>
      <c r="B3935" s="16">
        <f t="shared" si="307"/>
        <v>676848.10750000004</v>
      </c>
      <c r="C3935" s="274">
        <f t="shared" si="311"/>
        <v>610401.6</v>
      </c>
      <c r="D3935" s="276">
        <f t="shared" si="308"/>
        <v>172.09461161962878</v>
      </c>
      <c r="E3935" s="276">
        <f t="shared" si="309"/>
        <v>155.19999999999999</v>
      </c>
    </row>
    <row r="3936" spans="1:5" x14ac:dyDescent="0.2">
      <c r="A3936" s="273">
        <f t="shared" si="310"/>
        <v>3934</v>
      </c>
      <c r="B3936" s="16">
        <f t="shared" si="307"/>
        <v>677015.28500000003</v>
      </c>
      <c r="C3936" s="274">
        <f t="shared" si="311"/>
        <v>610556.79999999993</v>
      </c>
      <c r="D3936" s="276">
        <f t="shared" si="308"/>
        <v>172.09336171835284</v>
      </c>
      <c r="E3936" s="276">
        <f t="shared" si="309"/>
        <v>155.19999999999999</v>
      </c>
    </row>
    <row r="3937" spans="1:5" x14ac:dyDescent="0.2">
      <c r="A3937" s="273">
        <f t="shared" si="310"/>
        <v>3935</v>
      </c>
      <c r="B3937" s="16">
        <f t="shared" si="307"/>
        <v>677182.46250000002</v>
      </c>
      <c r="C3937" s="274">
        <f t="shared" si="311"/>
        <v>610712</v>
      </c>
      <c r="D3937" s="276">
        <f t="shared" si="308"/>
        <v>172.0921124523507</v>
      </c>
      <c r="E3937" s="276">
        <f t="shared" si="309"/>
        <v>155.19999999999999</v>
      </c>
    </row>
    <row r="3938" spans="1:5" x14ac:dyDescent="0.2">
      <c r="A3938" s="273">
        <f t="shared" si="310"/>
        <v>3936</v>
      </c>
      <c r="B3938" s="16">
        <f t="shared" si="307"/>
        <v>677349.64</v>
      </c>
      <c r="C3938" s="274">
        <f t="shared" si="311"/>
        <v>610867.19999999995</v>
      </c>
      <c r="D3938" s="276">
        <f t="shared" si="308"/>
        <v>172.09086382113821</v>
      </c>
      <c r="E3938" s="276">
        <f t="shared" si="309"/>
        <v>155.19999999999999</v>
      </c>
    </row>
    <row r="3939" spans="1:5" x14ac:dyDescent="0.2">
      <c r="A3939" s="273">
        <f t="shared" si="310"/>
        <v>3937</v>
      </c>
      <c r="B3939" s="16">
        <f t="shared" si="307"/>
        <v>677516.8175</v>
      </c>
      <c r="C3939" s="274">
        <f t="shared" si="311"/>
        <v>611022.39999999991</v>
      </c>
      <c r="D3939" s="276">
        <f t="shared" si="308"/>
        <v>172.08961582423166</v>
      </c>
      <c r="E3939" s="276">
        <f t="shared" si="309"/>
        <v>155.19999999999999</v>
      </c>
    </row>
    <row r="3940" spans="1:5" x14ac:dyDescent="0.2">
      <c r="A3940" s="273">
        <f t="shared" si="310"/>
        <v>3938</v>
      </c>
      <c r="B3940" s="16">
        <f t="shared" si="307"/>
        <v>677683.995</v>
      </c>
      <c r="C3940" s="274">
        <f t="shared" si="311"/>
        <v>611177.6</v>
      </c>
      <c r="D3940" s="276">
        <f t="shared" si="308"/>
        <v>172.08836846114778</v>
      </c>
      <c r="E3940" s="276">
        <f t="shared" si="309"/>
        <v>155.19999999999999</v>
      </c>
    </row>
    <row r="3941" spans="1:5" x14ac:dyDescent="0.2">
      <c r="A3941" s="273">
        <f t="shared" si="310"/>
        <v>3939</v>
      </c>
      <c r="B3941" s="16">
        <f t="shared" si="307"/>
        <v>677851.17249999999</v>
      </c>
      <c r="C3941" s="274">
        <f t="shared" si="311"/>
        <v>611332.79999999993</v>
      </c>
      <c r="D3941" s="276">
        <f t="shared" si="308"/>
        <v>172.0871217314039</v>
      </c>
      <c r="E3941" s="276">
        <f t="shared" si="309"/>
        <v>155.19999999999999</v>
      </c>
    </row>
    <row r="3942" spans="1:5" x14ac:dyDescent="0.2">
      <c r="A3942" s="273">
        <f t="shared" si="310"/>
        <v>3940</v>
      </c>
      <c r="B3942" s="16">
        <f t="shared" si="307"/>
        <v>678018.35</v>
      </c>
      <c r="C3942" s="274">
        <f t="shared" si="311"/>
        <v>611488</v>
      </c>
      <c r="D3942" s="276">
        <f t="shared" si="308"/>
        <v>172.08587563451775</v>
      </c>
      <c r="E3942" s="276">
        <f t="shared" si="309"/>
        <v>155.19999999999999</v>
      </c>
    </row>
    <row r="3943" spans="1:5" x14ac:dyDescent="0.2">
      <c r="A3943" s="273">
        <f t="shared" si="310"/>
        <v>3941</v>
      </c>
      <c r="B3943" s="16">
        <f t="shared" si="307"/>
        <v>678185.52749999997</v>
      </c>
      <c r="C3943" s="274">
        <f t="shared" si="311"/>
        <v>611643.19999999995</v>
      </c>
      <c r="D3943" s="276">
        <f t="shared" si="308"/>
        <v>172.08463017000761</v>
      </c>
      <c r="E3943" s="276">
        <f t="shared" si="309"/>
        <v>155.19999999999999</v>
      </c>
    </row>
    <row r="3944" spans="1:5" x14ac:dyDescent="0.2">
      <c r="A3944" s="273">
        <f t="shared" si="310"/>
        <v>3942</v>
      </c>
      <c r="B3944" s="16">
        <f t="shared" si="307"/>
        <v>678352.70500000007</v>
      </c>
      <c r="C3944" s="274">
        <f t="shared" si="311"/>
        <v>611798.39999999991</v>
      </c>
      <c r="D3944" s="276">
        <f t="shared" si="308"/>
        <v>172.0833853373922</v>
      </c>
      <c r="E3944" s="276">
        <f t="shared" si="309"/>
        <v>155.19999999999999</v>
      </c>
    </row>
    <row r="3945" spans="1:5" x14ac:dyDescent="0.2">
      <c r="A3945" s="273">
        <f t="shared" si="310"/>
        <v>3943</v>
      </c>
      <c r="B3945" s="16">
        <f t="shared" si="307"/>
        <v>678519.88250000007</v>
      </c>
      <c r="C3945" s="274">
        <f t="shared" si="311"/>
        <v>611953.6</v>
      </c>
      <c r="D3945" s="276">
        <f t="shared" si="308"/>
        <v>172.08214113619073</v>
      </c>
      <c r="E3945" s="276">
        <f t="shared" si="309"/>
        <v>155.19999999999999</v>
      </c>
    </row>
    <row r="3946" spans="1:5" x14ac:dyDescent="0.2">
      <c r="A3946" s="273">
        <f t="shared" si="310"/>
        <v>3944</v>
      </c>
      <c r="B3946" s="16">
        <f t="shared" si="307"/>
        <v>678687.06</v>
      </c>
      <c r="C3946" s="274">
        <f t="shared" si="311"/>
        <v>612108.79999999993</v>
      </c>
      <c r="D3946" s="276">
        <f t="shared" si="308"/>
        <v>172.08089756592292</v>
      </c>
      <c r="E3946" s="276">
        <f t="shared" si="309"/>
        <v>155.19999999999999</v>
      </c>
    </row>
    <row r="3947" spans="1:5" x14ac:dyDescent="0.2">
      <c r="A3947" s="273">
        <f t="shared" si="310"/>
        <v>3945</v>
      </c>
      <c r="B3947" s="16">
        <f t="shared" si="307"/>
        <v>678854.23750000005</v>
      </c>
      <c r="C3947" s="274">
        <f t="shared" si="311"/>
        <v>612264</v>
      </c>
      <c r="D3947" s="276">
        <f t="shared" si="308"/>
        <v>172.079654626109</v>
      </c>
      <c r="E3947" s="276">
        <f t="shared" si="309"/>
        <v>155.19999999999999</v>
      </c>
    </row>
    <row r="3948" spans="1:5" x14ac:dyDescent="0.2">
      <c r="A3948" s="273">
        <f t="shared" si="310"/>
        <v>3946</v>
      </c>
      <c r="B3948" s="16">
        <f t="shared" si="307"/>
        <v>679021.41500000004</v>
      </c>
      <c r="C3948" s="274">
        <f t="shared" si="311"/>
        <v>612419.19999999995</v>
      </c>
      <c r="D3948" s="276">
        <f t="shared" si="308"/>
        <v>172.07841231626966</v>
      </c>
      <c r="E3948" s="276">
        <f t="shared" si="309"/>
        <v>155.19999999999999</v>
      </c>
    </row>
    <row r="3949" spans="1:5" x14ac:dyDescent="0.2">
      <c r="A3949" s="273">
        <f t="shared" si="310"/>
        <v>3947</v>
      </c>
      <c r="B3949" s="16">
        <f t="shared" si="307"/>
        <v>679188.59250000003</v>
      </c>
      <c r="C3949" s="274">
        <f t="shared" si="311"/>
        <v>612574.39999999991</v>
      </c>
      <c r="D3949" s="276">
        <f t="shared" si="308"/>
        <v>172.07717063592602</v>
      </c>
      <c r="E3949" s="276">
        <f t="shared" si="309"/>
        <v>155.19999999999999</v>
      </c>
    </row>
    <row r="3950" spans="1:5" x14ac:dyDescent="0.2">
      <c r="A3950" s="273">
        <f t="shared" si="310"/>
        <v>3948</v>
      </c>
      <c r="B3950" s="16">
        <f t="shared" si="307"/>
        <v>679355.77</v>
      </c>
      <c r="C3950" s="274">
        <f t="shared" si="311"/>
        <v>612729.59999999998</v>
      </c>
      <c r="D3950" s="276">
        <f t="shared" si="308"/>
        <v>172.07592958459981</v>
      </c>
      <c r="E3950" s="276">
        <f t="shared" si="309"/>
        <v>155.19999999999999</v>
      </c>
    </row>
    <row r="3951" spans="1:5" x14ac:dyDescent="0.2">
      <c r="A3951" s="273">
        <f t="shared" si="310"/>
        <v>3949</v>
      </c>
      <c r="B3951" s="16">
        <f t="shared" si="307"/>
        <v>679522.94750000001</v>
      </c>
      <c r="C3951" s="274">
        <f t="shared" si="311"/>
        <v>612884.79999999993</v>
      </c>
      <c r="D3951" s="276">
        <f t="shared" si="308"/>
        <v>172.07468916181313</v>
      </c>
      <c r="E3951" s="276">
        <f t="shared" si="309"/>
        <v>155.19999999999999</v>
      </c>
    </row>
    <row r="3952" spans="1:5" x14ac:dyDescent="0.2">
      <c r="A3952" s="273">
        <f t="shared" si="310"/>
        <v>3950</v>
      </c>
      <c r="B3952" s="16">
        <f t="shared" si="307"/>
        <v>679690.125</v>
      </c>
      <c r="C3952" s="274">
        <f t="shared" si="311"/>
        <v>613040</v>
      </c>
      <c r="D3952" s="276">
        <f t="shared" si="308"/>
        <v>172.07344936708861</v>
      </c>
      <c r="E3952" s="276">
        <f t="shared" si="309"/>
        <v>155.19999999999999</v>
      </c>
    </row>
    <row r="3953" spans="1:5" x14ac:dyDescent="0.2">
      <c r="A3953" s="273">
        <f t="shared" si="310"/>
        <v>3951</v>
      </c>
      <c r="B3953" s="16">
        <f t="shared" si="307"/>
        <v>679857.30249999999</v>
      </c>
      <c r="C3953" s="274">
        <f t="shared" si="311"/>
        <v>613195.19999999995</v>
      </c>
      <c r="D3953" s="276">
        <f t="shared" si="308"/>
        <v>172.07221019994938</v>
      </c>
      <c r="E3953" s="276">
        <f t="shared" si="309"/>
        <v>155.19999999999999</v>
      </c>
    </row>
    <row r="3954" spans="1:5" x14ac:dyDescent="0.2">
      <c r="A3954" s="273">
        <f t="shared" si="310"/>
        <v>3952</v>
      </c>
      <c r="B3954" s="16">
        <f t="shared" si="307"/>
        <v>680024.48</v>
      </c>
      <c r="C3954" s="274">
        <f t="shared" si="311"/>
        <v>613350.39999999991</v>
      </c>
      <c r="D3954" s="276">
        <f t="shared" si="308"/>
        <v>172.07097165991902</v>
      </c>
      <c r="E3954" s="276">
        <f t="shared" si="309"/>
        <v>155.19999999999999</v>
      </c>
    </row>
    <row r="3955" spans="1:5" x14ac:dyDescent="0.2">
      <c r="A3955" s="273">
        <f t="shared" si="310"/>
        <v>3953</v>
      </c>
      <c r="B3955" s="16">
        <f t="shared" si="307"/>
        <v>680191.65749999997</v>
      </c>
      <c r="C3955" s="274">
        <f t="shared" si="311"/>
        <v>613505.6</v>
      </c>
      <c r="D3955" s="276">
        <f t="shared" si="308"/>
        <v>172.06973374652162</v>
      </c>
      <c r="E3955" s="276">
        <f t="shared" si="309"/>
        <v>155.19999999999999</v>
      </c>
    </row>
    <row r="3956" spans="1:5" x14ac:dyDescent="0.2">
      <c r="A3956" s="273">
        <f t="shared" si="310"/>
        <v>3954</v>
      </c>
      <c r="B3956" s="16">
        <f t="shared" si="307"/>
        <v>680358.83499999996</v>
      </c>
      <c r="C3956" s="274">
        <f t="shared" si="311"/>
        <v>613660.79999999993</v>
      </c>
      <c r="D3956" s="276">
        <f t="shared" si="308"/>
        <v>172.06849645928173</v>
      </c>
      <c r="E3956" s="276">
        <f t="shared" si="309"/>
        <v>155.19999999999999</v>
      </c>
    </row>
    <row r="3957" spans="1:5" x14ac:dyDescent="0.2">
      <c r="A3957" s="273">
        <f t="shared" si="310"/>
        <v>3955</v>
      </c>
      <c r="B3957" s="16">
        <f t="shared" si="307"/>
        <v>680526.01250000007</v>
      </c>
      <c r="C3957" s="274">
        <f t="shared" si="311"/>
        <v>613816</v>
      </c>
      <c r="D3957" s="276">
        <f t="shared" si="308"/>
        <v>172.0672597977244</v>
      </c>
      <c r="E3957" s="276">
        <f t="shared" si="309"/>
        <v>155.19999999999999</v>
      </c>
    </row>
    <row r="3958" spans="1:5" x14ac:dyDescent="0.2">
      <c r="A3958" s="273">
        <f t="shared" si="310"/>
        <v>3956</v>
      </c>
      <c r="B3958" s="16">
        <f t="shared" si="307"/>
        <v>680693.19000000006</v>
      </c>
      <c r="C3958" s="274">
        <f t="shared" si="311"/>
        <v>613971.19999999995</v>
      </c>
      <c r="D3958" s="276">
        <f t="shared" si="308"/>
        <v>172.06602376137513</v>
      </c>
      <c r="E3958" s="276">
        <f t="shared" si="309"/>
        <v>155.19999999999999</v>
      </c>
    </row>
    <row r="3959" spans="1:5" x14ac:dyDescent="0.2">
      <c r="A3959" s="273">
        <f t="shared" si="310"/>
        <v>3957</v>
      </c>
      <c r="B3959" s="16">
        <f t="shared" si="307"/>
        <v>680860.36750000005</v>
      </c>
      <c r="C3959" s="274">
        <f t="shared" si="311"/>
        <v>614126.39999999991</v>
      </c>
      <c r="D3959" s="276">
        <f t="shared" si="308"/>
        <v>172.06478834975994</v>
      </c>
      <c r="E3959" s="276">
        <f t="shared" si="309"/>
        <v>155.19999999999999</v>
      </c>
    </row>
    <row r="3960" spans="1:5" x14ac:dyDescent="0.2">
      <c r="A3960" s="273">
        <f t="shared" si="310"/>
        <v>3958</v>
      </c>
      <c r="B3960" s="16">
        <f t="shared" si="307"/>
        <v>681027.54500000004</v>
      </c>
      <c r="C3960" s="274">
        <f t="shared" si="311"/>
        <v>614281.6</v>
      </c>
      <c r="D3960" s="276">
        <f t="shared" si="308"/>
        <v>172.06355356240527</v>
      </c>
      <c r="E3960" s="276">
        <f t="shared" si="309"/>
        <v>155.19999999999999</v>
      </c>
    </row>
    <row r="3961" spans="1:5" x14ac:dyDescent="0.2">
      <c r="A3961" s="273">
        <f t="shared" si="310"/>
        <v>3959</v>
      </c>
      <c r="B3961" s="16">
        <f t="shared" si="307"/>
        <v>681194.72250000003</v>
      </c>
      <c r="C3961" s="274">
        <f t="shared" si="311"/>
        <v>614436.79999999993</v>
      </c>
      <c r="D3961" s="276">
        <f t="shared" si="308"/>
        <v>172.0623193988381</v>
      </c>
      <c r="E3961" s="276">
        <f t="shared" si="309"/>
        <v>155.19999999999999</v>
      </c>
    </row>
    <row r="3962" spans="1:5" x14ac:dyDescent="0.2">
      <c r="A3962" s="273">
        <f t="shared" si="310"/>
        <v>3960</v>
      </c>
      <c r="B3962" s="16">
        <f t="shared" si="307"/>
        <v>681361.9</v>
      </c>
      <c r="C3962" s="274">
        <f t="shared" si="311"/>
        <v>614592</v>
      </c>
      <c r="D3962" s="276">
        <f t="shared" si="308"/>
        <v>172.06108585858587</v>
      </c>
      <c r="E3962" s="276">
        <f t="shared" si="309"/>
        <v>155.19999999999999</v>
      </c>
    </row>
    <row r="3963" spans="1:5" x14ac:dyDescent="0.2">
      <c r="A3963" s="273">
        <f t="shared" si="310"/>
        <v>3961</v>
      </c>
      <c r="B3963" s="16">
        <f t="shared" si="307"/>
        <v>681529.07750000001</v>
      </c>
      <c r="C3963" s="274">
        <f t="shared" si="311"/>
        <v>614747.19999999995</v>
      </c>
      <c r="D3963" s="276">
        <f t="shared" si="308"/>
        <v>172.05985294117647</v>
      </c>
      <c r="E3963" s="276">
        <f t="shared" si="309"/>
        <v>155.19999999999999</v>
      </c>
    </row>
    <row r="3964" spans="1:5" x14ac:dyDescent="0.2">
      <c r="A3964" s="273">
        <f t="shared" si="310"/>
        <v>3962</v>
      </c>
      <c r="B3964" s="16">
        <f t="shared" si="307"/>
        <v>681696.255</v>
      </c>
      <c r="C3964" s="274">
        <f t="shared" si="311"/>
        <v>614902.39999999991</v>
      </c>
      <c r="D3964" s="276">
        <f t="shared" si="308"/>
        <v>172.05862064613831</v>
      </c>
      <c r="E3964" s="276">
        <f t="shared" si="309"/>
        <v>155.19999999999999</v>
      </c>
    </row>
    <row r="3965" spans="1:5" x14ac:dyDescent="0.2">
      <c r="A3965" s="273">
        <f t="shared" si="310"/>
        <v>3963</v>
      </c>
      <c r="B3965" s="16">
        <f t="shared" si="307"/>
        <v>681863.4325</v>
      </c>
      <c r="C3965" s="274">
        <f t="shared" si="311"/>
        <v>615057.6</v>
      </c>
      <c r="D3965" s="276">
        <f t="shared" si="308"/>
        <v>172.05738897300026</v>
      </c>
      <c r="E3965" s="276">
        <f t="shared" si="309"/>
        <v>155.19999999999999</v>
      </c>
    </row>
    <row r="3966" spans="1:5" x14ac:dyDescent="0.2">
      <c r="A3966" s="273">
        <f t="shared" si="310"/>
        <v>3964</v>
      </c>
      <c r="B3966" s="16">
        <f t="shared" si="307"/>
        <v>682030.61</v>
      </c>
      <c r="C3966" s="274">
        <f t="shared" si="311"/>
        <v>615212.79999999993</v>
      </c>
      <c r="D3966" s="276">
        <f t="shared" si="308"/>
        <v>172.05615792129163</v>
      </c>
      <c r="E3966" s="276">
        <f t="shared" si="309"/>
        <v>155.19999999999999</v>
      </c>
    </row>
    <row r="3967" spans="1:5" x14ac:dyDescent="0.2">
      <c r="A3967" s="273">
        <f t="shared" si="310"/>
        <v>3965</v>
      </c>
      <c r="B3967" s="16">
        <f t="shared" si="307"/>
        <v>682197.78749999998</v>
      </c>
      <c r="C3967" s="274">
        <f t="shared" si="311"/>
        <v>615368</v>
      </c>
      <c r="D3967" s="276">
        <f t="shared" si="308"/>
        <v>172.05492749054224</v>
      </c>
      <c r="E3967" s="276">
        <f t="shared" si="309"/>
        <v>155.19999999999999</v>
      </c>
    </row>
    <row r="3968" spans="1:5" x14ac:dyDescent="0.2">
      <c r="A3968" s="273">
        <f t="shared" si="310"/>
        <v>3966</v>
      </c>
      <c r="B3968" s="16">
        <f t="shared" si="307"/>
        <v>682364.96499999997</v>
      </c>
      <c r="C3968" s="274">
        <f t="shared" si="311"/>
        <v>615523.19999999995</v>
      </c>
      <c r="D3968" s="276">
        <f t="shared" si="308"/>
        <v>172.0536976802824</v>
      </c>
      <c r="E3968" s="276">
        <f t="shared" si="309"/>
        <v>155.19999999999999</v>
      </c>
    </row>
    <row r="3969" spans="1:5" x14ac:dyDescent="0.2">
      <c r="A3969" s="273">
        <f t="shared" si="310"/>
        <v>3967</v>
      </c>
      <c r="B3969" s="16">
        <f t="shared" si="307"/>
        <v>682532.14250000007</v>
      </c>
      <c r="C3969" s="274">
        <f t="shared" si="311"/>
        <v>615678.39999999991</v>
      </c>
      <c r="D3969" s="276">
        <f t="shared" si="308"/>
        <v>172.05246849004288</v>
      </c>
      <c r="E3969" s="276">
        <f t="shared" si="309"/>
        <v>155.19999999999999</v>
      </c>
    </row>
    <row r="3970" spans="1:5" x14ac:dyDescent="0.2">
      <c r="A3970" s="273">
        <f t="shared" si="310"/>
        <v>3968</v>
      </c>
      <c r="B3970" s="16">
        <f t="shared" si="307"/>
        <v>682699.32000000007</v>
      </c>
      <c r="C3970" s="274">
        <f t="shared" si="311"/>
        <v>615833.59999999998</v>
      </c>
      <c r="D3970" s="276">
        <f t="shared" si="308"/>
        <v>172.05123991935486</v>
      </c>
      <c r="E3970" s="276">
        <f t="shared" si="309"/>
        <v>155.19999999999999</v>
      </c>
    </row>
    <row r="3971" spans="1:5" x14ac:dyDescent="0.2">
      <c r="A3971" s="273">
        <f t="shared" si="310"/>
        <v>3969</v>
      </c>
      <c r="B3971" s="16">
        <f t="shared" si="307"/>
        <v>682866.49750000006</v>
      </c>
      <c r="C3971" s="274">
        <f t="shared" si="311"/>
        <v>615988.79999999993</v>
      </c>
      <c r="D3971" s="276">
        <f t="shared" si="308"/>
        <v>172.05001196775007</v>
      </c>
      <c r="E3971" s="276">
        <f t="shared" si="309"/>
        <v>155.19999999999999</v>
      </c>
    </row>
    <row r="3972" spans="1:5" x14ac:dyDescent="0.2">
      <c r="A3972" s="273">
        <f t="shared" si="310"/>
        <v>3970</v>
      </c>
      <c r="B3972" s="16">
        <f t="shared" ref="B3972:B4035" si="312">1.165*(16600+(A3972*143.5))</f>
        <v>683033.67500000005</v>
      </c>
      <c r="C3972" s="274">
        <f t="shared" si="311"/>
        <v>616144</v>
      </c>
      <c r="D3972" s="276">
        <f t="shared" ref="D3972:D4035" si="313">B3972/A3972</f>
        <v>172.04878463476072</v>
      </c>
      <c r="E3972" s="276">
        <f t="shared" ref="E3972:E4035" si="314">C3972/A3972</f>
        <v>155.19999999999999</v>
      </c>
    </row>
    <row r="3973" spans="1:5" x14ac:dyDescent="0.2">
      <c r="A3973" s="273">
        <f t="shared" si="310"/>
        <v>3971</v>
      </c>
      <c r="B3973" s="16">
        <f t="shared" si="312"/>
        <v>683200.85250000004</v>
      </c>
      <c r="C3973" s="274">
        <f t="shared" si="311"/>
        <v>616299.19999999995</v>
      </c>
      <c r="D3973" s="276">
        <f t="shared" si="313"/>
        <v>172.04755791991943</v>
      </c>
      <c r="E3973" s="276">
        <f t="shared" si="314"/>
        <v>155.19999999999999</v>
      </c>
    </row>
    <row r="3974" spans="1:5" x14ac:dyDescent="0.2">
      <c r="A3974" s="273">
        <f t="shared" si="310"/>
        <v>3972</v>
      </c>
      <c r="B3974" s="16">
        <f t="shared" si="312"/>
        <v>683368.03</v>
      </c>
      <c r="C3974" s="274">
        <f t="shared" si="311"/>
        <v>616454.39999999991</v>
      </c>
      <c r="D3974" s="276">
        <f t="shared" si="313"/>
        <v>172.04633182275933</v>
      </c>
      <c r="E3974" s="276">
        <f t="shared" si="314"/>
        <v>155.19999999999999</v>
      </c>
    </row>
    <row r="3975" spans="1:5" x14ac:dyDescent="0.2">
      <c r="A3975" s="273">
        <f t="shared" si="310"/>
        <v>3973</v>
      </c>
      <c r="B3975" s="16">
        <f t="shared" si="312"/>
        <v>683535.20750000002</v>
      </c>
      <c r="C3975" s="274">
        <f t="shared" si="311"/>
        <v>616609.6</v>
      </c>
      <c r="D3975" s="276">
        <f t="shared" si="313"/>
        <v>172.04510634281399</v>
      </c>
      <c r="E3975" s="276">
        <f t="shared" si="314"/>
        <v>155.19999999999999</v>
      </c>
    </row>
    <row r="3976" spans="1:5" x14ac:dyDescent="0.2">
      <c r="A3976" s="273">
        <f t="shared" si="310"/>
        <v>3974</v>
      </c>
      <c r="B3976" s="16">
        <f t="shared" si="312"/>
        <v>683702.38500000001</v>
      </c>
      <c r="C3976" s="274">
        <f t="shared" si="311"/>
        <v>616764.79999999993</v>
      </c>
      <c r="D3976" s="276">
        <f t="shared" si="313"/>
        <v>172.04388147961751</v>
      </c>
      <c r="E3976" s="276">
        <f t="shared" si="314"/>
        <v>155.19999999999999</v>
      </c>
    </row>
    <row r="3977" spans="1:5" x14ac:dyDescent="0.2">
      <c r="A3977" s="273">
        <f t="shared" si="310"/>
        <v>3975</v>
      </c>
      <c r="B3977" s="16">
        <f t="shared" si="312"/>
        <v>683869.5625</v>
      </c>
      <c r="C3977" s="274">
        <f t="shared" si="311"/>
        <v>616920</v>
      </c>
      <c r="D3977" s="276">
        <f t="shared" si="313"/>
        <v>172.04265723270441</v>
      </c>
      <c r="E3977" s="276">
        <f t="shared" si="314"/>
        <v>155.19999999999999</v>
      </c>
    </row>
    <row r="3978" spans="1:5" x14ac:dyDescent="0.2">
      <c r="A3978" s="273">
        <f t="shared" si="310"/>
        <v>3976</v>
      </c>
      <c r="B3978" s="16">
        <f t="shared" si="312"/>
        <v>684036.74</v>
      </c>
      <c r="C3978" s="274">
        <f t="shared" si="311"/>
        <v>617075.19999999995</v>
      </c>
      <c r="D3978" s="276">
        <f t="shared" si="313"/>
        <v>172.04143360160967</v>
      </c>
      <c r="E3978" s="276">
        <f t="shared" si="314"/>
        <v>155.19999999999999</v>
      </c>
    </row>
    <row r="3979" spans="1:5" x14ac:dyDescent="0.2">
      <c r="A3979" s="273">
        <f t="shared" si="310"/>
        <v>3977</v>
      </c>
      <c r="B3979" s="16">
        <f t="shared" si="312"/>
        <v>684203.91749999998</v>
      </c>
      <c r="C3979" s="274">
        <f t="shared" si="311"/>
        <v>617230.39999999991</v>
      </c>
      <c r="D3979" s="276">
        <f t="shared" si="313"/>
        <v>172.04021058586875</v>
      </c>
      <c r="E3979" s="276">
        <f t="shared" si="314"/>
        <v>155.19999999999999</v>
      </c>
    </row>
    <row r="3980" spans="1:5" x14ac:dyDescent="0.2">
      <c r="A3980" s="273">
        <f t="shared" si="310"/>
        <v>3978</v>
      </c>
      <c r="B3980" s="16">
        <f t="shared" si="312"/>
        <v>684371.09499999997</v>
      </c>
      <c r="C3980" s="274">
        <f t="shared" si="311"/>
        <v>617385.6</v>
      </c>
      <c r="D3980" s="276">
        <f t="shared" si="313"/>
        <v>172.03898818501759</v>
      </c>
      <c r="E3980" s="276">
        <f t="shared" si="314"/>
        <v>155.19999999999999</v>
      </c>
    </row>
    <row r="3981" spans="1:5" x14ac:dyDescent="0.2">
      <c r="A3981" s="273">
        <f t="shared" si="310"/>
        <v>3979</v>
      </c>
      <c r="B3981" s="16">
        <f t="shared" si="312"/>
        <v>684538.27249999996</v>
      </c>
      <c r="C3981" s="274">
        <f t="shared" si="311"/>
        <v>617540.79999999993</v>
      </c>
      <c r="D3981" s="276">
        <f t="shared" si="313"/>
        <v>172.03776639859259</v>
      </c>
      <c r="E3981" s="276">
        <f t="shared" si="314"/>
        <v>155.19999999999999</v>
      </c>
    </row>
    <row r="3982" spans="1:5" x14ac:dyDescent="0.2">
      <c r="A3982" s="273">
        <f t="shared" si="310"/>
        <v>3980</v>
      </c>
      <c r="B3982" s="16">
        <f t="shared" si="312"/>
        <v>684705.45000000007</v>
      </c>
      <c r="C3982" s="274">
        <f t="shared" si="311"/>
        <v>617696</v>
      </c>
      <c r="D3982" s="276">
        <f t="shared" si="313"/>
        <v>172.03654522613067</v>
      </c>
      <c r="E3982" s="276">
        <f t="shared" si="314"/>
        <v>155.19999999999999</v>
      </c>
    </row>
    <row r="3983" spans="1:5" x14ac:dyDescent="0.2">
      <c r="A3983" s="273">
        <f t="shared" ref="A3983:A4046" si="315">A3982+1</f>
        <v>3981</v>
      </c>
      <c r="B3983" s="16">
        <f t="shared" si="312"/>
        <v>684872.62750000006</v>
      </c>
      <c r="C3983" s="274">
        <f t="shared" ref="C3983:C4046" si="316">A3983*155.2</f>
        <v>617851.19999999995</v>
      </c>
      <c r="D3983" s="276">
        <f t="shared" si="313"/>
        <v>172.03532466716908</v>
      </c>
      <c r="E3983" s="276">
        <f t="shared" si="314"/>
        <v>155.19999999999999</v>
      </c>
    </row>
    <row r="3984" spans="1:5" x14ac:dyDescent="0.2">
      <c r="A3984" s="273">
        <f t="shared" si="315"/>
        <v>3982</v>
      </c>
      <c r="B3984" s="16">
        <f t="shared" si="312"/>
        <v>685039.80500000005</v>
      </c>
      <c r="C3984" s="274">
        <f t="shared" si="316"/>
        <v>618006.39999999991</v>
      </c>
      <c r="D3984" s="276">
        <f t="shared" si="313"/>
        <v>172.03410472124563</v>
      </c>
      <c r="E3984" s="276">
        <f t="shared" si="314"/>
        <v>155.19999999999999</v>
      </c>
    </row>
    <row r="3985" spans="1:5" x14ac:dyDescent="0.2">
      <c r="A3985" s="273">
        <f t="shared" si="315"/>
        <v>3983</v>
      </c>
      <c r="B3985" s="16">
        <f t="shared" si="312"/>
        <v>685206.98250000004</v>
      </c>
      <c r="C3985" s="274">
        <f t="shared" si="316"/>
        <v>618161.6</v>
      </c>
      <c r="D3985" s="276">
        <f t="shared" si="313"/>
        <v>172.03288538789857</v>
      </c>
      <c r="E3985" s="276">
        <f t="shared" si="314"/>
        <v>155.19999999999999</v>
      </c>
    </row>
    <row r="3986" spans="1:5" x14ac:dyDescent="0.2">
      <c r="A3986" s="273">
        <f t="shared" si="315"/>
        <v>3984</v>
      </c>
      <c r="B3986" s="16">
        <f t="shared" si="312"/>
        <v>685374.16</v>
      </c>
      <c r="C3986" s="274">
        <f t="shared" si="316"/>
        <v>618316.79999999993</v>
      </c>
      <c r="D3986" s="276">
        <f t="shared" si="313"/>
        <v>172.03166666666667</v>
      </c>
      <c r="E3986" s="276">
        <f t="shared" si="314"/>
        <v>155.19999999999999</v>
      </c>
    </row>
    <row r="3987" spans="1:5" x14ac:dyDescent="0.2">
      <c r="A3987" s="273">
        <f t="shared" si="315"/>
        <v>3985</v>
      </c>
      <c r="B3987" s="16">
        <f t="shared" si="312"/>
        <v>685541.33750000002</v>
      </c>
      <c r="C3987" s="274">
        <f t="shared" si="316"/>
        <v>618472</v>
      </c>
      <c r="D3987" s="276">
        <f t="shared" si="313"/>
        <v>172.0304485570891</v>
      </c>
      <c r="E3987" s="276">
        <f t="shared" si="314"/>
        <v>155.19999999999999</v>
      </c>
    </row>
    <row r="3988" spans="1:5" x14ac:dyDescent="0.2">
      <c r="A3988" s="273">
        <f t="shared" si="315"/>
        <v>3986</v>
      </c>
      <c r="B3988" s="16">
        <f t="shared" si="312"/>
        <v>685708.51500000001</v>
      </c>
      <c r="C3988" s="274">
        <f t="shared" si="316"/>
        <v>618627.19999999995</v>
      </c>
      <c r="D3988" s="276">
        <f t="shared" si="313"/>
        <v>172.02923105870548</v>
      </c>
      <c r="E3988" s="276">
        <f t="shared" si="314"/>
        <v>155.19999999999999</v>
      </c>
    </row>
    <row r="3989" spans="1:5" x14ac:dyDescent="0.2">
      <c r="A3989" s="273">
        <f t="shared" si="315"/>
        <v>3987</v>
      </c>
      <c r="B3989" s="16">
        <f t="shared" si="312"/>
        <v>685875.6925</v>
      </c>
      <c r="C3989" s="274">
        <f t="shared" si="316"/>
        <v>618782.39999999991</v>
      </c>
      <c r="D3989" s="276">
        <f t="shared" si="313"/>
        <v>172.02801417105593</v>
      </c>
      <c r="E3989" s="276">
        <f t="shared" si="314"/>
        <v>155.19999999999999</v>
      </c>
    </row>
    <row r="3990" spans="1:5" x14ac:dyDescent="0.2">
      <c r="A3990" s="273">
        <f t="shared" si="315"/>
        <v>3988</v>
      </c>
      <c r="B3990" s="16">
        <f t="shared" si="312"/>
        <v>686042.87</v>
      </c>
      <c r="C3990" s="274">
        <f t="shared" si="316"/>
        <v>618937.59999999998</v>
      </c>
      <c r="D3990" s="276">
        <f t="shared" si="313"/>
        <v>172.02679789368105</v>
      </c>
      <c r="E3990" s="276">
        <f t="shared" si="314"/>
        <v>155.19999999999999</v>
      </c>
    </row>
    <row r="3991" spans="1:5" x14ac:dyDescent="0.2">
      <c r="A3991" s="273">
        <f t="shared" si="315"/>
        <v>3989</v>
      </c>
      <c r="B3991" s="16">
        <f t="shared" si="312"/>
        <v>686210.04749999999</v>
      </c>
      <c r="C3991" s="274">
        <f t="shared" si="316"/>
        <v>619092.79999999993</v>
      </c>
      <c r="D3991" s="276">
        <f t="shared" si="313"/>
        <v>172.02558222612183</v>
      </c>
      <c r="E3991" s="276">
        <f t="shared" si="314"/>
        <v>155.19999999999999</v>
      </c>
    </row>
    <row r="3992" spans="1:5" x14ac:dyDescent="0.2">
      <c r="A3992" s="273">
        <f t="shared" si="315"/>
        <v>3990</v>
      </c>
      <c r="B3992" s="16">
        <f t="shared" si="312"/>
        <v>686377.22499999998</v>
      </c>
      <c r="C3992" s="274">
        <f t="shared" si="316"/>
        <v>619248</v>
      </c>
      <c r="D3992" s="276">
        <f t="shared" si="313"/>
        <v>172.02436716791979</v>
      </c>
      <c r="E3992" s="276">
        <f t="shared" si="314"/>
        <v>155.19999999999999</v>
      </c>
    </row>
    <row r="3993" spans="1:5" x14ac:dyDescent="0.2">
      <c r="A3993" s="273">
        <f t="shared" si="315"/>
        <v>3991</v>
      </c>
      <c r="B3993" s="16">
        <f t="shared" si="312"/>
        <v>686544.40249999997</v>
      </c>
      <c r="C3993" s="274">
        <f t="shared" si="316"/>
        <v>619403.19999999995</v>
      </c>
      <c r="D3993" s="276">
        <f t="shared" si="313"/>
        <v>172.02315271861687</v>
      </c>
      <c r="E3993" s="276">
        <f t="shared" si="314"/>
        <v>155.19999999999999</v>
      </c>
    </row>
    <row r="3994" spans="1:5" x14ac:dyDescent="0.2">
      <c r="A3994" s="273">
        <f t="shared" si="315"/>
        <v>3992</v>
      </c>
      <c r="B3994" s="16">
        <f t="shared" si="312"/>
        <v>686711.58000000007</v>
      </c>
      <c r="C3994" s="274">
        <f t="shared" si="316"/>
        <v>619558.39999999991</v>
      </c>
      <c r="D3994" s="276">
        <f t="shared" si="313"/>
        <v>172.02193887775553</v>
      </c>
      <c r="E3994" s="276">
        <f t="shared" si="314"/>
        <v>155.19999999999999</v>
      </c>
    </row>
    <row r="3995" spans="1:5" x14ac:dyDescent="0.2">
      <c r="A3995" s="273">
        <f t="shared" si="315"/>
        <v>3993</v>
      </c>
      <c r="B3995" s="16">
        <f t="shared" si="312"/>
        <v>686878.75750000007</v>
      </c>
      <c r="C3995" s="274">
        <f t="shared" si="316"/>
        <v>619713.6</v>
      </c>
      <c r="D3995" s="276">
        <f t="shared" si="313"/>
        <v>172.02072564487855</v>
      </c>
      <c r="E3995" s="276">
        <f t="shared" si="314"/>
        <v>155.19999999999999</v>
      </c>
    </row>
    <row r="3996" spans="1:5" x14ac:dyDescent="0.2">
      <c r="A3996" s="273">
        <f t="shared" si="315"/>
        <v>3994</v>
      </c>
      <c r="B3996" s="16">
        <f t="shared" si="312"/>
        <v>687045.93500000006</v>
      </c>
      <c r="C3996" s="274">
        <f t="shared" si="316"/>
        <v>619868.79999999993</v>
      </c>
      <c r="D3996" s="276">
        <f t="shared" si="313"/>
        <v>172.01951301952931</v>
      </c>
      <c r="E3996" s="276">
        <f t="shared" si="314"/>
        <v>155.19999999999999</v>
      </c>
    </row>
    <row r="3997" spans="1:5" x14ac:dyDescent="0.2">
      <c r="A3997" s="273">
        <f t="shared" si="315"/>
        <v>3995</v>
      </c>
      <c r="B3997" s="16">
        <f t="shared" si="312"/>
        <v>687213.11250000005</v>
      </c>
      <c r="C3997" s="274">
        <f t="shared" si="316"/>
        <v>620024</v>
      </c>
      <c r="D3997" s="276">
        <f t="shared" si="313"/>
        <v>172.01830100125159</v>
      </c>
      <c r="E3997" s="276">
        <f t="shared" si="314"/>
        <v>155.19999999999999</v>
      </c>
    </row>
    <row r="3998" spans="1:5" x14ac:dyDescent="0.2">
      <c r="A3998" s="273">
        <f t="shared" si="315"/>
        <v>3996</v>
      </c>
      <c r="B3998" s="16">
        <f t="shared" si="312"/>
        <v>687380.29</v>
      </c>
      <c r="C3998" s="274">
        <f t="shared" si="316"/>
        <v>620179.19999999995</v>
      </c>
      <c r="D3998" s="276">
        <f t="shared" si="313"/>
        <v>172.0170895895896</v>
      </c>
      <c r="E3998" s="276">
        <f t="shared" si="314"/>
        <v>155.19999999999999</v>
      </c>
    </row>
    <row r="3999" spans="1:5" x14ac:dyDescent="0.2">
      <c r="A3999" s="273">
        <f t="shared" si="315"/>
        <v>3997</v>
      </c>
      <c r="B3999" s="16">
        <f t="shared" si="312"/>
        <v>687547.46750000003</v>
      </c>
      <c r="C3999" s="274">
        <f t="shared" si="316"/>
        <v>620334.39999999991</v>
      </c>
      <c r="D3999" s="276">
        <f t="shared" si="313"/>
        <v>172.01587878408807</v>
      </c>
      <c r="E3999" s="276">
        <f t="shared" si="314"/>
        <v>155.19999999999999</v>
      </c>
    </row>
    <row r="4000" spans="1:5" x14ac:dyDescent="0.2">
      <c r="A4000" s="273">
        <f t="shared" si="315"/>
        <v>3998</v>
      </c>
      <c r="B4000" s="16">
        <f t="shared" si="312"/>
        <v>687714.64500000002</v>
      </c>
      <c r="C4000" s="274">
        <f t="shared" si="316"/>
        <v>620489.6</v>
      </c>
      <c r="D4000" s="276">
        <f t="shared" si="313"/>
        <v>172.01466858429214</v>
      </c>
      <c r="E4000" s="276">
        <f t="shared" si="314"/>
        <v>155.19999999999999</v>
      </c>
    </row>
    <row r="4001" spans="1:5" x14ac:dyDescent="0.2">
      <c r="A4001" s="273">
        <f t="shared" si="315"/>
        <v>3999</v>
      </c>
      <c r="B4001" s="16">
        <f t="shared" si="312"/>
        <v>687881.82250000001</v>
      </c>
      <c r="C4001" s="274">
        <f t="shared" si="316"/>
        <v>620644.79999999993</v>
      </c>
      <c r="D4001" s="276">
        <f t="shared" si="313"/>
        <v>172.01345898974745</v>
      </c>
      <c r="E4001" s="276">
        <f t="shared" si="314"/>
        <v>155.19999999999999</v>
      </c>
    </row>
    <row r="4002" spans="1:5" x14ac:dyDescent="0.2">
      <c r="A4002" s="273">
        <f t="shared" si="315"/>
        <v>4000</v>
      </c>
      <c r="B4002" s="16">
        <f t="shared" si="312"/>
        <v>688049</v>
      </c>
      <c r="C4002" s="274">
        <f t="shared" si="316"/>
        <v>620800</v>
      </c>
      <c r="D4002" s="276">
        <f t="shared" si="313"/>
        <v>172.01224999999999</v>
      </c>
      <c r="E4002" s="276">
        <f t="shared" si="314"/>
        <v>155.19999999999999</v>
      </c>
    </row>
    <row r="4003" spans="1:5" x14ac:dyDescent="0.2">
      <c r="A4003" s="273">
        <f t="shared" si="315"/>
        <v>4001</v>
      </c>
      <c r="B4003" s="16">
        <f t="shared" si="312"/>
        <v>688216.17749999999</v>
      </c>
      <c r="C4003" s="274">
        <f t="shared" si="316"/>
        <v>620955.19999999995</v>
      </c>
      <c r="D4003" s="276">
        <f t="shared" si="313"/>
        <v>172.01104161459634</v>
      </c>
      <c r="E4003" s="276">
        <f t="shared" si="314"/>
        <v>155.19999999999999</v>
      </c>
    </row>
    <row r="4004" spans="1:5" x14ac:dyDescent="0.2">
      <c r="A4004" s="273">
        <f t="shared" si="315"/>
        <v>4002</v>
      </c>
      <c r="B4004" s="16">
        <f t="shared" si="312"/>
        <v>688383.35499999998</v>
      </c>
      <c r="C4004" s="274">
        <f t="shared" si="316"/>
        <v>621110.39999999991</v>
      </c>
      <c r="D4004" s="276">
        <f t="shared" si="313"/>
        <v>172.00983383308346</v>
      </c>
      <c r="E4004" s="276">
        <f t="shared" si="314"/>
        <v>155.19999999999999</v>
      </c>
    </row>
    <row r="4005" spans="1:5" x14ac:dyDescent="0.2">
      <c r="A4005" s="273">
        <f t="shared" si="315"/>
        <v>4003</v>
      </c>
      <c r="B4005" s="16">
        <f t="shared" si="312"/>
        <v>688550.53249999997</v>
      </c>
      <c r="C4005" s="274">
        <f t="shared" si="316"/>
        <v>621265.6</v>
      </c>
      <c r="D4005" s="276">
        <f t="shared" si="313"/>
        <v>172.00862665500873</v>
      </c>
      <c r="E4005" s="276">
        <f t="shared" si="314"/>
        <v>155.19999999999999</v>
      </c>
    </row>
    <row r="4006" spans="1:5" x14ac:dyDescent="0.2">
      <c r="A4006" s="273">
        <f t="shared" si="315"/>
        <v>4004</v>
      </c>
      <c r="B4006" s="16">
        <f t="shared" si="312"/>
        <v>688717.71000000008</v>
      </c>
      <c r="C4006" s="274">
        <f t="shared" si="316"/>
        <v>621420.79999999993</v>
      </c>
      <c r="D4006" s="276">
        <f t="shared" si="313"/>
        <v>172.00742007992011</v>
      </c>
      <c r="E4006" s="276">
        <f t="shared" si="314"/>
        <v>155.19999999999999</v>
      </c>
    </row>
    <row r="4007" spans="1:5" x14ac:dyDescent="0.2">
      <c r="A4007" s="273">
        <f t="shared" si="315"/>
        <v>4005</v>
      </c>
      <c r="B4007" s="16">
        <f t="shared" si="312"/>
        <v>688884.88750000007</v>
      </c>
      <c r="C4007" s="274">
        <f t="shared" si="316"/>
        <v>621576</v>
      </c>
      <c r="D4007" s="276">
        <f t="shared" si="313"/>
        <v>172.00621410736582</v>
      </c>
      <c r="E4007" s="276">
        <f t="shared" si="314"/>
        <v>155.19999999999999</v>
      </c>
    </row>
    <row r="4008" spans="1:5" x14ac:dyDescent="0.2">
      <c r="A4008" s="273">
        <f t="shared" si="315"/>
        <v>4006</v>
      </c>
      <c r="B4008" s="16">
        <f t="shared" si="312"/>
        <v>689052.06500000006</v>
      </c>
      <c r="C4008" s="274">
        <f t="shared" si="316"/>
        <v>621731.19999999995</v>
      </c>
      <c r="D4008" s="276">
        <f t="shared" si="313"/>
        <v>172.00500873689467</v>
      </c>
      <c r="E4008" s="276">
        <f t="shared" si="314"/>
        <v>155.19999999999999</v>
      </c>
    </row>
    <row r="4009" spans="1:5" x14ac:dyDescent="0.2">
      <c r="A4009" s="273">
        <f t="shared" si="315"/>
        <v>4007</v>
      </c>
      <c r="B4009" s="16">
        <f t="shared" si="312"/>
        <v>689219.24250000005</v>
      </c>
      <c r="C4009" s="274">
        <f t="shared" si="316"/>
        <v>621886.39999999991</v>
      </c>
      <c r="D4009" s="276">
        <f t="shared" si="313"/>
        <v>172.00380396805591</v>
      </c>
      <c r="E4009" s="276">
        <f t="shared" si="314"/>
        <v>155.19999999999999</v>
      </c>
    </row>
    <row r="4010" spans="1:5" x14ac:dyDescent="0.2">
      <c r="A4010" s="273">
        <f t="shared" si="315"/>
        <v>4008</v>
      </c>
      <c r="B4010" s="16">
        <f t="shared" si="312"/>
        <v>689386.42</v>
      </c>
      <c r="C4010" s="274">
        <f t="shared" si="316"/>
        <v>622041.59999999998</v>
      </c>
      <c r="D4010" s="276">
        <f t="shared" si="313"/>
        <v>172.00259980039922</v>
      </c>
      <c r="E4010" s="276">
        <f t="shared" si="314"/>
        <v>155.19999999999999</v>
      </c>
    </row>
    <row r="4011" spans="1:5" x14ac:dyDescent="0.2">
      <c r="A4011" s="273">
        <f t="shared" si="315"/>
        <v>4009</v>
      </c>
      <c r="B4011" s="16">
        <f t="shared" si="312"/>
        <v>689553.59750000003</v>
      </c>
      <c r="C4011" s="274">
        <f t="shared" si="316"/>
        <v>622196.79999999993</v>
      </c>
      <c r="D4011" s="276">
        <f t="shared" si="313"/>
        <v>172.00139623347468</v>
      </c>
      <c r="E4011" s="276">
        <f t="shared" si="314"/>
        <v>155.19999999999999</v>
      </c>
    </row>
    <row r="4012" spans="1:5" x14ac:dyDescent="0.2">
      <c r="A4012" s="273">
        <f t="shared" si="315"/>
        <v>4010</v>
      </c>
      <c r="B4012" s="16">
        <f t="shared" si="312"/>
        <v>689720.77500000002</v>
      </c>
      <c r="C4012" s="274">
        <f t="shared" si="316"/>
        <v>622352</v>
      </c>
      <c r="D4012" s="276">
        <f t="shared" si="313"/>
        <v>172.00019326683292</v>
      </c>
      <c r="E4012" s="276">
        <f t="shared" si="314"/>
        <v>155.19999999999999</v>
      </c>
    </row>
    <row r="4013" spans="1:5" x14ac:dyDescent="0.2">
      <c r="A4013" s="273">
        <f t="shared" si="315"/>
        <v>4011</v>
      </c>
      <c r="B4013" s="16">
        <f t="shared" si="312"/>
        <v>689887.95250000001</v>
      </c>
      <c r="C4013" s="274">
        <f t="shared" si="316"/>
        <v>622507.19999999995</v>
      </c>
      <c r="D4013" s="276">
        <f t="shared" si="313"/>
        <v>171.99899090002492</v>
      </c>
      <c r="E4013" s="276">
        <f t="shared" si="314"/>
        <v>155.19999999999999</v>
      </c>
    </row>
    <row r="4014" spans="1:5" x14ac:dyDescent="0.2">
      <c r="A4014" s="273">
        <f t="shared" si="315"/>
        <v>4012</v>
      </c>
      <c r="B4014" s="16">
        <f t="shared" si="312"/>
        <v>690055.13</v>
      </c>
      <c r="C4014" s="274">
        <f t="shared" si="316"/>
        <v>622662.39999999991</v>
      </c>
      <c r="D4014" s="276">
        <f t="shared" si="313"/>
        <v>171.99778913260221</v>
      </c>
      <c r="E4014" s="276">
        <f t="shared" si="314"/>
        <v>155.19999999999999</v>
      </c>
    </row>
    <row r="4015" spans="1:5" x14ac:dyDescent="0.2">
      <c r="A4015" s="273">
        <f t="shared" si="315"/>
        <v>4013</v>
      </c>
      <c r="B4015" s="16">
        <f t="shared" si="312"/>
        <v>690222.3075</v>
      </c>
      <c r="C4015" s="274">
        <f t="shared" si="316"/>
        <v>622817.6</v>
      </c>
      <c r="D4015" s="276">
        <f t="shared" si="313"/>
        <v>171.99658796411663</v>
      </c>
      <c r="E4015" s="276">
        <f t="shared" si="314"/>
        <v>155.19999999999999</v>
      </c>
    </row>
    <row r="4016" spans="1:5" x14ac:dyDescent="0.2">
      <c r="A4016" s="273">
        <f t="shared" si="315"/>
        <v>4014</v>
      </c>
      <c r="B4016" s="16">
        <f t="shared" si="312"/>
        <v>690389.48499999999</v>
      </c>
      <c r="C4016" s="274">
        <f t="shared" si="316"/>
        <v>622972.79999999993</v>
      </c>
      <c r="D4016" s="276">
        <f t="shared" si="313"/>
        <v>171.99538739412057</v>
      </c>
      <c r="E4016" s="276">
        <f t="shared" si="314"/>
        <v>155.19999999999999</v>
      </c>
    </row>
    <row r="4017" spans="1:5" x14ac:dyDescent="0.2">
      <c r="A4017" s="273">
        <f t="shared" si="315"/>
        <v>4015</v>
      </c>
      <c r="B4017" s="16">
        <f t="shared" si="312"/>
        <v>690556.66249999998</v>
      </c>
      <c r="C4017" s="274">
        <f t="shared" si="316"/>
        <v>623128</v>
      </c>
      <c r="D4017" s="276">
        <f t="shared" si="313"/>
        <v>171.99418742216687</v>
      </c>
      <c r="E4017" s="276">
        <f t="shared" si="314"/>
        <v>155.19999999999999</v>
      </c>
    </row>
    <row r="4018" spans="1:5" x14ac:dyDescent="0.2">
      <c r="A4018" s="273">
        <f t="shared" si="315"/>
        <v>4016</v>
      </c>
      <c r="B4018" s="16">
        <f t="shared" si="312"/>
        <v>690723.83999999997</v>
      </c>
      <c r="C4018" s="274">
        <f t="shared" si="316"/>
        <v>623283.19999999995</v>
      </c>
      <c r="D4018" s="276">
        <f t="shared" si="313"/>
        <v>171.99298804780875</v>
      </c>
      <c r="E4018" s="276">
        <f t="shared" si="314"/>
        <v>155.19999999999999</v>
      </c>
    </row>
    <row r="4019" spans="1:5" x14ac:dyDescent="0.2">
      <c r="A4019" s="273">
        <f t="shared" si="315"/>
        <v>4017</v>
      </c>
      <c r="B4019" s="16">
        <f t="shared" si="312"/>
        <v>690891.01750000007</v>
      </c>
      <c r="C4019" s="274">
        <f t="shared" si="316"/>
        <v>623438.39999999991</v>
      </c>
      <c r="D4019" s="276">
        <f t="shared" si="313"/>
        <v>171.99178927059998</v>
      </c>
      <c r="E4019" s="276">
        <f t="shared" si="314"/>
        <v>155.19999999999999</v>
      </c>
    </row>
    <row r="4020" spans="1:5" x14ac:dyDescent="0.2">
      <c r="A4020" s="273">
        <f t="shared" si="315"/>
        <v>4018</v>
      </c>
      <c r="B4020" s="16">
        <f t="shared" si="312"/>
        <v>691058.19500000007</v>
      </c>
      <c r="C4020" s="274">
        <f t="shared" si="316"/>
        <v>623593.6</v>
      </c>
      <c r="D4020" s="276">
        <f t="shared" si="313"/>
        <v>171.9905910900946</v>
      </c>
      <c r="E4020" s="276">
        <f t="shared" si="314"/>
        <v>155.19999999999999</v>
      </c>
    </row>
    <row r="4021" spans="1:5" x14ac:dyDescent="0.2">
      <c r="A4021" s="273">
        <f t="shared" si="315"/>
        <v>4019</v>
      </c>
      <c r="B4021" s="16">
        <f t="shared" si="312"/>
        <v>691225.37250000006</v>
      </c>
      <c r="C4021" s="274">
        <f t="shared" si="316"/>
        <v>623748.79999999993</v>
      </c>
      <c r="D4021" s="276">
        <f t="shared" si="313"/>
        <v>171.98939350584723</v>
      </c>
      <c r="E4021" s="276">
        <f t="shared" si="314"/>
        <v>155.19999999999999</v>
      </c>
    </row>
    <row r="4022" spans="1:5" x14ac:dyDescent="0.2">
      <c r="A4022" s="273">
        <f t="shared" si="315"/>
        <v>4020</v>
      </c>
      <c r="B4022" s="16">
        <f t="shared" si="312"/>
        <v>691392.55</v>
      </c>
      <c r="C4022" s="274">
        <f t="shared" si="316"/>
        <v>623904</v>
      </c>
      <c r="D4022" s="276">
        <f t="shared" si="313"/>
        <v>171.98819651741294</v>
      </c>
      <c r="E4022" s="276">
        <f t="shared" si="314"/>
        <v>155.19999999999999</v>
      </c>
    </row>
    <row r="4023" spans="1:5" x14ac:dyDescent="0.2">
      <c r="A4023" s="273">
        <f t="shared" si="315"/>
        <v>4021</v>
      </c>
      <c r="B4023" s="16">
        <f t="shared" si="312"/>
        <v>691559.72750000004</v>
      </c>
      <c r="C4023" s="274">
        <f t="shared" si="316"/>
        <v>624059.19999999995</v>
      </c>
      <c r="D4023" s="276">
        <f t="shared" si="313"/>
        <v>171.98700012434719</v>
      </c>
      <c r="E4023" s="276">
        <f t="shared" si="314"/>
        <v>155.19999999999999</v>
      </c>
    </row>
    <row r="4024" spans="1:5" x14ac:dyDescent="0.2">
      <c r="A4024" s="273">
        <f t="shared" si="315"/>
        <v>4022</v>
      </c>
      <c r="B4024" s="16">
        <f t="shared" si="312"/>
        <v>691726.90500000003</v>
      </c>
      <c r="C4024" s="274">
        <f t="shared" si="316"/>
        <v>624214.39999999991</v>
      </c>
      <c r="D4024" s="276">
        <f t="shared" si="313"/>
        <v>171.98580432620588</v>
      </c>
      <c r="E4024" s="276">
        <f t="shared" si="314"/>
        <v>155.19999999999999</v>
      </c>
    </row>
    <row r="4025" spans="1:5" x14ac:dyDescent="0.2">
      <c r="A4025" s="273">
        <f t="shared" si="315"/>
        <v>4023</v>
      </c>
      <c r="B4025" s="16">
        <f t="shared" si="312"/>
        <v>691894.08250000002</v>
      </c>
      <c r="C4025" s="274">
        <f t="shared" si="316"/>
        <v>624369.6</v>
      </c>
      <c r="D4025" s="276">
        <f t="shared" si="313"/>
        <v>171.98460912254538</v>
      </c>
      <c r="E4025" s="276">
        <f t="shared" si="314"/>
        <v>155.19999999999999</v>
      </c>
    </row>
    <row r="4026" spans="1:5" x14ac:dyDescent="0.2">
      <c r="A4026" s="273">
        <f t="shared" si="315"/>
        <v>4024</v>
      </c>
      <c r="B4026" s="16">
        <f t="shared" si="312"/>
        <v>692061.26</v>
      </c>
      <c r="C4026" s="274">
        <f t="shared" si="316"/>
        <v>624524.79999999993</v>
      </c>
      <c r="D4026" s="276">
        <f t="shared" si="313"/>
        <v>171.98341451292248</v>
      </c>
      <c r="E4026" s="276">
        <f t="shared" si="314"/>
        <v>155.19999999999999</v>
      </c>
    </row>
    <row r="4027" spans="1:5" x14ac:dyDescent="0.2">
      <c r="A4027" s="273">
        <f t="shared" si="315"/>
        <v>4025</v>
      </c>
      <c r="B4027" s="16">
        <f t="shared" si="312"/>
        <v>692228.4375</v>
      </c>
      <c r="C4027" s="274">
        <f t="shared" si="316"/>
        <v>624680</v>
      </c>
      <c r="D4027" s="276">
        <f t="shared" si="313"/>
        <v>171.9822204968944</v>
      </c>
      <c r="E4027" s="276">
        <f t="shared" si="314"/>
        <v>155.19999999999999</v>
      </c>
    </row>
    <row r="4028" spans="1:5" x14ac:dyDescent="0.2">
      <c r="A4028" s="273">
        <f t="shared" si="315"/>
        <v>4026</v>
      </c>
      <c r="B4028" s="16">
        <f t="shared" si="312"/>
        <v>692395.61499999999</v>
      </c>
      <c r="C4028" s="274">
        <f t="shared" si="316"/>
        <v>624835.19999999995</v>
      </c>
      <c r="D4028" s="276">
        <f t="shared" si="313"/>
        <v>171.98102707401887</v>
      </c>
      <c r="E4028" s="276">
        <f t="shared" si="314"/>
        <v>155.19999999999999</v>
      </c>
    </row>
    <row r="4029" spans="1:5" x14ac:dyDescent="0.2">
      <c r="A4029" s="273">
        <f t="shared" si="315"/>
        <v>4027</v>
      </c>
      <c r="B4029" s="16">
        <f t="shared" si="312"/>
        <v>692562.79249999998</v>
      </c>
      <c r="C4029" s="274">
        <f t="shared" si="316"/>
        <v>624990.39999999991</v>
      </c>
      <c r="D4029" s="276">
        <f t="shared" si="313"/>
        <v>171.97983424385399</v>
      </c>
      <c r="E4029" s="276">
        <f t="shared" si="314"/>
        <v>155.19999999999999</v>
      </c>
    </row>
    <row r="4030" spans="1:5" x14ac:dyDescent="0.2">
      <c r="A4030" s="273">
        <f t="shared" si="315"/>
        <v>4028</v>
      </c>
      <c r="B4030" s="16">
        <f t="shared" si="312"/>
        <v>692729.97</v>
      </c>
      <c r="C4030" s="274">
        <f t="shared" si="316"/>
        <v>625145.59999999998</v>
      </c>
      <c r="D4030" s="276">
        <f t="shared" si="313"/>
        <v>171.97864200595828</v>
      </c>
      <c r="E4030" s="276">
        <f t="shared" si="314"/>
        <v>155.19999999999999</v>
      </c>
    </row>
    <row r="4031" spans="1:5" x14ac:dyDescent="0.2">
      <c r="A4031" s="273">
        <f t="shared" si="315"/>
        <v>4029</v>
      </c>
      <c r="B4031" s="16">
        <f t="shared" si="312"/>
        <v>692897.14750000008</v>
      </c>
      <c r="C4031" s="274">
        <f t="shared" si="316"/>
        <v>625300.79999999993</v>
      </c>
      <c r="D4031" s="276">
        <f t="shared" si="313"/>
        <v>171.97745035989081</v>
      </c>
      <c r="E4031" s="276">
        <f t="shared" si="314"/>
        <v>155.19999999999999</v>
      </c>
    </row>
    <row r="4032" spans="1:5" x14ac:dyDescent="0.2">
      <c r="A4032" s="273">
        <f t="shared" si="315"/>
        <v>4030</v>
      </c>
      <c r="B4032" s="16">
        <f t="shared" si="312"/>
        <v>693064.32500000007</v>
      </c>
      <c r="C4032" s="274">
        <f t="shared" si="316"/>
        <v>625456</v>
      </c>
      <c r="D4032" s="276">
        <f t="shared" si="313"/>
        <v>171.97625930521093</v>
      </c>
      <c r="E4032" s="276">
        <f t="shared" si="314"/>
        <v>155.19999999999999</v>
      </c>
    </row>
    <row r="4033" spans="1:5" x14ac:dyDescent="0.2">
      <c r="A4033" s="273">
        <f t="shared" si="315"/>
        <v>4031</v>
      </c>
      <c r="B4033" s="16">
        <f t="shared" si="312"/>
        <v>693231.50250000006</v>
      </c>
      <c r="C4033" s="274">
        <f t="shared" si="316"/>
        <v>625611.19999999995</v>
      </c>
      <c r="D4033" s="276">
        <f t="shared" si="313"/>
        <v>171.97506884147856</v>
      </c>
      <c r="E4033" s="276">
        <f t="shared" si="314"/>
        <v>155.19999999999999</v>
      </c>
    </row>
    <row r="4034" spans="1:5" x14ac:dyDescent="0.2">
      <c r="A4034" s="273">
        <f t="shared" si="315"/>
        <v>4032</v>
      </c>
      <c r="B4034" s="16">
        <f t="shared" si="312"/>
        <v>693398.68</v>
      </c>
      <c r="C4034" s="274">
        <f t="shared" si="316"/>
        <v>625766.39999999991</v>
      </c>
      <c r="D4034" s="276">
        <f t="shared" si="313"/>
        <v>171.97387896825398</v>
      </c>
      <c r="E4034" s="276">
        <f t="shared" si="314"/>
        <v>155.19999999999999</v>
      </c>
    </row>
    <row r="4035" spans="1:5" x14ac:dyDescent="0.2">
      <c r="A4035" s="273">
        <f t="shared" si="315"/>
        <v>4033</v>
      </c>
      <c r="B4035" s="16">
        <f t="shared" si="312"/>
        <v>693565.85750000004</v>
      </c>
      <c r="C4035" s="274">
        <f t="shared" si="316"/>
        <v>625921.6</v>
      </c>
      <c r="D4035" s="276">
        <f t="shared" si="313"/>
        <v>171.97268968509795</v>
      </c>
      <c r="E4035" s="276">
        <f t="shared" si="314"/>
        <v>155.19999999999999</v>
      </c>
    </row>
    <row r="4036" spans="1:5" x14ac:dyDescent="0.2">
      <c r="A4036" s="273">
        <f t="shared" si="315"/>
        <v>4034</v>
      </c>
      <c r="B4036" s="16">
        <f t="shared" ref="B4036:B4099" si="317">1.165*(16600+(A4036*143.5))</f>
        <v>693733.03500000003</v>
      </c>
      <c r="C4036" s="274">
        <f t="shared" si="316"/>
        <v>626076.79999999993</v>
      </c>
      <c r="D4036" s="276">
        <f t="shared" ref="D4036:D4099" si="318">B4036/A4036</f>
        <v>171.97150099157165</v>
      </c>
      <c r="E4036" s="276">
        <f t="shared" ref="E4036:E4099" si="319">C4036/A4036</f>
        <v>155.19999999999999</v>
      </c>
    </row>
    <row r="4037" spans="1:5" x14ac:dyDescent="0.2">
      <c r="A4037" s="273">
        <f t="shared" si="315"/>
        <v>4035</v>
      </c>
      <c r="B4037" s="16">
        <f t="shared" si="317"/>
        <v>693900.21250000002</v>
      </c>
      <c r="C4037" s="274">
        <f t="shared" si="316"/>
        <v>626232</v>
      </c>
      <c r="D4037" s="276">
        <f t="shared" si="318"/>
        <v>171.97031288723667</v>
      </c>
      <c r="E4037" s="276">
        <f t="shared" si="319"/>
        <v>155.19999999999999</v>
      </c>
    </row>
    <row r="4038" spans="1:5" x14ac:dyDescent="0.2">
      <c r="A4038" s="273">
        <f t="shared" si="315"/>
        <v>4036</v>
      </c>
      <c r="B4038" s="16">
        <f t="shared" si="317"/>
        <v>694067.39</v>
      </c>
      <c r="C4038" s="274">
        <f t="shared" si="316"/>
        <v>626387.19999999995</v>
      </c>
      <c r="D4038" s="276">
        <f t="shared" si="318"/>
        <v>171.96912537165511</v>
      </c>
      <c r="E4038" s="276">
        <f t="shared" si="319"/>
        <v>155.19999999999999</v>
      </c>
    </row>
    <row r="4039" spans="1:5" x14ac:dyDescent="0.2">
      <c r="A4039" s="273">
        <f t="shared" si="315"/>
        <v>4037</v>
      </c>
      <c r="B4039" s="16">
        <f t="shared" si="317"/>
        <v>694234.5675</v>
      </c>
      <c r="C4039" s="274">
        <f t="shared" si="316"/>
        <v>626542.39999999991</v>
      </c>
      <c r="D4039" s="276">
        <f t="shared" si="318"/>
        <v>171.9679384443894</v>
      </c>
      <c r="E4039" s="276">
        <f t="shared" si="319"/>
        <v>155.19999999999999</v>
      </c>
    </row>
    <row r="4040" spans="1:5" x14ac:dyDescent="0.2">
      <c r="A4040" s="273">
        <f t="shared" si="315"/>
        <v>4038</v>
      </c>
      <c r="B4040" s="16">
        <f t="shared" si="317"/>
        <v>694401.745</v>
      </c>
      <c r="C4040" s="274">
        <f t="shared" si="316"/>
        <v>626697.6</v>
      </c>
      <c r="D4040" s="276">
        <f t="shared" si="318"/>
        <v>171.96675210500248</v>
      </c>
      <c r="E4040" s="276">
        <f t="shared" si="319"/>
        <v>155.19999999999999</v>
      </c>
    </row>
    <row r="4041" spans="1:5" x14ac:dyDescent="0.2">
      <c r="A4041" s="273">
        <f t="shared" si="315"/>
        <v>4039</v>
      </c>
      <c r="B4041" s="16">
        <f t="shared" si="317"/>
        <v>694568.92249999999</v>
      </c>
      <c r="C4041" s="274">
        <f t="shared" si="316"/>
        <v>626852.79999999993</v>
      </c>
      <c r="D4041" s="276">
        <f t="shared" si="318"/>
        <v>171.96556635305768</v>
      </c>
      <c r="E4041" s="276">
        <f t="shared" si="319"/>
        <v>155.19999999999999</v>
      </c>
    </row>
    <row r="4042" spans="1:5" x14ac:dyDescent="0.2">
      <c r="A4042" s="273">
        <f t="shared" si="315"/>
        <v>4040</v>
      </c>
      <c r="B4042" s="16">
        <f t="shared" si="317"/>
        <v>694736.1</v>
      </c>
      <c r="C4042" s="274">
        <f t="shared" si="316"/>
        <v>627008</v>
      </c>
      <c r="D4042" s="276">
        <f t="shared" si="318"/>
        <v>171.96438118811881</v>
      </c>
      <c r="E4042" s="276">
        <f t="shared" si="319"/>
        <v>155.19999999999999</v>
      </c>
    </row>
    <row r="4043" spans="1:5" x14ac:dyDescent="0.2">
      <c r="A4043" s="273">
        <f t="shared" si="315"/>
        <v>4041</v>
      </c>
      <c r="B4043" s="16">
        <f t="shared" si="317"/>
        <v>694903.27749999997</v>
      </c>
      <c r="C4043" s="274">
        <f t="shared" si="316"/>
        <v>627163.19999999995</v>
      </c>
      <c r="D4043" s="276">
        <f t="shared" si="318"/>
        <v>171.96319660975004</v>
      </c>
      <c r="E4043" s="276">
        <f t="shared" si="319"/>
        <v>155.19999999999999</v>
      </c>
    </row>
    <row r="4044" spans="1:5" x14ac:dyDescent="0.2">
      <c r="A4044" s="273">
        <f t="shared" si="315"/>
        <v>4042</v>
      </c>
      <c r="B4044" s="16">
        <f t="shared" si="317"/>
        <v>695070.45500000007</v>
      </c>
      <c r="C4044" s="274">
        <f t="shared" si="316"/>
        <v>627318.39999999991</v>
      </c>
      <c r="D4044" s="276">
        <f t="shared" si="318"/>
        <v>171.96201261751611</v>
      </c>
      <c r="E4044" s="276">
        <f t="shared" si="319"/>
        <v>155.19999999999999</v>
      </c>
    </row>
    <row r="4045" spans="1:5" x14ac:dyDescent="0.2">
      <c r="A4045" s="273">
        <f t="shared" si="315"/>
        <v>4043</v>
      </c>
      <c r="B4045" s="16">
        <f t="shared" si="317"/>
        <v>695237.63250000007</v>
      </c>
      <c r="C4045" s="274">
        <f t="shared" si="316"/>
        <v>627473.6</v>
      </c>
      <c r="D4045" s="276">
        <f t="shared" si="318"/>
        <v>171.96082921098196</v>
      </c>
      <c r="E4045" s="276">
        <f t="shared" si="319"/>
        <v>155.19999999999999</v>
      </c>
    </row>
    <row r="4046" spans="1:5" x14ac:dyDescent="0.2">
      <c r="A4046" s="273">
        <f t="shared" si="315"/>
        <v>4044</v>
      </c>
      <c r="B4046" s="16">
        <f t="shared" si="317"/>
        <v>695404.81</v>
      </c>
      <c r="C4046" s="274">
        <f t="shared" si="316"/>
        <v>627628.79999999993</v>
      </c>
      <c r="D4046" s="276">
        <f t="shared" si="318"/>
        <v>171.95964638971316</v>
      </c>
      <c r="E4046" s="276">
        <f t="shared" si="319"/>
        <v>155.19999999999999</v>
      </c>
    </row>
    <row r="4047" spans="1:5" x14ac:dyDescent="0.2">
      <c r="A4047" s="273">
        <f t="shared" ref="A4047:A4110" si="320">A4046+1</f>
        <v>4045</v>
      </c>
      <c r="B4047" s="16">
        <f t="shared" si="317"/>
        <v>695571.98750000005</v>
      </c>
      <c r="C4047" s="274">
        <f t="shared" ref="C4047:C4110" si="321">A4047*155.2</f>
        <v>627784</v>
      </c>
      <c r="D4047" s="276">
        <f t="shared" si="318"/>
        <v>171.95846415327566</v>
      </c>
      <c r="E4047" s="276">
        <f t="shared" si="319"/>
        <v>155.19999999999999</v>
      </c>
    </row>
    <row r="4048" spans="1:5" x14ac:dyDescent="0.2">
      <c r="A4048" s="273">
        <f t="shared" si="320"/>
        <v>4046</v>
      </c>
      <c r="B4048" s="16">
        <f t="shared" si="317"/>
        <v>695739.16500000004</v>
      </c>
      <c r="C4048" s="274">
        <f t="shared" si="321"/>
        <v>627939.19999999995</v>
      </c>
      <c r="D4048" s="276">
        <f t="shared" si="318"/>
        <v>171.9572825012358</v>
      </c>
      <c r="E4048" s="276">
        <f t="shared" si="319"/>
        <v>155.19999999999999</v>
      </c>
    </row>
    <row r="4049" spans="1:5" x14ac:dyDescent="0.2">
      <c r="A4049" s="273">
        <f t="shared" si="320"/>
        <v>4047</v>
      </c>
      <c r="B4049" s="16">
        <f t="shared" si="317"/>
        <v>695906.34250000003</v>
      </c>
      <c r="C4049" s="274">
        <f t="shared" si="321"/>
        <v>628094.39999999991</v>
      </c>
      <c r="D4049" s="276">
        <f t="shared" si="318"/>
        <v>171.95610143316037</v>
      </c>
      <c r="E4049" s="276">
        <f t="shared" si="319"/>
        <v>155.19999999999999</v>
      </c>
    </row>
    <row r="4050" spans="1:5" x14ac:dyDescent="0.2">
      <c r="A4050" s="273">
        <f t="shared" si="320"/>
        <v>4048</v>
      </c>
      <c r="B4050" s="16">
        <f t="shared" si="317"/>
        <v>696073.52</v>
      </c>
      <c r="C4050" s="274">
        <f t="shared" si="321"/>
        <v>628249.59999999998</v>
      </c>
      <c r="D4050" s="276">
        <f t="shared" si="318"/>
        <v>171.9549209486166</v>
      </c>
      <c r="E4050" s="276">
        <f t="shared" si="319"/>
        <v>155.19999999999999</v>
      </c>
    </row>
    <row r="4051" spans="1:5" x14ac:dyDescent="0.2">
      <c r="A4051" s="273">
        <f t="shared" si="320"/>
        <v>4049</v>
      </c>
      <c r="B4051" s="16">
        <f t="shared" si="317"/>
        <v>696240.69750000001</v>
      </c>
      <c r="C4051" s="274">
        <f t="shared" si="321"/>
        <v>628404.79999999993</v>
      </c>
      <c r="D4051" s="276">
        <f t="shared" si="318"/>
        <v>171.95374104717214</v>
      </c>
      <c r="E4051" s="276">
        <f t="shared" si="319"/>
        <v>155.19999999999999</v>
      </c>
    </row>
    <row r="4052" spans="1:5" x14ac:dyDescent="0.2">
      <c r="A4052" s="273">
        <f t="shared" si="320"/>
        <v>4050</v>
      </c>
      <c r="B4052" s="16">
        <f t="shared" si="317"/>
        <v>696407.875</v>
      </c>
      <c r="C4052" s="274">
        <f t="shared" si="321"/>
        <v>628560</v>
      </c>
      <c r="D4052" s="276">
        <f t="shared" si="318"/>
        <v>171.95256172839507</v>
      </c>
      <c r="E4052" s="276">
        <f t="shared" si="319"/>
        <v>155.19999999999999</v>
      </c>
    </row>
    <row r="4053" spans="1:5" x14ac:dyDescent="0.2">
      <c r="A4053" s="273">
        <f t="shared" si="320"/>
        <v>4051</v>
      </c>
      <c r="B4053" s="16">
        <f t="shared" si="317"/>
        <v>696575.05249999999</v>
      </c>
      <c r="C4053" s="274">
        <f t="shared" si="321"/>
        <v>628715.19999999995</v>
      </c>
      <c r="D4053" s="276">
        <f t="shared" si="318"/>
        <v>171.95138299185385</v>
      </c>
      <c r="E4053" s="276">
        <f t="shared" si="319"/>
        <v>155.19999999999999</v>
      </c>
    </row>
    <row r="4054" spans="1:5" x14ac:dyDescent="0.2">
      <c r="A4054" s="273">
        <f t="shared" si="320"/>
        <v>4052</v>
      </c>
      <c r="B4054" s="16">
        <f t="shared" si="317"/>
        <v>696742.23</v>
      </c>
      <c r="C4054" s="274">
        <f t="shared" si="321"/>
        <v>628870.39999999991</v>
      </c>
      <c r="D4054" s="276">
        <f t="shared" si="318"/>
        <v>171.95020483711747</v>
      </c>
      <c r="E4054" s="276">
        <f t="shared" si="319"/>
        <v>155.19999999999999</v>
      </c>
    </row>
    <row r="4055" spans="1:5" x14ac:dyDescent="0.2">
      <c r="A4055" s="273">
        <f t="shared" si="320"/>
        <v>4053</v>
      </c>
      <c r="B4055" s="16">
        <f t="shared" si="317"/>
        <v>696909.40749999997</v>
      </c>
      <c r="C4055" s="274">
        <f t="shared" si="321"/>
        <v>629025.6</v>
      </c>
      <c r="D4055" s="276">
        <f t="shared" si="318"/>
        <v>171.94902726375523</v>
      </c>
      <c r="E4055" s="276">
        <f t="shared" si="319"/>
        <v>155.19999999999999</v>
      </c>
    </row>
    <row r="4056" spans="1:5" x14ac:dyDescent="0.2">
      <c r="A4056" s="273">
        <f t="shared" si="320"/>
        <v>4054</v>
      </c>
      <c r="B4056" s="16">
        <f t="shared" si="317"/>
        <v>697076.58500000008</v>
      </c>
      <c r="C4056" s="274">
        <f t="shared" si="321"/>
        <v>629180.79999999993</v>
      </c>
      <c r="D4056" s="276">
        <f t="shared" si="318"/>
        <v>171.94785027133696</v>
      </c>
      <c r="E4056" s="276">
        <f t="shared" si="319"/>
        <v>155.19999999999999</v>
      </c>
    </row>
    <row r="4057" spans="1:5" x14ac:dyDescent="0.2">
      <c r="A4057" s="273">
        <f t="shared" si="320"/>
        <v>4055</v>
      </c>
      <c r="B4057" s="16">
        <f t="shared" si="317"/>
        <v>697243.76250000007</v>
      </c>
      <c r="C4057" s="274">
        <f t="shared" si="321"/>
        <v>629336</v>
      </c>
      <c r="D4057" s="276">
        <f t="shared" si="318"/>
        <v>171.94667385943282</v>
      </c>
      <c r="E4057" s="276">
        <f t="shared" si="319"/>
        <v>155.19999999999999</v>
      </c>
    </row>
    <row r="4058" spans="1:5" x14ac:dyDescent="0.2">
      <c r="A4058" s="273">
        <f t="shared" si="320"/>
        <v>4056</v>
      </c>
      <c r="B4058" s="16">
        <f t="shared" si="317"/>
        <v>697410.94000000006</v>
      </c>
      <c r="C4058" s="274">
        <f t="shared" si="321"/>
        <v>629491.19999999995</v>
      </c>
      <c r="D4058" s="276">
        <f t="shared" si="318"/>
        <v>171.94549802761344</v>
      </c>
      <c r="E4058" s="276">
        <f t="shared" si="319"/>
        <v>155.19999999999999</v>
      </c>
    </row>
    <row r="4059" spans="1:5" x14ac:dyDescent="0.2">
      <c r="A4059" s="273">
        <f t="shared" si="320"/>
        <v>4057</v>
      </c>
      <c r="B4059" s="16">
        <f t="shared" si="317"/>
        <v>697578.11750000005</v>
      </c>
      <c r="C4059" s="274">
        <f t="shared" si="321"/>
        <v>629646.39999999991</v>
      </c>
      <c r="D4059" s="276">
        <f t="shared" si="318"/>
        <v>171.94432277544985</v>
      </c>
      <c r="E4059" s="276">
        <f t="shared" si="319"/>
        <v>155.19999999999999</v>
      </c>
    </row>
    <row r="4060" spans="1:5" x14ac:dyDescent="0.2">
      <c r="A4060" s="273">
        <f t="shared" si="320"/>
        <v>4058</v>
      </c>
      <c r="B4060" s="16">
        <f t="shared" si="317"/>
        <v>697745.29500000004</v>
      </c>
      <c r="C4060" s="274">
        <f t="shared" si="321"/>
        <v>629801.6</v>
      </c>
      <c r="D4060" s="276">
        <f t="shared" si="318"/>
        <v>171.94314810251356</v>
      </c>
      <c r="E4060" s="276">
        <f t="shared" si="319"/>
        <v>155.19999999999999</v>
      </c>
    </row>
    <row r="4061" spans="1:5" x14ac:dyDescent="0.2">
      <c r="A4061" s="273">
        <f t="shared" si="320"/>
        <v>4059</v>
      </c>
      <c r="B4061" s="16">
        <f t="shared" si="317"/>
        <v>697912.47250000003</v>
      </c>
      <c r="C4061" s="274">
        <f t="shared" si="321"/>
        <v>629956.79999999993</v>
      </c>
      <c r="D4061" s="276">
        <f t="shared" si="318"/>
        <v>171.94197400837646</v>
      </c>
      <c r="E4061" s="276">
        <f t="shared" si="319"/>
        <v>155.19999999999999</v>
      </c>
    </row>
    <row r="4062" spans="1:5" x14ac:dyDescent="0.2">
      <c r="A4062" s="273">
        <f t="shared" si="320"/>
        <v>4060</v>
      </c>
      <c r="B4062" s="16">
        <f t="shared" si="317"/>
        <v>698079.65</v>
      </c>
      <c r="C4062" s="274">
        <f t="shared" si="321"/>
        <v>630112</v>
      </c>
      <c r="D4062" s="276">
        <f t="shared" si="318"/>
        <v>171.94080049261083</v>
      </c>
      <c r="E4062" s="276">
        <f t="shared" si="319"/>
        <v>155.19999999999999</v>
      </c>
    </row>
    <row r="4063" spans="1:5" x14ac:dyDescent="0.2">
      <c r="A4063" s="273">
        <f t="shared" si="320"/>
        <v>4061</v>
      </c>
      <c r="B4063" s="16">
        <f t="shared" si="317"/>
        <v>698246.82750000001</v>
      </c>
      <c r="C4063" s="274">
        <f t="shared" si="321"/>
        <v>630267.19999999995</v>
      </c>
      <c r="D4063" s="276">
        <f t="shared" si="318"/>
        <v>171.93962755478947</v>
      </c>
      <c r="E4063" s="276">
        <f t="shared" si="319"/>
        <v>155.19999999999999</v>
      </c>
    </row>
    <row r="4064" spans="1:5" x14ac:dyDescent="0.2">
      <c r="A4064" s="273">
        <f t="shared" si="320"/>
        <v>4062</v>
      </c>
      <c r="B4064" s="16">
        <f t="shared" si="317"/>
        <v>698414.005</v>
      </c>
      <c r="C4064" s="274">
        <f t="shared" si="321"/>
        <v>630422.39999999991</v>
      </c>
      <c r="D4064" s="276">
        <f t="shared" si="318"/>
        <v>171.93845519448547</v>
      </c>
      <c r="E4064" s="276">
        <f t="shared" si="319"/>
        <v>155.19999999999999</v>
      </c>
    </row>
    <row r="4065" spans="1:5" x14ac:dyDescent="0.2">
      <c r="A4065" s="273">
        <f t="shared" si="320"/>
        <v>4063</v>
      </c>
      <c r="B4065" s="16">
        <f t="shared" si="317"/>
        <v>698581.1825</v>
      </c>
      <c r="C4065" s="274">
        <f t="shared" si="321"/>
        <v>630577.6</v>
      </c>
      <c r="D4065" s="276">
        <f t="shared" si="318"/>
        <v>171.93728341127246</v>
      </c>
      <c r="E4065" s="276">
        <f t="shared" si="319"/>
        <v>155.19999999999999</v>
      </c>
    </row>
    <row r="4066" spans="1:5" x14ac:dyDescent="0.2">
      <c r="A4066" s="273">
        <f t="shared" si="320"/>
        <v>4064</v>
      </c>
      <c r="B4066" s="16">
        <f t="shared" si="317"/>
        <v>698748.36</v>
      </c>
      <c r="C4066" s="274">
        <f t="shared" si="321"/>
        <v>630732.79999999993</v>
      </c>
      <c r="D4066" s="276">
        <f t="shared" si="318"/>
        <v>171.9361122047244</v>
      </c>
      <c r="E4066" s="276">
        <f t="shared" si="319"/>
        <v>155.19999999999999</v>
      </c>
    </row>
    <row r="4067" spans="1:5" x14ac:dyDescent="0.2">
      <c r="A4067" s="273">
        <f t="shared" si="320"/>
        <v>4065</v>
      </c>
      <c r="B4067" s="16">
        <f t="shared" si="317"/>
        <v>698915.53749999998</v>
      </c>
      <c r="C4067" s="274">
        <f t="shared" si="321"/>
        <v>630888</v>
      </c>
      <c r="D4067" s="276">
        <f t="shared" si="318"/>
        <v>171.93494157441575</v>
      </c>
      <c r="E4067" s="276">
        <f t="shared" si="319"/>
        <v>155.19999999999999</v>
      </c>
    </row>
    <row r="4068" spans="1:5" x14ac:dyDescent="0.2">
      <c r="A4068" s="273">
        <f t="shared" si="320"/>
        <v>4066</v>
      </c>
      <c r="B4068" s="16">
        <f t="shared" si="317"/>
        <v>699082.71499999997</v>
      </c>
      <c r="C4068" s="274">
        <f t="shared" si="321"/>
        <v>631043.19999999995</v>
      </c>
      <c r="D4068" s="276">
        <f t="shared" si="318"/>
        <v>171.93377151992129</v>
      </c>
      <c r="E4068" s="276">
        <f t="shared" si="319"/>
        <v>155.19999999999999</v>
      </c>
    </row>
    <row r="4069" spans="1:5" x14ac:dyDescent="0.2">
      <c r="A4069" s="273">
        <f t="shared" si="320"/>
        <v>4067</v>
      </c>
      <c r="B4069" s="16">
        <f t="shared" si="317"/>
        <v>699249.89250000007</v>
      </c>
      <c r="C4069" s="274">
        <f t="shared" si="321"/>
        <v>631198.39999999991</v>
      </c>
      <c r="D4069" s="276">
        <f t="shared" si="318"/>
        <v>171.93260204081633</v>
      </c>
      <c r="E4069" s="276">
        <f t="shared" si="319"/>
        <v>155.19999999999999</v>
      </c>
    </row>
    <row r="4070" spans="1:5" x14ac:dyDescent="0.2">
      <c r="A4070" s="273">
        <f t="shared" si="320"/>
        <v>4068</v>
      </c>
      <c r="B4070" s="16">
        <f t="shared" si="317"/>
        <v>699417.07000000007</v>
      </c>
      <c r="C4070" s="274">
        <f t="shared" si="321"/>
        <v>631353.59999999998</v>
      </c>
      <c r="D4070" s="276">
        <f t="shared" si="318"/>
        <v>171.9314331366765</v>
      </c>
      <c r="E4070" s="276">
        <f t="shared" si="319"/>
        <v>155.19999999999999</v>
      </c>
    </row>
    <row r="4071" spans="1:5" x14ac:dyDescent="0.2">
      <c r="A4071" s="273">
        <f t="shared" si="320"/>
        <v>4069</v>
      </c>
      <c r="B4071" s="16">
        <f t="shared" si="317"/>
        <v>699584.24750000006</v>
      </c>
      <c r="C4071" s="274">
        <f t="shared" si="321"/>
        <v>631508.79999999993</v>
      </c>
      <c r="D4071" s="276">
        <f t="shared" si="318"/>
        <v>171.93026480707792</v>
      </c>
      <c r="E4071" s="276">
        <f t="shared" si="319"/>
        <v>155.19999999999999</v>
      </c>
    </row>
    <row r="4072" spans="1:5" x14ac:dyDescent="0.2">
      <c r="A4072" s="273">
        <f t="shared" si="320"/>
        <v>4070</v>
      </c>
      <c r="B4072" s="16">
        <f t="shared" si="317"/>
        <v>699751.42500000005</v>
      </c>
      <c r="C4072" s="274">
        <f t="shared" si="321"/>
        <v>631664</v>
      </c>
      <c r="D4072" s="276">
        <f t="shared" si="318"/>
        <v>171.92909705159707</v>
      </c>
      <c r="E4072" s="276">
        <f t="shared" si="319"/>
        <v>155.19999999999999</v>
      </c>
    </row>
    <row r="4073" spans="1:5" x14ac:dyDescent="0.2">
      <c r="A4073" s="273">
        <f t="shared" si="320"/>
        <v>4071</v>
      </c>
      <c r="B4073" s="16">
        <f t="shared" si="317"/>
        <v>699918.60250000004</v>
      </c>
      <c r="C4073" s="274">
        <f t="shared" si="321"/>
        <v>631819.19999999995</v>
      </c>
      <c r="D4073" s="276">
        <f t="shared" si="318"/>
        <v>171.92792986981087</v>
      </c>
      <c r="E4073" s="276">
        <f t="shared" si="319"/>
        <v>155.19999999999999</v>
      </c>
    </row>
    <row r="4074" spans="1:5" x14ac:dyDescent="0.2">
      <c r="A4074" s="273">
        <f t="shared" si="320"/>
        <v>4072</v>
      </c>
      <c r="B4074" s="16">
        <f t="shared" si="317"/>
        <v>700085.78</v>
      </c>
      <c r="C4074" s="274">
        <f t="shared" si="321"/>
        <v>631974.39999999991</v>
      </c>
      <c r="D4074" s="276">
        <f t="shared" si="318"/>
        <v>171.92676326129666</v>
      </c>
      <c r="E4074" s="276">
        <f t="shared" si="319"/>
        <v>155.19999999999999</v>
      </c>
    </row>
    <row r="4075" spans="1:5" x14ac:dyDescent="0.2">
      <c r="A4075" s="273">
        <f t="shared" si="320"/>
        <v>4073</v>
      </c>
      <c r="B4075" s="16">
        <f t="shared" si="317"/>
        <v>700252.95750000002</v>
      </c>
      <c r="C4075" s="274">
        <f t="shared" si="321"/>
        <v>632129.6</v>
      </c>
      <c r="D4075" s="276">
        <f t="shared" si="318"/>
        <v>171.92559722563223</v>
      </c>
      <c r="E4075" s="276">
        <f t="shared" si="319"/>
        <v>155.19999999999999</v>
      </c>
    </row>
    <row r="4076" spans="1:5" x14ac:dyDescent="0.2">
      <c r="A4076" s="273">
        <f t="shared" si="320"/>
        <v>4074</v>
      </c>
      <c r="B4076" s="16">
        <f t="shared" si="317"/>
        <v>700420.13500000001</v>
      </c>
      <c r="C4076" s="274">
        <f t="shared" si="321"/>
        <v>632284.79999999993</v>
      </c>
      <c r="D4076" s="276">
        <f t="shared" si="318"/>
        <v>171.92443176239567</v>
      </c>
      <c r="E4076" s="276">
        <f t="shared" si="319"/>
        <v>155.19999999999999</v>
      </c>
    </row>
    <row r="4077" spans="1:5" x14ac:dyDescent="0.2">
      <c r="A4077" s="273">
        <f t="shared" si="320"/>
        <v>4075</v>
      </c>
      <c r="B4077" s="16">
        <f t="shared" si="317"/>
        <v>700587.3125</v>
      </c>
      <c r="C4077" s="274">
        <f t="shared" si="321"/>
        <v>632440</v>
      </c>
      <c r="D4077" s="276">
        <f t="shared" si="318"/>
        <v>171.92326687116565</v>
      </c>
      <c r="E4077" s="276">
        <f t="shared" si="319"/>
        <v>155.19999999999999</v>
      </c>
    </row>
    <row r="4078" spans="1:5" x14ac:dyDescent="0.2">
      <c r="A4078" s="273">
        <f t="shared" si="320"/>
        <v>4076</v>
      </c>
      <c r="B4078" s="16">
        <f t="shared" si="317"/>
        <v>700754.49</v>
      </c>
      <c r="C4078" s="274">
        <f t="shared" si="321"/>
        <v>632595.19999999995</v>
      </c>
      <c r="D4078" s="276">
        <f t="shared" si="318"/>
        <v>171.92210255152111</v>
      </c>
      <c r="E4078" s="276">
        <f t="shared" si="319"/>
        <v>155.19999999999999</v>
      </c>
    </row>
    <row r="4079" spans="1:5" x14ac:dyDescent="0.2">
      <c r="A4079" s="273">
        <f t="shared" si="320"/>
        <v>4077</v>
      </c>
      <c r="B4079" s="16">
        <f t="shared" si="317"/>
        <v>700921.66749999998</v>
      </c>
      <c r="C4079" s="274">
        <f t="shared" si="321"/>
        <v>632750.39999999991</v>
      </c>
      <c r="D4079" s="276">
        <f t="shared" si="318"/>
        <v>171.92093880304145</v>
      </c>
      <c r="E4079" s="276">
        <f t="shared" si="319"/>
        <v>155.19999999999999</v>
      </c>
    </row>
    <row r="4080" spans="1:5" x14ac:dyDescent="0.2">
      <c r="A4080" s="273">
        <f t="shared" si="320"/>
        <v>4078</v>
      </c>
      <c r="B4080" s="16">
        <f t="shared" si="317"/>
        <v>701088.84499999997</v>
      </c>
      <c r="C4080" s="274">
        <f t="shared" si="321"/>
        <v>632905.6</v>
      </c>
      <c r="D4080" s="276">
        <f t="shared" si="318"/>
        <v>171.91977562530653</v>
      </c>
      <c r="E4080" s="276">
        <f t="shared" si="319"/>
        <v>155.19999999999999</v>
      </c>
    </row>
    <row r="4081" spans="1:5" x14ac:dyDescent="0.2">
      <c r="A4081" s="273">
        <f t="shared" si="320"/>
        <v>4079</v>
      </c>
      <c r="B4081" s="16">
        <f t="shared" si="317"/>
        <v>701256.02250000008</v>
      </c>
      <c r="C4081" s="274">
        <f t="shared" si="321"/>
        <v>633060.79999999993</v>
      </c>
      <c r="D4081" s="276">
        <f t="shared" si="318"/>
        <v>171.91861301789658</v>
      </c>
      <c r="E4081" s="276">
        <f t="shared" si="319"/>
        <v>155.19999999999999</v>
      </c>
    </row>
    <row r="4082" spans="1:5" x14ac:dyDescent="0.2">
      <c r="A4082" s="273">
        <f t="shared" si="320"/>
        <v>4080</v>
      </c>
      <c r="B4082" s="16">
        <f t="shared" si="317"/>
        <v>701423.20000000007</v>
      </c>
      <c r="C4082" s="274">
        <f t="shared" si="321"/>
        <v>633216</v>
      </c>
      <c r="D4082" s="276">
        <f t="shared" si="318"/>
        <v>171.91745098039218</v>
      </c>
      <c r="E4082" s="276">
        <f t="shared" si="319"/>
        <v>155.19999999999999</v>
      </c>
    </row>
    <row r="4083" spans="1:5" x14ac:dyDescent="0.2">
      <c r="A4083" s="273">
        <f t="shared" si="320"/>
        <v>4081</v>
      </c>
      <c r="B4083" s="16">
        <f t="shared" si="317"/>
        <v>701590.37750000006</v>
      </c>
      <c r="C4083" s="274">
        <f t="shared" si="321"/>
        <v>633371.19999999995</v>
      </c>
      <c r="D4083" s="276">
        <f t="shared" si="318"/>
        <v>171.91628951237442</v>
      </c>
      <c r="E4083" s="276">
        <f t="shared" si="319"/>
        <v>155.19999999999999</v>
      </c>
    </row>
    <row r="4084" spans="1:5" x14ac:dyDescent="0.2">
      <c r="A4084" s="273">
        <f t="shared" si="320"/>
        <v>4082</v>
      </c>
      <c r="B4084" s="16">
        <f t="shared" si="317"/>
        <v>701757.55500000005</v>
      </c>
      <c r="C4084" s="274">
        <f t="shared" si="321"/>
        <v>633526.39999999991</v>
      </c>
      <c r="D4084" s="276">
        <f t="shared" si="318"/>
        <v>171.9151286134248</v>
      </c>
      <c r="E4084" s="276">
        <f t="shared" si="319"/>
        <v>155.19999999999999</v>
      </c>
    </row>
    <row r="4085" spans="1:5" x14ac:dyDescent="0.2">
      <c r="A4085" s="273">
        <f t="shared" si="320"/>
        <v>4083</v>
      </c>
      <c r="B4085" s="16">
        <f t="shared" si="317"/>
        <v>701924.73250000004</v>
      </c>
      <c r="C4085" s="274">
        <f t="shared" si="321"/>
        <v>633681.6</v>
      </c>
      <c r="D4085" s="276">
        <f t="shared" si="318"/>
        <v>171.91396828312517</v>
      </c>
      <c r="E4085" s="276">
        <f t="shared" si="319"/>
        <v>155.19999999999999</v>
      </c>
    </row>
    <row r="4086" spans="1:5" x14ac:dyDescent="0.2">
      <c r="A4086" s="273">
        <f t="shared" si="320"/>
        <v>4084</v>
      </c>
      <c r="B4086" s="16">
        <f t="shared" si="317"/>
        <v>702091.91</v>
      </c>
      <c r="C4086" s="274">
        <f t="shared" si="321"/>
        <v>633836.79999999993</v>
      </c>
      <c r="D4086" s="276">
        <f t="shared" si="318"/>
        <v>171.9128085210578</v>
      </c>
      <c r="E4086" s="276">
        <f t="shared" si="319"/>
        <v>155.19999999999999</v>
      </c>
    </row>
    <row r="4087" spans="1:5" x14ac:dyDescent="0.2">
      <c r="A4087" s="273">
        <f t="shared" si="320"/>
        <v>4085</v>
      </c>
      <c r="B4087" s="16">
        <f t="shared" si="317"/>
        <v>702259.08750000002</v>
      </c>
      <c r="C4087" s="274">
        <f t="shared" si="321"/>
        <v>633992</v>
      </c>
      <c r="D4087" s="276">
        <f t="shared" si="318"/>
        <v>171.91164932680539</v>
      </c>
      <c r="E4087" s="276">
        <f t="shared" si="319"/>
        <v>155.19999999999999</v>
      </c>
    </row>
    <row r="4088" spans="1:5" x14ac:dyDescent="0.2">
      <c r="A4088" s="273">
        <f t="shared" si="320"/>
        <v>4086</v>
      </c>
      <c r="B4088" s="16">
        <f t="shared" si="317"/>
        <v>702426.26500000001</v>
      </c>
      <c r="C4088" s="274">
        <f t="shared" si="321"/>
        <v>634147.19999999995</v>
      </c>
      <c r="D4088" s="276">
        <f t="shared" si="318"/>
        <v>171.91049069995105</v>
      </c>
      <c r="E4088" s="276">
        <f t="shared" si="319"/>
        <v>155.19999999999999</v>
      </c>
    </row>
    <row r="4089" spans="1:5" x14ac:dyDescent="0.2">
      <c r="A4089" s="273">
        <f t="shared" si="320"/>
        <v>4087</v>
      </c>
      <c r="B4089" s="16">
        <f t="shared" si="317"/>
        <v>702593.4425</v>
      </c>
      <c r="C4089" s="274">
        <f t="shared" si="321"/>
        <v>634302.39999999991</v>
      </c>
      <c r="D4089" s="276">
        <f t="shared" si="318"/>
        <v>171.9093326400783</v>
      </c>
      <c r="E4089" s="276">
        <f t="shared" si="319"/>
        <v>155.19999999999999</v>
      </c>
    </row>
    <row r="4090" spans="1:5" x14ac:dyDescent="0.2">
      <c r="A4090" s="273">
        <f t="shared" si="320"/>
        <v>4088</v>
      </c>
      <c r="B4090" s="16">
        <f t="shared" si="317"/>
        <v>702760.62</v>
      </c>
      <c r="C4090" s="274">
        <f t="shared" si="321"/>
        <v>634457.59999999998</v>
      </c>
      <c r="D4090" s="276">
        <f t="shared" si="318"/>
        <v>171.90817514677104</v>
      </c>
      <c r="E4090" s="276">
        <f t="shared" si="319"/>
        <v>155.19999999999999</v>
      </c>
    </row>
    <row r="4091" spans="1:5" x14ac:dyDescent="0.2">
      <c r="A4091" s="273">
        <f t="shared" si="320"/>
        <v>4089</v>
      </c>
      <c r="B4091" s="16">
        <f t="shared" si="317"/>
        <v>702927.79749999999</v>
      </c>
      <c r="C4091" s="274">
        <f t="shared" si="321"/>
        <v>634612.79999999993</v>
      </c>
      <c r="D4091" s="276">
        <f t="shared" si="318"/>
        <v>171.9070182196136</v>
      </c>
      <c r="E4091" s="276">
        <f t="shared" si="319"/>
        <v>155.19999999999999</v>
      </c>
    </row>
    <row r="4092" spans="1:5" x14ac:dyDescent="0.2">
      <c r="A4092" s="273">
        <f t="shared" si="320"/>
        <v>4090</v>
      </c>
      <c r="B4092" s="16">
        <f t="shared" si="317"/>
        <v>703094.97499999998</v>
      </c>
      <c r="C4092" s="274">
        <f t="shared" si="321"/>
        <v>634768</v>
      </c>
      <c r="D4092" s="276">
        <f t="shared" si="318"/>
        <v>171.90586185819069</v>
      </c>
      <c r="E4092" s="276">
        <f t="shared" si="319"/>
        <v>155.19999999999999</v>
      </c>
    </row>
    <row r="4093" spans="1:5" x14ac:dyDescent="0.2">
      <c r="A4093" s="273">
        <f t="shared" si="320"/>
        <v>4091</v>
      </c>
      <c r="B4093" s="16">
        <f t="shared" si="317"/>
        <v>703262.15249999997</v>
      </c>
      <c r="C4093" s="274">
        <f t="shared" si="321"/>
        <v>634923.19999999995</v>
      </c>
      <c r="D4093" s="276">
        <f t="shared" si="318"/>
        <v>171.90470606208751</v>
      </c>
      <c r="E4093" s="276">
        <f t="shared" si="319"/>
        <v>155.19999999999999</v>
      </c>
    </row>
    <row r="4094" spans="1:5" x14ac:dyDescent="0.2">
      <c r="A4094" s="273">
        <f t="shared" si="320"/>
        <v>4092</v>
      </c>
      <c r="B4094" s="16">
        <f t="shared" si="317"/>
        <v>703429.33000000007</v>
      </c>
      <c r="C4094" s="274">
        <f t="shared" si="321"/>
        <v>635078.39999999991</v>
      </c>
      <c r="D4094" s="276">
        <f t="shared" si="318"/>
        <v>171.90355083088957</v>
      </c>
      <c r="E4094" s="276">
        <f t="shared" si="319"/>
        <v>155.19999999999999</v>
      </c>
    </row>
    <row r="4095" spans="1:5" x14ac:dyDescent="0.2">
      <c r="A4095" s="273">
        <f t="shared" si="320"/>
        <v>4093</v>
      </c>
      <c r="B4095" s="16">
        <f t="shared" si="317"/>
        <v>703596.50750000007</v>
      </c>
      <c r="C4095" s="274">
        <f t="shared" si="321"/>
        <v>635233.6</v>
      </c>
      <c r="D4095" s="276">
        <f t="shared" si="318"/>
        <v>171.90239616418276</v>
      </c>
      <c r="E4095" s="276">
        <f t="shared" si="319"/>
        <v>155.19999999999999</v>
      </c>
    </row>
    <row r="4096" spans="1:5" x14ac:dyDescent="0.2">
      <c r="A4096" s="273">
        <f t="shared" si="320"/>
        <v>4094</v>
      </c>
      <c r="B4096" s="16">
        <f t="shared" si="317"/>
        <v>703763.68500000006</v>
      </c>
      <c r="C4096" s="274">
        <f t="shared" si="321"/>
        <v>635388.79999999993</v>
      </c>
      <c r="D4096" s="276">
        <f t="shared" si="318"/>
        <v>171.90124206155352</v>
      </c>
      <c r="E4096" s="276">
        <f t="shared" si="319"/>
        <v>155.19999999999999</v>
      </c>
    </row>
    <row r="4097" spans="1:5" x14ac:dyDescent="0.2">
      <c r="A4097" s="273">
        <f t="shared" si="320"/>
        <v>4095</v>
      </c>
      <c r="B4097" s="16">
        <f t="shared" si="317"/>
        <v>703930.86250000005</v>
      </c>
      <c r="C4097" s="274">
        <f t="shared" si="321"/>
        <v>635544</v>
      </c>
      <c r="D4097" s="276">
        <f t="shared" si="318"/>
        <v>171.90008852258853</v>
      </c>
      <c r="E4097" s="276">
        <f t="shared" si="319"/>
        <v>155.19999999999999</v>
      </c>
    </row>
    <row r="4098" spans="1:5" x14ac:dyDescent="0.2">
      <c r="A4098" s="273">
        <f t="shared" si="320"/>
        <v>4096</v>
      </c>
      <c r="B4098" s="16">
        <f t="shared" si="317"/>
        <v>704098.04</v>
      </c>
      <c r="C4098" s="274">
        <f t="shared" si="321"/>
        <v>635699.19999999995</v>
      </c>
      <c r="D4098" s="276">
        <f t="shared" si="318"/>
        <v>171.89893554687501</v>
      </c>
      <c r="E4098" s="276">
        <f t="shared" si="319"/>
        <v>155.19999999999999</v>
      </c>
    </row>
    <row r="4099" spans="1:5" x14ac:dyDescent="0.2">
      <c r="A4099" s="273">
        <f t="shared" si="320"/>
        <v>4097</v>
      </c>
      <c r="B4099" s="16">
        <f t="shared" si="317"/>
        <v>704265.21750000003</v>
      </c>
      <c r="C4099" s="274">
        <f t="shared" si="321"/>
        <v>635854.39999999991</v>
      </c>
      <c r="D4099" s="276">
        <f t="shared" si="318"/>
        <v>171.89778313400049</v>
      </c>
      <c r="E4099" s="276">
        <f t="shared" si="319"/>
        <v>155.19999999999999</v>
      </c>
    </row>
    <row r="4100" spans="1:5" x14ac:dyDescent="0.2">
      <c r="A4100" s="273">
        <f t="shared" si="320"/>
        <v>4098</v>
      </c>
      <c r="B4100" s="16">
        <f t="shared" ref="B4100:B4163" si="322">1.165*(16600+(A4100*143.5))</f>
        <v>704432.39500000002</v>
      </c>
      <c r="C4100" s="274">
        <f t="shared" si="321"/>
        <v>636009.6</v>
      </c>
      <c r="D4100" s="276">
        <f t="shared" ref="D4100:D4163" si="323">B4100/A4100</f>
        <v>171.89663128355295</v>
      </c>
      <c r="E4100" s="276">
        <f t="shared" ref="E4100:E4163" si="324">C4100/A4100</f>
        <v>155.19999999999999</v>
      </c>
    </row>
    <row r="4101" spans="1:5" x14ac:dyDescent="0.2">
      <c r="A4101" s="273">
        <f t="shared" si="320"/>
        <v>4099</v>
      </c>
      <c r="B4101" s="16">
        <f t="shared" si="322"/>
        <v>704599.57250000001</v>
      </c>
      <c r="C4101" s="274">
        <f t="shared" si="321"/>
        <v>636164.79999999993</v>
      </c>
      <c r="D4101" s="276">
        <f t="shared" si="323"/>
        <v>171.89547999512075</v>
      </c>
      <c r="E4101" s="276">
        <f t="shared" si="324"/>
        <v>155.19999999999999</v>
      </c>
    </row>
    <row r="4102" spans="1:5" x14ac:dyDescent="0.2">
      <c r="A4102" s="273">
        <f t="shared" si="320"/>
        <v>4100</v>
      </c>
      <c r="B4102" s="16">
        <f t="shared" si="322"/>
        <v>704766.75</v>
      </c>
      <c r="C4102" s="274">
        <f t="shared" si="321"/>
        <v>636320</v>
      </c>
      <c r="D4102" s="276">
        <f t="shared" si="323"/>
        <v>171.89432926829269</v>
      </c>
      <c r="E4102" s="276">
        <f t="shared" si="324"/>
        <v>155.19999999999999</v>
      </c>
    </row>
    <row r="4103" spans="1:5" x14ac:dyDescent="0.2">
      <c r="A4103" s="273">
        <f t="shared" si="320"/>
        <v>4101</v>
      </c>
      <c r="B4103" s="16">
        <f t="shared" si="322"/>
        <v>704933.92749999999</v>
      </c>
      <c r="C4103" s="274">
        <f t="shared" si="321"/>
        <v>636475.19999999995</v>
      </c>
      <c r="D4103" s="276">
        <f t="shared" si="323"/>
        <v>171.89317910265788</v>
      </c>
      <c r="E4103" s="276">
        <f t="shared" si="324"/>
        <v>155.19999999999999</v>
      </c>
    </row>
    <row r="4104" spans="1:5" x14ac:dyDescent="0.2">
      <c r="A4104" s="273">
        <f t="shared" si="320"/>
        <v>4102</v>
      </c>
      <c r="B4104" s="16">
        <f t="shared" si="322"/>
        <v>705101.10499999998</v>
      </c>
      <c r="C4104" s="274">
        <f t="shared" si="321"/>
        <v>636630.39999999991</v>
      </c>
      <c r="D4104" s="276">
        <f t="shared" si="323"/>
        <v>171.89202949780594</v>
      </c>
      <c r="E4104" s="276">
        <f t="shared" si="324"/>
        <v>155.19999999999999</v>
      </c>
    </row>
    <row r="4105" spans="1:5" x14ac:dyDescent="0.2">
      <c r="A4105" s="273">
        <f t="shared" si="320"/>
        <v>4103</v>
      </c>
      <c r="B4105" s="16">
        <f t="shared" si="322"/>
        <v>705268.28249999997</v>
      </c>
      <c r="C4105" s="274">
        <f t="shared" si="321"/>
        <v>636785.6</v>
      </c>
      <c r="D4105" s="276">
        <f t="shared" si="323"/>
        <v>171.89088045332682</v>
      </c>
      <c r="E4105" s="276">
        <f t="shared" si="324"/>
        <v>155.19999999999999</v>
      </c>
    </row>
    <row r="4106" spans="1:5" x14ac:dyDescent="0.2">
      <c r="A4106" s="273">
        <f t="shared" si="320"/>
        <v>4104</v>
      </c>
      <c r="B4106" s="16">
        <f t="shared" si="322"/>
        <v>705435.46000000008</v>
      </c>
      <c r="C4106" s="274">
        <f t="shared" si="321"/>
        <v>636940.79999999993</v>
      </c>
      <c r="D4106" s="276">
        <f t="shared" si="323"/>
        <v>171.88973196881093</v>
      </c>
      <c r="E4106" s="276">
        <f t="shared" si="324"/>
        <v>155.19999999999999</v>
      </c>
    </row>
    <row r="4107" spans="1:5" x14ac:dyDescent="0.2">
      <c r="A4107" s="273">
        <f t="shared" si="320"/>
        <v>4105</v>
      </c>
      <c r="B4107" s="16">
        <f t="shared" si="322"/>
        <v>705602.63750000007</v>
      </c>
      <c r="C4107" s="274">
        <f t="shared" si="321"/>
        <v>637096</v>
      </c>
      <c r="D4107" s="276">
        <f t="shared" si="323"/>
        <v>171.88858404384899</v>
      </c>
      <c r="E4107" s="276">
        <f t="shared" si="324"/>
        <v>155.19999999999999</v>
      </c>
    </row>
    <row r="4108" spans="1:5" x14ac:dyDescent="0.2">
      <c r="A4108" s="273">
        <f t="shared" si="320"/>
        <v>4106</v>
      </c>
      <c r="B4108" s="16">
        <f t="shared" si="322"/>
        <v>705769.81500000006</v>
      </c>
      <c r="C4108" s="274">
        <f t="shared" si="321"/>
        <v>637251.19999999995</v>
      </c>
      <c r="D4108" s="276">
        <f t="shared" si="323"/>
        <v>171.88743667803217</v>
      </c>
      <c r="E4108" s="276">
        <f t="shared" si="324"/>
        <v>155.19999999999999</v>
      </c>
    </row>
    <row r="4109" spans="1:5" x14ac:dyDescent="0.2">
      <c r="A4109" s="273">
        <f t="shared" si="320"/>
        <v>4107</v>
      </c>
      <c r="B4109" s="16">
        <f t="shared" si="322"/>
        <v>705936.99250000005</v>
      </c>
      <c r="C4109" s="274">
        <f t="shared" si="321"/>
        <v>637406.39999999991</v>
      </c>
      <c r="D4109" s="276">
        <f t="shared" si="323"/>
        <v>171.88628987095206</v>
      </c>
      <c r="E4109" s="276">
        <f t="shared" si="324"/>
        <v>155.19999999999999</v>
      </c>
    </row>
    <row r="4110" spans="1:5" x14ac:dyDescent="0.2">
      <c r="A4110" s="273">
        <f t="shared" si="320"/>
        <v>4108</v>
      </c>
      <c r="B4110" s="16">
        <f t="shared" si="322"/>
        <v>706104.17</v>
      </c>
      <c r="C4110" s="274">
        <f t="shared" si="321"/>
        <v>637561.59999999998</v>
      </c>
      <c r="D4110" s="276">
        <f t="shared" si="323"/>
        <v>171.88514362220059</v>
      </c>
      <c r="E4110" s="276">
        <f t="shared" si="324"/>
        <v>155.19999999999999</v>
      </c>
    </row>
    <row r="4111" spans="1:5" x14ac:dyDescent="0.2">
      <c r="A4111" s="273">
        <f t="shared" ref="A4111:A4174" si="325">A4110+1</f>
        <v>4109</v>
      </c>
      <c r="B4111" s="16">
        <f t="shared" si="322"/>
        <v>706271.34750000003</v>
      </c>
      <c r="C4111" s="274">
        <f t="shared" ref="C4111:C4174" si="326">A4111*155.2</f>
        <v>637716.79999999993</v>
      </c>
      <c r="D4111" s="276">
        <f t="shared" si="323"/>
        <v>171.88399793137017</v>
      </c>
      <c r="E4111" s="276">
        <f t="shared" si="324"/>
        <v>155.19999999999999</v>
      </c>
    </row>
    <row r="4112" spans="1:5" x14ac:dyDescent="0.2">
      <c r="A4112" s="273">
        <f t="shared" si="325"/>
        <v>4110</v>
      </c>
      <c r="B4112" s="16">
        <f t="shared" si="322"/>
        <v>706438.52500000002</v>
      </c>
      <c r="C4112" s="274">
        <f t="shared" si="326"/>
        <v>637872</v>
      </c>
      <c r="D4112" s="276">
        <f t="shared" si="323"/>
        <v>171.88285279805353</v>
      </c>
      <c r="E4112" s="276">
        <f t="shared" si="324"/>
        <v>155.19999999999999</v>
      </c>
    </row>
    <row r="4113" spans="1:5" x14ac:dyDescent="0.2">
      <c r="A4113" s="273">
        <f t="shared" si="325"/>
        <v>4111</v>
      </c>
      <c r="B4113" s="16">
        <f t="shared" si="322"/>
        <v>706605.70250000001</v>
      </c>
      <c r="C4113" s="274">
        <f t="shared" si="326"/>
        <v>638027.19999999995</v>
      </c>
      <c r="D4113" s="276">
        <f t="shared" si="323"/>
        <v>171.88170822184384</v>
      </c>
      <c r="E4113" s="276">
        <f t="shared" si="324"/>
        <v>155.19999999999999</v>
      </c>
    </row>
    <row r="4114" spans="1:5" x14ac:dyDescent="0.2">
      <c r="A4114" s="273">
        <f t="shared" si="325"/>
        <v>4112</v>
      </c>
      <c r="B4114" s="16">
        <f t="shared" si="322"/>
        <v>706772.88</v>
      </c>
      <c r="C4114" s="274">
        <f t="shared" si="326"/>
        <v>638182.39999999991</v>
      </c>
      <c r="D4114" s="276">
        <f t="shared" si="323"/>
        <v>171.88056420233463</v>
      </c>
      <c r="E4114" s="276">
        <f t="shared" si="324"/>
        <v>155.19999999999999</v>
      </c>
    </row>
    <row r="4115" spans="1:5" x14ac:dyDescent="0.2">
      <c r="A4115" s="273">
        <f t="shared" si="325"/>
        <v>4113</v>
      </c>
      <c r="B4115" s="16">
        <f t="shared" si="322"/>
        <v>706940.0575</v>
      </c>
      <c r="C4115" s="274">
        <f t="shared" si="326"/>
        <v>638337.6</v>
      </c>
      <c r="D4115" s="276">
        <f t="shared" si="323"/>
        <v>171.87942073911987</v>
      </c>
      <c r="E4115" s="276">
        <f t="shared" si="324"/>
        <v>155.19999999999999</v>
      </c>
    </row>
    <row r="4116" spans="1:5" x14ac:dyDescent="0.2">
      <c r="A4116" s="273">
        <f t="shared" si="325"/>
        <v>4114</v>
      </c>
      <c r="B4116" s="16">
        <f t="shared" si="322"/>
        <v>707107.23499999999</v>
      </c>
      <c r="C4116" s="274">
        <f t="shared" si="326"/>
        <v>638492.79999999993</v>
      </c>
      <c r="D4116" s="276">
        <f t="shared" si="323"/>
        <v>171.87827783179387</v>
      </c>
      <c r="E4116" s="276">
        <f t="shared" si="324"/>
        <v>155.19999999999999</v>
      </c>
    </row>
    <row r="4117" spans="1:5" x14ac:dyDescent="0.2">
      <c r="A4117" s="273">
        <f t="shared" si="325"/>
        <v>4115</v>
      </c>
      <c r="B4117" s="16">
        <f t="shared" si="322"/>
        <v>707274.41249999998</v>
      </c>
      <c r="C4117" s="274">
        <f t="shared" si="326"/>
        <v>638648</v>
      </c>
      <c r="D4117" s="276">
        <f t="shared" si="323"/>
        <v>171.87713547995139</v>
      </c>
      <c r="E4117" s="276">
        <f t="shared" si="324"/>
        <v>155.19999999999999</v>
      </c>
    </row>
    <row r="4118" spans="1:5" x14ac:dyDescent="0.2">
      <c r="A4118" s="273">
        <f t="shared" si="325"/>
        <v>4116</v>
      </c>
      <c r="B4118" s="16">
        <f t="shared" si="322"/>
        <v>707441.59</v>
      </c>
      <c r="C4118" s="274">
        <f t="shared" si="326"/>
        <v>638803.19999999995</v>
      </c>
      <c r="D4118" s="276">
        <f t="shared" si="323"/>
        <v>171.87599368318755</v>
      </c>
      <c r="E4118" s="276">
        <f t="shared" si="324"/>
        <v>155.19999999999999</v>
      </c>
    </row>
    <row r="4119" spans="1:5" x14ac:dyDescent="0.2">
      <c r="A4119" s="273">
        <f t="shared" si="325"/>
        <v>4117</v>
      </c>
      <c r="B4119" s="16">
        <f t="shared" si="322"/>
        <v>707608.76750000007</v>
      </c>
      <c r="C4119" s="274">
        <f t="shared" si="326"/>
        <v>638958.39999999991</v>
      </c>
      <c r="D4119" s="276">
        <f t="shared" si="323"/>
        <v>171.87485244109791</v>
      </c>
      <c r="E4119" s="276">
        <f t="shared" si="324"/>
        <v>155.19999999999999</v>
      </c>
    </row>
    <row r="4120" spans="1:5" x14ac:dyDescent="0.2">
      <c r="A4120" s="273">
        <f t="shared" si="325"/>
        <v>4118</v>
      </c>
      <c r="B4120" s="16">
        <f t="shared" si="322"/>
        <v>707775.94500000007</v>
      </c>
      <c r="C4120" s="274">
        <f t="shared" si="326"/>
        <v>639113.6</v>
      </c>
      <c r="D4120" s="276">
        <f t="shared" si="323"/>
        <v>171.87371175327831</v>
      </c>
      <c r="E4120" s="276">
        <f t="shared" si="324"/>
        <v>155.19999999999999</v>
      </c>
    </row>
    <row r="4121" spans="1:5" x14ac:dyDescent="0.2">
      <c r="A4121" s="273">
        <f t="shared" si="325"/>
        <v>4119</v>
      </c>
      <c r="B4121" s="16">
        <f t="shared" si="322"/>
        <v>707943.12250000006</v>
      </c>
      <c r="C4121" s="274">
        <f t="shared" si="326"/>
        <v>639268.79999999993</v>
      </c>
      <c r="D4121" s="276">
        <f t="shared" si="323"/>
        <v>171.8725716193251</v>
      </c>
      <c r="E4121" s="276">
        <f t="shared" si="324"/>
        <v>155.19999999999999</v>
      </c>
    </row>
    <row r="4122" spans="1:5" x14ac:dyDescent="0.2">
      <c r="A4122" s="273">
        <f t="shared" si="325"/>
        <v>4120</v>
      </c>
      <c r="B4122" s="16">
        <f t="shared" si="322"/>
        <v>708110.3</v>
      </c>
      <c r="C4122" s="274">
        <f t="shared" si="326"/>
        <v>639424</v>
      </c>
      <c r="D4122" s="276">
        <f t="shared" si="323"/>
        <v>171.87143203883497</v>
      </c>
      <c r="E4122" s="276">
        <f t="shared" si="324"/>
        <v>155.19999999999999</v>
      </c>
    </row>
    <row r="4123" spans="1:5" x14ac:dyDescent="0.2">
      <c r="A4123" s="273">
        <f t="shared" si="325"/>
        <v>4121</v>
      </c>
      <c r="B4123" s="16">
        <f t="shared" si="322"/>
        <v>708277.47750000004</v>
      </c>
      <c r="C4123" s="274">
        <f t="shared" si="326"/>
        <v>639579.19999999995</v>
      </c>
      <c r="D4123" s="276">
        <f t="shared" si="323"/>
        <v>171.87029301140501</v>
      </c>
      <c r="E4123" s="276">
        <f t="shared" si="324"/>
        <v>155.19999999999999</v>
      </c>
    </row>
    <row r="4124" spans="1:5" x14ac:dyDescent="0.2">
      <c r="A4124" s="273">
        <f t="shared" si="325"/>
        <v>4122</v>
      </c>
      <c r="B4124" s="16">
        <f t="shared" si="322"/>
        <v>708444.65500000003</v>
      </c>
      <c r="C4124" s="274">
        <f t="shared" si="326"/>
        <v>639734.39999999991</v>
      </c>
      <c r="D4124" s="276">
        <f t="shared" si="323"/>
        <v>171.86915453663272</v>
      </c>
      <c r="E4124" s="276">
        <f t="shared" si="324"/>
        <v>155.19999999999999</v>
      </c>
    </row>
    <row r="4125" spans="1:5" x14ac:dyDescent="0.2">
      <c r="A4125" s="273">
        <f t="shared" si="325"/>
        <v>4123</v>
      </c>
      <c r="B4125" s="16">
        <f t="shared" si="322"/>
        <v>708611.83250000002</v>
      </c>
      <c r="C4125" s="274">
        <f t="shared" si="326"/>
        <v>639889.6</v>
      </c>
      <c r="D4125" s="276">
        <f t="shared" si="323"/>
        <v>171.86801661411593</v>
      </c>
      <c r="E4125" s="276">
        <f t="shared" si="324"/>
        <v>155.19999999999999</v>
      </c>
    </row>
    <row r="4126" spans="1:5" x14ac:dyDescent="0.2">
      <c r="A4126" s="273">
        <f t="shared" si="325"/>
        <v>4124</v>
      </c>
      <c r="B4126" s="16">
        <f t="shared" si="322"/>
        <v>708779.01</v>
      </c>
      <c r="C4126" s="274">
        <f t="shared" si="326"/>
        <v>640044.79999999993</v>
      </c>
      <c r="D4126" s="276">
        <f t="shared" si="323"/>
        <v>171.86687924345296</v>
      </c>
      <c r="E4126" s="276">
        <f t="shared" si="324"/>
        <v>155.19999999999999</v>
      </c>
    </row>
    <row r="4127" spans="1:5" x14ac:dyDescent="0.2">
      <c r="A4127" s="273">
        <f t="shared" si="325"/>
        <v>4125</v>
      </c>
      <c r="B4127" s="16">
        <f t="shared" si="322"/>
        <v>708946.1875</v>
      </c>
      <c r="C4127" s="274">
        <f t="shared" si="326"/>
        <v>640200</v>
      </c>
      <c r="D4127" s="276">
        <f t="shared" si="323"/>
        <v>171.86574242424243</v>
      </c>
      <c r="E4127" s="276">
        <f t="shared" si="324"/>
        <v>155.19999999999999</v>
      </c>
    </row>
    <row r="4128" spans="1:5" x14ac:dyDescent="0.2">
      <c r="A4128" s="273">
        <f t="shared" si="325"/>
        <v>4126</v>
      </c>
      <c r="B4128" s="16">
        <f t="shared" si="322"/>
        <v>709113.36499999999</v>
      </c>
      <c r="C4128" s="274">
        <f t="shared" si="326"/>
        <v>640355.19999999995</v>
      </c>
      <c r="D4128" s="276">
        <f t="shared" si="323"/>
        <v>171.86460615608337</v>
      </c>
      <c r="E4128" s="276">
        <f t="shared" si="324"/>
        <v>155.19999999999999</v>
      </c>
    </row>
    <row r="4129" spans="1:5" x14ac:dyDescent="0.2">
      <c r="A4129" s="273">
        <f t="shared" si="325"/>
        <v>4127</v>
      </c>
      <c r="B4129" s="16">
        <f t="shared" si="322"/>
        <v>709280.54249999998</v>
      </c>
      <c r="C4129" s="274">
        <f t="shared" si="326"/>
        <v>640510.39999999991</v>
      </c>
      <c r="D4129" s="276">
        <f t="shared" si="323"/>
        <v>171.86347043857523</v>
      </c>
      <c r="E4129" s="276">
        <f t="shared" si="324"/>
        <v>155.19999999999999</v>
      </c>
    </row>
    <row r="4130" spans="1:5" x14ac:dyDescent="0.2">
      <c r="A4130" s="273">
        <f t="shared" si="325"/>
        <v>4128</v>
      </c>
      <c r="B4130" s="16">
        <f t="shared" si="322"/>
        <v>709447.72</v>
      </c>
      <c r="C4130" s="274">
        <f t="shared" si="326"/>
        <v>640665.59999999998</v>
      </c>
      <c r="D4130" s="276">
        <f t="shared" si="323"/>
        <v>171.86233527131782</v>
      </c>
      <c r="E4130" s="276">
        <f t="shared" si="324"/>
        <v>155.19999999999999</v>
      </c>
    </row>
    <row r="4131" spans="1:5" x14ac:dyDescent="0.2">
      <c r="A4131" s="273">
        <f t="shared" si="325"/>
        <v>4129</v>
      </c>
      <c r="B4131" s="16">
        <f t="shared" si="322"/>
        <v>709614.89750000008</v>
      </c>
      <c r="C4131" s="274">
        <f t="shared" si="326"/>
        <v>640820.79999999993</v>
      </c>
      <c r="D4131" s="276">
        <f t="shared" si="323"/>
        <v>171.86120065391137</v>
      </c>
      <c r="E4131" s="276">
        <f t="shared" si="324"/>
        <v>155.19999999999999</v>
      </c>
    </row>
    <row r="4132" spans="1:5" x14ac:dyDescent="0.2">
      <c r="A4132" s="273">
        <f t="shared" si="325"/>
        <v>4130</v>
      </c>
      <c r="B4132" s="16">
        <f t="shared" si="322"/>
        <v>709782.07500000007</v>
      </c>
      <c r="C4132" s="274">
        <f t="shared" si="326"/>
        <v>640976</v>
      </c>
      <c r="D4132" s="276">
        <f t="shared" si="323"/>
        <v>171.86006658595645</v>
      </c>
      <c r="E4132" s="276">
        <f t="shared" si="324"/>
        <v>155.19999999999999</v>
      </c>
    </row>
    <row r="4133" spans="1:5" x14ac:dyDescent="0.2">
      <c r="A4133" s="273">
        <f t="shared" si="325"/>
        <v>4131</v>
      </c>
      <c r="B4133" s="16">
        <f t="shared" si="322"/>
        <v>709949.25250000006</v>
      </c>
      <c r="C4133" s="274">
        <f t="shared" si="326"/>
        <v>641131.19999999995</v>
      </c>
      <c r="D4133" s="276">
        <f t="shared" si="323"/>
        <v>171.85893306705401</v>
      </c>
      <c r="E4133" s="276">
        <f t="shared" si="324"/>
        <v>155.19999999999999</v>
      </c>
    </row>
    <row r="4134" spans="1:5" x14ac:dyDescent="0.2">
      <c r="A4134" s="273">
        <f t="shared" si="325"/>
        <v>4132</v>
      </c>
      <c r="B4134" s="16">
        <f t="shared" si="322"/>
        <v>710116.43</v>
      </c>
      <c r="C4134" s="274">
        <f t="shared" si="326"/>
        <v>641286.39999999991</v>
      </c>
      <c r="D4134" s="276">
        <f t="shared" si="323"/>
        <v>171.85780009680542</v>
      </c>
      <c r="E4134" s="276">
        <f t="shared" si="324"/>
        <v>155.19999999999999</v>
      </c>
    </row>
    <row r="4135" spans="1:5" x14ac:dyDescent="0.2">
      <c r="A4135" s="273">
        <f t="shared" si="325"/>
        <v>4133</v>
      </c>
      <c r="B4135" s="16">
        <f t="shared" si="322"/>
        <v>710283.60750000004</v>
      </c>
      <c r="C4135" s="274">
        <f t="shared" si="326"/>
        <v>641441.6</v>
      </c>
      <c r="D4135" s="276">
        <f t="shared" si="323"/>
        <v>171.85666767481248</v>
      </c>
      <c r="E4135" s="276">
        <f t="shared" si="324"/>
        <v>155.19999999999999</v>
      </c>
    </row>
    <row r="4136" spans="1:5" x14ac:dyDescent="0.2">
      <c r="A4136" s="273">
        <f t="shared" si="325"/>
        <v>4134</v>
      </c>
      <c r="B4136" s="16">
        <f t="shared" si="322"/>
        <v>710450.78500000003</v>
      </c>
      <c r="C4136" s="274">
        <f t="shared" si="326"/>
        <v>641596.79999999993</v>
      </c>
      <c r="D4136" s="276">
        <f t="shared" si="323"/>
        <v>171.85553580067733</v>
      </c>
      <c r="E4136" s="276">
        <f t="shared" si="324"/>
        <v>155.19999999999999</v>
      </c>
    </row>
    <row r="4137" spans="1:5" x14ac:dyDescent="0.2">
      <c r="A4137" s="273">
        <f t="shared" si="325"/>
        <v>4135</v>
      </c>
      <c r="B4137" s="16">
        <f t="shared" si="322"/>
        <v>710617.96250000002</v>
      </c>
      <c r="C4137" s="274">
        <f t="shared" si="326"/>
        <v>641752</v>
      </c>
      <c r="D4137" s="276">
        <f t="shared" si="323"/>
        <v>171.85440447400242</v>
      </c>
      <c r="E4137" s="276">
        <f t="shared" si="324"/>
        <v>155.19999999999999</v>
      </c>
    </row>
    <row r="4138" spans="1:5" x14ac:dyDescent="0.2">
      <c r="A4138" s="273">
        <f t="shared" si="325"/>
        <v>4136</v>
      </c>
      <c r="B4138" s="16">
        <f t="shared" si="322"/>
        <v>710785.14</v>
      </c>
      <c r="C4138" s="274">
        <f t="shared" si="326"/>
        <v>641907.19999999995</v>
      </c>
      <c r="D4138" s="276">
        <f t="shared" si="323"/>
        <v>171.85327369439071</v>
      </c>
      <c r="E4138" s="276">
        <f t="shared" si="324"/>
        <v>155.19999999999999</v>
      </c>
    </row>
    <row r="4139" spans="1:5" x14ac:dyDescent="0.2">
      <c r="A4139" s="273">
        <f t="shared" si="325"/>
        <v>4137</v>
      </c>
      <c r="B4139" s="16">
        <f t="shared" si="322"/>
        <v>710952.3175</v>
      </c>
      <c r="C4139" s="274">
        <f t="shared" si="326"/>
        <v>642062.39999999991</v>
      </c>
      <c r="D4139" s="276">
        <f t="shared" si="323"/>
        <v>171.85214346144548</v>
      </c>
      <c r="E4139" s="276">
        <f t="shared" si="324"/>
        <v>155.19999999999999</v>
      </c>
    </row>
    <row r="4140" spans="1:5" x14ac:dyDescent="0.2">
      <c r="A4140" s="273">
        <f t="shared" si="325"/>
        <v>4138</v>
      </c>
      <c r="B4140" s="16">
        <f t="shared" si="322"/>
        <v>711119.495</v>
      </c>
      <c r="C4140" s="274">
        <f t="shared" si="326"/>
        <v>642217.6</v>
      </c>
      <c r="D4140" s="276">
        <f t="shared" si="323"/>
        <v>171.85101377477042</v>
      </c>
      <c r="E4140" s="276">
        <f t="shared" si="324"/>
        <v>155.19999999999999</v>
      </c>
    </row>
    <row r="4141" spans="1:5" x14ac:dyDescent="0.2">
      <c r="A4141" s="273">
        <f t="shared" si="325"/>
        <v>4139</v>
      </c>
      <c r="B4141" s="16">
        <f t="shared" si="322"/>
        <v>711286.67249999999</v>
      </c>
      <c r="C4141" s="274">
        <f t="shared" si="326"/>
        <v>642372.79999999993</v>
      </c>
      <c r="D4141" s="276">
        <f t="shared" si="323"/>
        <v>171.84988463396957</v>
      </c>
      <c r="E4141" s="276">
        <f t="shared" si="324"/>
        <v>155.19999999999999</v>
      </c>
    </row>
    <row r="4142" spans="1:5" x14ac:dyDescent="0.2">
      <c r="A4142" s="273">
        <f t="shared" si="325"/>
        <v>4140</v>
      </c>
      <c r="B4142" s="16">
        <f t="shared" si="322"/>
        <v>711453.85</v>
      </c>
      <c r="C4142" s="274">
        <f t="shared" si="326"/>
        <v>642528</v>
      </c>
      <c r="D4142" s="276">
        <f t="shared" si="323"/>
        <v>171.84875603864734</v>
      </c>
      <c r="E4142" s="276">
        <f t="shared" si="324"/>
        <v>155.19999999999999</v>
      </c>
    </row>
    <row r="4143" spans="1:5" x14ac:dyDescent="0.2">
      <c r="A4143" s="273">
        <f t="shared" si="325"/>
        <v>4141</v>
      </c>
      <c r="B4143" s="16">
        <f t="shared" si="322"/>
        <v>711621.02749999997</v>
      </c>
      <c r="C4143" s="274">
        <f t="shared" si="326"/>
        <v>642683.19999999995</v>
      </c>
      <c r="D4143" s="276">
        <f t="shared" si="323"/>
        <v>171.84762798840859</v>
      </c>
      <c r="E4143" s="276">
        <f t="shared" si="324"/>
        <v>155.19999999999999</v>
      </c>
    </row>
    <row r="4144" spans="1:5" x14ac:dyDescent="0.2">
      <c r="A4144" s="273">
        <f t="shared" si="325"/>
        <v>4142</v>
      </c>
      <c r="B4144" s="16">
        <f t="shared" si="322"/>
        <v>711788.20500000007</v>
      </c>
      <c r="C4144" s="274">
        <f t="shared" si="326"/>
        <v>642838.39999999991</v>
      </c>
      <c r="D4144" s="276">
        <f t="shared" si="323"/>
        <v>171.84650048285854</v>
      </c>
      <c r="E4144" s="276">
        <f t="shared" si="324"/>
        <v>155.19999999999999</v>
      </c>
    </row>
    <row r="4145" spans="1:5" x14ac:dyDescent="0.2">
      <c r="A4145" s="273">
        <f t="shared" si="325"/>
        <v>4143</v>
      </c>
      <c r="B4145" s="16">
        <f t="shared" si="322"/>
        <v>711955.38250000007</v>
      </c>
      <c r="C4145" s="274">
        <f t="shared" si="326"/>
        <v>642993.6</v>
      </c>
      <c r="D4145" s="276">
        <f t="shared" si="323"/>
        <v>171.84537352160271</v>
      </c>
      <c r="E4145" s="276">
        <f t="shared" si="324"/>
        <v>155.19999999999999</v>
      </c>
    </row>
    <row r="4146" spans="1:5" x14ac:dyDescent="0.2">
      <c r="A4146" s="273">
        <f t="shared" si="325"/>
        <v>4144</v>
      </c>
      <c r="B4146" s="16">
        <f t="shared" si="322"/>
        <v>712122.56</v>
      </c>
      <c r="C4146" s="274">
        <f t="shared" si="326"/>
        <v>643148.79999999993</v>
      </c>
      <c r="D4146" s="276">
        <f t="shared" si="323"/>
        <v>171.84424710424713</v>
      </c>
      <c r="E4146" s="276">
        <f t="shared" si="324"/>
        <v>155.19999999999999</v>
      </c>
    </row>
    <row r="4147" spans="1:5" x14ac:dyDescent="0.2">
      <c r="A4147" s="273">
        <f t="shared" si="325"/>
        <v>4145</v>
      </c>
      <c r="B4147" s="16">
        <f t="shared" si="322"/>
        <v>712289.73750000005</v>
      </c>
      <c r="C4147" s="274">
        <f t="shared" si="326"/>
        <v>643304</v>
      </c>
      <c r="D4147" s="276">
        <f t="shared" si="323"/>
        <v>171.84312123039808</v>
      </c>
      <c r="E4147" s="276">
        <f t="shared" si="324"/>
        <v>155.19999999999999</v>
      </c>
    </row>
    <row r="4148" spans="1:5" x14ac:dyDescent="0.2">
      <c r="A4148" s="273">
        <f t="shared" si="325"/>
        <v>4146</v>
      </c>
      <c r="B4148" s="16">
        <f t="shared" si="322"/>
        <v>712456.91500000004</v>
      </c>
      <c r="C4148" s="274">
        <f t="shared" si="326"/>
        <v>643459.19999999995</v>
      </c>
      <c r="D4148" s="276">
        <f t="shared" si="323"/>
        <v>171.84199589966232</v>
      </c>
      <c r="E4148" s="276">
        <f t="shared" si="324"/>
        <v>155.19999999999999</v>
      </c>
    </row>
    <row r="4149" spans="1:5" x14ac:dyDescent="0.2">
      <c r="A4149" s="273">
        <f t="shared" si="325"/>
        <v>4147</v>
      </c>
      <c r="B4149" s="16">
        <f t="shared" si="322"/>
        <v>712624.09250000003</v>
      </c>
      <c r="C4149" s="274">
        <f t="shared" si="326"/>
        <v>643614.39999999991</v>
      </c>
      <c r="D4149" s="276">
        <f t="shared" si="323"/>
        <v>171.84087111164698</v>
      </c>
      <c r="E4149" s="276">
        <f t="shared" si="324"/>
        <v>155.19999999999999</v>
      </c>
    </row>
    <row r="4150" spans="1:5" x14ac:dyDescent="0.2">
      <c r="A4150" s="273">
        <f t="shared" si="325"/>
        <v>4148</v>
      </c>
      <c r="B4150" s="16">
        <f t="shared" si="322"/>
        <v>712791.27</v>
      </c>
      <c r="C4150" s="274">
        <f t="shared" si="326"/>
        <v>643769.59999999998</v>
      </c>
      <c r="D4150" s="276">
        <f t="shared" si="323"/>
        <v>171.83974686595951</v>
      </c>
      <c r="E4150" s="276">
        <f t="shared" si="324"/>
        <v>155.19999999999999</v>
      </c>
    </row>
    <row r="4151" spans="1:5" x14ac:dyDescent="0.2">
      <c r="A4151" s="273">
        <f t="shared" si="325"/>
        <v>4149</v>
      </c>
      <c r="B4151" s="16">
        <f t="shared" si="322"/>
        <v>712958.44750000001</v>
      </c>
      <c r="C4151" s="274">
        <f t="shared" si="326"/>
        <v>643924.79999999993</v>
      </c>
      <c r="D4151" s="276">
        <f t="shared" si="323"/>
        <v>171.83862316220777</v>
      </c>
      <c r="E4151" s="276">
        <f t="shared" si="324"/>
        <v>155.19999999999999</v>
      </c>
    </row>
    <row r="4152" spans="1:5" x14ac:dyDescent="0.2">
      <c r="A4152" s="273">
        <f t="shared" si="325"/>
        <v>4150</v>
      </c>
      <c r="B4152" s="16">
        <f t="shared" si="322"/>
        <v>713125.625</v>
      </c>
      <c r="C4152" s="274">
        <f t="shared" si="326"/>
        <v>644080</v>
      </c>
      <c r="D4152" s="276">
        <f t="shared" si="323"/>
        <v>171.83750000000001</v>
      </c>
      <c r="E4152" s="276">
        <f t="shared" si="324"/>
        <v>155.19999999999999</v>
      </c>
    </row>
    <row r="4153" spans="1:5" x14ac:dyDescent="0.2">
      <c r="A4153" s="273">
        <f t="shared" si="325"/>
        <v>4151</v>
      </c>
      <c r="B4153" s="16">
        <f t="shared" si="322"/>
        <v>713292.80249999999</v>
      </c>
      <c r="C4153" s="274">
        <f t="shared" si="326"/>
        <v>644235.19999999995</v>
      </c>
      <c r="D4153" s="276">
        <f t="shared" si="323"/>
        <v>171.83637737894483</v>
      </c>
      <c r="E4153" s="276">
        <f t="shared" si="324"/>
        <v>155.19999999999999</v>
      </c>
    </row>
    <row r="4154" spans="1:5" x14ac:dyDescent="0.2">
      <c r="A4154" s="273">
        <f t="shared" si="325"/>
        <v>4152</v>
      </c>
      <c r="B4154" s="16">
        <f t="shared" si="322"/>
        <v>713459.98</v>
      </c>
      <c r="C4154" s="274">
        <f t="shared" si="326"/>
        <v>644390.39999999991</v>
      </c>
      <c r="D4154" s="276">
        <f t="shared" si="323"/>
        <v>171.83525529865125</v>
      </c>
      <c r="E4154" s="276">
        <f t="shared" si="324"/>
        <v>155.19999999999999</v>
      </c>
    </row>
    <row r="4155" spans="1:5" x14ac:dyDescent="0.2">
      <c r="A4155" s="273">
        <f t="shared" si="325"/>
        <v>4153</v>
      </c>
      <c r="B4155" s="16">
        <f t="shared" si="322"/>
        <v>713627.15749999997</v>
      </c>
      <c r="C4155" s="274">
        <f t="shared" si="326"/>
        <v>644545.6</v>
      </c>
      <c r="D4155" s="276">
        <f t="shared" si="323"/>
        <v>171.83413375872863</v>
      </c>
      <c r="E4155" s="276">
        <f t="shared" si="324"/>
        <v>155.19999999999999</v>
      </c>
    </row>
    <row r="4156" spans="1:5" x14ac:dyDescent="0.2">
      <c r="A4156" s="273">
        <f t="shared" si="325"/>
        <v>4154</v>
      </c>
      <c r="B4156" s="16">
        <f t="shared" si="322"/>
        <v>713794.33500000008</v>
      </c>
      <c r="C4156" s="274">
        <f t="shared" si="326"/>
        <v>644700.79999999993</v>
      </c>
      <c r="D4156" s="276">
        <f t="shared" si="323"/>
        <v>171.83301275878674</v>
      </c>
      <c r="E4156" s="276">
        <f t="shared" si="324"/>
        <v>155.19999999999999</v>
      </c>
    </row>
    <row r="4157" spans="1:5" x14ac:dyDescent="0.2">
      <c r="A4157" s="273">
        <f t="shared" si="325"/>
        <v>4155</v>
      </c>
      <c r="B4157" s="16">
        <f t="shared" si="322"/>
        <v>713961.51250000007</v>
      </c>
      <c r="C4157" s="274">
        <f t="shared" si="326"/>
        <v>644856</v>
      </c>
      <c r="D4157" s="276">
        <f t="shared" si="323"/>
        <v>171.83189229843563</v>
      </c>
      <c r="E4157" s="276">
        <f t="shared" si="324"/>
        <v>155.19999999999999</v>
      </c>
    </row>
    <row r="4158" spans="1:5" x14ac:dyDescent="0.2">
      <c r="A4158" s="273">
        <f t="shared" si="325"/>
        <v>4156</v>
      </c>
      <c r="B4158" s="16">
        <f t="shared" si="322"/>
        <v>714128.69000000006</v>
      </c>
      <c r="C4158" s="274">
        <f t="shared" si="326"/>
        <v>645011.19999999995</v>
      </c>
      <c r="D4158" s="276">
        <f t="shared" si="323"/>
        <v>171.83077237728585</v>
      </c>
      <c r="E4158" s="276">
        <f t="shared" si="324"/>
        <v>155.19999999999999</v>
      </c>
    </row>
    <row r="4159" spans="1:5" x14ac:dyDescent="0.2">
      <c r="A4159" s="273">
        <f t="shared" si="325"/>
        <v>4157</v>
      </c>
      <c r="B4159" s="16">
        <f t="shared" si="322"/>
        <v>714295.86750000005</v>
      </c>
      <c r="C4159" s="274">
        <f t="shared" si="326"/>
        <v>645166.39999999991</v>
      </c>
      <c r="D4159" s="276">
        <f t="shared" si="323"/>
        <v>171.8296529949483</v>
      </c>
      <c r="E4159" s="276">
        <f t="shared" si="324"/>
        <v>155.19999999999999</v>
      </c>
    </row>
    <row r="4160" spans="1:5" x14ac:dyDescent="0.2">
      <c r="A4160" s="273">
        <f t="shared" si="325"/>
        <v>4158</v>
      </c>
      <c r="B4160" s="16">
        <f t="shared" si="322"/>
        <v>714463.04500000004</v>
      </c>
      <c r="C4160" s="274">
        <f t="shared" si="326"/>
        <v>645321.6</v>
      </c>
      <c r="D4160" s="276">
        <f t="shared" si="323"/>
        <v>171.82853415103415</v>
      </c>
      <c r="E4160" s="276">
        <f t="shared" si="324"/>
        <v>155.19999999999999</v>
      </c>
    </row>
    <row r="4161" spans="1:5" x14ac:dyDescent="0.2">
      <c r="A4161" s="273">
        <f t="shared" si="325"/>
        <v>4159</v>
      </c>
      <c r="B4161" s="16">
        <f t="shared" si="322"/>
        <v>714630.22250000003</v>
      </c>
      <c r="C4161" s="274">
        <f t="shared" si="326"/>
        <v>645476.79999999993</v>
      </c>
      <c r="D4161" s="276">
        <f t="shared" si="323"/>
        <v>171.82741584515509</v>
      </c>
      <c r="E4161" s="276">
        <f t="shared" si="324"/>
        <v>155.19999999999999</v>
      </c>
    </row>
    <row r="4162" spans="1:5" x14ac:dyDescent="0.2">
      <c r="A4162" s="273">
        <f t="shared" si="325"/>
        <v>4160</v>
      </c>
      <c r="B4162" s="16">
        <f t="shared" si="322"/>
        <v>714797.4</v>
      </c>
      <c r="C4162" s="274">
        <f t="shared" si="326"/>
        <v>645632</v>
      </c>
      <c r="D4162" s="276">
        <f t="shared" si="323"/>
        <v>171.82629807692308</v>
      </c>
      <c r="E4162" s="276">
        <f t="shared" si="324"/>
        <v>155.19999999999999</v>
      </c>
    </row>
    <row r="4163" spans="1:5" x14ac:dyDescent="0.2">
      <c r="A4163" s="273">
        <f t="shared" si="325"/>
        <v>4161</v>
      </c>
      <c r="B4163" s="16">
        <f t="shared" si="322"/>
        <v>714964.57750000001</v>
      </c>
      <c r="C4163" s="274">
        <f t="shared" si="326"/>
        <v>645787.19999999995</v>
      </c>
      <c r="D4163" s="276">
        <f t="shared" si="323"/>
        <v>171.82518084595048</v>
      </c>
      <c r="E4163" s="276">
        <f t="shared" si="324"/>
        <v>155.19999999999999</v>
      </c>
    </row>
    <row r="4164" spans="1:5" x14ac:dyDescent="0.2">
      <c r="A4164" s="273">
        <f t="shared" si="325"/>
        <v>4162</v>
      </c>
      <c r="B4164" s="16">
        <f t="shared" ref="B4164:B4227" si="327">1.165*(16600+(A4164*143.5))</f>
        <v>715131.755</v>
      </c>
      <c r="C4164" s="274">
        <f t="shared" si="326"/>
        <v>645942.39999999991</v>
      </c>
      <c r="D4164" s="276">
        <f t="shared" ref="D4164:D4227" si="328">B4164/A4164</f>
        <v>171.82406415185008</v>
      </c>
      <c r="E4164" s="276">
        <f t="shared" ref="E4164:E4227" si="329">C4164/A4164</f>
        <v>155.19999999999999</v>
      </c>
    </row>
    <row r="4165" spans="1:5" x14ac:dyDescent="0.2">
      <c r="A4165" s="273">
        <f t="shared" si="325"/>
        <v>4163</v>
      </c>
      <c r="B4165" s="16">
        <f t="shared" si="327"/>
        <v>715298.9325</v>
      </c>
      <c r="C4165" s="274">
        <f t="shared" si="326"/>
        <v>646097.6</v>
      </c>
      <c r="D4165" s="276">
        <f t="shared" si="328"/>
        <v>171.82294799423494</v>
      </c>
      <c r="E4165" s="276">
        <f t="shared" si="329"/>
        <v>155.19999999999999</v>
      </c>
    </row>
    <row r="4166" spans="1:5" x14ac:dyDescent="0.2">
      <c r="A4166" s="273">
        <f t="shared" si="325"/>
        <v>4164</v>
      </c>
      <c r="B4166" s="16">
        <f t="shared" si="327"/>
        <v>715466.11</v>
      </c>
      <c r="C4166" s="274">
        <f t="shared" si="326"/>
        <v>646252.79999999993</v>
      </c>
      <c r="D4166" s="276">
        <f t="shared" si="328"/>
        <v>171.82183237271855</v>
      </c>
      <c r="E4166" s="276">
        <f t="shared" si="329"/>
        <v>155.19999999999999</v>
      </c>
    </row>
    <row r="4167" spans="1:5" x14ac:dyDescent="0.2">
      <c r="A4167" s="273">
        <f t="shared" si="325"/>
        <v>4165</v>
      </c>
      <c r="B4167" s="16">
        <f t="shared" si="327"/>
        <v>715633.28749999998</v>
      </c>
      <c r="C4167" s="274">
        <f t="shared" si="326"/>
        <v>646408</v>
      </c>
      <c r="D4167" s="276">
        <f t="shared" si="328"/>
        <v>171.82071728691477</v>
      </c>
      <c r="E4167" s="276">
        <f t="shared" si="329"/>
        <v>155.19999999999999</v>
      </c>
    </row>
    <row r="4168" spans="1:5" x14ac:dyDescent="0.2">
      <c r="A4168" s="273">
        <f t="shared" si="325"/>
        <v>4166</v>
      </c>
      <c r="B4168" s="16">
        <f t="shared" si="327"/>
        <v>715800.46499999997</v>
      </c>
      <c r="C4168" s="274">
        <f t="shared" si="326"/>
        <v>646563.19999999995</v>
      </c>
      <c r="D4168" s="276">
        <f t="shared" si="328"/>
        <v>171.81960273643782</v>
      </c>
      <c r="E4168" s="276">
        <f t="shared" si="329"/>
        <v>155.19999999999999</v>
      </c>
    </row>
    <row r="4169" spans="1:5" x14ac:dyDescent="0.2">
      <c r="A4169" s="273">
        <f t="shared" si="325"/>
        <v>4167</v>
      </c>
      <c r="B4169" s="16">
        <f t="shared" si="327"/>
        <v>715967.64250000007</v>
      </c>
      <c r="C4169" s="274">
        <f t="shared" si="326"/>
        <v>646718.39999999991</v>
      </c>
      <c r="D4169" s="276">
        <f t="shared" si="328"/>
        <v>171.81848872090234</v>
      </c>
      <c r="E4169" s="276">
        <f t="shared" si="329"/>
        <v>155.19999999999999</v>
      </c>
    </row>
    <row r="4170" spans="1:5" x14ac:dyDescent="0.2">
      <c r="A4170" s="273">
        <f t="shared" si="325"/>
        <v>4168</v>
      </c>
      <c r="B4170" s="16">
        <f t="shared" si="327"/>
        <v>716134.82000000007</v>
      </c>
      <c r="C4170" s="274">
        <f t="shared" si="326"/>
        <v>646873.59999999998</v>
      </c>
      <c r="D4170" s="276">
        <f t="shared" si="328"/>
        <v>171.81737523992325</v>
      </c>
      <c r="E4170" s="276">
        <f t="shared" si="329"/>
        <v>155.19999999999999</v>
      </c>
    </row>
    <row r="4171" spans="1:5" x14ac:dyDescent="0.2">
      <c r="A4171" s="273">
        <f t="shared" si="325"/>
        <v>4169</v>
      </c>
      <c r="B4171" s="16">
        <f t="shared" si="327"/>
        <v>716301.99750000006</v>
      </c>
      <c r="C4171" s="274">
        <f t="shared" si="326"/>
        <v>647028.79999999993</v>
      </c>
      <c r="D4171" s="276">
        <f t="shared" si="328"/>
        <v>171.81626229311587</v>
      </c>
      <c r="E4171" s="276">
        <f t="shared" si="329"/>
        <v>155.19999999999999</v>
      </c>
    </row>
    <row r="4172" spans="1:5" x14ac:dyDescent="0.2">
      <c r="A4172" s="273">
        <f t="shared" si="325"/>
        <v>4170</v>
      </c>
      <c r="B4172" s="16">
        <f t="shared" si="327"/>
        <v>716469.17500000005</v>
      </c>
      <c r="C4172" s="274">
        <f t="shared" si="326"/>
        <v>647184</v>
      </c>
      <c r="D4172" s="276">
        <f t="shared" si="328"/>
        <v>171.81514988009593</v>
      </c>
      <c r="E4172" s="276">
        <f t="shared" si="329"/>
        <v>155.19999999999999</v>
      </c>
    </row>
    <row r="4173" spans="1:5" x14ac:dyDescent="0.2">
      <c r="A4173" s="273">
        <f t="shared" si="325"/>
        <v>4171</v>
      </c>
      <c r="B4173" s="16">
        <f t="shared" si="327"/>
        <v>716636.35250000004</v>
      </c>
      <c r="C4173" s="274">
        <f t="shared" si="326"/>
        <v>647339.19999999995</v>
      </c>
      <c r="D4173" s="276">
        <f t="shared" si="328"/>
        <v>171.81403800047951</v>
      </c>
      <c r="E4173" s="276">
        <f t="shared" si="329"/>
        <v>155.19999999999999</v>
      </c>
    </row>
    <row r="4174" spans="1:5" x14ac:dyDescent="0.2">
      <c r="A4174" s="273">
        <f t="shared" si="325"/>
        <v>4172</v>
      </c>
      <c r="B4174" s="16">
        <f t="shared" si="327"/>
        <v>716803.53</v>
      </c>
      <c r="C4174" s="274">
        <f t="shared" si="326"/>
        <v>647494.39999999991</v>
      </c>
      <c r="D4174" s="276">
        <f t="shared" si="328"/>
        <v>171.81292665388304</v>
      </c>
      <c r="E4174" s="276">
        <f t="shared" si="329"/>
        <v>155.19999999999999</v>
      </c>
    </row>
    <row r="4175" spans="1:5" x14ac:dyDescent="0.2">
      <c r="A4175" s="273">
        <f t="shared" ref="A4175:A4238" si="330">A4174+1</f>
        <v>4173</v>
      </c>
      <c r="B4175" s="16">
        <f t="shared" si="327"/>
        <v>716970.70750000002</v>
      </c>
      <c r="C4175" s="274">
        <f t="shared" ref="C4175:C4238" si="331">A4175*155.2</f>
        <v>647649.6</v>
      </c>
      <c r="D4175" s="276">
        <f t="shared" si="328"/>
        <v>171.81181583992333</v>
      </c>
      <c r="E4175" s="276">
        <f t="shared" si="329"/>
        <v>155.19999999999999</v>
      </c>
    </row>
    <row r="4176" spans="1:5" x14ac:dyDescent="0.2">
      <c r="A4176" s="273">
        <f t="shared" si="330"/>
        <v>4174</v>
      </c>
      <c r="B4176" s="16">
        <f t="shared" si="327"/>
        <v>717137.88500000001</v>
      </c>
      <c r="C4176" s="274">
        <f t="shared" si="331"/>
        <v>647804.79999999993</v>
      </c>
      <c r="D4176" s="276">
        <f t="shared" si="328"/>
        <v>171.81070555821753</v>
      </c>
      <c r="E4176" s="276">
        <f t="shared" si="329"/>
        <v>155.19999999999999</v>
      </c>
    </row>
    <row r="4177" spans="1:5" x14ac:dyDescent="0.2">
      <c r="A4177" s="273">
        <f t="shared" si="330"/>
        <v>4175</v>
      </c>
      <c r="B4177" s="16">
        <f t="shared" si="327"/>
        <v>717305.0625</v>
      </c>
      <c r="C4177" s="274">
        <f t="shared" si="331"/>
        <v>647960</v>
      </c>
      <c r="D4177" s="276">
        <f t="shared" si="328"/>
        <v>171.80959580838322</v>
      </c>
      <c r="E4177" s="276">
        <f t="shared" si="329"/>
        <v>155.19999999999999</v>
      </c>
    </row>
    <row r="4178" spans="1:5" x14ac:dyDescent="0.2">
      <c r="A4178" s="273">
        <f t="shared" si="330"/>
        <v>4176</v>
      </c>
      <c r="B4178" s="16">
        <f t="shared" si="327"/>
        <v>717472.24</v>
      </c>
      <c r="C4178" s="274">
        <f t="shared" si="331"/>
        <v>648115.19999999995</v>
      </c>
      <c r="D4178" s="276">
        <f t="shared" si="328"/>
        <v>171.80848659003831</v>
      </c>
      <c r="E4178" s="276">
        <f t="shared" si="329"/>
        <v>155.19999999999999</v>
      </c>
    </row>
    <row r="4179" spans="1:5" x14ac:dyDescent="0.2">
      <c r="A4179" s="273">
        <f t="shared" si="330"/>
        <v>4177</v>
      </c>
      <c r="B4179" s="16">
        <f t="shared" si="327"/>
        <v>717639.41749999998</v>
      </c>
      <c r="C4179" s="274">
        <f t="shared" si="331"/>
        <v>648270.39999999991</v>
      </c>
      <c r="D4179" s="276">
        <f t="shared" si="328"/>
        <v>171.80737790280105</v>
      </c>
      <c r="E4179" s="276">
        <f t="shared" si="329"/>
        <v>155.19999999999999</v>
      </c>
    </row>
    <row r="4180" spans="1:5" x14ac:dyDescent="0.2">
      <c r="A4180" s="273">
        <f t="shared" si="330"/>
        <v>4178</v>
      </c>
      <c r="B4180" s="16">
        <f t="shared" si="327"/>
        <v>717806.59499999997</v>
      </c>
      <c r="C4180" s="274">
        <f t="shared" si="331"/>
        <v>648425.6</v>
      </c>
      <c r="D4180" s="276">
        <f t="shared" si="328"/>
        <v>171.80626974629007</v>
      </c>
      <c r="E4180" s="276">
        <f t="shared" si="329"/>
        <v>155.19999999999999</v>
      </c>
    </row>
    <row r="4181" spans="1:5" x14ac:dyDescent="0.2">
      <c r="A4181" s="273">
        <f t="shared" si="330"/>
        <v>4179</v>
      </c>
      <c r="B4181" s="16">
        <f t="shared" si="327"/>
        <v>717973.77250000008</v>
      </c>
      <c r="C4181" s="274">
        <f t="shared" si="331"/>
        <v>648580.79999999993</v>
      </c>
      <c r="D4181" s="276">
        <f t="shared" si="328"/>
        <v>171.80516212012446</v>
      </c>
      <c r="E4181" s="276">
        <f t="shared" si="329"/>
        <v>155.19999999999999</v>
      </c>
    </row>
    <row r="4182" spans="1:5" x14ac:dyDescent="0.2">
      <c r="A4182" s="273">
        <f t="shared" si="330"/>
        <v>4180</v>
      </c>
      <c r="B4182" s="16">
        <f t="shared" si="327"/>
        <v>718140.95000000007</v>
      </c>
      <c r="C4182" s="274">
        <f t="shared" si="331"/>
        <v>648736</v>
      </c>
      <c r="D4182" s="276">
        <f t="shared" si="328"/>
        <v>171.80405502392347</v>
      </c>
      <c r="E4182" s="276">
        <f t="shared" si="329"/>
        <v>155.19999999999999</v>
      </c>
    </row>
    <row r="4183" spans="1:5" x14ac:dyDescent="0.2">
      <c r="A4183" s="273">
        <f t="shared" si="330"/>
        <v>4181</v>
      </c>
      <c r="B4183" s="16">
        <f t="shared" si="327"/>
        <v>718308.12750000006</v>
      </c>
      <c r="C4183" s="274">
        <f t="shared" si="331"/>
        <v>648891.19999999995</v>
      </c>
      <c r="D4183" s="276">
        <f t="shared" si="328"/>
        <v>171.80294845730688</v>
      </c>
      <c r="E4183" s="276">
        <f t="shared" si="329"/>
        <v>155.19999999999999</v>
      </c>
    </row>
    <row r="4184" spans="1:5" x14ac:dyDescent="0.2">
      <c r="A4184" s="273">
        <f t="shared" si="330"/>
        <v>4182</v>
      </c>
      <c r="B4184" s="16">
        <f t="shared" si="327"/>
        <v>718475.30500000005</v>
      </c>
      <c r="C4184" s="274">
        <f t="shared" si="331"/>
        <v>649046.39999999991</v>
      </c>
      <c r="D4184" s="276">
        <f t="shared" si="328"/>
        <v>171.8018424198948</v>
      </c>
      <c r="E4184" s="276">
        <f t="shared" si="329"/>
        <v>155.19999999999999</v>
      </c>
    </row>
    <row r="4185" spans="1:5" x14ac:dyDescent="0.2">
      <c r="A4185" s="273">
        <f t="shared" si="330"/>
        <v>4183</v>
      </c>
      <c r="B4185" s="16">
        <f t="shared" si="327"/>
        <v>718642.48250000004</v>
      </c>
      <c r="C4185" s="274">
        <f t="shared" si="331"/>
        <v>649201.6</v>
      </c>
      <c r="D4185" s="276">
        <f t="shared" si="328"/>
        <v>171.80073691130769</v>
      </c>
      <c r="E4185" s="276">
        <f t="shared" si="329"/>
        <v>155.19999999999999</v>
      </c>
    </row>
    <row r="4186" spans="1:5" x14ac:dyDescent="0.2">
      <c r="A4186" s="273">
        <f t="shared" si="330"/>
        <v>4184</v>
      </c>
      <c r="B4186" s="16">
        <f t="shared" si="327"/>
        <v>718809.66</v>
      </c>
      <c r="C4186" s="274">
        <f t="shared" si="331"/>
        <v>649356.79999999993</v>
      </c>
      <c r="D4186" s="276">
        <f t="shared" si="328"/>
        <v>171.79963193116635</v>
      </c>
      <c r="E4186" s="276">
        <f t="shared" si="329"/>
        <v>155.19999999999999</v>
      </c>
    </row>
    <row r="4187" spans="1:5" x14ac:dyDescent="0.2">
      <c r="A4187" s="273">
        <f t="shared" si="330"/>
        <v>4185</v>
      </c>
      <c r="B4187" s="16">
        <f t="shared" si="327"/>
        <v>718976.83750000002</v>
      </c>
      <c r="C4187" s="274">
        <f t="shared" si="331"/>
        <v>649512</v>
      </c>
      <c r="D4187" s="276">
        <f t="shared" si="328"/>
        <v>171.798527479092</v>
      </c>
      <c r="E4187" s="276">
        <f t="shared" si="329"/>
        <v>155.19999999999999</v>
      </c>
    </row>
    <row r="4188" spans="1:5" x14ac:dyDescent="0.2">
      <c r="A4188" s="273">
        <f t="shared" si="330"/>
        <v>4186</v>
      </c>
      <c r="B4188" s="16">
        <f t="shared" si="327"/>
        <v>719144.01500000001</v>
      </c>
      <c r="C4188" s="274">
        <f t="shared" si="331"/>
        <v>649667.19999999995</v>
      </c>
      <c r="D4188" s="276">
        <f t="shared" si="328"/>
        <v>171.79742355470617</v>
      </c>
      <c r="E4188" s="276">
        <f t="shared" si="329"/>
        <v>155.19999999999999</v>
      </c>
    </row>
    <row r="4189" spans="1:5" x14ac:dyDescent="0.2">
      <c r="A4189" s="273">
        <f t="shared" si="330"/>
        <v>4187</v>
      </c>
      <c r="B4189" s="16">
        <f t="shared" si="327"/>
        <v>719311.1925</v>
      </c>
      <c r="C4189" s="274">
        <f t="shared" si="331"/>
        <v>649822.39999999991</v>
      </c>
      <c r="D4189" s="276">
        <f t="shared" si="328"/>
        <v>171.79632015763076</v>
      </c>
      <c r="E4189" s="276">
        <f t="shared" si="329"/>
        <v>155.19999999999999</v>
      </c>
    </row>
    <row r="4190" spans="1:5" x14ac:dyDescent="0.2">
      <c r="A4190" s="273">
        <f t="shared" si="330"/>
        <v>4188</v>
      </c>
      <c r="B4190" s="16">
        <f t="shared" si="327"/>
        <v>719478.37</v>
      </c>
      <c r="C4190" s="274">
        <f t="shared" si="331"/>
        <v>649977.59999999998</v>
      </c>
      <c r="D4190" s="276">
        <f t="shared" si="328"/>
        <v>171.79521728748807</v>
      </c>
      <c r="E4190" s="276">
        <f t="shared" si="329"/>
        <v>155.19999999999999</v>
      </c>
    </row>
    <row r="4191" spans="1:5" x14ac:dyDescent="0.2">
      <c r="A4191" s="273">
        <f t="shared" si="330"/>
        <v>4189</v>
      </c>
      <c r="B4191" s="16">
        <f t="shared" si="327"/>
        <v>719645.54749999999</v>
      </c>
      <c r="C4191" s="274">
        <f t="shared" si="331"/>
        <v>650132.79999999993</v>
      </c>
      <c r="D4191" s="276">
        <f t="shared" si="328"/>
        <v>171.79411494390069</v>
      </c>
      <c r="E4191" s="276">
        <f t="shared" si="329"/>
        <v>155.19999999999999</v>
      </c>
    </row>
    <row r="4192" spans="1:5" x14ac:dyDescent="0.2">
      <c r="A4192" s="273">
        <f t="shared" si="330"/>
        <v>4190</v>
      </c>
      <c r="B4192" s="16">
        <f t="shared" si="327"/>
        <v>719812.72499999998</v>
      </c>
      <c r="C4192" s="274">
        <f t="shared" si="331"/>
        <v>650288</v>
      </c>
      <c r="D4192" s="276">
        <f t="shared" si="328"/>
        <v>171.79301312649164</v>
      </c>
      <c r="E4192" s="276">
        <f t="shared" si="329"/>
        <v>155.19999999999999</v>
      </c>
    </row>
    <row r="4193" spans="1:5" x14ac:dyDescent="0.2">
      <c r="A4193" s="273">
        <f t="shared" si="330"/>
        <v>4191</v>
      </c>
      <c r="B4193" s="16">
        <f t="shared" si="327"/>
        <v>719979.90249999997</v>
      </c>
      <c r="C4193" s="274">
        <f t="shared" si="331"/>
        <v>650443.19999999995</v>
      </c>
      <c r="D4193" s="276">
        <f t="shared" si="328"/>
        <v>171.79191183488427</v>
      </c>
      <c r="E4193" s="276">
        <f t="shared" si="329"/>
        <v>155.19999999999999</v>
      </c>
    </row>
    <row r="4194" spans="1:5" x14ac:dyDescent="0.2">
      <c r="A4194" s="273">
        <f t="shared" si="330"/>
        <v>4192</v>
      </c>
      <c r="B4194" s="16">
        <f t="shared" si="327"/>
        <v>720147.08000000007</v>
      </c>
      <c r="C4194" s="274">
        <f t="shared" si="331"/>
        <v>650598.39999999991</v>
      </c>
      <c r="D4194" s="276">
        <f t="shared" si="328"/>
        <v>171.79081106870231</v>
      </c>
      <c r="E4194" s="276">
        <f t="shared" si="329"/>
        <v>155.19999999999999</v>
      </c>
    </row>
    <row r="4195" spans="1:5" x14ac:dyDescent="0.2">
      <c r="A4195" s="273">
        <f t="shared" si="330"/>
        <v>4193</v>
      </c>
      <c r="B4195" s="16">
        <f t="shared" si="327"/>
        <v>720314.25750000007</v>
      </c>
      <c r="C4195" s="274">
        <f t="shared" si="331"/>
        <v>650753.6</v>
      </c>
      <c r="D4195" s="276">
        <f t="shared" si="328"/>
        <v>171.78971082756976</v>
      </c>
      <c r="E4195" s="276">
        <f t="shared" si="329"/>
        <v>155.19999999999999</v>
      </c>
    </row>
    <row r="4196" spans="1:5" x14ac:dyDescent="0.2">
      <c r="A4196" s="273">
        <f t="shared" si="330"/>
        <v>4194</v>
      </c>
      <c r="B4196" s="16">
        <f t="shared" si="327"/>
        <v>720481.43500000006</v>
      </c>
      <c r="C4196" s="274">
        <f t="shared" si="331"/>
        <v>650908.79999999993</v>
      </c>
      <c r="D4196" s="276">
        <f t="shared" si="328"/>
        <v>171.78861111111112</v>
      </c>
      <c r="E4196" s="276">
        <f t="shared" si="329"/>
        <v>155.19999999999999</v>
      </c>
    </row>
    <row r="4197" spans="1:5" x14ac:dyDescent="0.2">
      <c r="A4197" s="273">
        <f t="shared" si="330"/>
        <v>4195</v>
      </c>
      <c r="B4197" s="16">
        <f t="shared" si="327"/>
        <v>720648.61250000005</v>
      </c>
      <c r="C4197" s="274">
        <f t="shared" si="331"/>
        <v>651064</v>
      </c>
      <c r="D4197" s="276">
        <f t="shared" si="328"/>
        <v>171.78751191895114</v>
      </c>
      <c r="E4197" s="276">
        <f t="shared" si="329"/>
        <v>155.19999999999999</v>
      </c>
    </row>
    <row r="4198" spans="1:5" x14ac:dyDescent="0.2">
      <c r="A4198" s="273">
        <f t="shared" si="330"/>
        <v>4196</v>
      </c>
      <c r="B4198" s="16">
        <f t="shared" si="327"/>
        <v>720815.79</v>
      </c>
      <c r="C4198" s="274">
        <f t="shared" si="331"/>
        <v>651219.19999999995</v>
      </c>
      <c r="D4198" s="276">
        <f t="shared" si="328"/>
        <v>171.78641325071499</v>
      </c>
      <c r="E4198" s="276">
        <f t="shared" si="329"/>
        <v>155.19999999999999</v>
      </c>
    </row>
    <row r="4199" spans="1:5" x14ac:dyDescent="0.2">
      <c r="A4199" s="273">
        <f t="shared" si="330"/>
        <v>4197</v>
      </c>
      <c r="B4199" s="16">
        <f t="shared" si="327"/>
        <v>720982.96750000003</v>
      </c>
      <c r="C4199" s="274">
        <f t="shared" si="331"/>
        <v>651374.39999999991</v>
      </c>
      <c r="D4199" s="276">
        <f t="shared" si="328"/>
        <v>171.78531510602812</v>
      </c>
      <c r="E4199" s="276">
        <f t="shared" si="329"/>
        <v>155.19999999999999</v>
      </c>
    </row>
    <row r="4200" spans="1:5" x14ac:dyDescent="0.2">
      <c r="A4200" s="273">
        <f t="shared" si="330"/>
        <v>4198</v>
      </c>
      <c r="B4200" s="16">
        <f t="shared" si="327"/>
        <v>721150.14500000002</v>
      </c>
      <c r="C4200" s="274">
        <f t="shared" si="331"/>
        <v>651529.6</v>
      </c>
      <c r="D4200" s="276">
        <f t="shared" si="328"/>
        <v>171.78421748451643</v>
      </c>
      <c r="E4200" s="276">
        <f t="shared" si="329"/>
        <v>155.19999999999999</v>
      </c>
    </row>
    <row r="4201" spans="1:5" x14ac:dyDescent="0.2">
      <c r="A4201" s="273">
        <f t="shared" si="330"/>
        <v>4199</v>
      </c>
      <c r="B4201" s="16">
        <f t="shared" si="327"/>
        <v>721317.32250000001</v>
      </c>
      <c r="C4201" s="274">
        <f t="shared" si="331"/>
        <v>651684.79999999993</v>
      </c>
      <c r="D4201" s="276">
        <f t="shared" si="328"/>
        <v>171.78312038580614</v>
      </c>
      <c r="E4201" s="276">
        <f t="shared" si="329"/>
        <v>155.19999999999999</v>
      </c>
    </row>
    <row r="4202" spans="1:5" x14ac:dyDescent="0.2">
      <c r="A4202" s="273">
        <f t="shared" si="330"/>
        <v>4200</v>
      </c>
      <c r="B4202" s="16">
        <f t="shared" si="327"/>
        <v>721484.5</v>
      </c>
      <c r="C4202" s="274">
        <f t="shared" si="331"/>
        <v>651840</v>
      </c>
      <c r="D4202" s="276">
        <f t="shared" si="328"/>
        <v>171.78202380952382</v>
      </c>
      <c r="E4202" s="276">
        <f t="shared" si="329"/>
        <v>155.19999999999999</v>
      </c>
    </row>
    <row r="4203" spans="1:5" x14ac:dyDescent="0.2">
      <c r="A4203" s="273">
        <f t="shared" si="330"/>
        <v>4201</v>
      </c>
      <c r="B4203" s="16">
        <f t="shared" si="327"/>
        <v>721651.67749999999</v>
      </c>
      <c r="C4203" s="274">
        <f t="shared" si="331"/>
        <v>651995.19999999995</v>
      </c>
      <c r="D4203" s="276">
        <f t="shared" si="328"/>
        <v>171.78092775529635</v>
      </c>
      <c r="E4203" s="276">
        <f t="shared" si="329"/>
        <v>155.19999999999999</v>
      </c>
    </row>
    <row r="4204" spans="1:5" x14ac:dyDescent="0.2">
      <c r="A4204" s="273">
        <f t="shared" si="330"/>
        <v>4202</v>
      </c>
      <c r="B4204" s="16">
        <f t="shared" si="327"/>
        <v>721818.85499999998</v>
      </c>
      <c r="C4204" s="274">
        <f t="shared" si="331"/>
        <v>652150.39999999991</v>
      </c>
      <c r="D4204" s="276">
        <f t="shared" si="328"/>
        <v>171.77983222275105</v>
      </c>
      <c r="E4204" s="276">
        <f t="shared" si="329"/>
        <v>155.19999999999999</v>
      </c>
    </row>
    <row r="4205" spans="1:5" x14ac:dyDescent="0.2">
      <c r="A4205" s="273">
        <f t="shared" si="330"/>
        <v>4203</v>
      </c>
      <c r="B4205" s="16">
        <f t="shared" si="327"/>
        <v>721986.03249999997</v>
      </c>
      <c r="C4205" s="274">
        <f t="shared" si="331"/>
        <v>652305.6</v>
      </c>
      <c r="D4205" s="276">
        <f t="shared" si="328"/>
        <v>171.77873721151559</v>
      </c>
      <c r="E4205" s="276">
        <f t="shared" si="329"/>
        <v>155.19999999999999</v>
      </c>
    </row>
    <row r="4206" spans="1:5" x14ac:dyDescent="0.2">
      <c r="A4206" s="273">
        <f t="shared" si="330"/>
        <v>4204</v>
      </c>
      <c r="B4206" s="16">
        <f t="shared" si="327"/>
        <v>722153.21000000008</v>
      </c>
      <c r="C4206" s="274">
        <f t="shared" si="331"/>
        <v>652460.79999999993</v>
      </c>
      <c r="D4206" s="276">
        <f t="shared" si="328"/>
        <v>171.77764272121792</v>
      </c>
      <c r="E4206" s="276">
        <f t="shared" si="329"/>
        <v>155.19999999999999</v>
      </c>
    </row>
    <row r="4207" spans="1:5" x14ac:dyDescent="0.2">
      <c r="A4207" s="273">
        <f t="shared" si="330"/>
        <v>4205</v>
      </c>
      <c r="B4207" s="16">
        <f t="shared" si="327"/>
        <v>722320.38750000007</v>
      </c>
      <c r="C4207" s="274">
        <f t="shared" si="331"/>
        <v>652616</v>
      </c>
      <c r="D4207" s="276">
        <f t="shared" si="328"/>
        <v>171.77654875148633</v>
      </c>
      <c r="E4207" s="276">
        <f t="shared" si="329"/>
        <v>155.19999999999999</v>
      </c>
    </row>
    <row r="4208" spans="1:5" x14ac:dyDescent="0.2">
      <c r="A4208" s="273">
        <f t="shared" si="330"/>
        <v>4206</v>
      </c>
      <c r="B4208" s="16">
        <f t="shared" si="327"/>
        <v>722487.56500000006</v>
      </c>
      <c r="C4208" s="274">
        <f t="shared" si="331"/>
        <v>652771.19999999995</v>
      </c>
      <c r="D4208" s="276">
        <f t="shared" si="328"/>
        <v>171.77545530194962</v>
      </c>
      <c r="E4208" s="276">
        <f t="shared" si="329"/>
        <v>155.19999999999999</v>
      </c>
    </row>
    <row r="4209" spans="1:5" x14ac:dyDescent="0.2">
      <c r="A4209" s="273">
        <f t="shared" si="330"/>
        <v>4207</v>
      </c>
      <c r="B4209" s="16">
        <f t="shared" si="327"/>
        <v>722654.74250000005</v>
      </c>
      <c r="C4209" s="274">
        <f t="shared" si="331"/>
        <v>652926.39999999991</v>
      </c>
      <c r="D4209" s="276">
        <f t="shared" si="328"/>
        <v>171.77436237223677</v>
      </c>
      <c r="E4209" s="276">
        <f t="shared" si="329"/>
        <v>155.19999999999999</v>
      </c>
    </row>
    <row r="4210" spans="1:5" x14ac:dyDescent="0.2">
      <c r="A4210" s="273">
        <f t="shared" si="330"/>
        <v>4208</v>
      </c>
      <c r="B4210" s="16">
        <f t="shared" si="327"/>
        <v>722821.92</v>
      </c>
      <c r="C4210" s="274">
        <f t="shared" si="331"/>
        <v>653081.59999999998</v>
      </c>
      <c r="D4210" s="276">
        <f t="shared" si="328"/>
        <v>171.77326996197721</v>
      </c>
      <c r="E4210" s="276">
        <f t="shared" si="329"/>
        <v>155.19999999999999</v>
      </c>
    </row>
    <row r="4211" spans="1:5" x14ac:dyDescent="0.2">
      <c r="A4211" s="273">
        <f t="shared" si="330"/>
        <v>4209</v>
      </c>
      <c r="B4211" s="16">
        <f t="shared" si="327"/>
        <v>722989.09750000003</v>
      </c>
      <c r="C4211" s="274">
        <f t="shared" si="331"/>
        <v>653236.79999999993</v>
      </c>
      <c r="D4211" s="276">
        <f t="shared" si="328"/>
        <v>171.77217807080066</v>
      </c>
      <c r="E4211" s="276">
        <f t="shared" si="329"/>
        <v>155.19999999999999</v>
      </c>
    </row>
    <row r="4212" spans="1:5" x14ac:dyDescent="0.2">
      <c r="A4212" s="273">
        <f t="shared" si="330"/>
        <v>4210</v>
      </c>
      <c r="B4212" s="16">
        <f t="shared" si="327"/>
        <v>723156.27500000002</v>
      </c>
      <c r="C4212" s="274">
        <f t="shared" si="331"/>
        <v>653392</v>
      </c>
      <c r="D4212" s="276">
        <f t="shared" si="328"/>
        <v>171.77108669833729</v>
      </c>
      <c r="E4212" s="276">
        <f t="shared" si="329"/>
        <v>155.19999999999999</v>
      </c>
    </row>
    <row r="4213" spans="1:5" x14ac:dyDescent="0.2">
      <c r="A4213" s="273">
        <f t="shared" si="330"/>
        <v>4211</v>
      </c>
      <c r="B4213" s="16">
        <f t="shared" si="327"/>
        <v>723323.45250000001</v>
      </c>
      <c r="C4213" s="274">
        <f t="shared" si="331"/>
        <v>653547.19999999995</v>
      </c>
      <c r="D4213" s="276">
        <f t="shared" si="328"/>
        <v>171.76999584421753</v>
      </c>
      <c r="E4213" s="276">
        <f t="shared" si="329"/>
        <v>155.19999999999999</v>
      </c>
    </row>
    <row r="4214" spans="1:5" x14ac:dyDescent="0.2">
      <c r="A4214" s="273">
        <f t="shared" si="330"/>
        <v>4212</v>
      </c>
      <c r="B4214" s="16">
        <f t="shared" si="327"/>
        <v>723490.63</v>
      </c>
      <c r="C4214" s="274">
        <f t="shared" si="331"/>
        <v>653702.39999999991</v>
      </c>
      <c r="D4214" s="276">
        <f t="shared" si="328"/>
        <v>171.76890550807218</v>
      </c>
      <c r="E4214" s="276">
        <f t="shared" si="329"/>
        <v>155.19999999999999</v>
      </c>
    </row>
    <row r="4215" spans="1:5" x14ac:dyDescent="0.2">
      <c r="A4215" s="273">
        <f t="shared" si="330"/>
        <v>4213</v>
      </c>
      <c r="B4215" s="16">
        <f t="shared" si="327"/>
        <v>723657.8075</v>
      </c>
      <c r="C4215" s="274">
        <f t="shared" si="331"/>
        <v>653857.6</v>
      </c>
      <c r="D4215" s="276">
        <f t="shared" si="328"/>
        <v>171.7678156895324</v>
      </c>
      <c r="E4215" s="276">
        <f t="shared" si="329"/>
        <v>155.19999999999999</v>
      </c>
    </row>
    <row r="4216" spans="1:5" x14ac:dyDescent="0.2">
      <c r="A4216" s="273">
        <f t="shared" si="330"/>
        <v>4214</v>
      </c>
      <c r="B4216" s="16">
        <f t="shared" si="327"/>
        <v>723824.98499999999</v>
      </c>
      <c r="C4216" s="274">
        <f t="shared" si="331"/>
        <v>654012.79999999993</v>
      </c>
      <c r="D4216" s="276">
        <f t="shared" si="328"/>
        <v>171.7667263882297</v>
      </c>
      <c r="E4216" s="276">
        <f t="shared" si="329"/>
        <v>155.19999999999999</v>
      </c>
    </row>
    <row r="4217" spans="1:5" x14ac:dyDescent="0.2">
      <c r="A4217" s="273">
        <f t="shared" si="330"/>
        <v>4215</v>
      </c>
      <c r="B4217" s="16">
        <f t="shared" si="327"/>
        <v>723992.16249999998</v>
      </c>
      <c r="C4217" s="274">
        <f t="shared" si="331"/>
        <v>654168</v>
      </c>
      <c r="D4217" s="276">
        <f t="shared" si="328"/>
        <v>171.76563760379597</v>
      </c>
      <c r="E4217" s="276">
        <f t="shared" si="329"/>
        <v>155.19999999999999</v>
      </c>
    </row>
    <row r="4218" spans="1:5" x14ac:dyDescent="0.2">
      <c r="A4218" s="273">
        <f t="shared" si="330"/>
        <v>4216</v>
      </c>
      <c r="B4218" s="16">
        <f t="shared" si="327"/>
        <v>724159.34</v>
      </c>
      <c r="C4218" s="274">
        <f t="shared" si="331"/>
        <v>654323.19999999995</v>
      </c>
      <c r="D4218" s="276">
        <f t="shared" si="328"/>
        <v>171.76454933586336</v>
      </c>
      <c r="E4218" s="276">
        <f t="shared" si="329"/>
        <v>155.19999999999999</v>
      </c>
    </row>
    <row r="4219" spans="1:5" x14ac:dyDescent="0.2">
      <c r="A4219" s="273">
        <f t="shared" si="330"/>
        <v>4217</v>
      </c>
      <c r="B4219" s="16">
        <f t="shared" si="327"/>
        <v>724326.51750000007</v>
      </c>
      <c r="C4219" s="274">
        <f t="shared" si="331"/>
        <v>654478.39999999991</v>
      </c>
      <c r="D4219" s="276">
        <f t="shared" si="328"/>
        <v>171.76346158406452</v>
      </c>
      <c r="E4219" s="276">
        <f t="shared" si="329"/>
        <v>155.19999999999999</v>
      </c>
    </row>
    <row r="4220" spans="1:5" x14ac:dyDescent="0.2">
      <c r="A4220" s="273">
        <f t="shared" si="330"/>
        <v>4218</v>
      </c>
      <c r="B4220" s="16">
        <f t="shared" si="327"/>
        <v>724493.69500000007</v>
      </c>
      <c r="C4220" s="274">
        <f t="shared" si="331"/>
        <v>654633.6</v>
      </c>
      <c r="D4220" s="276">
        <f t="shared" si="328"/>
        <v>171.76237434803227</v>
      </c>
      <c r="E4220" s="276">
        <f t="shared" si="329"/>
        <v>155.19999999999999</v>
      </c>
    </row>
    <row r="4221" spans="1:5" x14ac:dyDescent="0.2">
      <c r="A4221" s="273">
        <f t="shared" si="330"/>
        <v>4219</v>
      </c>
      <c r="B4221" s="16">
        <f t="shared" si="327"/>
        <v>724660.87250000006</v>
      </c>
      <c r="C4221" s="274">
        <f t="shared" si="331"/>
        <v>654788.79999999993</v>
      </c>
      <c r="D4221" s="276">
        <f t="shared" si="328"/>
        <v>171.76128762739987</v>
      </c>
      <c r="E4221" s="276">
        <f t="shared" si="329"/>
        <v>155.19999999999999</v>
      </c>
    </row>
    <row r="4222" spans="1:5" x14ac:dyDescent="0.2">
      <c r="A4222" s="273">
        <f t="shared" si="330"/>
        <v>4220</v>
      </c>
      <c r="B4222" s="16">
        <f t="shared" si="327"/>
        <v>724828.05</v>
      </c>
      <c r="C4222" s="274">
        <f t="shared" si="331"/>
        <v>654944</v>
      </c>
      <c r="D4222" s="276">
        <f t="shared" si="328"/>
        <v>171.76020142180096</v>
      </c>
      <c r="E4222" s="276">
        <f t="shared" si="329"/>
        <v>155.19999999999999</v>
      </c>
    </row>
    <row r="4223" spans="1:5" x14ac:dyDescent="0.2">
      <c r="A4223" s="273">
        <f t="shared" si="330"/>
        <v>4221</v>
      </c>
      <c r="B4223" s="16">
        <f t="shared" si="327"/>
        <v>724995.22750000004</v>
      </c>
      <c r="C4223" s="274">
        <f t="shared" si="331"/>
        <v>655099.19999999995</v>
      </c>
      <c r="D4223" s="276">
        <f t="shared" si="328"/>
        <v>171.75911573086947</v>
      </c>
      <c r="E4223" s="276">
        <f t="shared" si="329"/>
        <v>155.19999999999999</v>
      </c>
    </row>
    <row r="4224" spans="1:5" x14ac:dyDescent="0.2">
      <c r="A4224" s="273">
        <f t="shared" si="330"/>
        <v>4222</v>
      </c>
      <c r="B4224" s="16">
        <f t="shared" si="327"/>
        <v>725162.40500000003</v>
      </c>
      <c r="C4224" s="274">
        <f t="shared" si="331"/>
        <v>655254.39999999991</v>
      </c>
      <c r="D4224" s="276">
        <f t="shared" si="328"/>
        <v>171.7580305542397</v>
      </c>
      <c r="E4224" s="276">
        <f t="shared" si="329"/>
        <v>155.19999999999999</v>
      </c>
    </row>
    <row r="4225" spans="1:5" x14ac:dyDescent="0.2">
      <c r="A4225" s="273">
        <f t="shared" si="330"/>
        <v>4223</v>
      </c>
      <c r="B4225" s="16">
        <f t="shared" si="327"/>
        <v>725329.58250000002</v>
      </c>
      <c r="C4225" s="274">
        <f t="shared" si="331"/>
        <v>655409.6</v>
      </c>
      <c r="D4225" s="276">
        <f t="shared" si="328"/>
        <v>171.75694589154631</v>
      </c>
      <c r="E4225" s="276">
        <f t="shared" si="329"/>
        <v>155.19999999999999</v>
      </c>
    </row>
    <row r="4226" spans="1:5" x14ac:dyDescent="0.2">
      <c r="A4226" s="273">
        <f t="shared" si="330"/>
        <v>4224</v>
      </c>
      <c r="B4226" s="16">
        <f t="shared" si="327"/>
        <v>725496.76</v>
      </c>
      <c r="C4226" s="274">
        <f t="shared" si="331"/>
        <v>655564.79999999993</v>
      </c>
      <c r="D4226" s="276">
        <f t="shared" si="328"/>
        <v>171.75586174242426</v>
      </c>
      <c r="E4226" s="276">
        <f t="shared" si="329"/>
        <v>155.19999999999999</v>
      </c>
    </row>
    <row r="4227" spans="1:5" x14ac:dyDescent="0.2">
      <c r="A4227" s="273">
        <f t="shared" si="330"/>
        <v>4225</v>
      </c>
      <c r="B4227" s="16">
        <f t="shared" si="327"/>
        <v>725663.9375</v>
      </c>
      <c r="C4227" s="274">
        <f t="shared" si="331"/>
        <v>655720</v>
      </c>
      <c r="D4227" s="276">
        <f t="shared" si="328"/>
        <v>171.75477810650887</v>
      </c>
      <c r="E4227" s="276">
        <f t="shared" si="329"/>
        <v>155.19999999999999</v>
      </c>
    </row>
    <row r="4228" spans="1:5" x14ac:dyDescent="0.2">
      <c r="A4228" s="273">
        <f t="shared" si="330"/>
        <v>4226</v>
      </c>
      <c r="B4228" s="16">
        <f t="shared" ref="B4228:B4291" si="332">1.165*(16600+(A4228*143.5))</f>
        <v>725831.11499999999</v>
      </c>
      <c r="C4228" s="274">
        <f t="shared" si="331"/>
        <v>655875.19999999995</v>
      </c>
      <c r="D4228" s="276">
        <f t="shared" ref="D4228:D4291" si="333">B4228/A4228</f>
        <v>171.75369498343588</v>
      </c>
      <c r="E4228" s="276">
        <f t="shared" ref="E4228:E4291" si="334">C4228/A4228</f>
        <v>155.19999999999999</v>
      </c>
    </row>
    <row r="4229" spans="1:5" x14ac:dyDescent="0.2">
      <c r="A4229" s="273">
        <f t="shared" si="330"/>
        <v>4227</v>
      </c>
      <c r="B4229" s="16">
        <f t="shared" si="332"/>
        <v>725998.29249999998</v>
      </c>
      <c r="C4229" s="274">
        <f t="shared" si="331"/>
        <v>656030.39999999991</v>
      </c>
      <c r="D4229" s="276">
        <f t="shared" si="333"/>
        <v>171.75261237284124</v>
      </c>
      <c r="E4229" s="276">
        <f t="shared" si="334"/>
        <v>155.19999999999999</v>
      </c>
    </row>
    <row r="4230" spans="1:5" x14ac:dyDescent="0.2">
      <c r="A4230" s="273">
        <f t="shared" si="330"/>
        <v>4228</v>
      </c>
      <c r="B4230" s="16">
        <f t="shared" si="332"/>
        <v>726165.47</v>
      </c>
      <c r="C4230" s="274">
        <f t="shared" si="331"/>
        <v>656185.59999999998</v>
      </c>
      <c r="D4230" s="276">
        <f t="shared" si="333"/>
        <v>171.75153027436139</v>
      </c>
      <c r="E4230" s="276">
        <f t="shared" si="334"/>
        <v>155.19999999999999</v>
      </c>
    </row>
    <row r="4231" spans="1:5" x14ac:dyDescent="0.2">
      <c r="A4231" s="273">
        <f t="shared" si="330"/>
        <v>4229</v>
      </c>
      <c r="B4231" s="16">
        <f t="shared" si="332"/>
        <v>726332.64750000008</v>
      </c>
      <c r="C4231" s="274">
        <f t="shared" si="331"/>
        <v>656340.79999999993</v>
      </c>
      <c r="D4231" s="276">
        <f t="shared" si="333"/>
        <v>171.75044868763302</v>
      </c>
      <c r="E4231" s="276">
        <f t="shared" si="334"/>
        <v>155.19999999999999</v>
      </c>
    </row>
    <row r="4232" spans="1:5" x14ac:dyDescent="0.2">
      <c r="A4232" s="273">
        <f t="shared" si="330"/>
        <v>4230</v>
      </c>
      <c r="B4232" s="16">
        <f t="shared" si="332"/>
        <v>726499.82500000007</v>
      </c>
      <c r="C4232" s="274">
        <f t="shared" si="331"/>
        <v>656496</v>
      </c>
      <c r="D4232" s="276">
        <f t="shared" si="333"/>
        <v>171.74936761229316</v>
      </c>
      <c r="E4232" s="276">
        <f t="shared" si="334"/>
        <v>155.19999999999999</v>
      </c>
    </row>
    <row r="4233" spans="1:5" x14ac:dyDescent="0.2">
      <c r="A4233" s="273">
        <f t="shared" si="330"/>
        <v>4231</v>
      </c>
      <c r="B4233" s="16">
        <f t="shared" si="332"/>
        <v>726667.00250000006</v>
      </c>
      <c r="C4233" s="274">
        <f t="shared" si="331"/>
        <v>656651.19999999995</v>
      </c>
      <c r="D4233" s="276">
        <f t="shared" si="333"/>
        <v>171.7482870479792</v>
      </c>
      <c r="E4233" s="276">
        <f t="shared" si="334"/>
        <v>155.19999999999999</v>
      </c>
    </row>
    <row r="4234" spans="1:5" x14ac:dyDescent="0.2">
      <c r="A4234" s="273">
        <f t="shared" si="330"/>
        <v>4232</v>
      </c>
      <c r="B4234" s="16">
        <f t="shared" si="332"/>
        <v>726834.18</v>
      </c>
      <c r="C4234" s="274">
        <f t="shared" si="331"/>
        <v>656806.39999999991</v>
      </c>
      <c r="D4234" s="276">
        <f t="shared" si="333"/>
        <v>171.74720699432893</v>
      </c>
      <c r="E4234" s="276">
        <f t="shared" si="334"/>
        <v>155.19999999999999</v>
      </c>
    </row>
    <row r="4235" spans="1:5" x14ac:dyDescent="0.2">
      <c r="A4235" s="273">
        <f t="shared" si="330"/>
        <v>4233</v>
      </c>
      <c r="B4235" s="16">
        <f t="shared" si="332"/>
        <v>727001.35750000004</v>
      </c>
      <c r="C4235" s="274">
        <f t="shared" si="331"/>
        <v>656961.6</v>
      </c>
      <c r="D4235" s="276">
        <f t="shared" si="333"/>
        <v>171.7461274509804</v>
      </c>
      <c r="E4235" s="276">
        <f t="shared" si="334"/>
        <v>155.19999999999999</v>
      </c>
    </row>
    <row r="4236" spans="1:5" x14ac:dyDescent="0.2">
      <c r="A4236" s="273">
        <f t="shared" si="330"/>
        <v>4234</v>
      </c>
      <c r="B4236" s="16">
        <f t="shared" si="332"/>
        <v>727168.53500000003</v>
      </c>
      <c r="C4236" s="274">
        <f t="shared" si="331"/>
        <v>657116.79999999993</v>
      </c>
      <c r="D4236" s="276">
        <f t="shared" si="333"/>
        <v>171.74504841757204</v>
      </c>
      <c r="E4236" s="276">
        <f t="shared" si="334"/>
        <v>155.19999999999999</v>
      </c>
    </row>
    <row r="4237" spans="1:5" x14ac:dyDescent="0.2">
      <c r="A4237" s="273">
        <f t="shared" si="330"/>
        <v>4235</v>
      </c>
      <c r="B4237" s="16">
        <f t="shared" si="332"/>
        <v>727335.71250000002</v>
      </c>
      <c r="C4237" s="274">
        <f t="shared" si="331"/>
        <v>657272</v>
      </c>
      <c r="D4237" s="276">
        <f t="shared" si="333"/>
        <v>171.74396989374262</v>
      </c>
      <c r="E4237" s="276">
        <f t="shared" si="334"/>
        <v>155.19999999999999</v>
      </c>
    </row>
    <row r="4238" spans="1:5" x14ac:dyDescent="0.2">
      <c r="A4238" s="273">
        <f t="shared" si="330"/>
        <v>4236</v>
      </c>
      <c r="B4238" s="16">
        <f t="shared" si="332"/>
        <v>727502.89</v>
      </c>
      <c r="C4238" s="274">
        <f t="shared" si="331"/>
        <v>657427.19999999995</v>
      </c>
      <c r="D4238" s="276">
        <f t="shared" si="333"/>
        <v>171.74289187913126</v>
      </c>
      <c r="E4238" s="276">
        <f t="shared" si="334"/>
        <v>155.19999999999999</v>
      </c>
    </row>
    <row r="4239" spans="1:5" x14ac:dyDescent="0.2">
      <c r="A4239" s="273">
        <f t="shared" ref="A4239:A4302" si="335">A4238+1</f>
        <v>4237</v>
      </c>
      <c r="B4239" s="16">
        <f t="shared" si="332"/>
        <v>727670.0675</v>
      </c>
      <c r="C4239" s="274">
        <f t="shared" ref="C4239:C4302" si="336">A4239*155.2</f>
        <v>657582.39999999991</v>
      </c>
      <c r="D4239" s="276">
        <f t="shared" si="333"/>
        <v>171.74181437337739</v>
      </c>
      <c r="E4239" s="276">
        <f t="shared" si="334"/>
        <v>155.19999999999999</v>
      </c>
    </row>
    <row r="4240" spans="1:5" x14ac:dyDescent="0.2">
      <c r="A4240" s="273">
        <f t="shared" si="335"/>
        <v>4238</v>
      </c>
      <c r="B4240" s="16">
        <f t="shared" si="332"/>
        <v>727837.245</v>
      </c>
      <c r="C4240" s="274">
        <f t="shared" si="336"/>
        <v>657737.6</v>
      </c>
      <c r="D4240" s="276">
        <f t="shared" si="333"/>
        <v>171.74073737612082</v>
      </c>
      <c r="E4240" s="276">
        <f t="shared" si="334"/>
        <v>155.19999999999999</v>
      </c>
    </row>
    <row r="4241" spans="1:5" x14ac:dyDescent="0.2">
      <c r="A4241" s="273">
        <f t="shared" si="335"/>
        <v>4239</v>
      </c>
      <c r="B4241" s="16">
        <f t="shared" si="332"/>
        <v>728004.42249999999</v>
      </c>
      <c r="C4241" s="274">
        <f t="shared" si="336"/>
        <v>657892.79999999993</v>
      </c>
      <c r="D4241" s="276">
        <f t="shared" si="333"/>
        <v>171.73966088700166</v>
      </c>
      <c r="E4241" s="276">
        <f t="shared" si="334"/>
        <v>155.19999999999999</v>
      </c>
    </row>
    <row r="4242" spans="1:5" x14ac:dyDescent="0.2">
      <c r="A4242" s="273">
        <f t="shared" si="335"/>
        <v>4240</v>
      </c>
      <c r="B4242" s="16">
        <f t="shared" si="332"/>
        <v>728171.6</v>
      </c>
      <c r="C4242" s="274">
        <f t="shared" si="336"/>
        <v>658048</v>
      </c>
      <c r="D4242" s="276">
        <f t="shared" si="333"/>
        <v>171.73858490566036</v>
      </c>
      <c r="E4242" s="276">
        <f t="shared" si="334"/>
        <v>155.19999999999999</v>
      </c>
    </row>
    <row r="4243" spans="1:5" x14ac:dyDescent="0.2">
      <c r="A4243" s="273">
        <f t="shared" si="335"/>
        <v>4241</v>
      </c>
      <c r="B4243" s="16">
        <f t="shared" si="332"/>
        <v>728338.77749999997</v>
      </c>
      <c r="C4243" s="274">
        <f t="shared" si="336"/>
        <v>658203.19999999995</v>
      </c>
      <c r="D4243" s="276">
        <f t="shared" si="333"/>
        <v>171.73750943173778</v>
      </c>
      <c r="E4243" s="276">
        <f t="shared" si="334"/>
        <v>155.19999999999999</v>
      </c>
    </row>
    <row r="4244" spans="1:5" x14ac:dyDescent="0.2">
      <c r="A4244" s="273">
        <f t="shared" si="335"/>
        <v>4242</v>
      </c>
      <c r="B4244" s="16">
        <f t="shared" si="332"/>
        <v>728505.95500000007</v>
      </c>
      <c r="C4244" s="274">
        <f t="shared" si="336"/>
        <v>658358.39999999991</v>
      </c>
      <c r="D4244" s="276">
        <f t="shared" si="333"/>
        <v>171.73643446487509</v>
      </c>
      <c r="E4244" s="276">
        <f t="shared" si="334"/>
        <v>155.19999999999999</v>
      </c>
    </row>
    <row r="4245" spans="1:5" x14ac:dyDescent="0.2">
      <c r="A4245" s="273">
        <f t="shared" si="335"/>
        <v>4243</v>
      </c>
      <c r="B4245" s="16">
        <f t="shared" si="332"/>
        <v>728673.13250000007</v>
      </c>
      <c r="C4245" s="274">
        <f t="shared" si="336"/>
        <v>658513.6</v>
      </c>
      <c r="D4245" s="276">
        <f t="shared" si="333"/>
        <v>171.73536000471367</v>
      </c>
      <c r="E4245" s="276">
        <f t="shared" si="334"/>
        <v>155.19999999999999</v>
      </c>
    </row>
    <row r="4246" spans="1:5" x14ac:dyDescent="0.2">
      <c r="A4246" s="273">
        <f t="shared" si="335"/>
        <v>4244</v>
      </c>
      <c r="B4246" s="16">
        <f t="shared" si="332"/>
        <v>728840.31</v>
      </c>
      <c r="C4246" s="274">
        <f t="shared" si="336"/>
        <v>658668.79999999993</v>
      </c>
      <c r="D4246" s="276">
        <f t="shared" si="333"/>
        <v>171.73428605089541</v>
      </c>
      <c r="E4246" s="276">
        <f t="shared" si="334"/>
        <v>155.19999999999999</v>
      </c>
    </row>
    <row r="4247" spans="1:5" x14ac:dyDescent="0.2">
      <c r="A4247" s="273">
        <f t="shared" si="335"/>
        <v>4245</v>
      </c>
      <c r="B4247" s="16">
        <f t="shared" si="332"/>
        <v>729007.48750000005</v>
      </c>
      <c r="C4247" s="274">
        <f t="shared" si="336"/>
        <v>658824</v>
      </c>
      <c r="D4247" s="276">
        <f t="shared" si="333"/>
        <v>171.73321260306244</v>
      </c>
      <c r="E4247" s="276">
        <f t="shared" si="334"/>
        <v>155.19999999999999</v>
      </c>
    </row>
    <row r="4248" spans="1:5" x14ac:dyDescent="0.2">
      <c r="A4248" s="273">
        <f t="shared" si="335"/>
        <v>4246</v>
      </c>
      <c r="B4248" s="16">
        <f t="shared" si="332"/>
        <v>729174.66500000004</v>
      </c>
      <c r="C4248" s="274">
        <f t="shared" si="336"/>
        <v>658979.19999999995</v>
      </c>
      <c r="D4248" s="276">
        <f t="shared" si="333"/>
        <v>171.73213966085729</v>
      </c>
      <c r="E4248" s="276">
        <f t="shared" si="334"/>
        <v>155.19999999999999</v>
      </c>
    </row>
    <row r="4249" spans="1:5" x14ac:dyDescent="0.2">
      <c r="A4249" s="273">
        <f t="shared" si="335"/>
        <v>4247</v>
      </c>
      <c r="B4249" s="16">
        <f t="shared" si="332"/>
        <v>729341.84250000003</v>
      </c>
      <c r="C4249" s="274">
        <f t="shared" si="336"/>
        <v>659134.39999999991</v>
      </c>
      <c r="D4249" s="276">
        <f t="shared" si="333"/>
        <v>171.73106722392276</v>
      </c>
      <c r="E4249" s="276">
        <f t="shared" si="334"/>
        <v>155.19999999999999</v>
      </c>
    </row>
    <row r="4250" spans="1:5" x14ac:dyDescent="0.2">
      <c r="A4250" s="273">
        <f t="shared" si="335"/>
        <v>4248</v>
      </c>
      <c r="B4250" s="16">
        <f t="shared" si="332"/>
        <v>729509.02</v>
      </c>
      <c r="C4250" s="274">
        <f t="shared" si="336"/>
        <v>659289.59999999998</v>
      </c>
      <c r="D4250" s="276">
        <f t="shared" si="333"/>
        <v>171.72999529190207</v>
      </c>
      <c r="E4250" s="276">
        <f t="shared" si="334"/>
        <v>155.19999999999999</v>
      </c>
    </row>
    <row r="4251" spans="1:5" x14ac:dyDescent="0.2">
      <c r="A4251" s="273">
        <f t="shared" si="335"/>
        <v>4249</v>
      </c>
      <c r="B4251" s="16">
        <f t="shared" si="332"/>
        <v>729676.19750000001</v>
      </c>
      <c r="C4251" s="274">
        <f t="shared" si="336"/>
        <v>659444.79999999993</v>
      </c>
      <c r="D4251" s="276">
        <f t="shared" si="333"/>
        <v>171.72892386443868</v>
      </c>
      <c r="E4251" s="276">
        <f t="shared" si="334"/>
        <v>155.19999999999999</v>
      </c>
    </row>
    <row r="4252" spans="1:5" x14ac:dyDescent="0.2">
      <c r="A4252" s="273">
        <f t="shared" si="335"/>
        <v>4250</v>
      </c>
      <c r="B4252" s="16">
        <f t="shared" si="332"/>
        <v>729843.375</v>
      </c>
      <c r="C4252" s="274">
        <f t="shared" si="336"/>
        <v>659600</v>
      </c>
      <c r="D4252" s="276">
        <f t="shared" si="333"/>
        <v>171.72785294117648</v>
      </c>
      <c r="E4252" s="276">
        <f t="shared" si="334"/>
        <v>155.19999999999999</v>
      </c>
    </row>
    <row r="4253" spans="1:5" x14ac:dyDescent="0.2">
      <c r="A4253" s="273">
        <f t="shared" si="335"/>
        <v>4251</v>
      </c>
      <c r="B4253" s="16">
        <f t="shared" si="332"/>
        <v>730010.55249999999</v>
      </c>
      <c r="C4253" s="274">
        <f t="shared" si="336"/>
        <v>659755.19999999995</v>
      </c>
      <c r="D4253" s="276">
        <f t="shared" si="333"/>
        <v>171.72678252175959</v>
      </c>
      <c r="E4253" s="276">
        <f t="shared" si="334"/>
        <v>155.19999999999999</v>
      </c>
    </row>
    <row r="4254" spans="1:5" x14ac:dyDescent="0.2">
      <c r="A4254" s="273">
        <f t="shared" si="335"/>
        <v>4252</v>
      </c>
      <c r="B4254" s="16">
        <f t="shared" si="332"/>
        <v>730177.73</v>
      </c>
      <c r="C4254" s="274">
        <f t="shared" si="336"/>
        <v>659910.39999999991</v>
      </c>
      <c r="D4254" s="276">
        <f t="shared" si="333"/>
        <v>171.72571260583254</v>
      </c>
      <c r="E4254" s="276">
        <f t="shared" si="334"/>
        <v>155.19999999999999</v>
      </c>
    </row>
    <row r="4255" spans="1:5" x14ac:dyDescent="0.2">
      <c r="A4255" s="273">
        <f t="shared" si="335"/>
        <v>4253</v>
      </c>
      <c r="B4255" s="16">
        <f t="shared" si="332"/>
        <v>730344.90749999997</v>
      </c>
      <c r="C4255" s="274">
        <f t="shared" si="336"/>
        <v>660065.6</v>
      </c>
      <c r="D4255" s="276">
        <f t="shared" si="333"/>
        <v>171.72464319304021</v>
      </c>
      <c r="E4255" s="276">
        <f t="shared" si="334"/>
        <v>155.19999999999999</v>
      </c>
    </row>
    <row r="4256" spans="1:5" x14ac:dyDescent="0.2">
      <c r="A4256" s="273">
        <f t="shared" si="335"/>
        <v>4254</v>
      </c>
      <c r="B4256" s="16">
        <f t="shared" si="332"/>
        <v>730512.08500000008</v>
      </c>
      <c r="C4256" s="274">
        <f t="shared" si="336"/>
        <v>660220.79999999993</v>
      </c>
      <c r="D4256" s="276">
        <f t="shared" si="333"/>
        <v>171.72357428302774</v>
      </c>
      <c r="E4256" s="276">
        <f t="shared" si="334"/>
        <v>155.19999999999999</v>
      </c>
    </row>
    <row r="4257" spans="1:5" x14ac:dyDescent="0.2">
      <c r="A4257" s="273">
        <f t="shared" si="335"/>
        <v>4255</v>
      </c>
      <c r="B4257" s="16">
        <f t="shared" si="332"/>
        <v>730679.26250000007</v>
      </c>
      <c r="C4257" s="274">
        <f t="shared" si="336"/>
        <v>660376</v>
      </c>
      <c r="D4257" s="276">
        <f t="shared" si="333"/>
        <v>171.72250587544067</v>
      </c>
      <c r="E4257" s="276">
        <f t="shared" si="334"/>
        <v>155.19999999999999</v>
      </c>
    </row>
    <row r="4258" spans="1:5" x14ac:dyDescent="0.2">
      <c r="A4258" s="273">
        <f t="shared" si="335"/>
        <v>4256</v>
      </c>
      <c r="B4258" s="16">
        <f t="shared" si="332"/>
        <v>730846.44000000006</v>
      </c>
      <c r="C4258" s="274">
        <f t="shared" si="336"/>
        <v>660531.19999999995</v>
      </c>
      <c r="D4258" s="276">
        <f t="shared" si="333"/>
        <v>171.72143796992484</v>
      </c>
      <c r="E4258" s="276">
        <f t="shared" si="334"/>
        <v>155.19999999999999</v>
      </c>
    </row>
    <row r="4259" spans="1:5" x14ac:dyDescent="0.2">
      <c r="A4259" s="273">
        <f t="shared" si="335"/>
        <v>4257</v>
      </c>
      <c r="B4259" s="16">
        <f t="shared" si="332"/>
        <v>731013.61750000005</v>
      </c>
      <c r="C4259" s="274">
        <f t="shared" si="336"/>
        <v>660686.39999999991</v>
      </c>
      <c r="D4259" s="276">
        <f t="shared" si="333"/>
        <v>171.72037056612641</v>
      </c>
      <c r="E4259" s="276">
        <f t="shared" si="334"/>
        <v>155.19999999999999</v>
      </c>
    </row>
    <row r="4260" spans="1:5" x14ac:dyDescent="0.2">
      <c r="A4260" s="273">
        <f t="shared" si="335"/>
        <v>4258</v>
      </c>
      <c r="B4260" s="16">
        <f t="shared" si="332"/>
        <v>731180.79500000004</v>
      </c>
      <c r="C4260" s="274">
        <f t="shared" si="336"/>
        <v>660841.6</v>
      </c>
      <c r="D4260" s="276">
        <f t="shared" si="333"/>
        <v>171.71930366369187</v>
      </c>
      <c r="E4260" s="276">
        <f t="shared" si="334"/>
        <v>155.19999999999999</v>
      </c>
    </row>
    <row r="4261" spans="1:5" x14ac:dyDescent="0.2">
      <c r="A4261" s="273">
        <f t="shared" si="335"/>
        <v>4259</v>
      </c>
      <c r="B4261" s="16">
        <f t="shared" si="332"/>
        <v>731347.97250000003</v>
      </c>
      <c r="C4261" s="274">
        <f t="shared" si="336"/>
        <v>660996.79999999993</v>
      </c>
      <c r="D4261" s="276">
        <f t="shared" si="333"/>
        <v>171.71823726226813</v>
      </c>
      <c r="E4261" s="276">
        <f t="shared" si="334"/>
        <v>155.19999999999999</v>
      </c>
    </row>
    <row r="4262" spans="1:5" x14ac:dyDescent="0.2">
      <c r="A4262" s="273">
        <f t="shared" si="335"/>
        <v>4260</v>
      </c>
      <c r="B4262" s="16">
        <f t="shared" si="332"/>
        <v>731515.15</v>
      </c>
      <c r="C4262" s="274">
        <f t="shared" si="336"/>
        <v>661152</v>
      </c>
      <c r="D4262" s="276">
        <f t="shared" si="333"/>
        <v>171.71717136150235</v>
      </c>
      <c r="E4262" s="276">
        <f t="shared" si="334"/>
        <v>155.19999999999999</v>
      </c>
    </row>
    <row r="4263" spans="1:5" x14ac:dyDescent="0.2">
      <c r="A4263" s="273">
        <f t="shared" si="335"/>
        <v>4261</v>
      </c>
      <c r="B4263" s="16">
        <f t="shared" si="332"/>
        <v>731682.32750000001</v>
      </c>
      <c r="C4263" s="274">
        <f t="shared" si="336"/>
        <v>661307.19999999995</v>
      </c>
      <c r="D4263" s="276">
        <f t="shared" si="333"/>
        <v>171.71610596104202</v>
      </c>
      <c r="E4263" s="276">
        <f t="shared" si="334"/>
        <v>155.19999999999999</v>
      </c>
    </row>
    <row r="4264" spans="1:5" x14ac:dyDescent="0.2">
      <c r="A4264" s="273">
        <f t="shared" si="335"/>
        <v>4262</v>
      </c>
      <c r="B4264" s="16">
        <f t="shared" si="332"/>
        <v>731849.505</v>
      </c>
      <c r="C4264" s="274">
        <f t="shared" si="336"/>
        <v>661462.39999999991</v>
      </c>
      <c r="D4264" s="276">
        <f t="shared" si="333"/>
        <v>171.71504106053496</v>
      </c>
      <c r="E4264" s="276">
        <f t="shared" si="334"/>
        <v>155.19999999999999</v>
      </c>
    </row>
    <row r="4265" spans="1:5" x14ac:dyDescent="0.2">
      <c r="A4265" s="273">
        <f t="shared" si="335"/>
        <v>4263</v>
      </c>
      <c r="B4265" s="16">
        <f t="shared" si="332"/>
        <v>732016.6825</v>
      </c>
      <c r="C4265" s="274">
        <f t="shared" si="336"/>
        <v>661617.6</v>
      </c>
      <c r="D4265" s="276">
        <f t="shared" si="333"/>
        <v>171.71397665962937</v>
      </c>
      <c r="E4265" s="276">
        <f t="shared" si="334"/>
        <v>155.19999999999999</v>
      </c>
    </row>
    <row r="4266" spans="1:5" x14ac:dyDescent="0.2">
      <c r="A4266" s="273">
        <f t="shared" si="335"/>
        <v>4264</v>
      </c>
      <c r="B4266" s="16">
        <f t="shared" si="332"/>
        <v>732183.86</v>
      </c>
      <c r="C4266" s="274">
        <f t="shared" si="336"/>
        <v>661772.79999999993</v>
      </c>
      <c r="D4266" s="276">
        <f t="shared" si="333"/>
        <v>171.71291275797373</v>
      </c>
      <c r="E4266" s="276">
        <f t="shared" si="334"/>
        <v>155.19999999999999</v>
      </c>
    </row>
    <row r="4267" spans="1:5" x14ac:dyDescent="0.2">
      <c r="A4267" s="273">
        <f t="shared" si="335"/>
        <v>4265</v>
      </c>
      <c r="B4267" s="16">
        <f t="shared" si="332"/>
        <v>732351.03749999998</v>
      </c>
      <c r="C4267" s="274">
        <f t="shared" si="336"/>
        <v>661928</v>
      </c>
      <c r="D4267" s="276">
        <f t="shared" si="333"/>
        <v>171.71184935521688</v>
      </c>
      <c r="E4267" s="276">
        <f t="shared" si="334"/>
        <v>155.19999999999999</v>
      </c>
    </row>
    <row r="4268" spans="1:5" x14ac:dyDescent="0.2">
      <c r="A4268" s="273">
        <f t="shared" si="335"/>
        <v>4266</v>
      </c>
      <c r="B4268" s="16">
        <f t="shared" si="332"/>
        <v>732518.21499999997</v>
      </c>
      <c r="C4268" s="274">
        <f t="shared" si="336"/>
        <v>662083.19999999995</v>
      </c>
      <c r="D4268" s="276">
        <f t="shared" si="333"/>
        <v>171.71078645100798</v>
      </c>
      <c r="E4268" s="276">
        <f t="shared" si="334"/>
        <v>155.19999999999999</v>
      </c>
    </row>
    <row r="4269" spans="1:5" x14ac:dyDescent="0.2">
      <c r="A4269" s="273">
        <f t="shared" si="335"/>
        <v>4267</v>
      </c>
      <c r="B4269" s="16">
        <f t="shared" si="332"/>
        <v>732685.39250000007</v>
      </c>
      <c r="C4269" s="274">
        <f t="shared" si="336"/>
        <v>662238.39999999991</v>
      </c>
      <c r="D4269" s="276">
        <f t="shared" si="333"/>
        <v>171.70972404499651</v>
      </c>
      <c r="E4269" s="276">
        <f t="shared" si="334"/>
        <v>155.19999999999999</v>
      </c>
    </row>
    <row r="4270" spans="1:5" x14ac:dyDescent="0.2">
      <c r="A4270" s="273">
        <f t="shared" si="335"/>
        <v>4268</v>
      </c>
      <c r="B4270" s="16">
        <f t="shared" si="332"/>
        <v>732852.57000000007</v>
      </c>
      <c r="C4270" s="274">
        <f t="shared" si="336"/>
        <v>662393.59999999998</v>
      </c>
      <c r="D4270" s="276">
        <f t="shared" si="333"/>
        <v>171.70866213683226</v>
      </c>
      <c r="E4270" s="276">
        <f t="shared" si="334"/>
        <v>155.19999999999999</v>
      </c>
    </row>
    <row r="4271" spans="1:5" x14ac:dyDescent="0.2">
      <c r="A4271" s="273">
        <f t="shared" si="335"/>
        <v>4269</v>
      </c>
      <c r="B4271" s="16">
        <f t="shared" si="332"/>
        <v>733019.74750000006</v>
      </c>
      <c r="C4271" s="274">
        <f t="shared" si="336"/>
        <v>662548.79999999993</v>
      </c>
      <c r="D4271" s="276">
        <f t="shared" si="333"/>
        <v>171.7076007261654</v>
      </c>
      <c r="E4271" s="276">
        <f t="shared" si="334"/>
        <v>155.19999999999999</v>
      </c>
    </row>
    <row r="4272" spans="1:5" x14ac:dyDescent="0.2">
      <c r="A4272" s="273">
        <f t="shared" si="335"/>
        <v>4270</v>
      </c>
      <c r="B4272" s="16">
        <f t="shared" si="332"/>
        <v>733186.92500000005</v>
      </c>
      <c r="C4272" s="274">
        <f t="shared" si="336"/>
        <v>662704</v>
      </c>
      <c r="D4272" s="276">
        <f t="shared" si="333"/>
        <v>171.70653981264638</v>
      </c>
      <c r="E4272" s="276">
        <f t="shared" si="334"/>
        <v>155.19999999999999</v>
      </c>
    </row>
    <row r="4273" spans="1:5" x14ac:dyDescent="0.2">
      <c r="A4273" s="273">
        <f t="shared" si="335"/>
        <v>4271</v>
      </c>
      <c r="B4273" s="16">
        <f t="shared" si="332"/>
        <v>733354.10250000004</v>
      </c>
      <c r="C4273" s="274">
        <f t="shared" si="336"/>
        <v>662859.19999999995</v>
      </c>
      <c r="D4273" s="276">
        <f t="shared" si="333"/>
        <v>171.70547939592603</v>
      </c>
      <c r="E4273" s="276">
        <f t="shared" si="334"/>
        <v>155.19999999999999</v>
      </c>
    </row>
    <row r="4274" spans="1:5" x14ac:dyDescent="0.2">
      <c r="A4274" s="273">
        <f t="shared" si="335"/>
        <v>4272</v>
      </c>
      <c r="B4274" s="16">
        <f t="shared" si="332"/>
        <v>733521.28</v>
      </c>
      <c r="C4274" s="274">
        <f t="shared" si="336"/>
        <v>663014.39999999991</v>
      </c>
      <c r="D4274" s="276">
        <f t="shared" si="333"/>
        <v>171.70441947565544</v>
      </c>
      <c r="E4274" s="276">
        <f t="shared" si="334"/>
        <v>155.19999999999999</v>
      </c>
    </row>
    <row r="4275" spans="1:5" x14ac:dyDescent="0.2">
      <c r="A4275" s="273">
        <f t="shared" si="335"/>
        <v>4273</v>
      </c>
      <c r="B4275" s="16">
        <f t="shared" si="332"/>
        <v>733688.45750000002</v>
      </c>
      <c r="C4275" s="274">
        <f t="shared" si="336"/>
        <v>663169.6</v>
      </c>
      <c r="D4275" s="276">
        <f t="shared" si="333"/>
        <v>171.70336005148607</v>
      </c>
      <c r="E4275" s="276">
        <f t="shared" si="334"/>
        <v>155.19999999999999</v>
      </c>
    </row>
    <row r="4276" spans="1:5" x14ac:dyDescent="0.2">
      <c r="A4276" s="273">
        <f t="shared" si="335"/>
        <v>4274</v>
      </c>
      <c r="B4276" s="16">
        <f t="shared" si="332"/>
        <v>733855.63500000001</v>
      </c>
      <c r="C4276" s="274">
        <f t="shared" si="336"/>
        <v>663324.79999999993</v>
      </c>
      <c r="D4276" s="276">
        <f t="shared" si="333"/>
        <v>171.70230112306973</v>
      </c>
      <c r="E4276" s="276">
        <f t="shared" si="334"/>
        <v>155.19999999999999</v>
      </c>
    </row>
    <row r="4277" spans="1:5" x14ac:dyDescent="0.2">
      <c r="A4277" s="273">
        <f t="shared" si="335"/>
        <v>4275</v>
      </c>
      <c r="B4277" s="16">
        <f t="shared" si="332"/>
        <v>734022.8125</v>
      </c>
      <c r="C4277" s="274">
        <f t="shared" si="336"/>
        <v>663480</v>
      </c>
      <c r="D4277" s="276">
        <f t="shared" si="333"/>
        <v>171.70124269005848</v>
      </c>
      <c r="E4277" s="276">
        <f t="shared" si="334"/>
        <v>155.19999999999999</v>
      </c>
    </row>
    <row r="4278" spans="1:5" x14ac:dyDescent="0.2">
      <c r="A4278" s="273">
        <f t="shared" si="335"/>
        <v>4276</v>
      </c>
      <c r="B4278" s="16">
        <f t="shared" si="332"/>
        <v>734189.99</v>
      </c>
      <c r="C4278" s="274">
        <f t="shared" si="336"/>
        <v>663635.19999999995</v>
      </c>
      <c r="D4278" s="276">
        <f t="shared" si="333"/>
        <v>171.70018475210478</v>
      </c>
      <c r="E4278" s="276">
        <f t="shared" si="334"/>
        <v>155.19999999999999</v>
      </c>
    </row>
    <row r="4279" spans="1:5" x14ac:dyDescent="0.2">
      <c r="A4279" s="273">
        <f t="shared" si="335"/>
        <v>4277</v>
      </c>
      <c r="B4279" s="16">
        <f t="shared" si="332"/>
        <v>734357.16749999998</v>
      </c>
      <c r="C4279" s="274">
        <f t="shared" si="336"/>
        <v>663790.39999999991</v>
      </c>
      <c r="D4279" s="276">
        <f t="shared" si="333"/>
        <v>171.69912730886134</v>
      </c>
      <c r="E4279" s="276">
        <f t="shared" si="334"/>
        <v>155.19999999999999</v>
      </c>
    </row>
    <row r="4280" spans="1:5" x14ac:dyDescent="0.2">
      <c r="A4280" s="273">
        <f t="shared" si="335"/>
        <v>4278</v>
      </c>
      <c r="B4280" s="16">
        <f t="shared" si="332"/>
        <v>734524.34499999997</v>
      </c>
      <c r="C4280" s="274">
        <f t="shared" si="336"/>
        <v>663945.6</v>
      </c>
      <c r="D4280" s="276">
        <f t="shared" si="333"/>
        <v>171.6980703599813</v>
      </c>
      <c r="E4280" s="276">
        <f t="shared" si="334"/>
        <v>155.19999999999999</v>
      </c>
    </row>
    <row r="4281" spans="1:5" x14ac:dyDescent="0.2">
      <c r="A4281" s="273">
        <f t="shared" si="335"/>
        <v>4279</v>
      </c>
      <c r="B4281" s="16">
        <f t="shared" si="332"/>
        <v>734691.52250000008</v>
      </c>
      <c r="C4281" s="274">
        <f t="shared" si="336"/>
        <v>664100.79999999993</v>
      </c>
      <c r="D4281" s="276">
        <f t="shared" si="333"/>
        <v>171.69701390511804</v>
      </c>
      <c r="E4281" s="276">
        <f t="shared" si="334"/>
        <v>155.19999999999999</v>
      </c>
    </row>
    <row r="4282" spans="1:5" x14ac:dyDescent="0.2">
      <c r="A4282" s="273">
        <f t="shared" si="335"/>
        <v>4280</v>
      </c>
      <c r="B4282" s="16">
        <f t="shared" si="332"/>
        <v>734858.70000000007</v>
      </c>
      <c r="C4282" s="274">
        <f t="shared" si="336"/>
        <v>664256</v>
      </c>
      <c r="D4282" s="276">
        <f t="shared" si="333"/>
        <v>171.69595794392524</v>
      </c>
      <c r="E4282" s="276">
        <f t="shared" si="334"/>
        <v>155.19999999999999</v>
      </c>
    </row>
    <row r="4283" spans="1:5" x14ac:dyDescent="0.2">
      <c r="A4283" s="273">
        <f t="shared" si="335"/>
        <v>4281</v>
      </c>
      <c r="B4283" s="16">
        <f t="shared" si="332"/>
        <v>735025.87750000006</v>
      </c>
      <c r="C4283" s="274">
        <f t="shared" si="336"/>
        <v>664411.19999999995</v>
      </c>
      <c r="D4283" s="276">
        <f t="shared" si="333"/>
        <v>171.69490247605702</v>
      </c>
      <c r="E4283" s="276">
        <f t="shared" si="334"/>
        <v>155.19999999999999</v>
      </c>
    </row>
    <row r="4284" spans="1:5" x14ac:dyDescent="0.2">
      <c r="A4284" s="273">
        <f t="shared" si="335"/>
        <v>4282</v>
      </c>
      <c r="B4284" s="16">
        <f t="shared" si="332"/>
        <v>735193.05500000005</v>
      </c>
      <c r="C4284" s="274">
        <f t="shared" si="336"/>
        <v>664566.39999999991</v>
      </c>
      <c r="D4284" s="276">
        <f t="shared" si="333"/>
        <v>171.69384750116768</v>
      </c>
      <c r="E4284" s="276">
        <f t="shared" si="334"/>
        <v>155.19999999999999</v>
      </c>
    </row>
    <row r="4285" spans="1:5" x14ac:dyDescent="0.2">
      <c r="A4285" s="273">
        <f t="shared" si="335"/>
        <v>4283</v>
      </c>
      <c r="B4285" s="16">
        <f t="shared" si="332"/>
        <v>735360.23250000004</v>
      </c>
      <c r="C4285" s="274">
        <f t="shared" si="336"/>
        <v>664721.6</v>
      </c>
      <c r="D4285" s="276">
        <f t="shared" si="333"/>
        <v>171.692793018912</v>
      </c>
      <c r="E4285" s="276">
        <f t="shared" si="334"/>
        <v>155.19999999999999</v>
      </c>
    </row>
    <row r="4286" spans="1:5" x14ac:dyDescent="0.2">
      <c r="A4286" s="273">
        <f t="shared" si="335"/>
        <v>4284</v>
      </c>
      <c r="B4286" s="16">
        <f t="shared" si="332"/>
        <v>735527.41</v>
      </c>
      <c r="C4286" s="274">
        <f t="shared" si="336"/>
        <v>664876.79999999993</v>
      </c>
      <c r="D4286" s="276">
        <f t="shared" si="333"/>
        <v>171.69173902894491</v>
      </c>
      <c r="E4286" s="276">
        <f t="shared" si="334"/>
        <v>155.19999999999999</v>
      </c>
    </row>
    <row r="4287" spans="1:5" x14ac:dyDescent="0.2">
      <c r="A4287" s="273">
        <f t="shared" si="335"/>
        <v>4285</v>
      </c>
      <c r="B4287" s="16">
        <f t="shared" si="332"/>
        <v>735694.58750000002</v>
      </c>
      <c r="C4287" s="274">
        <f t="shared" si="336"/>
        <v>665032</v>
      </c>
      <c r="D4287" s="276">
        <f t="shared" si="333"/>
        <v>171.69068553092183</v>
      </c>
      <c r="E4287" s="276">
        <f t="shared" si="334"/>
        <v>155.19999999999999</v>
      </c>
    </row>
    <row r="4288" spans="1:5" x14ac:dyDescent="0.2">
      <c r="A4288" s="273">
        <f t="shared" si="335"/>
        <v>4286</v>
      </c>
      <c r="B4288" s="16">
        <f t="shared" si="332"/>
        <v>735861.76500000001</v>
      </c>
      <c r="C4288" s="274">
        <f t="shared" si="336"/>
        <v>665187.19999999995</v>
      </c>
      <c r="D4288" s="276">
        <f t="shared" si="333"/>
        <v>171.68963252449836</v>
      </c>
      <c r="E4288" s="276">
        <f t="shared" si="334"/>
        <v>155.19999999999999</v>
      </c>
    </row>
    <row r="4289" spans="1:5" x14ac:dyDescent="0.2">
      <c r="A4289" s="273">
        <f t="shared" si="335"/>
        <v>4287</v>
      </c>
      <c r="B4289" s="16">
        <f t="shared" si="332"/>
        <v>736028.9425</v>
      </c>
      <c r="C4289" s="274">
        <f t="shared" si="336"/>
        <v>665342.39999999991</v>
      </c>
      <c r="D4289" s="276">
        <f t="shared" si="333"/>
        <v>171.68858000933054</v>
      </c>
      <c r="E4289" s="276">
        <f t="shared" si="334"/>
        <v>155.19999999999999</v>
      </c>
    </row>
    <row r="4290" spans="1:5" x14ac:dyDescent="0.2">
      <c r="A4290" s="273">
        <f t="shared" si="335"/>
        <v>4288</v>
      </c>
      <c r="B4290" s="16">
        <f t="shared" si="332"/>
        <v>736196.12</v>
      </c>
      <c r="C4290" s="274">
        <f t="shared" si="336"/>
        <v>665497.59999999998</v>
      </c>
      <c r="D4290" s="276">
        <f t="shared" si="333"/>
        <v>171.68752798507464</v>
      </c>
      <c r="E4290" s="276">
        <f t="shared" si="334"/>
        <v>155.19999999999999</v>
      </c>
    </row>
    <row r="4291" spans="1:5" x14ac:dyDescent="0.2">
      <c r="A4291" s="273">
        <f t="shared" si="335"/>
        <v>4289</v>
      </c>
      <c r="B4291" s="16">
        <f t="shared" si="332"/>
        <v>736363.29749999999</v>
      </c>
      <c r="C4291" s="274">
        <f t="shared" si="336"/>
        <v>665652.79999999993</v>
      </c>
      <c r="D4291" s="276">
        <f t="shared" si="333"/>
        <v>171.68647645138728</v>
      </c>
      <c r="E4291" s="276">
        <f t="shared" si="334"/>
        <v>155.19999999999999</v>
      </c>
    </row>
    <row r="4292" spans="1:5" x14ac:dyDescent="0.2">
      <c r="A4292" s="273">
        <f t="shared" si="335"/>
        <v>4290</v>
      </c>
      <c r="B4292" s="16">
        <f t="shared" ref="B4292:B4355" si="337">1.165*(16600+(A4292*143.5))</f>
        <v>736530.47499999998</v>
      </c>
      <c r="C4292" s="274">
        <f t="shared" si="336"/>
        <v>665808</v>
      </c>
      <c r="D4292" s="276">
        <f t="shared" ref="D4292:D4355" si="338">B4292/A4292</f>
        <v>171.68542540792541</v>
      </c>
      <c r="E4292" s="276">
        <f t="shared" ref="E4292:E4355" si="339">C4292/A4292</f>
        <v>155.19999999999999</v>
      </c>
    </row>
    <row r="4293" spans="1:5" x14ac:dyDescent="0.2">
      <c r="A4293" s="273">
        <f t="shared" si="335"/>
        <v>4291</v>
      </c>
      <c r="B4293" s="16">
        <f t="shared" si="337"/>
        <v>736697.65249999997</v>
      </c>
      <c r="C4293" s="274">
        <f t="shared" si="336"/>
        <v>665963.19999999995</v>
      </c>
      <c r="D4293" s="276">
        <f t="shared" si="338"/>
        <v>171.68437485434629</v>
      </c>
      <c r="E4293" s="276">
        <f t="shared" si="339"/>
        <v>155.19999999999999</v>
      </c>
    </row>
    <row r="4294" spans="1:5" x14ac:dyDescent="0.2">
      <c r="A4294" s="273">
        <f t="shared" si="335"/>
        <v>4292</v>
      </c>
      <c r="B4294" s="16">
        <f t="shared" si="337"/>
        <v>736864.83000000007</v>
      </c>
      <c r="C4294" s="274">
        <f t="shared" si="336"/>
        <v>666118.39999999991</v>
      </c>
      <c r="D4294" s="276">
        <f t="shared" si="338"/>
        <v>171.68332479030758</v>
      </c>
      <c r="E4294" s="276">
        <f t="shared" si="339"/>
        <v>155.19999999999999</v>
      </c>
    </row>
    <row r="4295" spans="1:5" x14ac:dyDescent="0.2">
      <c r="A4295" s="273">
        <f t="shared" si="335"/>
        <v>4293</v>
      </c>
      <c r="B4295" s="16">
        <f t="shared" si="337"/>
        <v>737032.00750000007</v>
      </c>
      <c r="C4295" s="274">
        <f t="shared" si="336"/>
        <v>666273.6</v>
      </c>
      <c r="D4295" s="276">
        <f t="shared" si="338"/>
        <v>171.68227521546706</v>
      </c>
      <c r="E4295" s="276">
        <f t="shared" si="339"/>
        <v>155.19999999999999</v>
      </c>
    </row>
    <row r="4296" spans="1:5" x14ac:dyDescent="0.2">
      <c r="A4296" s="273">
        <f t="shared" si="335"/>
        <v>4294</v>
      </c>
      <c r="B4296" s="16">
        <f t="shared" si="337"/>
        <v>737199.18500000006</v>
      </c>
      <c r="C4296" s="274">
        <f t="shared" si="336"/>
        <v>666428.79999999993</v>
      </c>
      <c r="D4296" s="276">
        <f t="shared" si="338"/>
        <v>171.68122612948301</v>
      </c>
      <c r="E4296" s="276">
        <f t="shared" si="339"/>
        <v>155.19999999999999</v>
      </c>
    </row>
    <row r="4297" spans="1:5" x14ac:dyDescent="0.2">
      <c r="A4297" s="273">
        <f t="shared" si="335"/>
        <v>4295</v>
      </c>
      <c r="B4297" s="16">
        <f t="shared" si="337"/>
        <v>737366.36250000005</v>
      </c>
      <c r="C4297" s="274">
        <f t="shared" si="336"/>
        <v>666584</v>
      </c>
      <c r="D4297" s="276">
        <f t="shared" si="338"/>
        <v>171.68017753201397</v>
      </c>
      <c r="E4297" s="276">
        <f t="shared" si="339"/>
        <v>155.19999999999999</v>
      </c>
    </row>
    <row r="4298" spans="1:5" x14ac:dyDescent="0.2">
      <c r="A4298" s="273">
        <f t="shared" si="335"/>
        <v>4296</v>
      </c>
      <c r="B4298" s="16">
        <f t="shared" si="337"/>
        <v>737533.54</v>
      </c>
      <c r="C4298" s="274">
        <f t="shared" si="336"/>
        <v>666739.19999999995</v>
      </c>
      <c r="D4298" s="276">
        <f t="shared" si="338"/>
        <v>171.67912942271883</v>
      </c>
      <c r="E4298" s="276">
        <f t="shared" si="339"/>
        <v>155.19999999999999</v>
      </c>
    </row>
    <row r="4299" spans="1:5" x14ac:dyDescent="0.2">
      <c r="A4299" s="273">
        <f t="shared" si="335"/>
        <v>4297</v>
      </c>
      <c r="B4299" s="16">
        <f t="shared" si="337"/>
        <v>737700.71750000003</v>
      </c>
      <c r="C4299" s="274">
        <f t="shared" si="336"/>
        <v>666894.39999999991</v>
      </c>
      <c r="D4299" s="276">
        <f t="shared" si="338"/>
        <v>171.6780818012567</v>
      </c>
      <c r="E4299" s="276">
        <f t="shared" si="339"/>
        <v>155.19999999999999</v>
      </c>
    </row>
    <row r="4300" spans="1:5" x14ac:dyDescent="0.2">
      <c r="A4300" s="273">
        <f t="shared" si="335"/>
        <v>4298</v>
      </c>
      <c r="B4300" s="16">
        <f t="shared" si="337"/>
        <v>737867.89500000002</v>
      </c>
      <c r="C4300" s="274">
        <f t="shared" si="336"/>
        <v>667049.6</v>
      </c>
      <c r="D4300" s="276">
        <f t="shared" si="338"/>
        <v>171.6770346672871</v>
      </c>
      <c r="E4300" s="276">
        <f t="shared" si="339"/>
        <v>155.19999999999999</v>
      </c>
    </row>
    <row r="4301" spans="1:5" x14ac:dyDescent="0.2">
      <c r="A4301" s="273">
        <f t="shared" si="335"/>
        <v>4299</v>
      </c>
      <c r="B4301" s="16">
        <f t="shared" si="337"/>
        <v>738035.07250000001</v>
      </c>
      <c r="C4301" s="274">
        <f t="shared" si="336"/>
        <v>667204.79999999993</v>
      </c>
      <c r="D4301" s="276">
        <f t="shared" si="338"/>
        <v>171.67598802046987</v>
      </c>
      <c r="E4301" s="276">
        <f t="shared" si="339"/>
        <v>155.19999999999999</v>
      </c>
    </row>
    <row r="4302" spans="1:5" x14ac:dyDescent="0.2">
      <c r="A4302" s="273">
        <f t="shared" si="335"/>
        <v>4300</v>
      </c>
      <c r="B4302" s="16">
        <f t="shared" si="337"/>
        <v>738202.25</v>
      </c>
      <c r="C4302" s="274">
        <f t="shared" si="336"/>
        <v>667360</v>
      </c>
      <c r="D4302" s="276">
        <f t="shared" si="338"/>
        <v>171.67494186046511</v>
      </c>
      <c r="E4302" s="276">
        <f t="shared" si="339"/>
        <v>155.19999999999999</v>
      </c>
    </row>
    <row r="4303" spans="1:5" x14ac:dyDescent="0.2">
      <c r="A4303" s="273">
        <f t="shared" ref="A4303:A4366" si="340">A4302+1</f>
        <v>4301</v>
      </c>
      <c r="B4303" s="16">
        <f t="shared" si="337"/>
        <v>738369.42749999999</v>
      </c>
      <c r="C4303" s="274">
        <f t="shared" ref="C4303:C4366" si="341">A4303*155.2</f>
        <v>667515.19999999995</v>
      </c>
      <c r="D4303" s="276">
        <f t="shared" si="338"/>
        <v>171.67389618693326</v>
      </c>
      <c r="E4303" s="276">
        <f t="shared" si="339"/>
        <v>155.19999999999999</v>
      </c>
    </row>
    <row r="4304" spans="1:5" x14ac:dyDescent="0.2">
      <c r="A4304" s="273">
        <f t="shared" si="340"/>
        <v>4302</v>
      </c>
      <c r="B4304" s="16">
        <f t="shared" si="337"/>
        <v>738536.60499999998</v>
      </c>
      <c r="C4304" s="274">
        <f t="shared" si="341"/>
        <v>667670.39999999991</v>
      </c>
      <c r="D4304" s="276">
        <f t="shared" si="338"/>
        <v>171.67285099953509</v>
      </c>
      <c r="E4304" s="276">
        <f t="shared" si="339"/>
        <v>155.19999999999999</v>
      </c>
    </row>
    <row r="4305" spans="1:5" x14ac:dyDescent="0.2">
      <c r="A4305" s="273">
        <f t="shared" si="340"/>
        <v>4303</v>
      </c>
      <c r="B4305" s="16">
        <f t="shared" si="337"/>
        <v>738703.78249999997</v>
      </c>
      <c r="C4305" s="274">
        <f t="shared" si="341"/>
        <v>667825.6</v>
      </c>
      <c r="D4305" s="276">
        <f t="shared" si="338"/>
        <v>171.67180629793168</v>
      </c>
      <c r="E4305" s="276">
        <f t="shared" si="339"/>
        <v>155.19999999999999</v>
      </c>
    </row>
    <row r="4306" spans="1:5" x14ac:dyDescent="0.2">
      <c r="A4306" s="273">
        <f t="shared" si="340"/>
        <v>4304</v>
      </c>
      <c r="B4306" s="16">
        <f t="shared" si="337"/>
        <v>738870.96000000008</v>
      </c>
      <c r="C4306" s="274">
        <f t="shared" si="341"/>
        <v>667980.79999999993</v>
      </c>
      <c r="D4306" s="276">
        <f t="shared" si="338"/>
        <v>171.6707620817844</v>
      </c>
      <c r="E4306" s="276">
        <f t="shared" si="339"/>
        <v>155.19999999999999</v>
      </c>
    </row>
    <row r="4307" spans="1:5" x14ac:dyDescent="0.2">
      <c r="A4307" s="273">
        <f t="shared" si="340"/>
        <v>4305</v>
      </c>
      <c r="B4307" s="16">
        <f t="shared" si="337"/>
        <v>739038.13750000007</v>
      </c>
      <c r="C4307" s="274">
        <f t="shared" si="341"/>
        <v>668136</v>
      </c>
      <c r="D4307" s="276">
        <f t="shared" si="338"/>
        <v>171.66971835075495</v>
      </c>
      <c r="E4307" s="276">
        <f t="shared" si="339"/>
        <v>155.19999999999999</v>
      </c>
    </row>
    <row r="4308" spans="1:5" x14ac:dyDescent="0.2">
      <c r="A4308" s="273">
        <f t="shared" si="340"/>
        <v>4306</v>
      </c>
      <c r="B4308" s="16">
        <f t="shared" si="337"/>
        <v>739205.31500000006</v>
      </c>
      <c r="C4308" s="274">
        <f t="shared" si="341"/>
        <v>668291.19999999995</v>
      </c>
      <c r="D4308" s="276">
        <f t="shared" si="338"/>
        <v>171.66867510450535</v>
      </c>
      <c r="E4308" s="276">
        <f t="shared" si="339"/>
        <v>155.19999999999999</v>
      </c>
    </row>
    <row r="4309" spans="1:5" x14ac:dyDescent="0.2">
      <c r="A4309" s="273">
        <f t="shared" si="340"/>
        <v>4307</v>
      </c>
      <c r="B4309" s="16">
        <f t="shared" si="337"/>
        <v>739372.49250000005</v>
      </c>
      <c r="C4309" s="274">
        <f t="shared" si="341"/>
        <v>668446.39999999991</v>
      </c>
      <c r="D4309" s="276">
        <f t="shared" si="338"/>
        <v>171.66763234269794</v>
      </c>
      <c r="E4309" s="276">
        <f t="shared" si="339"/>
        <v>155.19999999999999</v>
      </c>
    </row>
    <row r="4310" spans="1:5" x14ac:dyDescent="0.2">
      <c r="A4310" s="273">
        <f t="shared" si="340"/>
        <v>4308</v>
      </c>
      <c r="B4310" s="16">
        <f t="shared" si="337"/>
        <v>739539.67</v>
      </c>
      <c r="C4310" s="274">
        <f t="shared" si="341"/>
        <v>668601.59999999998</v>
      </c>
      <c r="D4310" s="276">
        <f t="shared" si="338"/>
        <v>171.66659006499538</v>
      </c>
      <c r="E4310" s="276">
        <f t="shared" si="339"/>
        <v>155.19999999999999</v>
      </c>
    </row>
    <row r="4311" spans="1:5" x14ac:dyDescent="0.2">
      <c r="A4311" s="273">
        <f t="shared" si="340"/>
        <v>4309</v>
      </c>
      <c r="B4311" s="16">
        <f t="shared" si="337"/>
        <v>739706.84750000003</v>
      </c>
      <c r="C4311" s="274">
        <f t="shared" si="341"/>
        <v>668756.79999999993</v>
      </c>
      <c r="D4311" s="276">
        <f t="shared" si="338"/>
        <v>171.66554827106057</v>
      </c>
      <c r="E4311" s="276">
        <f t="shared" si="339"/>
        <v>155.19999999999999</v>
      </c>
    </row>
    <row r="4312" spans="1:5" x14ac:dyDescent="0.2">
      <c r="A4312" s="273">
        <f t="shared" si="340"/>
        <v>4310</v>
      </c>
      <c r="B4312" s="16">
        <f t="shared" si="337"/>
        <v>739874.02500000002</v>
      </c>
      <c r="C4312" s="274">
        <f t="shared" si="341"/>
        <v>668912</v>
      </c>
      <c r="D4312" s="276">
        <f t="shared" si="338"/>
        <v>171.66450696055685</v>
      </c>
      <c r="E4312" s="276">
        <f t="shared" si="339"/>
        <v>155.19999999999999</v>
      </c>
    </row>
    <row r="4313" spans="1:5" x14ac:dyDescent="0.2">
      <c r="A4313" s="273">
        <f t="shared" si="340"/>
        <v>4311</v>
      </c>
      <c r="B4313" s="16">
        <f t="shared" si="337"/>
        <v>740041.20250000001</v>
      </c>
      <c r="C4313" s="274">
        <f t="shared" si="341"/>
        <v>669067.19999999995</v>
      </c>
      <c r="D4313" s="276">
        <f t="shared" si="338"/>
        <v>171.66346613314778</v>
      </c>
      <c r="E4313" s="276">
        <f t="shared" si="339"/>
        <v>155.19999999999999</v>
      </c>
    </row>
    <row r="4314" spans="1:5" x14ac:dyDescent="0.2">
      <c r="A4314" s="273">
        <f t="shared" si="340"/>
        <v>4312</v>
      </c>
      <c r="B4314" s="16">
        <f t="shared" si="337"/>
        <v>740208.38</v>
      </c>
      <c r="C4314" s="274">
        <f t="shared" si="341"/>
        <v>669222.39999999991</v>
      </c>
      <c r="D4314" s="276">
        <f t="shared" si="338"/>
        <v>171.66242578849722</v>
      </c>
      <c r="E4314" s="276">
        <f t="shared" si="339"/>
        <v>155.19999999999999</v>
      </c>
    </row>
    <row r="4315" spans="1:5" x14ac:dyDescent="0.2">
      <c r="A4315" s="273">
        <f t="shared" si="340"/>
        <v>4313</v>
      </c>
      <c r="B4315" s="16">
        <f t="shared" si="337"/>
        <v>740375.5575</v>
      </c>
      <c r="C4315" s="274">
        <f t="shared" si="341"/>
        <v>669377.6</v>
      </c>
      <c r="D4315" s="276">
        <f t="shared" si="338"/>
        <v>171.66138592626942</v>
      </c>
      <c r="E4315" s="276">
        <f t="shared" si="339"/>
        <v>155.19999999999999</v>
      </c>
    </row>
    <row r="4316" spans="1:5" x14ac:dyDescent="0.2">
      <c r="A4316" s="273">
        <f t="shared" si="340"/>
        <v>4314</v>
      </c>
      <c r="B4316" s="16">
        <f t="shared" si="337"/>
        <v>740542.73499999999</v>
      </c>
      <c r="C4316" s="274">
        <f t="shared" si="341"/>
        <v>669532.79999999993</v>
      </c>
      <c r="D4316" s="276">
        <f t="shared" si="338"/>
        <v>171.66034654612889</v>
      </c>
      <c r="E4316" s="276">
        <f t="shared" si="339"/>
        <v>155.19999999999999</v>
      </c>
    </row>
    <row r="4317" spans="1:5" x14ac:dyDescent="0.2">
      <c r="A4317" s="273">
        <f t="shared" si="340"/>
        <v>4315</v>
      </c>
      <c r="B4317" s="16">
        <f t="shared" si="337"/>
        <v>740709.91249999998</v>
      </c>
      <c r="C4317" s="274">
        <f t="shared" si="341"/>
        <v>669688</v>
      </c>
      <c r="D4317" s="276">
        <f t="shared" si="338"/>
        <v>171.65930764774043</v>
      </c>
      <c r="E4317" s="276">
        <f t="shared" si="339"/>
        <v>155.19999999999999</v>
      </c>
    </row>
    <row r="4318" spans="1:5" x14ac:dyDescent="0.2">
      <c r="A4318" s="273">
        <f t="shared" si="340"/>
        <v>4316</v>
      </c>
      <c r="B4318" s="16">
        <f t="shared" si="337"/>
        <v>740877.09</v>
      </c>
      <c r="C4318" s="274">
        <f t="shared" si="341"/>
        <v>669843.19999999995</v>
      </c>
      <c r="D4318" s="276">
        <f t="shared" si="338"/>
        <v>171.65826923076924</v>
      </c>
      <c r="E4318" s="276">
        <f t="shared" si="339"/>
        <v>155.19999999999999</v>
      </c>
    </row>
    <row r="4319" spans="1:5" x14ac:dyDescent="0.2">
      <c r="A4319" s="273">
        <f t="shared" si="340"/>
        <v>4317</v>
      </c>
      <c r="B4319" s="16">
        <f t="shared" si="337"/>
        <v>741044.26750000007</v>
      </c>
      <c r="C4319" s="274">
        <f t="shared" si="341"/>
        <v>669998.39999999991</v>
      </c>
      <c r="D4319" s="276">
        <f t="shared" si="338"/>
        <v>171.65723129488072</v>
      </c>
      <c r="E4319" s="276">
        <f t="shared" si="339"/>
        <v>155.19999999999999</v>
      </c>
    </row>
    <row r="4320" spans="1:5" x14ac:dyDescent="0.2">
      <c r="A4320" s="273">
        <f t="shared" si="340"/>
        <v>4318</v>
      </c>
      <c r="B4320" s="16">
        <f t="shared" si="337"/>
        <v>741211.44500000007</v>
      </c>
      <c r="C4320" s="274">
        <f t="shared" si="341"/>
        <v>670153.6</v>
      </c>
      <c r="D4320" s="276">
        <f t="shared" si="338"/>
        <v>171.65619383974064</v>
      </c>
      <c r="E4320" s="276">
        <f t="shared" si="339"/>
        <v>155.19999999999999</v>
      </c>
    </row>
    <row r="4321" spans="1:5" x14ac:dyDescent="0.2">
      <c r="A4321" s="273">
        <f t="shared" si="340"/>
        <v>4319</v>
      </c>
      <c r="B4321" s="16">
        <f t="shared" si="337"/>
        <v>741378.62250000006</v>
      </c>
      <c r="C4321" s="274">
        <f t="shared" si="341"/>
        <v>670308.79999999993</v>
      </c>
      <c r="D4321" s="276">
        <f t="shared" si="338"/>
        <v>171.65515686501507</v>
      </c>
      <c r="E4321" s="276">
        <f t="shared" si="339"/>
        <v>155.19999999999999</v>
      </c>
    </row>
    <row r="4322" spans="1:5" x14ac:dyDescent="0.2">
      <c r="A4322" s="273">
        <f t="shared" si="340"/>
        <v>4320</v>
      </c>
      <c r="B4322" s="16">
        <f t="shared" si="337"/>
        <v>741545.8</v>
      </c>
      <c r="C4322" s="274">
        <f t="shared" si="341"/>
        <v>670464</v>
      </c>
      <c r="D4322" s="276">
        <f t="shared" si="338"/>
        <v>171.65412037037038</v>
      </c>
      <c r="E4322" s="276">
        <f t="shared" si="339"/>
        <v>155.19999999999999</v>
      </c>
    </row>
    <row r="4323" spans="1:5" x14ac:dyDescent="0.2">
      <c r="A4323" s="273">
        <f t="shared" si="340"/>
        <v>4321</v>
      </c>
      <c r="B4323" s="16">
        <f t="shared" si="337"/>
        <v>741712.97750000004</v>
      </c>
      <c r="C4323" s="274">
        <f t="shared" si="341"/>
        <v>670619.19999999995</v>
      </c>
      <c r="D4323" s="276">
        <f t="shared" si="338"/>
        <v>171.65308435547328</v>
      </c>
      <c r="E4323" s="276">
        <f t="shared" si="339"/>
        <v>155.19999999999999</v>
      </c>
    </row>
    <row r="4324" spans="1:5" x14ac:dyDescent="0.2">
      <c r="A4324" s="273">
        <f t="shared" si="340"/>
        <v>4322</v>
      </c>
      <c r="B4324" s="16">
        <f t="shared" si="337"/>
        <v>741880.15500000003</v>
      </c>
      <c r="C4324" s="274">
        <f t="shared" si="341"/>
        <v>670774.39999999991</v>
      </c>
      <c r="D4324" s="276">
        <f t="shared" si="338"/>
        <v>171.65204881999074</v>
      </c>
      <c r="E4324" s="276">
        <f t="shared" si="339"/>
        <v>155.19999999999999</v>
      </c>
    </row>
    <row r="4325" spans="1:5" x14ac:dyDescent="0.2">
      <c r="A4325" s="273">
        <f t="shared" si="340"/>
        <v>4323</v>
      </c>
      <c r="B4325" s="16">
        <f t="shared" si="337"/>
        <v>742047.33250000002</v>
      </c>
      <c r="C4325" s="274">
        <f t="shared" si="341"/>
        <v>670929.6</v>
      </c>
      <c r="D4325" s="276">
        <f t="shared" si="338"/>
        <v>171.6510137635901</v>
      </c>
      <c r="E4325" s="276">
        <f t="shared" si="339"/>
        <v>155.19999999999999</v>
      </c>
    </row>
    <row r="4326" spans="1:5" x14ac:dyDescent="0.2">
      <c r="A4326" s="273">
        <f t="shared" si="340"/>
        <v>4324</v>
      </c>
      <c r="B4326" s="16">
        <f t="shared" si="337"/>
        <v>742214.51</v>
      </c>
      <c r="C4326" s="274">
        <f t="shared" si="341"/>
        <v>671084.79999999993</v>
      </c>
      <c r="D4326" s="276">
        <f t="shared" si="338"/>
        <v>171.64997918593895</v>
      </c>
      <c r="E4326" s="276">
        <f t="shared" si="339"/>
        <v>155.19999999999999</v>
      </c>
    </row>
    <row r="4327" spans="1:5" x14ac:dyDescent="0.2">
      <c r="A4327" s="273">
        <f t="shared" si="340"/>
        <v>4325</v>
      </c>
      <c r="B4327" s="16">
        <f t="shared" si="337"/>
        <v>742381.6875</v>
      </c>
      <c r="C4327" s="274">
        <f t="shared" si="341"/>
        <v>671240</v>
      </c>
      <c r="D4327" s="276">
        <f t="shared" si="338"/>
        <v>171.6489450867052</v>
      </c>
      <c r="E4327" s="276">
        <f t="shared" si="339"/>
        <v>155.19999999999999</v>
      </c>
    </row>
    <row r="4328" spans="1:5" x14ac:dyDescent="0.2">
      <c r="A4328" s="273">
        <f t="shared" si="340"/>
        <v>4326</v>
      </c>
      <c r="B4328" s="16">
        <f t="shared" si="337"/>
        <v>742548.86499999999</v>
      </c>
      <c r="C4328" s="274">
        <f t="shared" si="341"/>
        <v>671395.2</v>
      </c>
      <c r="D4328" s="276">
        <f t="shared" si="338"/>
        <v>171.64791146555709</v>
      </c>
      <c r="E4328" s="276">
        <f t="shared" si="339"/>
        <v>155.19999999999999</v>
      </c>
    </row>
    <row r="4329" spans="1:5" x14ac:dyDescent="0.2">
      <c r="A4329" s="273">
        <f t="shared" si="340"/>
        <v>4327</v>
      </c>
      <c r="B4329" s="16">
        <f t="shared" si="337"/>
        <v>742716.04249999998</v>
      </c>
      <c r="C4329" s="274">
        <f t="shared" si="341"/>
        <v>671550.39999999991</v>
      </c>
      <c r="D4329" s="276">
        <f t="shared" si="338"/>
        <v>171.64687832216316</v>
      </c>
      <c r="E4329" s="276">
        <f t="shared" si="339"/>
        <v>155.19999999999999</v>
      </c>
    </row>
    <row r="4330" spans="1:5" x14ac:dyDescent="0.2">
      <c r="A4330" s="273">
        <f t="shared" si="340"/>
        <v>4328</v>
      </c>
      <c r="B4330" s="16">
        <f t="shared" si="337"/>
        <v>742883.22</v>
      </c>
      <c r="C4330" s="274">
        <f t="shared" si="341"/>
        <v>671705.59999999998</v>
      </c>
      <c r="D4330" s="276">
        <f t="shared" si="338"/>
        <v>171.64584565619222</v>
      </c>
      <c r="E4330" s="276">
        <f t="shared" si="339"/>
        <v>155.19999999999999</v>
      </c>
    </row>
    <row r="4331" spans="1:5" x14ac:dyDescent="0.2">
      <c r="A4331" s="273">
        <f t="shared" si="340"/>
        <v>4329</v>
      </c>
      <c r="B4331" s="16">
        <f t="shared" si="337"/>
        <v>743050.39750000008</v>
      </c>
      <c r="C4331" s="274">
        <f t="shared" si="341"/>
        <v>671860.79999999993</v>
      </c>
      <c r="D4331" s="276">
        <f t="shared" si="338"/>
        <v>171.6448134673135</v>
      </c>
      <c r="E4331" s="276">
        <f t="shared" si="339"/>
        <v>155.19999999999999</v>
      </c>
    </row>
    <row r="4332" spans="1:5" x14ac:dyDescent="0.2">
      <c r="A4332" s="273">
        <f t="shared" si="340"/>
        <v>4330</v>
      </c>
      <c r="B4332" s="16">
        <f t="shared" si="337"/>
        <v>743217.57500000007</v>
      </c>
      <c r="C4332" s="274">
        <f t="shared" si="341"/>
        <v>672016</v>
      </c>
      <c r="D4332" s="276">
        <f t="shared" si="338"/>
        <v>171.64378175519633</v>
      </c>
      <c r="E4332" s="276">
        <f t="shared" si="339"/>
        <v>155.19999999999999</v>
      </c>
    </row>
    <row r="4333" spans="1:5" x14ac:dyDescent="0.2">
      <c r="A4333" s="273">
        <f t="shared" si="340"/>
        <v>4331</v>
      </c>
      <c r="B4333" s="16">
        <f t="shared" si="337"/>
        <v>743384.75250000006</v>
      </c>
      <c r="C4333" s="274">
        <f t="shared" si="341"/>
        <v>672171.2</v>
      </c>
      <c r="D4333" s="276">
        <f t="shared" si="338"/>
        <v>171.64275051951051</v>
      </c>
      <c r="E4333" s="276">
        <f t="shared" si="339"/>
        <v>155.19999999999999</v>
      </c>
    </row>
    <row r="4334" spans="1:5" x14ac:dyDescent="0.2">
      <c r="A4334" s="273">
        <f t="shared" si="340"/>
        <v>4332</v>
      </c>
      <c r="B4334" s="16">
        <f t="shared" si="337"/>
        <v>743551.93</v>
      </c>
      <c r="C4334" s="274">
        <f t="shared" si="341"/>
        <v>672326.39999999991</v>
      </c>
      <c r="D4334" s="276">
        <f t="shared" si="338"/>
        <v>171.64171975992613</v>
      </c>
      <c r="E4334" s="276">
        <f t="shared" si="339"/>
        <v>155.19999999999999</v>
      </c>
    </row>
    <row r="4335" spans="1:5" x14ac:dyDescent="0.2">
      <c r="A4335" s="273">
        <f t="shared" si="340"/>
        <v>4333</v>
      </c>
      <c r="B4335" s="16">
        <f t="shared" si="337"/>
        <v>743719.10750000004</v>
      </c>
      <c r="C4335" s="274">
        <f t="shared" si="341"/>
        <v>672481.6</v>
      </c>
      <c r="D4335" s="276">
        <f t="shared" si="338"/>
        <v>171.64068947611355</v>
      </c>
      <c r="E4335" s="276">
        <f t="shared" si="339"/>
        <v>155.19999999999999</v>
      </c>
    </row>
    <row r="4336" spans="1:5" x14ac:dyDescent="0.2">
      <c r="A4336" s="273">
        <f t="shared" si="340"/>
        <v>4334</v>
      </c>
      <c r="B4336" s="16">
        <f t="shared" si="337"/>
        <v>743886.28500000003</v>
      </c>
      <c r="C4336" s="274">
        <f t="shared" si="341"/>
        <v>672636.79999999993</v>
      </c>
      <c r="D4336" s="276">
        <f t="shared" si="338"/>
        <v>171.63965966774344</v>
      </c>
      <c r="E4336" s="276">
        <f t="shared" si="339"/>
        <v>155.19999999999999</v>
      </c>
    </row>
    <row r="4337" spans="1:5" x14ac:dyDescent="0.2">
      <c r="A4337" s="273">
        <f t="shared" si="340"/>
        <v>4335</v>
      </c>
      <c r="B4337" s="16">
        <f t="shared" si="337"/>
        <v>744053.46250000002</v>
      </c>
      <c r="C4337" s="274">
        <f t="shared" si="341"/>
        <v>672792</v>
      </c>
      <c r="D4337" s="276">
        <f t="shared" si="338"/>
        <v>171.63863033448675</v>
      </c>
      <c r="E4337" s="276">
        <f t="shared" si="339"/>
        <v>155.19999999999999</v>
      </c>
    </row>
    <row r="4338" spans="1:5" x14ac:dyDescent="0.2">
      <c r="A4338" s="273">
        <f t="shared" si="340"/>
        <v>4336</v>
      </c>
      <c r="B4338" s="16">
        <f t="shared" si="337"/>
        <v>744220.64</v>
      </c>
      <c r="C4338" s="274">
        <f t="shared" si="341"/>
        <v>672947.19999999995</v>
      </c>
      <c r="D4338" s="276">
        <f t="shared" si="338"/>
        <v>171.63760147601477</v>
      </c>
      <c r="E4338" s="276">
        <f t="shared" si="339"/>
        <v>155.19999999999999</v>
      </c>
    </row>
    <row r="4339" spans="1:5" x14ac:dyDescent="0.2">
      <c r="A4339" s="273">
        <f t="shared" si="340"/>
        <v>4337</v>
      </c>
      <c r="B4339" s="16">
        <f t="shared" si="337"/>
        <v>744387.8175</v>
      </c>
      <c r="C4339" s="274">
        <f t="shared" si="341"/>
        <v>673102.39999999991</v>
      </c>
      <c r="D4339" s="276">
        <f t="shared" si="338"/>
        <v>171.63657309199908</v>
      </c>
      <c r="E4339" s="276">
        <f t="shared" si="339"/>
        <v>155.19999999999999</v>
      </c>
    </row>
    <row r="4340" spans="1:5" x14ac:dyDescent="0.2">
      <c r="A4340" s="273">
        <f t="shared" si="340"/>
        <v>4338</v>
      </c>
      <c r="B4340" s="16">
        <f t="shared" si="337"/>
        <v>744554.995</v>
      </c>
      <c r="C4340" s="274">
        <f t="shared" si="341"/>
        <v>673257.6</v>
      </c>
      <c r="D4340" s="276">
        <f t="shared" si="338"/>
        <v>171.63554518211157</v>
      </c>
      <c r="E4340" s="276">
        <f t="shared" si="339"/>
        <v>155.19999999999999</v>
      </c>
    </row>
    <row r="4341" spans="1:5" x14ac:dyDescent="0.2">
      <c r="A4341" s="273">
        <f t="shared" si="340"/>
        <v>4339</v>
      </c>
      <c r="B4341" s="16">
        <f t="shared" si="337"/>
        <v>744722.17249999999</v>
      </c>
      <c r="C4341" s="274">
        <f t="shared" si="341"/>
        <v>673412.79999999993</v>
      </c>
      <c r="D4341" s="276">
        <f t="shared" si="338"/>
        <v>171.63451774602441</v>
      </c>
      <c r="E4341" s="276">
        <f t="shared" si="339"/>
        <v>155.19999999999999</v>
      </c>
    </row>
    <row r="4342" spans="1:5" x14ac:dyDescent="0.2">
      <c r="A4342" s="273">
        <f t="shared" si="340"/>
        <v>4340</v>
      </c>
      <c r="B4342" s="16">
        <f t="shared" si="337"/>
        <v>744889.35</v>
      </c>
      <c r="C4342" s="274">
        <f t="shared" si="341"/>
        <v>673568</v>
      </c>
      <c r="D4342" s="276">
        <f t="shared" si="338"/>
        <v>171.63349078341014</v>
      </c>
      <c r="E4342" s="276">
        <f t="shared" si="339"/>
        <v>155.19999999999999</v>
      </c>
    </row>
    <row r="4343" spans="1:5" x14ac:dyDescent="0.2">
      <c r="A4343" s="273">
        <f t="shared" si="340"/>
        <v>4341</v>
      </c>
      <c r="B4343" s="16">
        <f t="shared" si="337"/>
        <v>745056.52749999997</v>
      </c>
      <c r="C4343" s="274">
        <f t="shared" si="341"/>
        <v>673723.2</v>
      </c>
      <c r="D4343" s="276">
        <f t="shared" si="338"/>
        <v>171.63246429394147</v>
      </c>
      <c r="E4343" s="276">
        <f t="shared" si="339"/>
        <v>155.19999999999999</v>
      </c>
    </row>
    <row r="4344" spans="1:5" x14ac:dyDescent="0.2">
      <c r="A4344" s="273">
        <f t="shared" si="340"/>
        <v>4342</v>
      </c>
      <c r="B4344" s="16">
        <f t="shared" si="337"/>
        <v>745223.70500000007</v>
      </c>
      <c r="C4344" s="274">
        <f t="shared" si="341"/>
        <v>673878.39999999991</v>
      </c>
      <c r="D4344" s="276">
        <f t="shared" si="338"/>
        <v>171.63143827729158</v>
      </c>
      <c r="E4344" s="276">
        <f t="shared" si="339"/>
        <v>155.19999999999999</v>
      </c>
    </row>
    <row r="4345" spans="1:5" x14ac:dyDescent="0.2">
      <c r="A4345" s="273">
        <f t="shared" si="340"/>
        <v>4343</v>
      </c>
      <c r="B4345" s="16">
        <f t="shared" si="337"/>
        <v>745390.88250000007</v>
      </c>
      <c r="C4345" s="274">
        <f t="shared" si="341"/>
        <v>674033.6</v>
      </c>
      <c r="D4345" s="276">
        <f t="shared" si="338"/>
        <v>171.6304127331338</v>
      </c>
      <c r="E4345" s="276">
        <f t="shared" si="339"/>
        <v>155.19999999999999</v>
      </c>
    </row>
    <row r="4346" spans="1:5" x14ac:dyDescent="0.2">
      <c r="A4346" s="273">
        <f t="shared" si="340"/>
        <v>4344</v>
      </c>
      <c r="B4346" s="16">
        <f t="shared" si="337"/>
        <v>745558.06</v>
      </c>
      <c r="C4346" s="274">
        <f t="shared" si="341"/>
        <v>674188.79999999993</v>
      </c>
      <c r="D4346" s="276">
        <f t="shared" si="338"/>
        <v>171.62938766114181</v>
      </c>
      <c r="E4346" s="276">
        <f t="shared" si="339"/>
        <v>155.19999999999999</v>
      </c>
    </row>
    <row r="4347" spans="1:5" x14ac:dyDescent="0.2">
      <c r="A4347" s="273">
        <f t="shared" si="340"/>
        <v>4345</v>
      </c>
      <c r="B4347" s="16">
        <f t="shared" si="337"/>
        <v>745725.23750000005</v>
      </c>
      <c r="C4347" s="274">
        <f t="shared" si="341"/>
        <v>674344</v>
      </c>
      <c r="D4347" s="276">
        <f t="shared" si="338"/>
        <v>171.62836306098964</v>
      </c>
      <c r="E4347" s="276">
        <f t="shared" si="339"/>
        <v>155.19999999999999</v>
      </c>
    </row>
    <row r="4348" spans="1:5" x14ac:dyDescent="0.2">
      <c r="A4348" s="273">
        <f t="shared" si="340"/>
        <v>4346</v>
      </c>
      <c r="B4348" s="16">
        <f t="shared" si="337"/>
        <v>745892.41500000004</v>
      </c>
      <c r="C4348" s="274">
        <f t="shared" si="341"/>
        <v>674499.2</v>
      </c>
      <c r="D4348" s="276">
        <f t="shared" si="338"/>
        <v>171.62733893235159</v>
      </c>
      <c r="E4348" s="276">
        <f t="shared" si="339"/>
        <v>155.19999999999999</v>
      </c>
    </row>
    <row r="4349" spans="1:5" x14ac:dyDescent="0.2">
      <c r="A4349" s="273">
        <f t="shared" si="340"/>
        <v>4347</v>
      </c>
      <c r="B4349" s="16">
        <f t="shared" si="337"/>
        <v>746059.59250000003</v>
      </c>
      <c r="C4349" s="274">
        <f t="shared" si="341"/>
        <v>674654.39999999991</v>
      </c>
      <c r="D4349" s="276">
        <f t="shared" si="338"/>
        <v>171.62631527490223</v>
      </c>
      <c r="E4349" s="276">
        <f t="shared" si="339"/>
        <v>155.19999999999999</v>
      </c>
    </row>
    <row r="4350" spans="1:5" x14ac:dyDescent="0.2">
      <c r="A4350" s="273">
        <f t="shared" si="340"/>
        <v>4348</v>
      </c>
      <c r="B4350" s="16">
        <f t="shared" si="337"/>
        <v>746226.77</v>
      </c>
      <c r="C4350" s="274">
        <f t="shared" si="341"/>
        <v>674809.6</v>
      </c>
      <c r="D4350" s="276">
        <f t="shared" si="338"/>
        <v>171.62529208831648</v>
      </c>
      <c r="E4350" s="276">
        <f t="shared" si="339"/>
        <v>155.19999999999999</v>
      </c>
    </row>
    <row r="4351" spans="1:5" x14ac:dyDescent="0.2">
      <c r="A4351" s="273">
        <f t="shared" si="340"/>
        <v>4349</v>
      </c>
      <c r="B4351" s="16">
        <f t="shared" si="337"/>
        <v>746393.94750000001</v>
      </c>
      <c r="C4351" s="274">
        <f t="shared" si="341"/>
        <v>674964.79999999993</v>
      </c>
      <c r="D4351" s="276">
        <f t="shared" si="338"/>
        <v>171.62426937226948</v>
      </c>
      <c r="E4351" s="276">
        <f t="shared" si="339"/>
        <v>155.19999999999999</v>
      </c>
    </row>
    <row r="4352" spans="1:5" x14ac:dyDescent="0.2">
      <c r="A4352" s="273">
        <f t="shared" si="340"/>
        <v>4350</v>
      </c>
      <c r="B4352" s="16">
        <f t="shared" si="337"/>
        <v>746561.125</v>
      </c>
      <c r="C4352" s="274">
        <f t="shared" si="341"/>
        <v>675120</v>
      </c>
      <c r="D4352" s="276">
        <f t="shared" si="338"/>
        <v>171.62324712643678</v>
      </c>
      <c r="E4352" s="276">
        <f t="shared" si="339"/>
        <v>155.19999999999999</v>
      </c>
    </row>
    <row r="4353" spans="1:5" x14ac:dyDescent="0.2">
      <c r="A4353" s="273">
        <f t="shared" si="340"/>
        <v>4351</v>
      </c>
      <c r="B4353" s="16">
        <f t="shared" si="337"/>
        <v>746728.30249999999</v>
      </c>
      <c r="C4353" s="274">
        <f t="shared" si="341"/>
        <v>675275.2</v>
      </c>
      <c r="D4353" s="276">
        <f t="shared" si="338"/>
        <v>171.62222535049415</v>
      </c>
      <c r="E4353" s="276">
        <f t="shared" si="339"/>
        <v>155.19999999999999</v>
      </c>
    </row>
    <row r="4354" spans="1:5" x14ac:dyDescent="0.2">
      <c r="A4354" s="273">
        <f t="shared" si="340"/>
        <v>4352</v>
      </c>
      <c r="B4354" s="16">
        <f t="shared" si="337"/>
        <v>746895.48</v>
      </c>
      <c r="C4354" s="274">
        <f t="shared" si="341"/>
        <v>675430.39999999991</v>
      </c>
      <c r="D4354" s="276">
        <f t="shared" si="338"/>
        <v>171.62120404411763</v>
      </c>
      <c r="E4354" s="276">
        <f t="shared" si="339"/>
        <v>155.19999999999999</v>
      </c>
    </row>
    <row r="4355" spans="1:5" x14ac:dyDescent="0.2">
      <c r="A4355" s="273">
        <f t="shared" si="340"/>
        <v>4353</v>
      </c>
      <c r="B4355" s="16">
        <f t="shared" si="337"/>
        <v>747062.65749999997</v>
      </c>
      <c r="C4355" s="274">
        <f t="shared" si="341"/>
        <v>675585.6</v>
      </c>
      <c r="D4355" s="276">
        <f t="shared" si="338"/>
        <v>171.62018320698368</v>
      </c>
      <c r="E4355" s="276">
        <f t="shared" si="339"/>
        <v>155.19999999999999</v>
      </c>
    </row>
    <row r="4356" spans="1:5" x14ac:dyDescent="0.2">
      <c r="A4356" s="273">
        <f t="shared" si="340"/>
        <v>4354</v>
      </c>
      <c r="B4356" s="16">
        <f t="shared" ref="B4356:B4419" si="342">1.165*(16600+(A4356*143.5))</f>
        <v>747229.83500000008</v>
      </c>
      <c r="C4356" s="274">
        <f t="shared" si="341"/>
        <v>675740.79999999993</v>
      </c>
      <c r="D4356" s="276">
        <f t="shared" ref="D4356:D4419" si="343">B4356/A4356</f>
        <v>171.61916283876897</v>
      </c>
      <c r="E4356" s="276">
        <f t="shared" ref="E4356:E4419" si="344">C4356/A4356</f>
        <v>155.19999999999999</v>
      </c>
    </row>
    <row r="4357" spans="1:5" x14ac:dyDescent="0.2">
      <c r="A4357" s="273">
        <f t="shared" si="340"/>
        <v>4355</v>
      </c>
      <c r="B4357" s="16">
        <f t="shared" si="342"/>
        <v>747397.01250000007</v>
      </c>
      <c r="C4357" s="274">
        <f t="shared" si="341"/>
        <v>675896</v>
      </c>
      <c r="D4357" s="276">
        <f t="shared" si="343"/>
        <v>171.61814293915043</v>
      </c>
      <c r="E4357" s="276">
        <f t="shared" si="344"/>
        <v>155.19999999999999</v>
      </c>
    </row>
    <row r="4358" spans="1:5" x14ac:dyDescent="0.2">
      <c r="A4358" s="273">
        <f t="shared" si="340"/>
        <v>4356</v>
      </c>
      <c r="B4358" s="16">
        <f t="shared" si="342"/>
        <v>747564.19000000006</v>
      </c>
      <c r="C4358" s="274">
        <f t="shared" si="341"/>
        <v>676051.2</v>
      </c>
      <c r="D4358" s="276">
        <f t="shared" si="343"/>
        <v>171.61712350780533</v>
      </c>
      <c r="E4358" s="276">
        <f t="shared" si="344"/>
        <v>155.19999999999999</v>
      </c>
    </row>
    <row r="4359" spans="1:5" x14ac:dyDescent="0.2">
      <c r="A4359" s="273">
        <f t="shared" si="340"/>
        <v>4357</v>
      </c>
      <c r="B4359" s="16">
        <f t="shared" si="342"/>
        <v>747731.36750000005</v>
      </c>
      <c r="C4359" s="274">
        <f t="shared" si="341"/>
        <v>676206.39999999991</v>
      </c>
      <c r="D4359" s="276">
        <f t="shared" si="343"/>
        <v>171.61610454441131</v>
      </c>
      <c r="E4359" s="276">
        <f t="shared" si="344"/>
        <v>155.19999999999999</v>
      </c>
    </row>
    <row r="4360" spans="1:5" x14ac:dyDescent="0.2">
      <c r="A4360" s="273">
        <f t="shared" si="340"/>
        <v>4358</v>
      </c>
      <c r="B4360" s="16">
        <f t="shared" si="342"/>
        <v>747898.54500000004</v>
      </c>
      <c r="C4360" s="274">
        <f t="shared" si="341"/>
        <v>676361.6</v>
      </c>
      <c r="D4360" s="276">
        <f t="shared" si="343"/>
        <v>171.61508604864619</v>
      </c>
      <c r="E4360" s="276">
        <f t="shared" si="344"/>
        <v>155.19999999999999</v>
      </c>
    </row>
    <row r="4361" spans="1:5" x14ac:dyDescent="0.2">
      <c r="A4361" s="273">
        <f t="shared" si="340"/>
        <v>4359</v>
      </c>
      <c r="B4361" s="16">
        <f t="shared" si="342"/>
        <v>748065.72250000003</v>
      </c>
      <c r="C4361" s="274">
        <f t="shared" si="341"/>
        <v>676516.79999999993</v>
      </c>
      <c r="D4361" s="276">
        <f t="shared" si="343"/>
        <v>171.61406802018811</v>
      </c>
      <c r="E4361" s="276">
        <f t="shared" si="344"/>
        <v>155.19999999999999</v>
      </c>
    </row>
    <row r="4362" spans="1:5" x14ac:dyDescent="0.2">
      <c r="A4362" s="273">
        <f t="shared" si="340"/>
        <v>4360</v>
      </c>
      <c r="B4362" s="16">
        <f t="shared" si="342"/>
        <v>748232.9</v>
      </c>
      <c r="C4362" s="274">
        <f t="shared" si="341"/>
        <v>676672</v>
      </c>
      <c r="D4362" s="276">
        <f t="shared" si="343"/>
        <v>171.61305045871561</v>
      </c>
      <c r="E4362" s="276">
        <f t="shared" si="344"/>
        <v>155.19999999999999</v>
      </c>
    </row>
    <row r="4363" spans="1:5" x14ac:dyDescent="0.2">
      <c r="A4363" s="273">
        <f t="shared" si="340"/>
        <v>4361</v>
      </c>
      <c r="B4363" s="16">
        <f t="shared" si="342"/>
        <v>748400.07750000001</v>
      </c>
      <c r="C4363" s="274">
        <f t="shared" si="341"/>
        <v>676827.2</v>
      </c>
      <c r="D4363" s="276">
        <f t="shared" si="343"/>
        <v>171.61203336390736</v>
      </c>
      <c r="E4363" s="276">
        <f t="shared" si="344"/>
        <v>155.19999999999999</v>
      </c>
    </row>
    <row r="4364" spans="1:5" x14ac:dyDescent="0.2">
      <c r="A4364" s="273">
        <f t="shared" si="340"/>
        <v>4362</v>
      </c>
      <c r="B4364" s="16">
        <f t="shared" si="342"/>
        <v>748567.255</v>
      </c>
      <c r="C4364" s="274">
        <f t="shared" si="341"/>
        <v>676982.39999999991</v>
      </c>
      <c r="D4364" s="276">
        <f t="shared" si="343"/>
        <v>171.61101673544246</v>
      </c>
      <c r="E4364" s="276">
        <f t="shared" si="344"/>
        <v>155.19999999999999</v>
      </c>
    </row>
    <row r="4365" spans="1:5" x14ac:dyDescent="0.2">
      <c r="A4365" s="273">
        <f t="shared" si="340"/>
        <v>4363</v>
      </c>
      <c r="B4365" s="16">
        <f t="shared" si="342"/>
        <v>748734.4325</v>
      </c>
      <c r="C4365" s="274">
        <f t="shared" si="341"/>
        <v>677137.6</v>
      </c>
      <c r="D4365" s="276">
        <f t="shared" si="343"/>
        <v>171.61000057300024</v>
      </c>
      <c r="E4365" s="276">
        <f t="shared" si="344"/>
        <v>155.19999999999999</v>
      </c>
    </row>
    <row r="4366" spans="1:5" x14ac:dyDescent="0.2">
      <c r="A4366" s="273">
        <f t="shared" si="340"/>
        <v>4364</v>
      </c>
      <c r="B4366" s="16">
        <f t="shared" si="342"/>
        <v>748901.61</v>
      </c>
      <c r="C4366" s="274">
        <f t="shared" si="341"/>
        <v>677292.79999999993</v>
      </c>
      <c r="D4366" s="276">
        <f t="shared" si="343"/>
        <v>171.60898487626031</v>
      </c>
      <c r="E4366" s="276">
        <f t="shared" si="344"/>
        <v>155.19999999999999</v>
      </c>
    </row>
    <row r="4367" spans="1:5" x14ac:dyDescent="0.2">
      <c r="A4367" s="273">
        <f t="shared" ref="A4367:A4430" si="345">A4366+1</f>
        <v>4365</v>
      </c>
      <c r="B4367" s="16">
        <f t="shared" si="342"/>
        <v>749068.78749999998</v>
      </c>
      <c r="C4367" s="274">
        <f t="shared" ref="C4367:C4430" si="346">A4367*155.2</f>
        <v>677448</v>
      </c>
      <c r="D4367" s="276">
        <f t="shared" si="343"/>
        <v>171.60796964490262</v>
      </c>
      <c r="E4367" s="276">
        <f t="shared" si="344"/>
        <v>155.19999999999999</v>
      </c>
    </row>
    <row r="4368" spans="1:5" x14ac:dyDescent="0.2">
      <c r="A4368" s="273">
        <f t="shared" si="345"/>
        <v>4366</v>
      </c>
      <c r="B4368" s="16">
        <f t="shared" si="342"/>
        <v>749235.96499999997</v>
      </c>
      <c r="C4368" s="274">
        <f t="shared" si="346"/>
        <v>677603.2</v>
      </c>
      <c r="D4368" s="276">
        <f t="shared" si="343"/>
        <v>171.60695487860741</v>
      </c>
      <c r="E4368" s="276">
        <f t="shared" si="344"/>
        <v>155.19999999999999</v>
      </c>
    </row>
    <row r="4369" spans="1:5" x14ac:dyDescent="0.2">
      <c r="A4369" s="273">
        <f t="shared" si="345"/>
        <v>4367</v>
      </c>
      <c r="B4369" s="16">
        <f t="shared" si="342"/>
        <v>749403.14250000007</v>
      </c>
      <c r="C4369" s="274">
        <f t="shared" si="346"/>
        <v>677758.39999999991</v>
      </c>
      <c r="D4369" s="276">
        <f t="shared" si="343"/>
        <v>171.60594057705521</v>
      </c>
      <c r="E4369" s="276">
        <f t="shared" si="344"/>
        <v>155.19999999999999</v>
      </c>
    </row>
    <row r="4370" spans="1:5" x14ac:dyDescent="0.2">
      <c r="A4370" s="273">
        <f t="shared" si="345"/>
        <v>4368</v>
      </c>
      <c r="B4370" s="16">
        <f t="shared" si="342"/>
        <v>749570.32000000007</v>
      </c>
      <c r="C4370" s="274">
        <f t="shared" si="346"/>
        <v>677913.59999999998</v>
      </c>
      <c r="D4370" s="276">
        <f t="shared" si="343"/>
        <v>171.60492673992675</v>
      </c>
      <c r="E4370" s="276">
        <f t="shared" si="344"/>
        <v>155.19999999999999</v>
      </c>
    </row>
    <row r="4371" spans="1:5" x14ac:dyDescent="0.2">
      <c r="A4371" s="273">
        <f t="shared" si="345"/>
        <v>4369</v>
      </c>
      <c r="B4371" s="16">
        <f t="shared" si="342"/>
        <v>749737.49750000006</v>
      </c>
      <c r="C4371" s="274">
        <f t="shared" si="346"/>
        <v>678068.79999999993</v>
      </c>
      <c r="D4371" s="276">
        <f t="shared" si="343"/>
        <v>171.60391336690319</v>
      </c>
      <c r="E4371" s="276">
        <f t="shared" si="344"/>
        <v>155.19999999999999</v>
      </c>
    </row>
    <row r="4372" spans="1:5" x14ac:dyDescent="0.2">
      <c r="A4372" s="273">
        <f t="shared" si="345"/>
        <v>4370</v>
      </c>
      <c r="B4372" s="16">
        <f t="shared" si="342"/>
        <v>749904.67500000005</v>
      </c>
      <c r="C4372" s="274">
        <f t="shared" si="346"/>
        <v>678224</v>
      </c>
      <c r="D4372" s="276">
        <f t="shared" si="343"/>
        <v>171.60290045766592</v>
      </c>
      <c r="E4372" s="276">
        <f t="shared" si="344"/>
        <v>155.19999999999999</v>
      </c>
    </row>
    <row r="4373" spans="1:5" x14ac:dyDescent="0.2">
      <c r="A4373" s="273">
        <f t="shared" si="345"/>
        <v>4371</v>
      </c>
      <c r="B4373" s="16">
        <f t="shared" si="342"/>
        <v>750071.85250000004</v>
      </c>
      <c r="C4373" s="274">
        <f t="shared" si="346"/>
        <v>678379.2</v>
      </c>
      <c r="D4373" s="276">
        <f t="shared" si="343"/>
        <v>171.60188801189659</v>
      </c>
      <c r="E4373" s="276">
        <f t="shared" si="344"/>
        <v>155.19999999999999</v>
      </c>
    </row>
    <row r="4374" spans="1:5" x14ac:dyDescent="0.2">
      <c r="A4374" s="273">
        <f t="shared" si="345"/>
        <v>4372</v>
      </c>
      <c r="B4374" s="16">
        <f t="shared" si="342"/>
        <v>750239.03</v>
      </c>
      <c r="C4374" s="274">
        <f t="shared" si="346"/>
        <v>678534.39999999991</v>
      </c>
      <c r="D4374" s="276">
        <f t="shared" si="343"/>
        <v>171.60087602927723</v>
      </c>
      <c r="E4374" s="276">
        <f t="shared" si="344"/>
        <v>155.19999999999999</v>
      </c>
    </row>
    <row r="4375" spans="1:5" x14ac:dyDescent="0.2">
      <c r="A4375" s="273">
        <f t="shared" si="345"/>
        <v>4373</v>
      </c>
      <c r="B4375" s="16">
        <f t="shared" si="342"/>
        <v>750406.20750000002</v>
      </c>
      <c r="C4375" s="274">
        <f t="shared" si="346"/>
        <v>678689.6</v>
      </c>
      <c r="D4375" s="276">
        <f t="shared" si="343"/>
        <v>171.59986450949006</v>
      </c>
      <c r="E4375" s="276">
        <f t="shared" si="344"/>
        <v>155.19999999999999</v>
      </c>
    </row>
    <row r="4376" spans="1:5" x14ac:dyDescent="0.2">
      <c r="A4376" s="273">
        <f t="shared" si="345"/>
        <v>4374</v>
      </c>
      <c r="B4376" s="16">
        <f t="shared" si="342"/>
        <v>750573.38500000001</v>
      </c>
      <c r="C4376" s="274">
        <f t="shared" si="346"/>
        <v>678844.79999999993</v>
      </c>
      <c r="D4376" s="276">
        <f t="shared" si="343"/>
        <v>171.59885345221764</v>
      </c>
      <c r="E4376" s="276">
        <f t="shared" si="344"/>
        <v>155.19999999999999</v>
      </c>
    </row>
    <row r="4377" spans="1:5" x14ac:dyDescent="0.2">
      <c r="A4377" s="273">
        <f t="shared" si="345"/>
        <v>4375</v>
      </c>
      <c r="B4377" s="16">
        <f t="shared" si="342"/>
        <v>750740.5625</v>
      </c>
      <c r="C4377" s="274">
        <f t="shared" si="346"/>
        <v>679000</v>
      </c>
      <c r="D4377" s="276">
        <f t="shared" si="343"/>
        <v>171.59784285714287</v>
      </c>
      <c r="E4377" s="276">
        <f t="shared" si="344"/>
        <v>155.19999999999999</v>
      </c>
    </row>
    <row r="4378" spans="1:5" x14ac:dyDescent="0.2">
      <c r="A4378" s="273">
        <f t="shared" si="345"/>
        <v>4376</v>
      </c>
      <c r="B4378" s="16">
        <f t="shared" si="342"/>
        <v>750907.74</v>
      </c>
      <c r="C4378" s="274">
        <f t="shared" si="346"/>
        <v>679155.19999999995</v>
      </c>
      <c r="D4378" s="276">
        <f t="shared" si="343"/>
        <v>171.59683272394881</v>
      </c>
      <c r="E4378" s="276">
        <f t="shared" si="344"/>
        <v>155.19999999999999</v>
      </c>
    </row>
    <row r="4379" spans="1:5" x14ac:dyDescent="0.2">
      <c r="A4379" s="273">
        <f t="shared" si="345"/>
        <v>4377</v>
      </c>
      <c r="B4379" s="16">
        <f t="shared" si="342"/>
        <v>751074.91749999998</v>
      </c>
      <c r="C4379" s="274">
        <f t="shared" si="346"/>
        <v>679310.39999999991</v>
      </c>
      <c r="D4379" s="276">
        <f t="shared" si="343"/>
        <v>171.59582305231893</v>
      </c>
      <c r="E4379" s="276">
        <f t="shared" si="344"/>
        <v>155.19999999999999</v>
      </c>
    </row>
    <row r="4380" spans="1:5" x14ac:dyDescent="0.2">
      <c r="A4380" s="273">
        <f t="shared" si="345"/>
        <v>4378</v>
      </c>
      <c r="B4380" s="16">
        <f t="shared" si="342"/>
        <v>751242.09499999997</v>
      </c>
      <c r="C4380" s="274">
        <f t="shared" si="346"/>
        <v>679465.6</v>
      </c>
      <c r="D4380" s="276">
        <f t="shared" si="343"/>
        <v>171.59481384193694</v>
      </c>
      <c r="E4380" s="276">
        <f t="shared" si="344"/>
        <v>155.19999999999999</v>
      </c>
    </row>
    <row r="4381" spans="1:5" x14ac:dyDescent="0.2">
      <c r="A4381" s="273">
        <f t="shared" si="345"/>
        <v>4379</v>
      </c>
      <c r="B4381" s="16">
        <f t="shared" si="342"/>
        <v>751409.27250000008</v>
      </c>
      <c r="C4381" s="274">
        <f t="shared" si="346"/>
        <v>679620.79999999993</v>
      </c>
      <c r="D4381" s="276">
        <f t="shared" si="343"/>
        <v>171.59380509248689</v>
      </c>
      <c r="E4381" s="276">
        <f t="shared" si="344"/>
        <v>155.19999999999999</v>
      </c>
    </row>
    <row r="4382" spans="1:5" x14ac:dyDescent="0.2">
      <c r="A4382" s="273">
        <f t="shared" si="345"/>
        <v>4380</v>
      </c>
      <c r="B4382" s="16">
        <f t="shared" si="342"/>
        <v>751576.45000000007</v>
      </c>
      <c r="C4382" s="274">
        <f t="shared" si="346"/>
        <v>679776</v>
      </c>
      <c r="D4382" s="276">
        <f t="shared" si="343"/>
        <v>171.59279680365299</v>
      </c>
      <c r="E4382" s="276">
        <f t="shared" si="344"/>
        <v>155.19999999999999</v>
      </c>
    </row>
    <row r="4383" spans="1:5" x14ac:dyDescent="0.2">
      <c r="A4383" s="273">
        <f t="shared" si="345"/>
        <v>4381</v>
      </c>
      <c r="B4383" s="16">
        <f t="shared" si="342"/>
        <v>751743.62750000006</v>
      </c>
      <c r="C4383" s="274">
        <f t="shared" si="346"/>
        <v>679931.2</v>
      </c>
      <c r="D4383" s="276">
        <f t="shared" si="343"/>
        <v>171.59178897511984</v>
      </c>
      <c r="E4383" s="276">
        <f t="shared" si="344"/>
        <v>155.19999999999999</v>
      </c>
    </row>
    <row r="4384" spans="1:5" x14ac:dyDescent="0.2">
      <c r="A4384" s="273">
        <f t="shared" si="345"/>
        <v>4382</v>
      </c>
      <c r="B4384" s="16">
        <f t="shared" si="342"/>
        <v>751910.80500000005</v>
      </c>
      <c r="C4384" s="274">
        <f t="shared" si="346"/>
        <v>680086.39999999991</v>
      </c>
      <c r="D4384" s="276">
        <f t="shared" si="343"/>
        <v>171.59078160657236</v>
      </c>
      <c r="E4384" s="276">
        <f t="shared" si="344"/>
        <v>155.19999999999999</v>
      </c>
    </row>
    <row r="4385" spans="1:5" x14ac:dyDescent="0.2">
      <c r="A4385" s="273">
        <f t="shared" si="345"/>
        <v>4383</v>
      </c>
      <c r="B4385" s="16">
        <f t="shared" si="342"/>
        <v>752077.98250000004</v>
      </c>
      <c r="C4385" s="274">
        <f t="shared" si="346"/>
        <v>680241.6</v>
      </c>
      <c r="D4385" s="276">
        <f t="shared" si="343"/>
        <v>171.58977469769565</v>
      </c>
      <c r="E4385" s="276">
        <f t="shared" si="344"/>
        <v>155.19999999999999</v>
      </c>
    </row>
    <row r="4386" spans="1:5" x14ac:dyDescent="0.2">
      <c r="A4386" s="273">
        <f t="shared" si="345"/>
        <v>4384</v>
      </c>
      <c r="B4386" s="16">
        <f t="shared" si="342"/>
        <v>752245.16</v>
      </c>
      <c r="C4386" s="274">
        <f t="shared" si="346"/>
        <v>680396.79999999993</v>
      </c>
      <c r="D4386" s="276">
        <f t="shared" si="343"/>
        <v>171.5887682481752</v>
      </c>
      <c r="E4386" s="276">
        <f t="shared" si="344"/>
        <v>155.19999999999999</v>
      </c>
    </row>
    <row r="4387" spans="1:5" x14ac:dyDescent="0.2">
      <c r="A4387" s="273">
        <f t="shared" si="345"/>
        <v>4385</v>
      </c>
      <c r="B4387" s="16">
        <f t="shared" si="342"/>
        <v>752412.33750000002</v>
      </c>
      <c r="C4387" s="274">
        <f t="shared" si="346"/>
        <v>680552</v>
      </c>
      <c r="D4387" s="276">
        <f t="shared" si="343"/>
        <v>171.58776225769671</v>
      </c>
      <c r="E4387" s="276">
        <f t="shared" si="344"/>
        <v>155.19999999999999</v>
      </c>
    </row>
    <row r="4388" spans="1:5" x14ac:dyDescent="0.2">
      <c r="A4388" s="273">
        <f t="shared" si="345"/>
        <v>4386</v>
      </c>
      <c r="B4388" s="16">
        <f t="shared" si="342"/>
        <v>752579.51500000001</v>
      </c>
      <c r="C4388" s="274">
        <f t="shared" si="346"/>
        <v>680707.2</v>
      </c>
      <c r="D4388" s="276">
        <f t="shared" si="343"/>
        <v>171.5867567259462</v>
      </c>
      <c r="E4388" s="276">
        <f t="shared" si="344"/>
        <v>155.19999999999999</v>
      </c>
    </row>
    <row r="4389" spans="1:5" x14ac:dyDescent="0.2">
      <c r="A4389" s="273">
        <f t="shared" si="345"/>
        <v>4387</v>
      </c>
      <c r="B4389" s="16">
        <f t="shared" si="342"/>
        <v>752746.6925</v>
      </c>
      <c r="C4389" s="274">
        <f t="shared" si="346"/>
        <v>680862.39999999991</v>
      </c>
      <c r="D4389" s="276">
        <f t="shared" si="343"/>
        <v>171.58575165260999</v>
      </c>
      <c r="E4389" s="276">
        <f t="shared" si="344"/>
        <v>155.19999999999999</v>
      </c>
    </row>
    <row r="4390" spans="1:5" x14ac:dyDescent="0.2">
      <c r="A4390" s="273">
        <f t="shared" si="345"/>
        <v>4388</v>
      </c>
      <c r="B4390" s="16">
        <f t="shared" si="342"/>
        <v>752913.87</v>
      </c>
      <c r="C4390" s="274">
        <f t="shared" si="346"/>
        <v>681017.6</v>
      </c>
      <c r="D4390" s="276">
        <f t="shared" si="343"/>
        <v>171.58474703737465</v>
      </c>
      <c r="E4390" s="276">
        <f t="shared" si="344"/>
        <v>155.19999999999999</v>
      </c>
    </row>
    <row r="4391" spans="1:5" x14ac:dyDescent="0.2">
      <c r="A4391" s="273">
        <f t="shared" si="345"/>
        <v>4389</v>
      </c>
      <c r="B4391" s="16">
        <f t="shared" si="342"/>
        <v>753081.04749999999</v>
      </c>
      <c r="C4391" s="274">
        <f t="shared" si="346"/>
        <v>681172.79999999993</v>
      </c>
      <c r="D4391" s="276">
        <f t="shared" si="343"/>
        <v>171.58374287992709</v>
      </c>
      <c r="E4391" s="276">
        <f t="shared" si="344"/>
        <v>155.19999999999999</v>
      </c>
    </row>
    <row r="4392" spans="1:5" x14ac:dyDescent="0.2">
      <c r="A4392" s="273">
        <f t="shared" si="345"/>
        <v>4390</v>
      </c>
      <c r="B4392" s="16">
        <f t="shared" si="342"/>
        <v>753248.22499999998</v>
      </c>
      <c r="C4392" s="274">
        <f t="shared" si="346"/>
        <v>681328</v>
      </c>
      <c r="D4392" s="276">
        <f t="shared" si="343"/>
        <v>171.58273917995444</v>
      </c>
      <c r="E4392" s="276">
        <f t="shared" si="344"/>
        <v>155.19999999999999</v>
      </c>
    </row>
    <row r="4393" spans="1:5" x14ac:dyDescent="0.2">
      <c r="A4393" s="273">
        <f t="shared" si="345"/>
        <v>4391</v>
      </c>
      <c r="B4393" s="16">
        <f t="shared" si="342"/>
        <v>753415.40249999997</v>
      </c>
      <c r="C4393" s="274">
        <f t="shared" si="346"/>
        <v>681483.2</v>
      </c>
      <c r="D4393" s="276">
        <f t="shared" si="343"/>
        <v>171.58173593714415</v>
      </c>
      <c r="E4393" s="276">
        <f t="shared" si="344"/>
        <v>155.19999999999999</v>
      </c>
    </row>
    <row r="4394" spans="1:5" x14ac:dyDescent="0.2">
      <c r="A4394" s="273">
        <f t="shared" si="345"/>
        <v>4392</v>
      </c>
      <c r="B4394" s="16">
        <f t="shared" si="342"/>
        <v>753582.58000000007</v>
      </c>
      <c r="C4394" s="274">
        <f t="shared" si="346"/>
        <v>681638.39999999991</v>
      </c>
      <c r="D4394" s="276">
        <f t="shared" si="343"/>
        <v>171.58073315118398</v>
      </c>
      <c r="E4394" s="276">
        <f t="shared" si="344"/>
        <v>155.19999999999999</v>
      </c>
    </row>
    <row r="4395" spans="1:5" x14ac:dyDescent="0.2">
      <c r="A4395" s="273">
        <f t="shared" si="345"/>
        <v>4393</v>
      </c>
      <c r="B4395" s="16">
        <f t="shared" si="342"/>
        <v>753749.75750000007</v>
      </c>
      <c r="C4395" s="274">
        <f t="shared" si="346"/>
        <v>681793.6</v>
      </c>
      <c r="D4395" s="276">
        <f t="shared" si="343"/>
        <v>171.5797308217619</v>
      </c>
      <c r="E4395" s="276">
        <f t="shared" si="344"/>
        <v>155.19999999999999</v>
      </c>
    </row>
    <row r="4396" spans="1:5" x14ac:dyDescent="0.2">
      <c r="A4396" s="273">
        <f t="shared" si="345"/>
        <v>4394</v>
      </c>
      <c r="B4396" s="16">
        <f t="shared" si="342"/>
        <v>753916.93500000006</v>
      </c>
      <c r="C4396" s="274">
        <f t="shared" si="346"/>
        <v>681948.79999999993</v>
      </c>
      <c r="D4396" s="276">
        <f t="shared" si="343"/>
        <v>171.57872894856624</v>
      </c>
      <c r="E4396" s="276">
        <f t="shared" si="344"/>
        <v>155.19999999999999</v>
      </c>
    </row>
    <row r="4397" spans="1:5" x14ac:dyDescent="0.2">
      <c r="A4397" s="273">
        <f t="shared" si="345"/>
        <v>4395</v>
      </c>
      <c r="B4397" s="16">
        <f t="shared" si="342"/>
        <v>754084.11250000005</v>
      </c>
      <c r="C4397" s="274">
        <f t="shared" si="346"/>
        <v>682104</v>
      </c>
      <c r="D4397" s="276">
        <f t="shared" si="343"/>
        <v>171.57772753128557</v>
      </c>
      <c r="E4397" s="276">
        <f t="shared" si="344"/>
        <v>155.19999999999999</v>
      </c>
    </row>
    <row r="4398" spans="1:5" x14ac:dyDescent="0.2">
      <c r="A4398" s="273">
        <f t="shared" si="345"/>
        <v>4396</v>
      </c>
      <c r="B4398" s="16">
        <f t="shared" si="342"/>
        <v>754251.29</v>
      </c>
      <c r="C4398" s="274">
        <f t="shared" si="346"/>
        <v>682259.2</v>
      </c>
      <c r="D4398" s="276">
        <f t="shared" si="343"/>
        <v>171.57672656960875</v>
      </c>
      <c r="E4398" s="276">
        <f t="shared" si="344"/>
        <v>155.19999999999999</v>
      </c>
    </row>
    <row r="4399" spans="1:5" x14ac:dyDescent="0.2">
      <c r="A4399" s="273">
        <f t="shared" si="345"/>
        <v>4397</v>
      </c>
      <c r="B4399" s="16">
        <f t="shared" si="342"/>
        <v>754418.46750000003</v>
      </c>
      <c r="C4399" s="274">
        <f t="shared" si="346"/>
        <v>682414.39999999991</v>
      </c>
      <c r="D4399" s="276">
        <f t="shared" si="343"/>
        <v>171.57572606322492</v>
      </c>
      <c r="E4399" s="276">
        <f t="shared" si="344"/>
        <v>155.19999999999999</v>
      </c>
    </row>
    <row r="4400" spans="1:5" x14ac:dyDescent="0.2">
      <c r="A4400" s="273">
        <f t="shared" si="345"/>
        <v>4398</v>
      </c>
      <c r="B4400" s="16">
        <f t="shared" si="342"/>
        <v>754585.64500000002</v>
      </c>
      <c r="C4400" s="274">
        <f t="shared" si="346"/>
        <v>682569.6</v>
      </c>
      <c r="D4400" s="276">
        <f t="shared" si="343"/>
        <v>171.57472601182357</v>
      </c>
      <c r="E4400" s="276">
        <f t="shared" si="344"/>
        <v>155.19999999999999</v>
      </c>
    </row>
    <row r="4401" spans="1:5" x14ac:dyDescent="0.2">
      <c r="A4401" s="273">
        <f t="shared" si="345"/>
        <v>4399</v>
      </c>
      <c r="B4401" s="16">
        <f t="shared" si="342"/>
        <v>754752.82250000001</v>
      </c>
      <c r="C4401" s="274">
        <f t="shared" si="346"/>
        <v>682724.79999999993</v>
      </c>
      <c r="D4401" s="276">
        <f t="shared" si="343"/>
        <v>171.57372641509434</v>
      </c>
      <c r="E4401" s="276">
        <f t="shared" si="344"/>
        <v>155.19999999999999</v>
      </c>
    </row>
    <row r="4402" spans="1:5" x14ac:dyDescent="0.2">
      <c r="A4402" s="273">
        <f t="shared" si="345"/>
        <v>4400</v>
      </c>
      <c r="B4402" s="16">
        <f t="shared" si="342"/>
        <v>754920</v>
      </c>
      <c r="C4402" s="274">
        <f t="shared" si="346"/>
        <v>682880</v>
      </c>
      <c r="D4402" s="276">
        <f t="shared" si="343"/>
        <v>171.57272727272726</v>
      </c>
      <c r="E4402" s="276">
        <f t="shared" si="344"/>
        <v>155.19999999999999</v>
      </c>
    </row>
    <row r="4403" spans="1:5" x14ac:dyDescent="0.2">
      <c r="A4403" s="273">
        <f t="shared" si="345"/>
        <v>4401</v>
      </c>
      <c r="B4403" s="16">
        <f t="shared" si="342"/>
        <v>755087.17749999999</v>
      </c>
      <c r="C4403" s="274">
        <f t="shared" si="346"/>
        <v>683035.2</v>
      </c>
      <c r="D4403" s="276">
        <f t="shared" si="343"/>
        <v>171.57172858441263</v>
      </c>
      <c r="E4403" s="276">
        <f t="shared" si="344"/>
        <v>155.19999999999999</v>
      </c>
    </row>
    <row r="4404" spans="1:5" x14ac:dyDescent="0.2">
      <c r="A4404" s="273">
        <f t="shared" si="345"/>
        <v>4402</v>
      </c>
      <c r="B4404" s="16">
        <f t="shared" si="342"/>
        <v>755254.35499999998</v>
      </c>
      <c r="C4404" s="274">
        <f t="shared" si="346"/>
        <v>683190.39999999991</v>
      </c>
      <c r="D4404" s="276">
        <f t="shared" si="343"/>
        <v>171.57073034984097</v>
      </c>
      <c r="E4404" s="276">
        <f t="shared" si="344"/>
        <v>155.19999999999999</v>
      </c>
    </row>
    <row r="4405" spans="1:5" x14ac:dyDescent="0.2">
      <c r="A4405" s="273">
        <f t="shared" si="345"/>
        <v>4403</v>
      </c>
      <c r="B4405" s="16">
        <f t="shared" si="342"/>
        <v>755421.53249999997</v>
      </c>
      <c r="C4405" s="274">
        <f t="shared" si="346"/>
        <v>683345.6</v>
      </c>
      <c r="D4405" s="276">
        <f t="shared" si="343"/>
        <v>171.56973256870316</v>
      </c>
      <c r="E4405" s="276">
        <f t="shared" si="344"/>
        <v>155.19999999999999</v>
      </c>
    </row>
    <row r="4406" spans="1:5" x14ac:dyDescent="0.2">
      <c r="A4406" s="273">
        <f t="shared" si="345"/>
        <v>4404</v>
      </c>
      <c r="B4406" s="16">
        <f t="shared" si="342"/>
        <v>755588.71000000008</v>
      </c>
      <c r="C4406" s="274">
        <f t="shared" si="346"/>
        <v>683500.79999999993</v>
      </c>
      <c r="D4406" s="276">
        <f t="shared" si="343"/>
        <v>171.5687352406903</v>
      </c>
      <c r="E4406" s="276">
        <f t="shared" si="344"/>
        <v>155.19999999999999</v>
      </c>
    </row>
    <row r="4407" spans="1:5" x14ac:dyDescent="0.2">
      <c r="A4407" s="273">
        <f t="shared" si="345"/>
        <v>4405</v>
      </c>
      <c r="B4407" s="16">
        <f t="shared" si="342"/>
        <v>755755.88750000007</v>
      </c>
      <c r="C4407" s="274">
        <f t="shared" si="346"/>
        <v>683656</v>
      </c>
      <c r="D4407" s="276">
        <f t="shared" si="343"/>
        <v>171.56773836549377</v>
      </c>
      <c r="E4407" s="276">
        <f t="shared" si="344"/>
        <v>155.19999999999999</v>
      </c>
    </row>
    <row r="4408" spans="1:5" x14ac:dyDescent="0.2">
      <c r="A4408" s="273">
        <f t="shared" si="345"/>
        <v>4406</v>
      </c>
      <c r="B4408" s="16">
        <f t="shared" si="342"/>
        <v>755923.06500000006</v>
      </c>
      <c r="C4408" s="274">
        <f t="shared" si="346"/>
        <v>683811.2</v>
      </c>
      <c r="D4408" s="276">
        <f t="shared" si="343"/>
        <v>171.56674194280527</v>
      </c>
      <c r="E4408" s="276">
        <f t="shared" si="344"/>
        <v>155.19999999999999</v>
      </c>
    </row>
    <row r="4409" spans="1:5" x14ac:dyDescent="0.2">
      <c r="A4409" s="273">
        <f t="shared" si="345"/>
        <v>4407</v>
      </c>
      <c r="B4409" s="16">
        <f t="shared" si="342"/>
        <v>756090.24250000005</v>
      </c>
      <c r="C4409" s="274">
        <f t="shared" si="346"/>
        <v>683966.39999999991</v>
      </c>
      <c r="D4409" s="276">
        <f t="shared" si="343"/>
        <v>171.56574597231679</v>
      </c>
      <c r="E4409" s="276">
        <f t="shared" si="344"/>
        <v>155.19999999999999</v>
      </c>
    </row>
    <row r="4410" spans="1:5" x14ac:dyDescent="0.2">
      <c r="A4410" s="273">
        <f t="shared" si="345"/>
        <v>4408</v>
      </c>
      <c r="B4410" s="16">
        <f t="shared" si="342"/>
        <v>756257.42</v>
      </c>
      <c r="C4410" s="274">
        <f t="shared" si="346"/>
        <v>684121.59999999998</v>
      </c>
      <c r="D4410" s="276">
        <f t="shared" si="343"/>
        <v>171.56475045372051</v>
      </c>
      <c r="E4410" s="276">
        <f t="shared" si="344"/>
        <v>155.19999999999999</v>
      </c>
    </row>
    <row r="4411" spans="1:5" x14ac:dyDescent="0.2">
      <c r="A4411" s="273">
        <f t="shared" si="345"/>
        <v>4409</v>
      </c>
      <c r="B4411" s="16">
        <f t="shared" si="342"/>
        <v>756424.59750000003</v>
      </c>
      <c r="C4411" s="274">
        <f t="shared" si="346"/>
        <v>684276.79999999993</v>
      </c>
      <c r="D4411" s="276">
        <f t="shared" si="343"/>
        <v>171.563755386709</v>
      </c>
      <c r="E4411" s="276">
        <f t="shared" si="344"/>
        <v>155.19999999999999</v>
      </c>
    </row>
    <row r="4412" spans="1:5" x14ac:dyDescent="0.2">
      <c r="A4412" s="273">
        <f t="shared" si="345"/>
        <v>4410</v>
      </c>
      <c r="B4412" s="16">
        <f t="shared" si="342"/>
        <v>756591.77500000002</v>
      </c>
      <c r="C4412" s="274">
        <f t="shared" si="346"/>
        <v>684432</v>
      </c>
      <c r="D4412" s="276">
        <f t="shared" si="343"/>
        <v>171.56276077097507</v>
      </c>
      <c r="E4412" s="276">
        <f t="shared" si="344"/>
        <v>155.19999999999999</v>
      </c>
    </row>
    <row r="4413" spans="1:5" x14ac:dyDescent="0.2">
      <c r="A4413" s="273">
        <f t="shared" si="345"/>
        <v>4411</v>
      </c>
      <c r="B4413" s="16">
        <f t="shared" si="342"/>
        <v>756758.95250000001</v>
      </c>
      <c r="C4413" s="274">
        <f t="shared" si="346"/>
        <v>684587.2</v>
      </c>
      <c r="D4413" s="276">
        <f t="shared" si="343"/>
        <v>171.56176660621173</v>
      </c>
      <c r="E4413" s="276">
        <f t="shared" si="344"/>
        <v>155.19999999999999</v>
      </c>
    </row>
    <row r="4414" spans="1:5" x14ac:dyDescent="0.2">
      <c r="A4414" s="273">
        <f t="shared" si="345"/>
        <v>4412</v>
      </c>
      <c r="B4414" s="16">
        <f t="shared" si="342"/>
        <v>756926.13</v>
      </c>
      <c r="C4414" s="274">
        <f t="shared" si="346"/>
        <v>684742.39999999991</v>
      </c>
      <c r="D4414" s="276">
        <f t="shared" si="343"/>
        <v>171.56077289211242</v>
      </c>
      <c r="E4414" s="276">
        <f t="shared" si="344"/>
        <v>155.19999999999999</v>
      </c>
    </row>
    <row r="4415" spans="1:5" x14ac:dyDescent="0.2">
      <c r="A4415" s="273">
        <f t="shared" si="345"/>
        <v>4413</v>
      </c>
      <c r="B4415" s="16">
        <f t="shared" si="342"/>
        <v>757093.3075</v>
      </c>
      <c r="C4415" s="274">
        <f t="shared" si="346"/>
        <v>684897.6</v>
      </c>
      <c r="D4415" s="276">
        <f t="shared" si="343"/>
        <v>171.55977962837073</v>
      </c>
      <c r="E4415" s="276">
        <f t="shared" si="344"/>
        <v>155.19999999999999</v>
      </c>
    </row>
    <row r="4416" spans="1:5" x14ac:dyDescent="0.2">
      <c r="A4416" s="273">
        <f t="shared" si="345"/>
        <v>4414</v>
      </c>
      <c r="B4416" s="16">
        <f t="shared" si="342"/>
        <v>757260.48499999999</v>
      </c>
      <c r="C4416" s="274">
        <f t="shared" si="346"/>
        <v>685052.79999999993</v>
      </c>
      <c r="D4416" s="276">
        <f t="shared" si="343"/>
        <v>171.55878681468056</v>
      </c>
      <c r="E4416" s="276">
        <f t="shared" si="344"/>
        <v>155.19999999999999</v>
      </c>
    </row>
    <row r="4417" spans="1:5" x14ac:dyDescent="0.2">
      <c r="A4417" s="273">
        <f t="shared" si="345"/>
        <v>4415</v>
      </c>
      <c r="B4417" s="16">
        <f t="shared" si="342"/>
        <v>757427.66249999998</v>
      </c>
      <c r="C4417" s="274">
        <f t="shared" si="346"/>
        <v>685208</v>
      </c>
      <c r="D4417" s="276">
        <f t="shared" si="343"/>
        <v>171.55779445073611</v>
      </c>
      <c r="E4417" s="276">
        <f t="shared" si="344"/>
        <v>155.19999999999999</v>
      </c>
    </row>
    <row r="4418" spans="1:5" x14ac:dyDescent="0.2">
      <c r="A4418" s="273">
        <f t="shared" si="345"/>
        <v>4416</v>
      </c>
      <c r="B4418" s="16">
        <f t="shared" si="342"/>
        <v>757594.84</v>
      </c>
      <c r="C4418" s="274">
        <f t="shared" si="346"/>
        <v>685363.19999999995</v>
      </c>
      <c r="D4418" s="276">
        <f t="shared" si="343"/>
        <v>171.55680253623188</v>
      </c>
      <c r="E4418" s="276">
        <f t="shared" si="344"/>
        <v>155.19999999999999</v>
      </c>
    </row>
    <row r="4419" spans="1:5" x14ac:dyDescent="0.2">
      <c r="A4419" s="273">
        <f t="shared" si="345"/>
        <v>4417</v>
      </c>
      <c r="B4419" s="16">
        <f t="shared" si="342"/>
        <v>757762.01750000007</v>
      </c>
      <c r="C4419" s="274">
        <f t="shared" si="346"/>
        <v>685518.39999999991</v>
      </c>
      <c r="D4419" s="276">
        <f t="shared" si="343"/>
        <v>171.5558110708626</v>
      </c>
      <c r="E4419" s="276">
        <f t="shared" si="344"/>
        <v>155.19999999999999</v>
      </c>
    </row>
    <row r="4420" spans="1:5" x14ac:dyDescent="0.2">
      <c r="A4420" s="273">
        <f t="shared" si="345"/>
        <v>4418</v>
      </c>
      <c r="B4420" s="16">
        <f t="shared" ref="B4420:B4483" si="347">1.165*(16600+(A4420*143.5))</f>
        <v>757929.19500000007</v>
      </c>
      <c r="C4420" s="274">
        <f t="shared" si="346"/>
        <v>685673.6</v>
      </c>
      <c r="D4420" s="276">
        <f t="shared" ref="D4420:D4483" si="348">B4420/A4420</f>
        <v>171.55482005432324</v>
      </c>
      <c r="E4420" s="276">
        <f t="shared" ref="E4420:E4483" si="349">C4420/A4420</f>
        <v>155.19999999999999</v>
      </c>
    </row>
    <row r="4421" spans="1:5" x14ac:dyDescent="0.2">
      <c r="A4421" s="273">
        <f t="shared" si="345"/>
        <v>4419</v>
      </c>
      <c r="B4421" s="16">
        <f t="shared" si="347"/>
        <v>758096.37250000006</v>
      </c>
      <c r="C4421" s="274">
        <f t="shared" si="346"/>
        <v>685828.79999999993</v>
      </c>
      <c r="D4421" s="276">
        <f t="shared" si="348"/>
        <v>171.55382948630913</v>
      </c>
      <c r="E4421" s="276">
        <f t="shared" si="349"/>
        <v>155.19999999999999</v>
      </c>
    </row>
    <row r="4422" spans="1:5" x14ac:dyDescent="0.2">
      <c r="A4422" s="273">
        <f t="shared" si="345"/>
        <v>4420</v>
      </c>
      <c r="B4422" s="16">
        <f t="shared" si="347"/>
        <v>758263.55</v>
      </c>
      <c r="C4422" s="274">
        <f t="shared" si="346"/>
        <v>685984</v>
      </c>
      <c r="D4422" s="276">
        <f t="shared" si="348"/>
        <v>171.55283936651585</v>
      </c>
      <c r="E4422" s="276">
        <f t="shared" si="349"/>
        <v>155.19999999999999</v>
      </c>
    </row>
    <row r="4423" spans="1:5" x14ac:dyDescent="0.2">
      <c r="A4423" s="273">
        <f t="shared" si="345"/>
        <v>4421</v>
      </c>
      <c r="B4423" s="16">
        <f t="shared" si="347"/>
        <v>758430.72750000004</v>
      </c>
      <c r="C4423" s="274">
        <f t="shared" si="346"/>
        <v>686139.2</v>
      </c>
      <c r="D4423" s="276">
        <f t="shared" si="348"/>
        <v>171.55184969463923</v>
      </c>
      <c r="E4423" s="276">
        <f t="shared" si="349"/>
        <v>155.19999999999999</v>
      </c>
    </row>
    <row r="4424" spans="1:5" x14ac:dyDescent="0.2">
      <c r="A4424" s="273">
        <f t="shared" si="345"/>
        <v>4422</v>
      </c>
      <c r="B4424" s="16">
        <f t="shared" si="347"/>
        <v>758597.90500000003</v>
      </c>
      <c r="C4424" s="274">
        <f t="shared" si="346"/>
        <v>686294.39999999991</v>
      </c>
      <c r="D4424" s="276">
        <f t="shared" si="348"/>
        <v>171.5508604703754</v>
      </c>
      <c r="E4424" s="276">
        <f t="shared" si="349"/>
        <v>155.19999999999999</v>
      </c>
    </row>
    <row r="4425" spans="1:5" x14ac:dyDescent="0.2">
      <c r="A4425" s="273">
        <f t="shared" si="345"/>
        <v>4423</v>
      </c>
      <c r="B4425" s="16">
        <f t="shared" si="347"/>
        <v>758765.08250000002</v>
      </c>
      <c r="C4425" s="274">
        <f t="shared" si="346"/>
        <v>686449.6</v>
      </c>
      <c r="D4425" s="276">
        <f t="shared" si="348"/>
        <v>171.54987169342076</v>
      </c>
      <c r="E4425" s="276">
        <f t="shared" si="349"/>
        <v>155.19999999999999</v>
      </c>
    </row>
    <row r="4426" spans="1:5" x14ac:dyDescent="0.2">
      <c r="A4426" s="273">
        <f t="shared" si="345"/>
        <v>4424</v>
      </c>
      <c r="B4426" s="16">
        <f t="shared" si="347"/>
        <v>758932.26</v>
      </c>
      <c r="C4426" s="274">
        <f t="shared" si="346"/>
        <v>686604.79999999993</v>
      </c>
      <c r="D4426" s="276">
        <f t="shared" si="348"/>
        <v>171.54888336347199</v>
      </c>
      <c r="E4426" s="276">
        <f t="shared" si="349"/>
        <v>155.19999999999999</v>
      </c>
    </row>
    <row r="4427" spans="1:5" x14ac:dyDescent="0.2">
      <c r="A4427" s="273">
        <f t="shared" si="345"/>
        <v>4425</v>
      </c>
      <c r="B4427" s="16">
        <f t="shared" si="347"/>
        <v>759099.4375</v>
      </c>
      <c r="C4427" s="274">
        <f t="shared" si="346"/>
        <v>686760</v>
      </c>
      <c r="D4427" s="276">
        <f t="shared" si="348"/>
        <v>171.54789548022598</v>
      </c>
      <c r="E4427" s="276">
        <f t="shared" si="349"/>
        <v>155.19999999999999</v>
      </c>
    </row>
    <row r="4428" spans="1:5" x14ac:dyDescent="0.2">
      <c r="A4428" s="273">
        <f t="shared" si="345"/>
        <v>4426</v>
      </c>
      <c r="B4428" s="16">
        <f t="shared" si="347"/>
        <v>759266.61499999999</v>
      </c>
      <c r="C4428" s="274">
        <f t="shared" si="346"/>
        <v>686915.2</v>
      </c>
      <c r="D4428" s="276">
        <f t="shared" si="348"/>
        <v>171.54690804338003</v>
      </c>
      <c r="E4428" s="276">
        <f t="shared" si="349"/>
        <v>155.19999999999999</v>
      </c>
    </row>
    <row r="4429" spans="1:5" x14ac:dyDescent="0.2">
      <c r="A4429" s="273">
        <f t="shared" si="345"/>
        <v>4427</v>
      </c>
      <c r="B4429" s="16">
        <f t="shared" si="347"/>
        <v>759433.79249999998</v>
      </c>
      <c r="C4429" s="274">
        <f t="shared" si="346"/>
        <v>687070.39999999991</v>
      </c>
      <c r="D4429" s="276">
        <f t="shared" si="348"/>
        <v>171.54592105263157</v>
      </c>
      <c r="E4429" s="276">
        <f t="shared" si="349"/>
        <v>155.19999999999999</v>
      </c>
    </row>
    <row r="4430" spans="1:5" x14ac:dyDescent="0.2">
      <c r="A4430" s="273">
        <f t="shared" si="345"/>
        <v>4428</v>
      </c>
      <c r="B4430" s="16">
        <f t="shared" si="347"/>
        <v>759600.97</v>
      </c>
      <c r="C4430" s="274">
        <f t="shared" si="346"/>
        <v>687225.6</v>
      </c>
      <c r="D4430" s="276">
        <f t="shared" si="348"/>
        <v>171.54493450767839</v>
      </c>
      <c r="E4430" s="276">
        <f t="shared" si="349"/>
        <v>155.19999999999999</v>
      </c>
    </row>
    <row r="4431" spans="1:5" x14ac:dyDescent="0.2">
      <c r="A4431" s="273">
        <f t="shared" ref="A4431:A4494" si="350">A4430+1</f>
        <v>4429</v>
      </c>
      <c r="B4431" s="16">
        <f t="shared" si="347"/>
        <v>759768.14750000008</v>
      </c>
      <c r="C4431" s="274">
        <f t="shared" ref="C4431:C4494" si="351">A4431*155.2</f>
        <v>687380.79999999993</v>
      </c>
      <c r="D4431" s="276">
        <f t="shared" si="348"/>
        <v>171.54394840821857</v>
      </c>
      <c r="E4431" s="276">
        <f t="shared" si="349"/>
        <v>155.19999999999999</v>
      </c>
    </row>
    <row r="4432" spans="1:5" x14ac:dyDescent="0.2">
      <c r="A4432" s="273">
        <f t="shared" si="350"/>
        <v>4430</v>
      </c>
      <c r="B4432" s="16">
        <f t="shared" si="347"/>
        <v>759935.32500000007</v>
      </c>
      <c r="C4432" s="274">
        <f t="shared" si="351"/>
        <v>687536</v>
      </c>
      <c r="D4432" s="276">
        <f t="shared" si="348"/>
        <v>171.54296275395035</v>
      </c>
      <c r="E4432" s="276">
        <f t="shared" si="349"/>
        <v>155.19999999999999</v>
      </c>
    </row>
    <row r="4433" spans="1:5" x14ac:dyDescent="0.2">
      <c r="A4433" s="273">
        <f t="shared" si="350"/>
        <v>4431</v>
      </c>
      <c r="B4433" s="16">
        <f t="shared" si="347"/>
        <v>760102.50250000006</v>
      </c>
      <c r="C4433" s="274">
        <f t="shared" si="351"/>
        <v>687691.2</v>
      </c>
      <c r="D4433" s="276">
        <f t="shared" si="348"/>
        <v>171.54197754457235</v>
      </c>
      <c r="E4433" s="276">
        <f t="shared" si="349"/>
        <v>155.19999999999999</v>
      </c>
    </row>
    <row r="4434" spans="1:5" x14ac:dyDescent="0.2">
      <c r="A4434" s="273">
        <f t="shared" si="350"/>
        <v>4432</v>
      </c>
      <c r="B4434" s="16">
        <f t="shared" si="347"/>
        <v>760269.68</v>
      </c>
      <c r="C4434" s="274">
        <f t="shared" si="351"/>
        <v>687846.39999999991</v>
      </c>
      <c r="D4434" s="276">
        <f t="shared" si="348"/>
        <v>171.54099277978341</v>
      </c>
      <c r="E4434" s="276">
        <f t="shared" si="349"/>
        <v>155.19999999999999</v>
      </c>
    </row>
    <row r="4435" spans="1:5" x14ac:dyDescent="0.2">
      <c r="A4435" s="273">
        <f t="shared" si="350"/>
        <v>4433</v>
      </c>
      <c r="B4435" s="16">
        <f t="shared" si="347"/>
        <v>760436.85750000004</v>
      </c>
      <c r="C4435" s="274">
        <f t="shared" si="351"/>
        <v>688001.6</v>
      </c>
      <c r="D4435" s="276">
        <f t="shared" si="348"/>
        <v>171.54000845928266</v>
      </c>
      <c r="E4435" s="276">
        <f t="shared" si="349"/>
        <v>155.19999999999999</v>
      </c>
    </row>
    <row r="4436" spans="1:5" x14ac:dyDescent="0.2">
      <c r="A4436" s="273">
        <f t="shared" si="350"/>
        <v>4434</v>
      </c>
      <c r="B4436" s="16">
        <f t="shared" si="347"/>
        <v>760604.03500000003</v>
      </c>
      <c r="C4436" s="274">
        <f t="shared" si="351"/>
        <v>688156.79999999993</v>
      </c>
      <c r="D4436" s="276">
        <f t="shared" si="348"/>
        <v>171.53902458276951</v>
      </c>
      <c r="E4436" s="276">
        <f t="shared" si="349"/>
        <v>155.19999999999999</v>
      </c>
    </row>
    <row r="4437" spans="1:5" x14ac:dyDescent="0.2">
      <c r="A4437" s="273">
        <f t="shared" si="350"/>
        <v>4435</v>
      </c>
      <c r="B4437" s="16">
        <f t="shared" si="347"/>
        <v>760771.21250000002</v>
      </c>
      <c r="C4437" s="274">
        <f t="shared" si="351"/>
        <v>688312</v>
      </c>
      <c r="D4437" s="276">
        <f t="shared" si="348"/>
        <v>171.53804114994364</v>
      </c>
      <c r="E4437" s="276">
        <f t="shared" si="349"/>
        <v>155.19999999999999</v>
      </c>
    </row>
    <row r="4438" spans="1:5" x14ac:dyDescent="0.2">
      <c r="A4438" s="273">
        <f t="shared" si="350"/>
        <v>4436</v>
      </c>
      <c r="B4438" s="16">
        <f t="shared" si="347"/>
        <v>760938.39</v>
      </c>
      <c r="C4438" s="274">
        <f t="shared" si="351"/>
        <v>688467.2</v>
      </c>
      <c r="D4438" s="276">
        <f t="shared" si="348"/>
        <v>171.53705816050496</v>
      </c>
      <c r="E4438" s="276">
        <f t="shared" si="349"/>
        <v>155.19999999999999</v>
      </c>
    </row>
    <row r="4439" spans="1:5" x14ac:dyDescent="0.2">
      <c r="A4439" s="273">
        <f t="shared" si="350"/>
        <v>4437</v>
      </c>
      <c r="B4439" s="16">
        <f t="shared" si="347"/>
        <v>761105.5675</v>
      </c>
      <c r="C4439" s="274">
        <f t="shared" si="351"/>
        <v>688622.39999999991</v>
      </c>
      <c r="D4439" s="276">
        <f t="shared" si="348"/>
        <v>171.5360756141537</v>
      </c>
      <c r="E4439" s="276">
        <f t="shared" si="349"/>
        <v>155.19999999999999</v>
      </c>
    </row>
    <row r="4440" spans="1:5" x14ac:dyDescent="0.2">
      <c r="A4440" s="273">
        <f t="shared" si="350"/>
        <v>4438</v>
      </c>
      <c r="B4440" s="16">
        <f t="shared" si="347"/>
        <v>761272.745</v>
      </c>
      <c r="C4440" s="274">
        <f t="shared" si="351"/>
        <v>688777.6</v>
      </c>
      <c r="D4440" s="276">
        <f t="shared" si="348"/>
        <v>171.53509351059034</v>
      </c>
      <c r="E4440" s="276">
        <f t="shared" si="349"/>
        <v>155.19999999999999</v>
      </c>
    </row>
    <row r="4441" spans="1:5" x14ac:dyDescent="0.2">
      <c r="A4441" s="273">
        <f t="shared" si="350"/>
        <v>4439</v>
      </c>
      <c r="B4441" s="16">
        <f t="shared" si="347"/>
        <v>761439.92249999999</v>
      </c>
      <c r="C4441" s="274">
        <f t="shared" si="351"/>
        <v>688932.79999999993</v>
      </c>
      <c r="D4441" s="276">
        <f t="shared" si="348"/>
        <v>171.53411184951565</v>
      </c>
      <c r="E4441" s="276">
        <f t="shared" si="349"/>
        <v>155.19999999999999</v>
      </c>
    </row>
    <row r="4442" spans="1:5" x14ac:dyDescent="0.2">
      <c r="A4442" s="273">
        <f t="shared" si="350"/>
        <v>4440</v>
      </c>
      <c r="B4442" s="16">
        <f t="shared" si="347"/>
        <v>761607.1</v>
      </c>
      <c r="C4442" s="274">
        <f t="shared" si="351"/>
        <v>689088</v>
      </c>
      <c r="D4442" s="276">
        <f t="shared" si="348"/>
        <v>171.53313063063064</v>
      </c>
      <c r="E4442" s="276">
        <f t="shared" si="349"/>
        <v>155.19999999999999</v>
      </c>
    </row>
    <row r="4443" spans="1:5" x14ac:dyDescent="0.2">
      <c r="A4443" s="273">
        <f t="shared" si="350"/>
        <v>4441</v>
      </c>
      <c r="B4443" s="16">
        <f t="shared" si="347"/>
        <v>761774.27749999997</v>
      </c>
      <c r="C4443" s="274">
        <f t="shared" si="351"/>
        <v>689243.2</v>
      </c>
      <c r="D4443" s="276">
        <f t="shared" si="348"/>
        <v>171.53214985363655</v>
      </c>
      <c r="E4443" s="276">
        <f t="shared" si="349"/>
        <v>155.19999999999999</v>
      </c>
    </row>
    <row r="4444" spans="1:5" x14ac:dyDescent="0.2">
      <c r="A4444" s="273">
        <f t="shared" si="350"/>
        <v>4442</v>
      </c>
      <c r="B4444" s="16">
        <f t="shared" si="347"/>
        <v>761941.45500000007</v>
      </c>
      <c r="C4444" s="274">
        <f t="shared" si="351"/>
        <v>689398.39999999991</v>
      </c>
      <c r="D4444" s="276">
        <f t="shared" si="348"/>
        <v>171.53116951823503</v>
      </c>
      <c r="E4444" s="276">
        <f t="shared" si="349"/>
        <v>155.19999999999999</v>
      </c>
    </row>
    <row r="4445" spans="1:5" x14ac:dyDescent="0.2">
      <c r="A4445" s="273">
        <f t="shared" si="350"/>
        <v>4443</v>
      </c>
      <c r="B4445" s="16">
        <f t="shared" si="347"/>
        <v>762108.63250000007</v>
      </c>
      <c r="C4445" s="274">
        <f t="shared" si="351"/>
        <v>689553.6</v>
      </c>
      <c r="D4445" s="276">
        <f t="shared" si="348"/>
        <v>171.53018962412784</v>
      </c>
      <c r="E4445" s="276">
        <f t="shared" si="349"/>
        <v>155.19999999999999</v>
      </c>
    </row>
    <row r="4446" spans="1:5" x14ac:dyDescent="0.2">
      <c r="A4446" s="273">
        <f t="shared" si="350"/>
        <v>4444</v>
      </c>
      <c r="B4446" s="16">
        <f t="shared" si="347"/>
        <v>762275.81</v>
      </c>
      <c r="C4446" s="274">
        <f t="shared" si="351"/>
        <v>689708.79999999993</v>
      </c>
      <c r="D4446" s="276">
        <f t="shared" si="348"/>
        <v>171.52921017101713</v>
      </c>
      <c r="E4446" s="276">
        <f t="shared" si="349"/>
        <v>155.19999999999999</v>
      </c>
    </row>
    <row r="4447" spans="1:5" x14ac:dyDescent="0.2">
      <c r="A4447" s="273">
        <f t="shared" si="350"/>
        <v>4445</v>
      </c>
      <c r="B4447" s="16">
        <f t="shared" si="347"/>
        <v>762442.98750000005</v>
      </c>
      <c r="C4447" s="274">
        <f t="shared" si="351"/>
        <v>689864</v>
      </c>
      <c r="D4447" s="276">
        <f t="shared" si="348"/>
        <v>171.52823115860519</v>
      </c>
      <c r="E4447" s="276">
        <f t="shared" si="349"/>
        <v>155.19999999999999</v>
      </c>
    </row>
    <row r="4448" spans="1:5" x14ac:dyDescent="0.2">
      <c r="A4448" s="273">
        <f t="shared" si="350"/>
        <v>4446</v>
      </c>
      <c r="B4448" s="16">
        <f t="shared" si="347"/>
        <v>762610.16500000004</v>
      </c>
      <c r="C4448" s="274">
        <f t="shared" si="351"/>
        <v>690019.2</v>
      </c>
      <c r="D4448" s="276">
        <f t="shared" si="348"/>
        <v>171.5272525865947</v>
      </c>
      <c r="E4448" s="276">
        <f t="shared" si="349"/>
        <v>155.19999999999999</v>
      </c>
    </row>
    <row r="4449" spans="1:5" x14ac:dyDescent="0.2">
      <c r="A4449" s="273">
        <f t="shared" si="350"/>
        <v>4447</v>
      </c>
      <c r="B4449" s="16">
        <f t="shared" si="347"/>
        <v>762777.34250000003</v>
      </c>
      <c r="C4449" s="274">
        <f t="shared" si="351"/>
        <v>690174.39999999991</v>
      </c>
      <c r="D4449" s="276">
        <f t="shared" si="348"/>
        <v>171.52627445468855</v>
      </c>
      <c r="E4449" s="276">
        <f t="shared" si="349"/>
        <v>155.19999999999999</v>
      </c>
    </row>
    <row r="4450" spans="1:5" x14ac:dyDescent="0.2">
      <c r="A4450" s="273">
        <f t="shared" si="350"/>
        <v>4448</v>
      </c>
      <c r="B4450" s="16">
        <f t="shared" si="347"/>
        <v>762944.52</v>
      </c>
      <c r="C4450" s="274">
        <f t="shared" si="351"/>
        <v>690329.59999999998</v>
      </c>
      <c r="D4450" s="276">
        <f t="shared" si="348"/>
        <v>171.52529676258993</v>
      </c>
      <c r="E4450" s="276">
        <f t="shared" si="349"/>
        <v>155.19999999999999</v>
      </c>
    </row>
    <row r="4451" spans="1:5" x14ac:dyDescent="0.2">
      <c r="A4451" s="273">
        <f t="shared" si="350"/>
        <v>4449</v>
      </c>
      <c r="B4451" s="16">
        <f t="shared" si="347"/>
        <v>763111.69750000001</v>
      </c>
      <c r="C4451" s="274">
        <f t="shared" si="351"/>
        <v>690484.79999999993</v>
      </c>
      <c r="D4451" s="276">
        <f t="shared" si="348"/>
        <v>171.52431951000224</v>
      </c>
      <c r="E4451" s="276">
        <f t="shared" si="349"/>
        <v>155.19999999999999</v>
      </c>
    </row>
    <row r="4452" spans="1:5" x14ac:dyDescent="0.2">
      <c r="A4452" s="273">
        <f t="shared" si="350"/>
        <v>4450</v>
      </c>
      <c r="B4452" s="16">
        <f t="shared" si="347"/>
        <v>763278.875</v>
      </c>
      <c r="C4452" s="274">
        <f t="shared" si="351"/>
        <v>690640</v>
      </c>
      <c r="D4452" s="276">
        <f t="shared" si="348"/>
        <v>171.52334269662921</v>
      </c>
      <c r="E4452" s="276">
        <f t="shared" si="349"/>
        <v>155.19999999999999</v>
      </c>
    </row>
    <row r="4453" spans="1:5" x14ac:dyDescent="0.2">
      <c r="A4453" s="273">
        <f t="shared" si="350"/>
        <v>4451</v>
      </c>
      <c r="B4453" s="16">
        <f t="shared" si="347"/>
        <v>763446.05249999999</v>
      </c>
      <c r="C4453" s="274">
        <f t="shared" si="351"/>
        <v>690795.2</v>
      </c>
      <c r="D4453" s="276">
        <f t="shared" si="348"/>
        <v>171.5223663221748</v>
      </c>
      <c r="E4453" s="276">
        <f t="shared" si="349"/>
        <v>155.19999999999999</v>
      </c>
    </row>
    <row r="4454" spans="1:5" x14ac:dyDescent="0.2">
      <c r="A4454" s="273">
        <f t="shared" si="350"/>
        <v>4452</v>
      </c>
      <c r="B4454" s="16">
        <f t="shared" si="347"/>
        <v>763613.23</v>
      </c>
      <c r="C4454" s="274">
        <f t="shared" si="351"/>
        <v>690950.39999999991</v>
      </c>
      <c r="D4454" s="276">
        <f t="shared" si="348"/>
        <v>171.5213903863432</v>
      </c>
      <c r="E4454" s="276">
        <f t="shared" si="349"/>
        <v>155.19999999999999</v>
      </c>
    </row>
    <row r="4455" spans="1:5" x14ac:dyDescent="0.2">
      <c r="A4455" s="273">
        <f t="shared" si="350"/>
        <v>4453</v>
      </c>
      <c r="B4455" s="16">
        <f t="shared" si="347"/>
        <v>763780.40749999997</v>
      </c>
      <c r="C4455" s="274">
        <f t="shared" si="351"/>
        <v>691105.6</v>
      </c>
      <c r="D4455" s="276">
        <f t="shared" si="348"/>
        <v>171.52041488883899</v>
      </c>
      <c r="E4455" s="276">
        <f t="shared" si="349"/>
        <v>155.19999999999999</v>
      </c>
    </row>
    <row r="4456" spans="1:5" x14ac:dyDescent="0.2">
      <c r="A4456" s="273">
        <f t="shared" si="350"/>
        <v>4454</v>
      </c>
      <c r="B4456" s="16">
        <f t="shared" si="347"/>
        <v>763947.58500000008</v>
      </c>
      <c r="C4456" s="274">
        <f t="shared" si="351"/>
        <v>691260.79999999993</v>
      </c>
      <c r="D4456" s="276">
        <f t="shared" si="348"/>
        <v>171.51943982936689</v>
      </c>
      <c r="E4456" s="276">
        <f t="shared" si="349"/>
        <v>155.19999999999999</v>
      </c>
    </row>
    <row r="4457" spans="1:5" x14ac:dyDescent="0.2">
      <c r="A4457" s="273">
        <f t="shared" si="350"/>
        <v>4455</v>
      </c>
      <c r="B4457" s="16">
        <f t="shared" si="347"/>
        <v>764114.76250000007</v>
      </c>
      <c r="C4457" s="274">
        <f t="shared" si="351"/>
        <v>691416</v>
      </c>
      <c r="D4457" s="276">
        <f t="shared" si="348"/>
        <v>171.51846520763189</v>
      </c>
      <c r="E4457" s="276">
        <f t="shared" si="349"/>
        <v>155.19999999999999</v>
      </c>
    </row>
    <row r="4458" spans="1:5" x14ac:dyDescent="0.2">
      <c r="A4458" s="273">
        <f t="shared" si="350"/>
        <v>4456</v>
      </c>
      <c r="B4458" s="16">
        <f t="shared" si="347"/>
        <v>764281.94000000006</v>
      </c>
      <c r="C4458" s="274">
        <f t="shared" si="351"/>
        <v>691571.19999999995</v>
      </c>
      <c r="D4458" s="276">
        <f t="shared" si="348"/>
        <v>171.51749102333932</v>
      </c>
      <c r="E4458" s="276">
        <f t="shared" si="349"/>
        <v>155.19999999999999</v>
      </c>
    </row>
    <row r="4459" spans="1:5" x14ac:dyDescent="0.2">
      <c r="A4459" s="273">
        <f t="shared" si="350"/>
        <v>4457</v>
      </c>
      <c r="B4459" s="16">
        <f t="shared" si="347"/>
        <v>764449.11750000005</v>
      </c>
      <c r="C4459" s="274">
        <f t="shared" si="351"/>
        <v>691726.39999999991</v>
      </c>
      <c r="D4459" s="276">
        <f t="shared" si="348"/>
        <v>171.51651727619475</v>
      </c>
      <c r="E4459" s="276">
        <f t="shared" si="349"/>
        <v>155.19999999999999</v>
      </c>
    </row>
    <row r="4460" spans="1:5" x14ac:dyDescent="0.2">
      <c r="A4460" s="273">
        <f t="shared" si="350"/>
        <v>4458</v>
      </c>
      <c r="B4460" s="16">
        <f t="shared" si="347"/>
        <v>764616.29500000004</v>
      </c>
      <c r="C4460" s="274">
        <f t="shared" si="351"/>
        <v>691881.6</v>
      </c>
      <c r="D4460" s="276">
        <f t="shared" si="348"/>
        <v>171.51554396590402</v>
      </c>
      <c r="E4460" s="276">
        <f t="shared" si="349"/>
        <v>155.19999999999999</v>
      </c>
    </row>
    <row r="4461" spans="1:5" x14ac:dyDescent="0.2">
      <c r="A4461" s="273">
        <f t="shared" si="350"/>
        <v>4459</v>
      </c>
      <c r="B4461" s="16">
        <f t="shared" si="347"/>
        <v>764783.47250000003</v>
      </c>
      <c r="C4461" s="274">
        <f t="shared" si="351"/>
        <v>692036.79999999993</v>
      </c>
      <c r="D4461" s="276">
        <f t="shared" si="348"/>
        <v>171.51457109217313</v>
      </c>
      <c r="E4461" s="276">
        <f t="shared" si="349"/>
        <v>155.19999999999999</v>
      </c>
    </row>
    <row r="4462" spans="1:5" x14ac:dyDescent="0.2">
      <c r="A4462" s="273">
        <f t="shared" si="350"/>
        <v>4460</v>
      </c>
      <c r="B4462" s="16">
        <f t="shared" si="347"/>
        <v>764950.65</v>
      </c>
      <c r="C4462" s="274">
        <f t="shared" si="351"/>
        <v>692192</v>
      </c>
      <c r="D4462" s="276">
        <f t="shared" si="348"/>
        <v>171.51359865470852</v>
      </c>
      <c r="E4462" s="276">
        <f t="shared" si="349"/>
        <v>155.19999999999999</v>
      </c>
    </row>
    <row r="4463" spans="1:5" x14ac:dyDescent="0.2">
      <c r="A4463" s="273">
        <f t="shared" si="350"/>
        <v>4461</v>
      </c>
      <c r="B4463" s="16">
        <f t="shared" si="347"/>
        <v>765117.82750000001</v>
      </c>
      <c r="C4463" s="274">
        <f t="shared" si="351"/>
        <v>692347.2</v>
      </c>
      <c r="D4463" s="276">
        <f t="shared" si="348"/>
        <v>171.51262665321678</v>
      </c>
      <c r="E4463" s="276">
        <f t="shared" si="349"/>
        <v>155.19999999999999</v>
      </c>
    </row>
    <row r="4464" spans="1:5" x14ac:dyDescent="0.2">
      <c r="A4464" s="273">
        <f t="shared" si="350"/>
        <v>4462</v>
      </c>
      <c r="B4464" s="16">
        <f t="shared" si="347"/>
        <v>765285.005</v>
      </c>
      <c r="C4464" s="274">
        <f t="shared" si="351"/>
        <v>692502.39999999991</v>
      </c>
      <c r="D4464" s="276">
        <f t="shared" si="348"/>
        <v>171.51165508740476</v>
      </c>
      <c r="E4464" s="276">
        <f t="shared" si="349"/>
        <v>155.19999999999999</v>
      </c>
    </row>
    <row r="4465" spans="1:5" x14ac:dyDescent="0.2">
      <c r="A4465" s="273">
        <f t="shared" si="350"/>
        <v>4463</v>
      </c>
      <c r="B4465" s="16">
        <f t="shared" si="347"/>
        <v>765452.1825</v>
      </c>
      <c r="C4465" s="274">
        <f t="shared" si="351"/>
        <v>692657.6</v>
      </c>
      <c r="D4465" s="276">
        <f t="shared" si="348"/>
        <v>171.51068395697962</v>
      </c>
      <c r="E4465" s="276">
        <f t="shared" si="349"/>
        <v>155.19999999999999</v>
      </c>
    </row>
    <row r="4466" spans="1:5" x14ac:dyDescent="0.2">
      <c r="A4466" s="273">
        <f t="shared" si="350"/>
        <v>4464</v>
      </c>
      <c r="B4466" s="16">
        <f t="shared" si="347"/>
        <v>765619.36</v>
      </c>
      <c r="C4466" s="274">
        <f t="shared" si="351"/>
        <v>692812.79999999993</v>
      </c>
      <c r="D4466" s="276">
        <f t="shared" si="348"/>
        <v>171.50971326164876</v>
      </c>
      <c r="E4466" s="276">
        <f t="shared" si="349"/>
        <v>155.19999999999999</v>
      </c>
    </row>
    <row r="4467" spans="1:5" x14ac:dyDescent="0.2">
      <c r="A4467" s="273">
        <f t="shared" si="350"/>
        <v>4465</v>
      </c>
      <c r="B4467" s="16">
        <f t="shared" si="347"/>
        <v>765786.53749999998</v>
      </c>
      <c r="C4467" s="274">
        <f t="shared" si="351"/>
        <v>692968</v>
      </c>
      <c r="D4467" s="276">
        <f t="shared" si="348"/>
        <v>171.50874300111983</v>
      </c>
      <c r="E4467" s="276">
        <f t="shared" si="349"/>
        <v>155.19999999999999</v>
      </c>
    </row>
    <row r="4468" spans="1:5" x14ac:dyDescent="0.2">
      <c r="A4468" s="273">
        <f t="shared" si="350"/>
        <v>4466</v>
      </c>
      <c r="B4468" s="16">
        <f t="shared" si="347"/>
        <v>765953.71499999997</v>
      </c>
      <c r="C4468" s="274">
        <f t="shared" si="351"/>
        <v>693123.2</v>
      </c>
      <c r="D4468" s="276">
        <f t="shared" si="348"/>
        <v>171.50777317510077</v>
      </c>
      <c r="E4468" s="276">
        <f t="shared" si="349"/>
        <v>155.19999999999999</v>
      </c>
    </row>
    <row r="4469" spans="1:5" x14ac:dyDescent="0.2">
      <c r="A4469" s="273">
        <f t="shared" si="350"/>
        <v>4467</v>
      </c>
      <c r="B4469" s="16">
        <f t="shared" si="347"/>
        <v>766120.89250000007</v>
      </c>
      <c r="C4469" s="274">
        <f t="shared" si="351"/>
        <v>693278.39999999991</v>
      </c>
      <c r="D4469" s="276">
        <f t="shared" si="348"/>
        <v>171.50680378329977</v>
      </c>
      <c r="E4469" s="276">
        <f t="shared" si="349"/>
        <v>155.19999999999999</v>
      </c>
    </row>
    <row r="4470" spans="1:5" x14ac:dyDescent="0.2">
      <c r="A4470" s="273">
        <f t="shared" si="350"/>
        <v>4468</v>
      </c>
      <c r="B4470" s="16">
        <f t="shared" si="347"/>
        <v>766288.07000000007</v>
      </c>
      <c r="C4470" s="274">
        <f t="shared" si="351"/>
        <v>693433.6</v>
      </c>
      <c r="D4470" s="276">
        <f t="shared" si="348"/>
        <v>171.50583482542527</v>
      </c>
      <c r="E4470" s="276">
        <f t="shared" si="349"/>
        <v>155.19999999999999</v>
      </c>
    </row>
    <row r="4471" spans="1:5" x14ac:dyDescent="0.2">
      <c r="A4471" s="273">
        <f t="shared" si="350"/>
        <v>4469</v>
      </c>
      <c r="B4471" s="16">
        <f t="shared" si="347"/>
        <v>766455.24750000006</v>
      </c>
      <c r="C4471" s="274">
        <f t="shared" si="351"/>
        <v>693588.79999999993</v>
      </c>
      <c r="D4471" s="276">
        <f t="shared" si="348"/>
        <v>171.50486630118596</v>
      </c>
      <c r="E4471" s="276">
        <f t="shared" si="349"/>
        <v>155.19999999999999</v>
      </c>
    </row>
    <row r="4472" spans="1:5" x14ac:dyDescent="0.2">
      <c r="A4472" s="273">
        <f t="shared" si="350"/>
        <v>4470</v>
      </c>
      <c r="B4472" s="16">
        <f t="shared" si="347"/>
        <v>766622.42500000005</v>
      </c>
      <c r="C4472" s="274">
        <f t="shared" si="351"/>
        <v>693744</v>
      </c>
      <c r="D4472" s="276">
        <f t="shared" si="348"/>
        <v>171.50389821029083</v>
      </c>
      <c r="E4472" s="276">
        <f t="shared" si="349"/>
        <v>155.19999999999999</v>
      </c>
    </row>
    <row r="4473" spans="1:5" x14ac:dyDescent="0.2">
      <c r="A4473" s="273">
        <f t="shared" si="350"/>
        <v>4471</v>
      </c>
      <c r="B4473" s="16">
        <f t="shared" si="347"/>
        <v>766789.60250000004</v>
      </c>
      <c r="C4473" s="274">
        <f t="shared" si="351"/>
        <v>693899.2</v>
      </c>
      <c r="D4473" s="276">
        <f t="shared" si="348"/>
        <v>171.50293055244913</v>
      </c>
      <c r="E4473" s="276">
        <f t="shared" si="349"/>
        <v>155.19999999999999</v>
      </c>
    </row>
    <row r="4474" spans="1:5" x14ac:dyDescent="0.2">
      <c r="A4474" s="273">
        <f t="shared" si="350"/>
        <v>4472</v>
      </c>
      <c r="B4474" s="16">
        <f t="shared" si="347"/>
        <v>766956.78</v>
      </c>
      <c r="C4474" s="274">
        <f t="shared" si="351"/>
        <v>694054.39999999991</v>
      </c>
      <c r="D4474" s="276">
        <f t="shared" si="348"/>
        <v>171.50196332737031</v>
      </c>
      <c r="E4474" s="276">
        <f t="shared" si="349"/>
        <v>155.19999999999999</v>
      </c>
    </row>
    <row r="4475" spans="1:5" x14ac:dyDescent="0.2">
      <c r="A4475" s="273">
        <f t="shared" si="350"/>
        <v>4473</v>
      </c>
      <c r="B4475" s="16">
        <f t="shared" si="347"/>
        <v>767123.95750000002</v>
      </c>
      <c r="C4475" s="274">
        <f t="shared" si="351"/>
        <v>694209.6</v>
      </c>
      <c r="D4475" s="276">
        <f t="shared" si="348"/>
        <v>171.50099653476414</v>
      </c>
      <c r="E4475" s="276">
        <f t="shared" si="349"/>
        <v>155.19999999999999</v>
      </c>
    </row>
    <row r="4476" spans="1:5" x14ac:dyDescent="0.2">
      <c r="A4476" s="273">
        <f t="shared" si="350"/>
        <v>4474</v>
      </c>
      <c r="B4476" s="16">
        <f t="shared" si="347"/>
        <v>767291.13500000001</v>
      </c>
      <c r="C4476" s="274">
        <f t="shared" si="351"/>
        <v>694364.79999999993</v>
      </c>
      <c r="D4476" s="276">
        <f t="shared" si="348"/>
        <v>171.50003017434065</v>
      </c>
      <c r="E4476" s="276">
        <f t="shared" si="349"/>
        <v>155.19999999999999</v>
      </c>
    </row>
    <row r="4477" spans="1:5" x14ac:dyDescent="0.2">
      <c r="A4477" s="273">
        <f t="shared" si="350"/>
        <v>4475</v>
      </c>
      <c r="B4477" s="16">
        <f t="shared" si="347"/>
        <v>767458.3125</v>
      </c>
      <c r="C4477" s="274">
        <f t="shared" si="351"/>
        <v>694520</v>
      </c>
      <c r="D4477" s="276">
        <f t="shared" si="348"/>
        <v>171.49906424581005</v>
      </c>
      <c r="E4477" s="276">
        <f t="shared" si="349"/>
        <v>155.19999999999999</v>
      </c>
    </row>
    <row r="4478" spans="1:5" x14ac:dyDescent="0.2">
      <c r="A4478" s="273">
        <f t="shared" si="350"/>
        <v>4476</v>
      </c>
      <c r="B4478" s="16">
        <f t="shared" si="347"/>
        <v>767625.49</v>
      </c>
      <c r="C4478" s="274">
        <f t="shared" si="351"/>
        <v>694675.2</v>
      </c>
      <c r="D4478" s="276">
        <f t="shared" si="348"/>
        <v>171.49809874888294</v>
      </c>
      <c r="E4478" s="276">
        <f t="shared" si="349"/>
        <v>155.19999999999999</v>
      </c>
    </row>
    <row r="4479" spans="1:5" x14ac:dyDescent="0.2">
      <c r="A4479" s="273">
        <f t="shared" si="350"/>
        <v>4477</v>
      </c>
      <c r="B4479" s="16">
        <f t="shared" si="347"/>
        <v>767792.66749999998</v>
      </c>
      <c r="C4479" s="274">
        <f t="shared" si="351"/>
        <v>694830.39999999991</v>
      </c>
      <c r="D4479" s="276">
        <f t="shared" si="348"/>
        <v>171.49713368327005</v>
      </c>
      <c r="E4479" s="276">
        <f t="shared" si="349"/>
        <v>155.19999999999999</v>
      </c>
    </row>
    <row r="4480" spans="1:5" x14ac:dyDescent="0.2">
      <c r="A4480" s="273">
        <f t="shared" si="350"/>
        <v>4478</v>
      </c>
      <c r="B4480" s="16">
        <f t="shared" si="347"/>
        <v>767959.84499999997</v>
      </c>
      <c r="C4480" s="274">
        <f t="shared" si="351"/>
        <v>694985.6</v>
      </c>
      <c r="D4480" s="276">
        <f t="shared" si="348"/>
        <v>171.49616904868245</v>
      </c>
      <c r="E4480" s="276">
        <f t="shared" si="349"/>
        <v>155.19999999999999</v>
      </c>
    </row>
    <row r="4481" spans="1:5" x14ac:dyDescent="0.2">
      <c r="A4481" s="273">
        <f t="shared" si="350"/>
        <v>4479</v>
      </c>
      <c r="B4481" s="16">
        <f t="shared" si="347"/>
        <v>768127.02250000008</v>
      </c>
      <c r="C4481" s="274">
        <f t="shared" si="351"/>
        <v>695140.79999999993</v>
      </c>
      <c r="D4481" s="276">
        <f t="shared" si="348"/>
        <v>171.49520484483145</v>
      </c>
      <c r="E4481" s="276">
        <f t="shared" si="349"/>
        <v>155.19999999999999</v>
      </c>
    </row>
    <row r="4482" spans="1:5" x14ac:dyDescent="0.2">
      <c r="A4482" s="273">
        <f t="shared" si="350"/>
        <v>4480</v>
      </c>
      <c r="B4482" s="16">
        <f t="shared" si="347"/>
        <v>768294.20000000007</v>
      </c>
      <c r="C4482" s="274">
        <f t="shared" si="351"/>
        <v>695296</v>
      </c>
      <c r="D4482" s="276">
        <f t="shared" si="348"/>
        <v>171.49424107142858</v>
      </c>
      <c r="E4482" s="276">
        <f t="shared" si="349"/>
        <v>155.19999999999999</v>
      </c>
    </row>
    <row r="4483" spans="1:5" x14ac:dyDescent="0.2">
      <c r="A4483" s="273">
        <f t="shared" si="350"/>
        <v>4481</v>
      </c>
      <c r="B4483" s="16">
        <f t="shared" si="347"/>
        <v>768461.37750000006</v>
      </c>
      <c r="C4483" s="274">
        <f t="shared" si="351"/>
        <v>695451.2</v>
      </c>
      <c r="D4483" s="276">
        <f t="shared" si="348"/>
        <v>171.49327772818569</v>
      </c>
      <c r="E4483" s="276">
        <f t="shared" si="349"/>
        <v>155.19999999999999</v>
      </c>
    </row>
    <row r="4484" spans="1:5" x14ac:dyDescent="0.2">
      <c r="A4484" s="273">
        <f t="shared" si="350"/>
        <v>4482</v>
      </c>
      <c r="B4484" s="16">
        <f t="shared" ref="B4484:B4547" si="352">1.165*(16600+(A4484*143.5))</f>
        <v>768628.55500000005</v>
      </c>
      <c r="C4484" s="274">
        <f t="shared" si="351"/>
        <v>695606.39999999991</v>
      </c>
      <c r="D4484" s="276">
        <f t="shared" ref="D4484:D4547" si="353">B4484/A4484</f>
        <v>171.49231481481482</v>
      </c>
      <c r="E4484" s="276">
        <f t="shared" ref="E4484:E4547" si="354">C4484/A4484</f>
        <v>155.19999999999999</v>
      </c>
    </row>
    <row r="4485" spans="1:5" x14ac:dyDescent="0.2">
      <c r="A4485" s="273">
        <f t="shared" si="350"/>
        <v>4483</v>
      </c>
      <c r="B4485" s="16">
        <f t="shared" si="352"/>
        <v>768795.73250000004</v>
      </c>
      <c r="C4485" s="274">
        <f t="shared" si="351"/>
        <v>695761.6</v>
      </c>
      <c r="D4485" s="276">
        <f t="shared" si="353"/>
        <v>171.49135233102834</v>
      </c>
      <c r="E4485" s="276">
        <f t="shared" si="354"/>
        <v>155.19999999999999</v>
      </c>
    </row>
    <row r="4486" spans="1:5" x14ac:dyDescent="0.2">
      <c r="A4486" s="273">
        <f t="shared" si="350"/>
        <v>4484</v>
      </c>
      <c r="B4486" s="16">
        <f t="shared" si="352"/>
        <v>768962.91</v>
      </c>
      <c r="C4486" s="274">
        <f t="shared" si="351"/>
        <v>695916.79999999993</v>
      </c>
      <c r="D4486" s="276">
        <f t="shared" si="353"/>
        <v>171.49039027653882</v>
      </c>
      <c r="E4486" s="276">
        <f t="shared" si="354"/>
        <v>155.19999999999999</v>
      </c>
    </row>
    <row r="4487" spans="1:5" x14ac:dyDescent="0.2">
      <c r="A4487" s="273">
        <f t="shared" si="350"/>
        <v>4485</v>
      </c>
      <c r="B4487" s="16">
        <f t="shared" si="352"/>
        <v>769130.08750000002</v>
      </c>
      <c r="C4487" s="274">
        <f t="shared" si="351"/>
        <v>696072</v>
      </c>
      <c r="D4487" s="276">
        <f t="shared" si="353"/>
        <v>171.48942865105909</v>
      </c>
      <c r="E4487" s="276">
        <f t="shared" si="354"/>
        <v>155.19999999999999</v>
      </c>
    </row>
    <row r="4488" spans="1:5" x14ac:dyDescent="0.2">
      <c r="A4488" s="273">
        <f t="shared" si="350"/>
        <v>4486</v>
      </c>
      <c r="B4488" s="16">
        <f t="shared" si="352"/>
        <v>769297.26500000001</v>
      </c>
      <c r="C4488" s="274">
        <f t="shared" si="351"/>
        <v>696227.2</v>
      </c>
      <c r="D4488" s="276">
        <f t="shared" si="353"/>
        <v>171.48846745430228</v>
      </c>
      <c r="E4488" s="276">
        <f t="shared" si="354"/>
        <v>155.19999999999999</v>
      </c>
    </row>
    <row r="4489" spans="1:5" x14ac:dyDescent="0.2">
      <c r="A4489" s="273">
        <f t="shared" si="350"/>
        <v>4487</v>
      </c>
      <c r="B4489" s="16">
        <f t="shared" si="352"/>
        <v>769464.4425</v>
      </c>
      <c r="C4489" s="274">
        <f t="shared" si="351"/>
        <v>696382.39999999991</v>
      </c>
      <c r="D4489" s="276">
        <f t="shared" si="353"/>
        <v>171.48750668598171</v>
      </c>
      <c r="E4489" s="276">
        <f t="shared" si="354"/>
        <v>155.19999999999999</v>
      </c>
    </row>
    <row r="4490" spans="1:5" x14ac:dyDescent="0.2">
      <c r="A4490" s="273">
        <f t="shared" si="350"/>
        <v>4488</v>
      </c>
      <c r="B4490" s="16">
        <f t="shared" si="352"/>
        <v>769631.62</v>
      </c>
      <c r="C4490" s="274">
        <f t="shared" si="351"/>
        <v>696537.59999999998</v>
      </c>
      <c r="D4490" s="276">
        <f t="shared" si="353"/>
        <v>171.48654634581106</v>
      </c>
      <c r="E4490" s="276">
        <f t="shared" si="354"/>
        <v>155.19999999999999</v>
      </c>
    </row>
    <row r="4491" spans="1:5" x14ac:dyDescent="0.2">
      <c r="A4491" s="273">
        <f t="shared" si="350"/>
        <v>4489</v>
      </c>
      <c r="B4491" s="16">
        <f t="shared" si="352"/>
        <v>769798.79749999999</v>
      </c>
      <c r="C4491" s="274">
        <f t="shared" si="351"/>
        <v>696692.79999999993</v>
      </c>
      <c r="D4491" s="276">
        <f t="shared" si="353"/>
        <v>171.48558643350412</v>
      </c>
      <c r="E4491" s="276">
        <f t="shared" si="354"/>
        <v>155.19999999999999</v>
      </c>
    </row>
    <row r="4492" spans="1:5" x14ac:dyDescent="0.2">
      <c r="A4492" s="273">
        <f t="shared" si="350"/>
        <v>4490</v>
      </c>
      <c r="B4492" s="16">
        <f t="shared" si="352"/>
        <v>769965.97499999998</v>
      </c>
      <c r="C4492" s="274">
        <f t="shared" si="351"/>
        <v>696848</v>
      </c>
      <c r="D4492" s="276">
        <f t="shared" si="353"/>
        <v>171.48462694877506</v>
      </c>
      <c r="E4492" s="276">
        <f t="shared" si="354"/>
        <v>155.19999999999999</v>
      </c>
    </row>
    <row r="4493" spans="1:5" x14ac:dyDescent="0.2">
      <c r="A4493" s="273">
        <f t="shared" si="350"/>
        <v>4491</v>
      </c>
      <c r="B4493" s="16">
        <f t="shared" si="352"/>
        <v>770133.15249999997</v>
      </c>
      <c r="C4493" s="274">
        <f t="shared" si="351"/>
        <v>697003.2</v>
      </c>
      <c r="D4493" s="276">
        <f t="shared" si="353"/>
        <v>171.48366789133823</v>
      </c>
      <c r="E4493" s="276">
        <f t="shared" si="354"/>
        <v>155.19999999999999</v>
      </c>
    </row>
    <row r="4494" spans="1:5" x14ac:dyDescent="0.2">
      <c r="A4494" s="273">
        <f t="shared" si="350"/>
        <v>4492</v>
      </c>
      <c r="B4494" s="16">
        <f t="shared" si="352"/>
        <v>770300.33000000007</v>
      </c>
      <c r="C4494" s="274">
        <f t="shared" si="351"/>
        <v>697158.39999999991</v>
      </c>
      <c r="D4494" s="276">
        <f t="shared" si="353"/>
        <v>171.48270926090831</v>
      </c>
      <c r="E4494" s="276">
        <f t="shared" si="354"/>
        <v>155.19999999999999</v>
      </c>
    </row>
    <row r="4495" spans="1:5" x14ac:dyDescent="0.2">
      <c r="A4495" s="273">
        <f t="shared" ref="A4495:A4558" si="355">A4494+1</f>
        <v>4493</v>
      </c>
      <c r="B4495" s="16">
        <f t="shared" si="352"/>
        <v>770467.50750000007</v>
      </c>
      <c r="C4495" s="274">
        <f t="shared" ref="C4495:C4558" si="356">A4495*155.2</f>
        <v>697313.6</v>
      </c>
      <c r="D4495" s="276">
        <f t="shared" si="353"/>
        <v>171.48175105720011</v>
      </c>
      <c r="E4495" s="276">
        <f t="shared" si="354"/>
        <v>155.19999999999999</v>
      </c>
    </row>
    <row r="4496" spans="1:5" x14ac:dyDescent="0.2">
      <c r="A4496" s="273">
        <f t="shared" si="355"/>
        <v>4494</v>
      </c>
      <c r="B4496" s="16">
        <f t="shared" si="352"/>
        <v>770634.68500000006</v>
      </c>
      <c r="C4496" s="274">
        <f t="shared" si="356"/>
        <v>697468.79999999993</v>
      </c>
      <c r="D4496" s="276">
        <f t="shared" si="353"/>
        <v>171.4807932799288</v>
      </c>
      <c r="E4496" s="276">
        <f t="shared" si="354"/>
        <v>155.19999999999999</v>
      </c>
    </row>
    <row r="4497" spans="1:5" x14ac:dyDescent="0.2">
      <c r="A4497" s="273">
        <f t="shared" si="355"/>
        <v>4495</v>
      </c>
      <c r="B4497" s="16">
        <f t="shared" si="352"/>
        <v>770801.86250000005</v>
      </c>
      <c r="C4497" s="274">
        <f t="shared" si="356"/>
        <v>697624</v>
      </c>
      <c r="D4497" s="276">
        <f t="shared" si="353"/>
        <v>171.47983592880979</v>
      </c>
      <c r="E4497" s="276">
        <f t="shared" si="354"/>
        <v>155.19999999999999</v>
      </c>
    </row>
    <row r="4498" spans="1:5" x14ac:dyDescent="0.2">
      <c r="A4498" s="273">
        <f t="shared" si="355"/>
        <v>4496</v>
      </c>
      <c r="B4498" s="16">
        <f t="shared" si="352"/>
        <v>770969.04</v>
      </c>
      <c r="C4498" s="274">
        <f t="shared" si="356"/>
        <v>697779.19999999995</v>
      </c>
      <c r="D4498" s="276">
        <f t="shared" si="353"/>
        <v>171.47887900355872</v>
      </c>
      <c r="E4498" s="276">
        <f t="shared" si="354"/>
        <v>155.19999999999999</v>
      </c>
    </row>
    <row r="4499" spans="1:5" x14ac:dyDescent="0.2">
      <c r="A4499" s="273">
        <f t="shared" si="355"/>
        <v>4497</v>
      </c>
      <c r="B4499" s="16">
        <f t="shared" si="352"/>
        <v>771136.21750000003</v>
      </c>
      <c r="C4499" s="274">
        <f t="shared" si="356"/>
        <v>697934.39999999991</v>
      </c>
      <c r="D4499" s="276">
        <f t="shared" si="353"/>
        <v>171.47792250389148</v>
      </c>
      <c r="E4499" s="276">
        <f t="shared" si="354"/>
        <v>155.19999999999999</v>
      </c>
    </row>
    <row r="4500" spans="1:5" x14ac:dyDescent="0.2">
      <c r="A4500" s="273">
        <f t="shared" si="355"/>
        <v>4498</v>
      </c>
      <c r="B4500" s="16">
        <f t="shared" si="352"/>
        <v>771303.39500000002</v>
      </c>
      <c r="C4500" s="274">
        <f t="shared" si="356"/>
        <v>698089.6</v>
      </c>
      <c r="D4500" s="276">
        <f t="shared" si="353"/>
        <v>171.47696642952423</v>
      </c>
      <c r="E4500" s="276">
        <f t="shared" si="354"/>
        <v>155.19999999999999</v>
      </c>
    </row>
    <row r="4501" spans="1:5" x14ac:dyDescent="0.2">
      <c r="A4501" s="273">
        <f t="shared" si="355"/>
        <v>4499</v>
      </c>
      <c r="B4501" s="16">
        <f t="shared" si="352"/>
        <v>771470.57250000001</v>
      </c>
      <c r="C4501" s="274">
        <f t="shared" si="356"/>
        <v>698244.79999999993</v>
      </c>
      <c r="D4501" s="276">
        <f t="shared" si="353"/>
        <v>171.47601078017337</v>
      </c>
      <c r="E4501" s="276">
        <f t="shared" si="354"/>
        <v>155.19999999999999</v>
      </c>
    </row>
    <row r="4502" spans="1:5" x14ac:dyDescent="0.2">
      <c r="A4502" s="273">
        <f t="shared" si="355"/>
        <v>4500</v>
      </c>
      <c r="B4502" s="16">
        <f t="shared" si="352"/>
        <v>771637.75</v>
      </c>
      <c r="C4502" s="274">
        <f t="shared" si="356"/>
        <v>698400</v>
      </c>
      <c r="D4502" s="276">
        <f t="shared" si="353"/>
        <v>171.47505555555554</v>
      </c>
      <c r="E4502" s="276">
        <f t="shared" si="354"/>
        <v>155.19999999999999</v>
      </c>
    </row>
    <row r="4503" spans="1:5" x14ac:dyDescent="0.2">
      <c r="A4503" s="273">
        <f t="shared" si="355"/>
        <v>4501</v>
      </c>
      <c r="B4503" s="16">
        <f t="shared" si="352"/>
        <v>771804.92749999999</v>
      </c>
      <c r="C4503" s="274">
        <f t="shared" si="356"/>
        <v>698555.2</v>
      </c>
      <c r="D4503" s="276">
        <f t="shared" si="353"/>
        <v>171.4741007553877</v>
      </c>
      <c r="E4503" s="276">
        <f t="shared" si="354"/>
        <v>155.19999999999999</v>
      </c>
    </row>
    <row r="4504" spans="1:5" x14ac:dyDescent="0.2">
      <c r="A4504" s="273">
        <f t="shared" si="355"/>
        <v>4502</v>
      </c>
      <c r="B4504" s="16">
        <f t="shared" si="352"/>
        <v>771972.10499999998</v>
      </c>
      <c r="C4504" s="274">
        <f t="shared" si="356"/>
        <v>698710.39999999991</v>
      </c>
      <c r="D4504" s="276">
        <f t="shared" si="353"/>
        <v>171.47314637938695</v>
      </c>
      <c r="E4504" s="276">
        <f t="shared" si="354"/>
        <v>155.19999999999999</v>
      </c>
    </row>
    <row r="4505" spans="1:5" x14ac:dyDescent="0.2">
      <c r="A4505" s="273">
        <f t="shared" si="355"/>
        <v>4503</v>
      </c>
      <c r="B4505" s="16">
        <f t="shared" si="352"/>
        <v>772139.28249999997</v>
      </c>
      <c r="C4505" s="274">
        <f t="shared" si="356"/>
        <v>698865.6</v>
      </c>
      <c r="D4505" s="276">
        <f t="shared" si="353"/>
        <v>171.4721924272707</v>
      </c>
      <c r="E4505" s="276">
        <f t="shared" si="354"/>
        <v>155.19999999999999</v>
      </c>
    </row>
    <row r="4506" spans="1:5" x14ac:dyDescent="0.2">
      <c r="A4506" s="273">
        <f t="shared" si="355"/>
        <v>4504</v>
      </c>
      <c r="B4506" s="16">
        <f t="shared" si="352"/>
        <v>772306.46000000008</v>
      </c>
      <c r="C4506" s="274">
        <f t="shared" si="356"/>
        <v>699020.79999999993</v>
      </c>
      <c r="D4506" s="276">
        <f t="shared" si="353"/>
        <v>171.47123889875667</v>
      </c>
      <c r="E4506" s="276">
        <f t="shared" si="354"/>
        <v>155.19999999999999</v>
      </c>
    </row>
    <row r="4507" spans="1:5" x14ac:dyDescent="0.2">
      <c r="A4507" s="273">
        <f t="shared" si="355"/>
        <v>4505</v>
      </c>
      <c r="B4507" s="16">
        <f t="shared" si="352"/>
        <v>772473.63750000007</v>
      </c>
      <c r="C4507" s="274">
        <f t="shared" si="356"/>
        <v>699176</v>
      </c>
      <c r="D4507" s="276">
        <f t="shared" si="353"/>
        <v>171.47028579356274</v>
      </c>
      <c r="E4507" s="276">
        <f t="shared" si="354"/>
        <v>155.19999999999999</v>
      </c>
    </row>
    <row r="4508" spans="1:5" x14ac:dyDescent="0.2">
      <c r="A4508" s="273">
        <f t="shared" si="355"/>
        <v>4506</v>
      </c>
      <c r="B4508" s="16">
        <f t="shared" si="352"/>
        <v>772640.81500000006</v>
      </c>
      <c r="C4508" s="274">
        <f t="shared" si="356"/>
        <v>699331.2</v>
      </c>
      <c r="D4508" s="276">
        <f t="shared" si="353"/>
        <v>171.46933311140702</v>
      </c>
      <c r="E4508" s="276">
        <f t="shared" si="354"/>
        <v>155.19999999999999</v>
      </c>
    </row>
    <row r="4509" spans="1:5" x14ac:dyDescent="0.2">
      <c r="A4509" s="273">
        <f t="shared" si="355"/>
        <v>4507</v>
      </c>
      <c r="B4509" s="16">
        <f t="shared" si="352"/>
        <v>772807.99250000005</v>
      </c>
      <c r="C4509" s="274">
        <f t="shared" si="356"/>
        <v>699486.39999999991</v>
      </c>
      <c r="D4509" s="276">
        <f t="shared" si="353"/>
        <v>171.46838085200801</v>
      </c>
      <c r="E4509" s="276">
        <f t="shared" si="354"/>
        <v>155.19999999999999</v>
      </c>
    </row>
    <row r="4510" spans="1:5" x14ac:dyDescent="0.2">
      <c r="A4510" s="273">
        <f t="shared" si="355"/>
        <v>4508</v>
      </c>
      <c r="B4510" s="16">
        <f t="shared" si="352"/>
        <v>772975.17</v>
      </c>
      <c r="C4510" s="274">
        <f t="shared" si="356"/>
        <v>699641.6</v>
      </c>
      <c r="D4510" s="276">
        <f t="shared" si="353"/>
        <v>171.46742901508429</v>
      </c>
      <c r="E4510" s="276">
        <f t="shared" si="354"/>
        <v>155.19999999999999</v>
      </c>
    </row>
    <row r="4511" spans="1:5" x14ac:dyDescent="0.2">
      <c r="A4511" s="273">
        <f t="shared" si="355"/>
        <v>4509</v>
      </c>
      <c r="B4511" s="16">
        <f t="shared" si="352"/>
        <v>773142.34750000003</v>
      </c>
      <c r="C4511" s="274">
        <f t="shared" si="356"/>
        <v>699796.79999999993</v>
      </c>
      <c r="D4511" s="276">
        <f t="shared" si="353"/>
        <v>171.46647760035486</v>
      </c>
      <c r="E4511" s="276">
        <f t="shared" si="354"/>
        <v>155.19999999999999</v>
      </c>
    </row>
    <row r="4512" spans="1:5" x14ac:dyDescent="0.2">
      <c r="A4512" s="273">
        <f t="shared" si="355"/>
        <v>4510</v>
      </c>
      <c r="B4512" s="16">
        <f t="shared" si="352"/>
        <v>773309.52500000002</v>
      </c>
      <c r="C4512" s="274">
        <f t="shared" si="356"/>
        <v>699952</v>
      </c>
      <c r="D4512" s="276">
        <f t="shared" si="353"/>
        <v>171.46552660753881</v>
      </c>
      <c r="E4512" s="276">
        <f t="shared" si="354"/>
        <v>155.19999999999999</v>
      </c>
    </row>
    <row r="4513" spans="1:5" x14ac:dyDescent="0.2">
      <c r="A4513" s="273">
        <f t="shared" si="355"/>
        <v>4511</v>
      </c>
      <c r="B4513" s="16">
        <f t="shared" si="352"/>
        <v>773476.70250000001</v>
      </c>
      <c r="C4513" s="274">
        <f t="shared" si="356"/>
        <v>700107.2</v>
      </c>
      <c r="D4513" s="276">
        <f t="shared" si="353"/>
        <v>171.46457603635557</v>
      </c>
      <c r="E4513" s="276">
        <f t="shared" si="354"/>
        <v>155.19999999999999</v>
      </c>
    </row>
    <row r="4514" spans="1:5" x14ac:dyDescent="0.2">
      <c r="A4514" s="273">
        <f t="shared" si="355"/>
        <v>4512</v>
      </c>
      <c r="B4514" s="16">
        <f t="shared" si="352"/>
        <v>773643.88</v>
      </c>
      <c r="C4514" s="274">
        <f t="shared" si="356"/>
        <v>700262.39999999991</v>
      </c>
      <c r="D4514" s="276">
        <f t="shared" si="353"/>
        <v>171.46362588652482</v>
      </c>
      <c r="E4514" s="276">
        <f t="shared" si="354"/>
        <v>155.19999999999999</v>
      </c>
    </row>
    <row r="4515" spans="1:5" x14ac:dyDescent="0.2">
      <c r="A4515" s="273">
        <f t="shared" si="355"/>
        <v>4513</v>
      </c>
      <c r="B4515" s="16">
        <f t="shared" si="352"/>
        <v>773811.0575</v>
      </c>
      <c r="C4515" s="274">
        <f t="shared" si="356"/>
        <v>700417.6</v>
      </c>
      <c r="D4515" s="276">
        <f t="shared" si="353"/>
        <v>171.46267615776645</v>
      </c>
      <c r="E4515" s="276">
        <f t="shared" si="354"/>
        <v>155.19999999999999</v>
      </c>
    </row>
    <row r="4516" spans="1:5" x14ac:dyDescent="0.2">
      <c r="A4516" s="273">
        <f t="shared" si="355"/>
        <v>4514</v>
      </c>
      <c r="B4516" s="16">
        <f t="shared" si="352"/>
        <v>773978.23499999999</v>
      </c>
      <c r="C4516" s="274">
        <f t="shared" si="356"/>
        <v>700572.79999999993</v>
      </c>
      <c r="D4516" s="276">
        <f t="shared" si="353"/>
        <v>171.46172684980061</v>
      </c>
      <c r="E4516" s="276">
        <f t="shared" si="354"/>
        <v>155.19999999999999</v>
      </c>
    </row>
    <row r="4517" spans="1:5" x14ac:dyDescent="0.2">
      <c r="A4517" s="273">
        <f t="shared" si="355"/>
        <v>4515</v>
      </c>
      <c r="B4517" s="16">
        <f t="shared" si="352"/>
        <v>774145.41249999998</v>
      </c>
      <c r="C4517" s="274">
        <f t="shared" si="356"/>
        <v>700728</v>
      </c>
      <c r="D4517" s="276">
        <f t="shared" si="353"/>
        <v>171.46077796234772</v>
      </c>
      <c r="E4517" s="276">
        <f t="shared" si="354"/>
        <v>155.19999999999999</v>
      </c>
    </row>
    <row r="4518" spans="1:5" x14ac:dyDescent="0.2">
      <c r="A4518" s="273">
        <f t="shared" si="355"/>
        <v>4516</v>
      </c>
      <c r="B4518" s="16">
        <f t="shared" si="352"/>
        <v>774312.59</v>
      </c>
      <c r="C4518" s="274">
        <f t="shared" si="356"/>
        <v>700883.2</v>
      </c>
      <c r="D4518" s="276">
        <f t="shared" si="353"/>
        <v>171.45982949512842</v>
      </c>
      <c r="E4518" s="276">
        <f t="shared" si="354"/>
        <v>155.19999999999999</v>
      </c>
    </row>
    <row r="4519" spans="1:5" x14ac:dyDescent="0.2">
      <c r="A4519" s="273">
        <f t="shared" si="355"/>
        <v>4517</v>
      </c>
      <c r="B4519" s="16">
        <f t="shared" si="352"/>
        <v>774479.76750000007</v>
      </c>
      <c r="C4519" s="274">
        <f t="shared" si="356"/>
        <v>701038.39999999991</v>
      </c>
      <c r="D4519" s="276">
        <f t="shared" si="353"/>
        <v>171.45888144786363</v>
      </c>
      <c r="E4519" s="276">
        <f t="shared" si="354"/>
        <v>155.19999999999999</v>
      </c>
    </row>
    <row r="4520" spans="1:5" x14ac:dyDescent="0.2">
      <c r="A4520" s="273">
        <f t="shared" si="355"/>
        <v>4518</v>
      </c>
      <c r="B4520" s="16">
        <f t="shared" si="352"/>
        <v>774646.94500000007</v>
      </c>
      <c r="C4520" s="274">
        <f t="shared" si="356"/>
        <v>701193.6</v>
      </c>
      <c r="D4520" s="276">
        <f t="shared" si="353"/>
        <v>171.45793382027446</v>
      </c>
      <c r="E4520" s="276">
        <f t="shared" si="354"/>
        <v>155.19999999999999</v>
      </c>
    </row>
    <row r="4521" spans="1:5" x14ac:dyDescent="0.2">
      <c r="A4521" s="273">
        <f t="shared" si="355"/>
        <v>4519</v>
      </c>
      <c r="B4521" s="16">
        <f t="shared" si="352"/>
        <v>774814.12250000006</v>
      </c>
      <c r="C4521" s="274">
        <f t="shared" si="356"/>
        <v>701348.79999999993</v>
      </c>
      <c r="D4521" s="276">
        <f t="shared" si="353"/>
        <v>171.45698661208232</v>
      </c>
      <c r="E4521" s="276">
        <f t="shared" si="354"/>
        <v>155.19999999999999</v>
      </c>
    </row>
    <row r="4522" spans="1:5" x14ac:dyDescent="0.2">
      <c r="A4522" s="273">
        <f t="shared" si="355"/>
        <v>4520</v>
      </c>
      <c r="B4522" s="16">
        <f t="shared" si="352"/>
        <v>774981.3</v>
      </c>
      <c r="C4522" s="274">
        <f t="shared" si="356"/>
        <v>701504</v>
      </c>
      <c r="D4522" s="276">
        <f t="shared" si="353"/>
        <v>171.45603982300887</v>
      </c>
      <c r="E4522" s="276">
        <f t="shared" si="354"/>
        <v>155.19999999999999</v>
      </c>
    </row>
    <row r="4523" spans="1:5" x14ac:dyDescent="0.2">
      <c r="A4523" s="273">
        <f t="shared" si="355"/>
        <v>4521</v>
      </c>
      <c r="B4523" s="16">
        <f t="shared" si="352"/>
        <v>775148.47750000004</v>
      </c>
      <c r="C4523" s="274">
        <f t="shared" si="356"/>
        <v>701659.2</v>
      </c>
      <c r="D4523" s="276">
        <f t="shared" si="353"/>
        <v>171.45509345277594</v>
      </c>
      <c r="E4523" s="276">
        <f t="shared" si="354"/>
        <v>155.19999999999999</v>
      </c>
    </row>
    <row r="4524" spans="1:5" x14ac:dyDescent="0.2">
      <c r="A4524" s="273">
        <f t="shared" si="355"/>
        <v>4522</v>
      </c>
      <c r="B4524" s="16">
        <f t="shared" si="352"/>
        <v>775315.65500000003</v>
      </c>
      <c r="C4524" s="274">
        <f t="shared" si="356"/>
        <v>701814.39999999991</v>
      </c>
      <c r="D4524" s="276">
        <f t="shared" si="353"/>
        <v>171.45414750110572</v>
      </c>
      <c r="E4524" s="276">
        <f t="shared" si="354"/>
        <v>155.19999999999999</v>
      </c>
    </row>
    <row r="4525" spans="1:5" x14ac:dyDescent="0.2">
      <c r="A4525" s="273">
        <f t="shared" si="355"/>
        <v>4523</v>
      </c>
      <c r="B4525" s="16">
        <f t="shared" si="352"/>
        <v>775482.83250000002</v>
      </c>
      <c r="C4525" s="274">
        <f t="shared" si="356"/>
        <v>701969.6</v>
      </c>
      <c r="D4525" s="276">
        <f t="shared" si="353"/>
        <v>171.45320196772053</v>
      </c>
      <c r="E4525" s="276">
        <f t="shared" si="354"/>
        <v>155.19999999999999</v>
      </c>
    </row>
    <row r="4526" spans="1:5" x14ac:dyDescent="0.2">
      <c r="A4526" s="273">
        <f t="shared" si="355"/>
        <v>4524</v>
      </c>
      <c r="B4526" s="16">
        <f t="shared" si="352"/>
        <v>775650.01</v>
      </c>
      <c r="C4526" s="274">
        <f t="shared" si="356"/>
        <v>702124.79999999993</v>
      </c>
      <c r="D4526" s="276">
        <f t="shared" si="353"/>
        <v>171.45225685234306</v>
      </c>
      <c r="E4526" s="276">
        <f t="shared" si="354"/>
        <v>155.19999999999999</v>
      </c>
    </row>
    <row r="4527" spans="1:5" x14ac:dyDescent="0.2">
      <c r="A4527" s="273">
        <f t="shared" si="355"/>
        <v>4525</v>
      </c>
      <c r="B4527" s="16">
        <f t="shared" si="352"/>
        <v>775817.1875</v>
      </c>
      <c r="C4527" s="274">
        <f t="shared" si="356"/>
        <v>702280</v>
      </c>
      <c r="D4527" s="276">
        <f t="shared" si="353"/>
        <v>171.45131215469613</v>
      </c>
      <c r="E4527" s="276">
        <f t="shared" si="354"/>
        <v>155.19999999999999</v>
      </c>
    </row>
    <row r="4528" spans="1:5" x14ac:dyDescent="0.2">
      <c r="A4528" s="273">
        <f t="shared" si="355"/>
        <v>4526</v>
      </c>
      <c r="B4528" s="16">
        <f t="shared" si="352"/>
        <v>775984.36499999999</v>
      </c>
      <c r="C4528" s="274">
        <f t="shared" si="356"/>
        <v>702435.2</v>
      </c>
      <c r="D4528" s="276">
        <f t="shared" si="353"/>
        <v>171.45036787450286</v>
      </c>
      <c r="E4528" s="276">
        <f t="shared" si="354"/>
        <v>155.19999999999999</v>
      </c>
    </row>
    <row r="4529" spans="1:5" x14ac:dyDescent="0.2">
      <c r="A4529" s="273">
        <f t="shared" si="355"/>
        <v>4527</v>
      </c>
      <c r="B4529" s="16">
        <f t="shared" si="352"/>
        <v>776151.54249999998</v>
      </c>
      <c r="C4529" s="274">
        <f t="shared" si="356"/>
        <v>702590.39999999991</v>
      </c>
      <c r="D4529" s="276">
        <f t="shared" si="353"/>
        <v>171.44942401148663</v>
      </c>
      <c r="E4529" s="276">
        <f t="shared" si="354"/>
        <v>155.19999999999999</v>
      </c>
    </row>
    <row r="4530" spans="1:5" x14ac:dyDescent="0.2">
      <c r="A4530" s="273">
        <f t="shared" si="355"/>
        <v>4528</v>
      </c>
      <c r="B4530" s="16">
        <f t="shared" si="352"/>
        <v>776318.72</v>
      </c>
      <c r="C4530" s="274">
        <f t="shared" si="356"/>
        <v>702745.59999999998</v>
      </c>
      <c r="D4530" s="276">
        <f t="shared" si="353"/>
        <v>171.44848056537103</v>
      </c>
      <c r="E4530" s="276">
        <f t="shared" si="354"/>
        <v>155.19999999999999</v>
      </c>
    </row>
    <row r="4531" spans="1:5" x14ac:dyDescent="0.2">
      <c r="A4531" s="273">
        <f t="shared" si="355"/>
        <v>4529</v>
      </c>
      <c r="B4531" s="16">
        <f t="shared" si="352"/>
        <v>776485.89750000008</v>
      </c>
      <c r="C4531" s="274">
        <f t="shared" si="356"/>
        <v>702900.79999999993</v>
      </c>
      <c r="D4531" s="276">
        <f t="shared" si="353"/>
        <v>171.44753753587989</v>
      </c>
      <c r="E4531" s="276">
        <f t="shared" si="354"/>
        <v>155.19999999999999</v>
      </c>
    </row>
    <row r="4532" spans="1:5" x14ac:dyDescent="0.2">
      <c r="A4532" s="273">
        <f t="shared" si="355"/>
        <v>4530</v>
      </c>
      <c r="B4532" s="16">
        <f t="shared" si="352"/>
        <v>776653.07500000007</v>
      </c>
      <c r="C4532" s="274">
        <f t="shared" si="356"/>
        <v>703056</v>
      </c>
      <c r="D4532" s="276">
        <f t="shared" si="353"/>
        <v>171.44659492273732</v>
      </c>
      <c r="E4532" s="276">
        <f t="shared" si="354"/>
        <v>155.19999999999999</v>
      </c>
    </row>
    <row r="4533" spans="1:5" x14ac:dyDescent="0.2">
      <c r="A4533" s="273">
        <f t="shared" si="355"/>
        <v>4531</v>
      </c>
      <c r="B4533" s="16">
        <f t="shared" si="352"/>
        <v>776820.25250000006</v>
      </c>
      <c r="C4533" s="274">
        <f t="shared" si="356"/>
        <v>703211.2</v>
      </c>
      <c r="D4533" s="276">
        <f t="shared" si="353"/>
        <v>171.44565272566763</v>
      </c>
      <c r="E4533" s="276">
        <f t="shared" si="354"/>
        <v>155.19999999999999</v>
      </c>
    </row>
    <row r="4534" spans="1:5" x14ac:dyDescent="0.2">
      <c r="A4534" s="273">
        <f t="shared" si="355"/>
        <v>4532</v>
      </c>
      <c r="B4534" s="16">
        <f t="shared" si="352"/>
        <v>776987.43</v>
      </c>
      <c r="C4534" s="274">
        <f t="shared" si="356"/>
        <v>703366.39999999991</v>
      </c>
      <c r="D4534" s="276">
        <f t="shared" si="353"/>
        <v>171.44471094439541</v>
      </c>
      <c r="E4534" s="276">
        <f t="shared" si="354"/>
        <v>155.19999999999999</v>
      </c>
    </row>
    <row r="4535" spans="1:5" x14ac:dyDescent="0.2">
      <c r="A4535" s="273">
        <f t="shared" si="355"/>
        <v>4533</v>
      </c>
      <c r="B4535" s="16">
        <f t="shared" si="352"/>
        <v>777154.60750000004</v>
      </c>
      <c r="C4535" s="274">
        <f t="shared" si="356"/>
        <v>703521.6</v>
      </c>
      <c r="D4535" s="276">
        <f t="shared" si="353"/>
        <v>171.44376957864549</v>
      </c>
      <c r="E4535" s="276">
        <f t="shared" si="354"/>
        <v>155.19999999999999</v>
      </c>
    </row>
    <row r="4536" spans="1:5" x14ac:dyDescent="0.2">
      <c r="A4536" s="273">
        <f t="shared" si="355"/>
        <v>4534</v>
      </c>
      <c r="B4536" s="16">
        <f t="shared" si="352"/>
        <v>777321.78500000003</v>
      </c>
      <c r="C4536" s="274">
        <f t="shared" si="356"/>
        <v>703676.79999999993</v>
      </c>
      <c r="D4536" s="276">
        <f t="shared" si="353"/>
        <v>171.44282862814293</v>
      </c>
      <c r="E4536" s="276">
        <f t="shared" si="354"/>
        <v>155.19999999999999</v>
      </c>
    </row>
    <row r="4537" spans="1:5" x14ac:dyDescent="0.2">
      <c r="A4537" s="273">
        <f t="shared" si="355"/>
        <v>4535</v>
      </c>
      <c r="B4537" s="16">
        <f t="shared" si="352"/>
        <v>777488.96250000002</v>
      </c>
      <c r="C4537" s="274">
        <f t="shared" si="356"/>
        <v>703832</v>
      </c>
      <c r="D4537" s="276">
        <f t="shared" si="353"/>
        <v>171.44188809261303</v>
      </c>
      <c r="E4537" s="276">
        <f t="shared" si="354"/>
        <v>155.19999999999999</v>
      </c>
    </row>
    <row r="4538" spans="1:5" x14ac:dyDescent="0.2">
      <c r="A4538" s="273">
        <f t="shared" si="355"/>
        <v>4536</v>
      </c>
      <c r="B4538" s="16">
        <f t="shared" si="352"/>
        <v>777656.14</v>
      </c>
      <c r="C4538" s="274">
        <f t="shared" si="356"/>
        <v>703987.19999999995</v>
      </c>
      <c r="D4538" s="276">
        <f t="shared" si="353"/>
        <v>171.4409479717813</v>
      </c>
      <c r="E4538" s="276">
        <f t="shared" si="354"/>
        <v>155.19999999999999</v>
      </c>
    </row>
    <row r="4539" spans="1:5" x14ac:dyDescent="0.2">
      <c r="A4539" s="273">
        <f t="shared" si="355"/>
        <v>4537</v>
      </c>
      <c r="B4539" s="16">
        <f t="shared" si="352"/>
        <v>777823.3175</v>
      </c>
      <c r="C4539" s="274">
        <f t="shared" si="356"/>
        <v>704142.39999999991</v>
      </c>
      <c r="D4539" s="276">
        <f t="shared" si="353"/>
        <v>171.44000826537359</v>
      </c>
      <c r="E4539" s="276">
        <f t="shared" si="354"/>
        <v>155.19999999999999</v>
      </c>
    </row>
    <row r="4540" spans="1:5" x14ac:dyDescent="0.2">
      <c r="A4540" s="273">
        <f t="shared" si="355"/>
        <v>4538</v>
      </c>
      <c r="B4540" s="16">
        <f t="shared" si="352"/>
        <v>777990.495</v>
      </c>
      <c r="C4540" s="274">
        <f t="shared" si="356"/>
        <v>704297.6</v>
      </c>
      <c r="D4540" s="276">
        <f t="shared" si="353"/>
        <v>171.43906897311592</v>
      </c>
      <c r="E4540" s="276">
        <f t="shared" si="354"/>
        <v>155.19999999999999</v>
      </c>
    </row>
    <row r="4541" spans="1:5" x14ac:dyDescent="0.2">
      <c r="A4541" s="273">
        <f t="shared" si="355"/>
        <v>4539</v>
      </c>
      <c r="B4541" s="16">
        <f t="shared" si="352"/>
        <v>778157.67249999999</v>
      </c>
      <c r="C4541" s="274">
        <f t="shared" si="356"/>
        <v>704452.79999999993</v>
      </c>
      <c r="D4541" s="276">
        <f t="shared" si="353"/>
        <v>171.43813009473453</v>
      </c>
      <c r="E4541" s="276">
        <f t="shared" si="354"/>
        <v>155.19999999999999</v>
      </c>
    </row>
    <row r="4542" spans="1:5" x14ac:dyDescent="0.2">
      <c r="A4542" s="273">
        <f t="shared" si="355"/>
        <v>4540</v>
      </c>
      <c r="B4542" s="16">
        <f t="shared" si="352"/>
        <v>778324.85</v>
      </c>
      <c r="C4542" s="274">
        <f t="shared" si="356"/>
        <v>704608</v>
      </c>
      <c r="D4542" s="276">
        <f t="shared" si="353"/>
        <v>171.43719162995595</v>
      </c>
      <c r="E4542" s="276">
        <f t="shared" si="354"/>
        <v>155.19999999999999</v>
      </c>
    </row>
    <row r="4543" spans="1:5" x14ac:dyDescent="0.2">
      <c r="A4543" s="273">
        <f t="shared" si="355"/>
        <v>4541</v>
      </c>
      <c r="B4543" s="16">
        <f t="shared" si="352"/>
        <v>778492.02749999997</v>
      </c>
      <c r="C4543" s="274">
        <f t="shared" si="356"/>
        <v>704763.2</v>
      </c>
      <c r="D4543" s="276">
        <f t="shared" si="353"/>
        <v>171.43625357850692</v>
      </c>
      <c r="E4543" s="276">
        <f t="shared" si="354"/>
        <v>155.19999999999999</v>
      </c>
    </row>
    <row r="4544" spans="1:5" x14ac:dyDescent="0.2">
      <c r="A4544" s="273">
        <f t="shared" si="355"/>
        <v>4542</v>
      </c>
      <c r="B4544" s="16">
        <f t="shared" si="352"/>
        <v>778659.20500000007</v>
      </c>
      <c r="C4544" s="274">
        <f t="shared" si="356"/>
        <v>704918.39999999991</v>
      </c>
      <c r="D4544" s="276">
        <f t="shared" si="353"/>
        <v>171.43531594011449</v>
      </c>
      <c r="E4544" s="276">
        <f t="shared" si="354"/>
        <v>155.19999999999999</v>
      </c>
    </row>
    <row r="4545" spans="1:5" x14ac:dyDescent="0.2">
      <c r="A4545" s="273">
        <f t="shared" si="355"/>
        <v>4543</v>
      </c>
      <c r="B4545" s="16">
        <f t="shared" si="352"/>
        <v>778826.38250000007</v>
      </c>
      <c r="C4545" s="274">
        <f t="shared" si="356"/>
        <v>705073.6</v>
      </c>
      <c r="D4545" s="276">
        <f t="shared" si="353"/>
        <v>171.43437871450584</v>
      </c>
      <c r="E4545" s="276">
        <f t="shared" si="354"/>
        <v>155.19999999999999</v>
      </c>
    </row>
    <row r="4546" spans="1:5" x14ac:dyDescent="0.2">
      <c r="A4546" s="273">
        <f t="shared" si="355"/>
        <v>4544</v>
      </c>
      <c r="B4546" s="16">
        <f t="shared" si="352"/>
        <v>778993.56</v>
      </c>
      <c r="C4546" s="274">
        <f t="shared" si="356"/>
        <v>705228.79999999993</v>
      </c>
      <c r="D4546" s="276">
        <f t="shared" si="353"/>
        <v>171.43344190140846</v>
      </c>
      <c r="E4546" s="276">
        <f t="shared" si="354"/>
        <v>155.19999999999999</v>
      </c>
    </row>
    <row r="4547" spans="1:5" x14ac:dyDescent="0.2">
      <c r="A4547" s="273">
        <f t="shared" si="355"/>
        <v>4545</v>
      </c>
      <c r="B4547" s="16">
        <f t="shared" si="352"/>
        <v>779160.73750000005</v>
      </c>
      <c r="C4547" s="274">
        <f t="shared" si="356"/>
        <v>705384</v>
      </c>
      <c r="D4547" s="276">
        <f t="shared" si="353"/>
        <v>171.43250550055006</v>
      </c>
      <c r="E4547" s="276">
        <f t="shared" si="354"/>
        <v>155.19999999999999</v>
      </c>
    </row>
    <row r="4548" spans="1:5" x14ac:dyDescent="0.2">
      <c r="A4548" s="273">
        <f t="shared" si="355"/>
        <v>4546</v>
      </c>
      <c r="B4548" s="16">
        <f t="shared" ref="B4548:B4611" si="357">1.165*(16600+(A4548*143.5))</f>
        <v>779327.91500000004</v>
      </c>
      <c r="C4548" s="274">
        <f t="shared" si="356"/>
        <v>705539.2</v>
      </c>
      <c r="D4548" s="276">
        <f t="shared" ref="D4548:D4611" si="358">B4548/A4548</f>
        <v>171.43156951165861</v>
      </c>
      <c r="E4548" s="276">
        <f t="shared" ref="E4548:E4611" si="359">C4548/A4548</f>
        <v>155.19999999999999</v>
      </c>
    </row>
    <row r="4549" spans="1:5" x14ac:dyDescent="0.2">
      <c r="A4549" s="273">
        <f t="shared" si="355"/>
        <v>4547</v>
      </c>
      <c r="B4549" s="16">
        <f t="shared" si="357"/>
        <v>779495.09250000003</v>
      </c>
      <c r="C4549" s="274">
        <f t="shared" si="356"/>
        <v>705694.39999999991</v>
      </c>
      <c r="D4549" s="276">
        <f t="shared" si="358"/>
        <v>171.43063393446229</v>
      </c>
      <c r="E4549" s="276">
        <f t="shared" si="359"/>
        <v>155.19999999999999</v>
      </c>
    </row>
    <row r="4550" spans="1:5" x14ac:dyDescent="0.2">
      <c r="A4550" s="273">
        <f t="shared" si="355"/>
        <v>4548</v>
      </c>
      <c r="B4550" s="16">
        <f t="shared" si="357"/>
        <v>779662.27</v>
      </c>
      <c r="C4550" s="274">
        <f t="shared" si="356"/>
        <v>705849.6</v>
      </c>
      <c r="D4550" s="276">
        <f t="shared" si="358"/>
        <v>171.42969876868955</v>
      </c>
      <c r="E4550" s="276">
        <f t="shared" si="359"/>
        <v>155.19999999999999</v>
      </c>
    </row>
    <row r="4551" spans="1:5" x14ac:dyDescent="0.2">
      <c r="A4551" s="273">
        <f t="shared" si="355"/>
        <v>4549</v>
      </c>
      <c r="B4551" s="16">
        <f t="shared" si="357"/>
        <v>779829.44750000001</v>
      </c>
      <c r="C4551" s="274">
        <f t="shared" si="356"/>
        <v>706004.79999999993</v>
      </c>
      <c r="D4551" s="276">
        <f t="shared" si="358"/>
        <v>171.42876401406903</v>
      </c>
      <c r="E4551" s="276">
        <f t="shared" si="359"/>
        <v>155.19999999999999</v>
      </c>
    </row>
    <row r="4552" spans="1:5" x14ac:dyDescent="0.2">
      <c r="A4552" s="273">
        <f t="shared" si="355"/>
        <v>4550</v>
      </c>
      <c r="B4552" s="16">
        <f t="shared" si="357"/>
        <v>779996.625</v>
      </c>
      <c r="C4552" s="274">
        <f t="shared" si="356"/>
        <v>706160</v>
      </c>
      <c r="D4552" s="276">
        <f t="shared" si="358"/>
        <v>171.42782967032966</v>
      </c>
      <c r="E4552" s="276">
        <f t="shared" si="359"/>
        <v>155.19999999999999</v>
      </c>
    </row>
    <row r="4553" spans="1:5" x14ac:dyDescent="0.2">
      <c r="A4553" s="273">
        <f t="shared" si="355"/>
        <v>4551</v>
      </c>
      <c r="B4553" s="16">
        <f t="shared" si="357"/>
        <v>780163.80249999999</v>
      </c>
      <c r="C4553" s="274">
        <f t="shared" si="356"/>
        <v>706315.2</v>
      </c>
      <c r="D4553" s="276">
        <f t="shared" si="358"/>
        <v>171.42689573720062</v>
      </c>
      <c r="E4553" s="276">
        <f t="shared" si="359"/>
        <v>155.19999999999999</v>
      </c>
    </row>
    <row r="4554" spans="1:5" x14ac:dyDescent="0.2">
      <c r="A4554" s="273">
        <f t="shared" si="355"/>
        <v>4552</v>
      </c>
      <c r="B4554" s="16">
        <f t="shared" si="357"/>
        <v>780330.98</v>
      </c>
      <c r="C4554" s="274">
        <f t="shared" si="356"/>
        <v>706470.39999999991</v>
      </c>
      <c r="D4554" s="276">
        <f t="shared" si="358"/>
        <v>171.42596221441124</v>
      </c>
      <c r="E4554" s="276">
        <f t="shared" si="359"/>
        <v>155.19999999999999</v>
      </c>
    </row>
    <row r="4555" spans="1:5" x14ac:dyDescent="0.2">
      <c r="A4555" s="273">
        <f t="shared" si="355"/>
        <v>4553</v>
      </c>
      <c r="B4555" s="16">
        <f t="shared" si="357"/>
        <v>780498.15749999997</v>
      </c>
      <c r="C4555" s="274">
        <f t="shared" si="356"/>
        <v>706625.6</v>
      </c>
      <c r="D4555" s="276">
        <f t="shared" si="358"/>
        <v>171.42502910169119</v>
      </c>
      <c r="E4555" s="276">
        <f t="shared" si="359"/>
        <v>155.19999999999999</v>
      </c>
    </row>
    <row r="4556" spans="1:5" x14ac:dyDescent="0.2">
      <c r="A4556" s="273">
        <f t="shared" si="355"/>
        <v>4554</v>
      </c>
      <c r="B4556" s="16">
        <f t="shared" si="357"/>
        <v>780665.33500000008</v>
      </c>
      <c r="C4556" s="274">
        <f t="shared" si="356"/>
        <v>706780.79999999993</v>
      </c>
      <c r="D4556" s="276">
        <f t="shared" si="358"/>
        <v>171.42409639877033</v>
      </c>
      <c r="E4556" s="276">
        <f t="shared" si="359"/>
        <v>155.19999999999999</v>
      </c>
    </row>
    <row r="4557" spans="1:5" x14ac:dyDescent="0.2">
      <c r="A4557" s="273">
        <f t="shared" si="355"/>
        <v>4555</v>
      </c>
      <c r="B4557" s="16">
        <f t="shared" si="357"/>
        <v>780832.51250000007</v>
      </c>
      <c r="C4557" s="274">
        <f t="shared" si="356"/>
        <v>706936</v>
      </c>
      <c r="D4557" s="276">
        <f t="shared" si="358"/>
        <v>171.42316410537873</v>
      </c>
      <c r="E4557" s="276">
        <f t="shared" si="359"/>
        <v>155.19999999999999</v>
      </c>
    </row>
    <row r="4558" spans="1:5" x14ac:dyDescent="0.2">
      <c r="A4558" s="273">
        <f t="shared" si="355"/>
        <v>4556</v>
      </c>
      <c r="B4558" s="16">
        <f t="shared" si="357"/>
        <v>780999.69000000006</v>
      </c>
      <c r="C4558" s="274">
        <f t="shared" si="356"/>
        <v>707091.2</v>
      </c>
      <c r="D4558" s="276">
        <f t="shared" si="358"/>
        <v>171.42223222124673</v>
      </c>
      <c r="E4558" s="276">
        <f t="shared" si="359"/>
        <v>155.19999999999999</v>
      </c>
    </row>
    <row r="4559" spans="1:5" x14ac:dyDescent="0.2">
      <c r="A4559" s="273">
        <f t="shared" ref="A4559:A4622" si="360">A4558+1</f>
        <v>4557</v>
      </c>
      <c r="B4559" s="16">
        <f t="shared" si="357"/>
        <v>781166.86750000005</v>
      </c>
      <c r="C4559" s="274">
        <f t="shared" ref="C4559:C4622" si="361">A4559*155.2</f>
        <v>707246.39999999991</v>
      </c>
      <c r="D4559" s="276">
        <f t="shared" si="358"/>
        <v>171.42130074610492</v>
      </c>
      <c r="E4559" s="276">
        <f t="shared" si="359"/>
        <v>155.19999999999999</v>
      </c>
    </row>
    <row r="4560" spans="1:5" x14ac:dyDescent="0.2">
      <c r="A4560" s="273">
        <f t="shared" si="360"/>
        <v>4558</v>
      </c>
      <c r="B4560" s="16">
        <f t="shared" si="357"/>
        <v>781334.04500000004</v>
      </c>
      <c r="C4560" s="274">
        <f t="shared" si="361"/>
        <v>707401.6</v>
      </c>
      <c r="D4560" s="276">
        <f t="shared" si="358"/>
        <v>171.42036967968409</v>
      </c>
      <c r="E4560" s="276">
        <f t="shared" si="359"/>
        <v>155.19999999999999</v>
      </c>
    </row>
    <row r="4561" spans="1:5" x14ac:dyDescent="0.2">
      <c r="A4561" s="273">
        <f t="shared" si="360"/>
        <v>4559</v>
      </c>
      <c r="B4561" s="16">
        <f t="shared" si="357"/>
        <v>781501.22250000003</v>
      </c>
      <c r="C4561" s="274">
        <f t="shared" si="361"/>
        <v>707556.79999999993</v>
      </c>
      <c r="D4561" s="276">
        <f t="shared" si="358"/>
        <v>171.41943902171531</v>
      </c>
      <c r="E4561" s="276">
        <f t="shared" si="359"/>
        <v>155.19999999999999</v>
      </c>
    </row>
    <row r="4562" spans="1:5" x14ac:dyDescent="0.2">
      <c r="A4562" s="273">
        <f t="shared" si="360"/>
        <v>4560</v>
      </c>
      <c r="B4562" s="16">
        <f t="shared" si="357"/>
        <v>781668.4</v>
      </c>
      <c r="C4562" s="274">
        <f t="shared" si="361"/>
        <v>707712</v>
      </c>
      <c r="D4562" s="276">
        <f t="shared" si="358"/>
        <v>171.41850877192982</v>
      </c>
      <c r="E4562" s="276">
        <f t="shared" si="359"/>
        <v>155.19999999999999</v>
      </c>
    </row>
    <row r="4563" spans="1:5" x14ac:dyDescent="0.2">
      <c r="A4563" s="273">
        <f t="shared" si="360"/>
        <v>4561</v>
      </c>
      <c r="B4563" s="16">
        <f t="shared" si="357"/>
        <v>781835.57750000001</v>
      </c>
      <c r="C4563" s="274">
        <f t="shared" si="361"/>
        <v>707867.2</v>
      </c>
      <c r="D4563" s="276">
        <f t="shared" si="358"/>
        <v>171.41757893005919</v>
      </c>
      <c r="E4563" s="276">
        <f t="shared" si="359"/>
        <v>155.19999999999999</v>
      </c>
    </row>
    <row r="4564" spans="1:5" x14ac:dyDescent="0.2">
      <c r="A4564" s="273">
        <f t="shared" si="360"/>
        <v>4562</v>
      </c>
      <c r="B4564" s="16">
        <f t="shared" si="357"/>
        <v>782002.755</v>
      </c>
      <c r="C4564" s="274">
        <f t="shared" si="361"/>
        <v>708022.39999999991</v>
      </c>
      <c r="D4564" s="276">
        <f t="shared" si="358"/>
        <v>171.41664949583517</v>
      </c>
      <c r="E4564" s="276">
        <f t="shared" si="359"/>
        <v>155.19999999999999</v>
      </c>
    </row>
    <row r="4565" spans="1:5" x14ac:dyDescent="0.2">
      <c r="A4565" s="273">
        <f t="shared" si="360"/>
        <v>4563</v>
      </c>
      <c r="B4565" s="16">
        <f t="shared" si="357"/>
        <v>782169.9325</v>
      </c>
      <c r="C4565" s="274">
        <f t="shared" si="361"/>
        <v>708177.6</v>
      </c>
      <c r="D4565" s="276">
        <f t="shared" si="358"/>
        <v>171.41572046898969</v>
      </c>
      <c r="E4565" s="276">
        <f t="shared" si="359"/>
        <v>155.19999999999999</v>
      </c>
    </row>
    <row r="4566" spans="1:5" x14ac:dyDescent="0.2">
      <c r="A4566" s="273">
        <f t="shared" si="360"/>
        <v>4564</v>
      </c>
      <c r="B4566" s="16">
        <f t="shared" si="357"/>
        <v>782337.11</v>
      </c>
      <c r="C4566" s="274">
        <f t="shared" si="361"/>
        <v>708332.79999999993</v>
      </c>
      <c r="D4566" s="276">
        <f t="shared" si="358"/>
        <v>171.41479184925504</v>
      </c>
      <c r="E4566" s="276">
        <f t="shared" si="359"/>
        <v>155.19999999999999</v>
      </c>
    </row>
    <row r="4567" spans="1:5" x14ac:dyDescent="0.2">
      <c r="A4567" s="273">
        <f t="shared" si="360"/>
        <v>4565</v>
      </c>
      <c r="B4567" s="16">
        <f t="shared" si="357"/>
        <v>782504.28749999998</v>
      </c>
      <c r="C4567" s="274">
        <f t="shared" si="361"/>
        <v>708488</v>
      </c>
      <c r="D4567" s="276">
        <f t="shared" si="358"/>
        <v>171.41386363636363</v>
      </c>
      <c r="E4567" s="276">
        <f t="shared" si="359"/>
        <v>155.19999999999999</v>
      </c>
    </row>
    <row r="4568" spans="1:5" x14ac:dyDescent="0.2">
      <c r="A4568" s="273">
        <f t="shared" si="360"/>
        <v>4566</v>
      </c>
      <c r="B4568" s="16">
        <f t="shared" si="357"/>
        <v>782671.46499999997</v>
      </c>
      <c r="C4568" s="274">
        <f t="shared" si="361"/>
        <v>708643.2</v>
      </c>
      <c r="D4568" s="276">
        <f t="shared" si="358"/>
        <v>171.41293583004818</v>
      </c>
      <c r="E4568" s="276">
        <f t="shared" si="359"/>
        <v>155.19999999999999</v>
      </c>
    </row>
    <row r="4569" spans="1:5" x14ac:dyDescent="0.2">
      <c r="A4569" s="273">
        <f t="shared" si="360"/>
        <v>4567</v>
      </c>
      <c r="B4569" s="16">
        <f t="shared" si="357"/>
        <v>782838.64250000007</v>
      </c>
      <c r="C4569" s="274">
        <f t="shared" si="361"/>
        <v>708798.39999999991</v>
      </c>
      <c r="D4569" s="276">
        <f t="shared" si="358"/>
        <v>171.41200843004162</v>
      </c>
      <c r="E4569" s="276">
        <f t="shared" si="359"/>
        <v>155.19999999999999</v>
      </c>
    </row>
    <row r="4570" spans="1:5" x14ac:dyDescent="0.2">
      <c r="A4570" s="273">
        <f t="shared" si="360"/>
        <v>4568</v>
      </c>
      <c r="B4570" s="16">
        <f t="shared" si="357"/>
        <v>783005.82000000007</v>
      </c>
      <c r="C4570" s="274">
        <f t="shared" si="361"/>
        <v>708953.59999999998</v>
      </c>
      <c r="D4570" s="276">
        <f t="shared" si="358"/>
        <v>171.41108143607707</v>
      </c>
      <c r="E4570" s="276">
        <f t="shared" si="359"/>
        <v>155.19999999999999</v>
      </c>
    </row>
    <row r="4571" spans="1:5" x14ac:dyDescent="0.2">
      <c r="A4571" s="273">
        <f t="shared" si="360"/>
        <v>4569</v>
      </c>
      <c r="B4571" s="16">
        <f t="shared" si="357"/>
        <v>783172.99750000006</v>
      </c>
      <c r="C4571" s="274">
        <f t="shared" si="361"/>
        <v>709108.79999999993</v>
      </c>
      <c r="D4571" s="276">
        <f t="shared" si="358"/>
        <v>171.41015484788795</v>
      </c>
      <c r="E4571" s="276">
        <f t="shared" si="359"/>
        <v>155.19999999999999</v>
      </c>
    </row>
    <row r="4572" spans="1:5" x14ac:dyDescent="0.2">
      <c r="A4572" s="273">
        <f t="shared" si="360"/>
        <v>4570</v>
      </c>
      <c r="B4572" s="16">
        <f t="shared" si="357"/>
        <v>783340.17500000005</v>
      </c>
      <c r="C4572" s="274">
        <f t="shared" si="361"/>
        <v>709264</v>
      </c>
      <c r="D4572" s="276">
        <f t="shared" si="358"/>
        <v>171.40922866520788</v>
      </c>
      <c r="E4572" s="276">
        <f t="shared" si="359"/>
        <v>155.19999999999999</v>
      </c>
    </row>
    <row r="4573" spans="1:5" x14ac:dyDescent="0.2">
      <c r="A4573" s="273">
        <f t="shared" si="360"/>
        <v>4571</v>
      </c>
      <c r="B4573" s="16">
        <f t="shared" si="357"/>
        <v>783507.35250000004</v>
      </c>
      <c r="C4573" s="274">
        <f t="shared" si="361"/>
        <v>709419.2</v>
      </c>
      <c r="D4573" s="276">
        <f t="shared" si="358"/>
        <v>171.40830288777073</v>
      </c>
      <c r="E4573" s="276">
        <f t="shared" si="359"/>
        <v>155.19999999999999</v>
      </c>
    </row>
    <row r="4574" spans="1:5" x14ac:dyDescent="0.2">
      <c r="A4574" s="273">
        <f t="shared" si="360"/>
        <v>4572</v>
      </c>
      <c r="B4574" s="16">
        <f t="shared" si="357"/>
        <v>783674.53</v>
      </c>
      <c r="C4574" s="274">
        <f t="shared" si="361"/>
        <v>709574.39999999991</v>
      </c>
      <c r="D4574" s="276">
        <f t="shared" si="358"/>
        <v>171.4073775153106</v>
      </c>
      <c r="E4574" s="276">
        <f t="shared" si="359"/>
        <v>155.19999999999999</v>
      </c>
    </row>
    <row r="4575" spans="1:5" x14ac:dyDescent="0.2">
      <c r="A4575" s="273">
        <f t="shared" si="360"/>
        <v>4573</v>
      </c>
      <c r="B4575" s="16">
        <f t="shared" si="357"/>
        <v>783841.70750000002</v>
      </c>
      <c r="C4575" s="274">
        <f t="shared" si="361"/>
        <v>709729.6</v>
      </c>
      <c r="D4575" s="276">
        <f t="shared" si="358"/>
        <v>171.40645254756177</v>
      </c>
      <c r="E4575" s="276">
        <f t="shared" si="359"/>
        <v>155.19999999999999</v>
      </c>
    </row>
    <row r="4576" spans="1:5" x14ac:dyDescent="0.2">
      <c r="A4576" s="273">
        <f t="shared" si="360"/>
        <v>4574</v>
      </c>
      <c r="B4576" s="16">
        <f t="shared" si="357"/>
        <v>784008.88500000001</v>
      </c>
      <c r="C4576" s="274">
        <f t="shared" si="361"/>
        <v>709884.79999999993</v>
      </c>
      <c r="D4576" s="276">
        <f t="shared" si="358"/>
        <v>171.40552798425887</v>
      </c>
      <c r="E4576" s="276">
        <f t="shared" si="359"/>
        <v>155.19999999999999</v>
      </c>
    </row>
    <row r="4577" spans="1:5" x14ac:dyDescent="0.2">
      <c r="A4577" s="273">
        <f t="shared" si="360"/>
        <v>4575</v>
      </c>
      <c r="B4577" s="16">
        <f t="shared" si="357"/>
        <v>784176.0625</v>
      </c>
      <c r="C4577" s="274">
        <f t="shared" si="361"/>
        <v>710040</v>
      </c>
      <c r="D4577" s="276">
        <f t="shared" si="358"/>
        <v>171.4046038251366</v>
      </c>
      <c r="E4577" s="276">
        <f t="shared" si="359"/>
        <v>155.19999999999999</v>
      </c>
    </row>
    <row r="4578" spans="1:5" x14ac:dyDescent="0.2">
      <c r="A4578" s="273">
        <f t="shared" si="360"/>
        <v>4576</v>
      </c>
      <c r="B4578" s="16">
        <f t="shared" si="357"/>
        <v>784343.24</v>
      </c>
      <c r="C4578" s="274">
        <f t="shared" si="361"/>
        <v>710195.19999999995</v>
      </c>
      <c r="D4578" s="276">
        <f t="shared" si="358"/>
        <v>171.40368006993006</v>
      </c>
      <c r="E4578" s="276">
        <f t="shared" si="359"/>
        <v>155.19999999999999</v>
      </c>
    </row>
    <row r="4579" spans="1:5" x14ac:dyDescent="0.2">
      <c r="A4579" s="273">
        <f t="shared" si="360"/>
        <v>4577</v>
      </c>
      <c r="B4579" s="16">
        <f t="shared" si="357"/>
        <v>784510.41749999998</v>
      </c>
      <c r="C4579" s="274">
        <f t="shared" si="361"/>
        <v>710350.39999999991</v>
      </c>
      <c r="D4579" s="276">
        <f t="shared" si="358"/>
        <v>171.40275671837449</v>
      </c>
      <c r="E4579" s="276">
        <f t="shared" si="359"/>
        <v>155.19999999999999</v>
      </c>
    </row>
    <row r="4580" spans="1:5" x14ac:dyDescent="0.2">
      <c r="A4580" s="273">
        <f t="shared" si="360"/>
        <v>4578</v>
      </c>
      <c r="B4580" s="16">
        <f t="shared" si="357"/>
        <v>784677.59499999997</v>
      </c>
      <c r="C4580" s="274">
        <f t="shared" si="361"/>
        <v>710505.6</v>
      </c>
      <c r="D4580" s="276">
        <f t="shared" si="358"/>
        <v>171.40183377020531</v>
      </c>
      <c r="E4580" s="276">
        <f t="shared" si="359"/>
        <v>155.19999999999999</v>
      </c>
    </row>
    <row r="4581" spans="1:5" x14ac:dyDescent="0.2">
      <c r="A4581" s="273">
        <f t="shared" si="360"/>
        <v>4579</v>
      </c>
      <c r="B4581" s="16">
        <f t="shared" si="357"/>
        <v>784844.77250000008</v>
      </c>
      <c r="C4581" s="274">
        <f t="shared" si="361"/>
        <v>710660.79999999993</v>
      </c>
      <c r="D4581" s="276">
        <f t="shared" si="358"/>
        <v>171.40091122515835</v>
      </c>
      <c r="E4581" s="276">
        <f t="shared" si="359"/>
        <v>155.19999999999999</v>
      </c>
    </row>
    <row r="4582" spans="1:5" x14ac:dyDescent="0.2">
      <c r="A4582" s="273">
        <f t="shared" si="360"/>
        <v>4580</v>
      </c>
      <c r="B4582" s="16">
        <f t="shared" si="357"/>
        <v>785011.95000000007</v>
      </c>
      <c r="C4582" s="274">
        <f t="shared" si="361"/>
        <v>710816</v>
      </c>
      <c r="D4582" s="276">
        <f t="shared" si="358"/>
        <v>171.39998908296946</v>
      </c>
      <c r="E4582" s="276">
        <f t="shared" si="359"/>
        <v>155.19999999999999</v>
      </c>
    </row>
    <row r="4583" spans="1:5" x14ac:dyDescent="0.2">
      <c r="A4583" s="273">
        <f t="shared" si="360"/>
        <v>4581</v>
      </c>
      <c r="B4583" s="16">
        <f t="shared" si="357"/>
        <v>785179.12750000006</v>
      </c>
      <c r="C4583" s="274">
        <f t="shared" si="361"/>
        <v>710971.2</v>
      </c>
      <c r="D4583" s="276">
        <f t="shared" si="358"/>
        <v>171.39906734337481</v>
      </c>
      <c r="E4583" s="276">
        <f t="shared" si="359"/>
        <v>155.19999999999999</v>
      </c>
    </row>
    <row r="4584" spans="1:5" x14ac:dyDescent="0.2">
      <c r="A4584" s="273">
        <f t="shared" si="360"/>
        <v>4582</v>
      </c>
      <c r="B4584" s="16">
        <f t="shared" si="357"/>
        <v>785346.30500000005</v>
      </c>
      <c r="C4584" s="274">
        <f t="shared" si="361"/>
        <v>711126.39999999991</v>
      </c>
      <c r="D4584" s="276">
        <f t="shared" si="358"/>
        <v>171.39814600611089</v>
      </c>
      <c r="E4584" s="276">
        <f t="shared" si="359"/>
        <v>155.19999999999999</v>
      </c>
    </row>
    <row r="4585" spans="1:5" x14ac:dyDescent="0.2">
      <c r="A4585" s="273">
        <f t="shared" si="360"/>
        <v>4583</v>
      </c>
      <c r="B4585" s="16">
        <f t="shared" si="357"/>
        <v>785513.48250000004</v>
      </c>
      <c r="C4585" s="274">
        <f t="shared" si="361"/>
        <v>711281.6</v>
      </c>
      <c r="D4585" s="276">
        <f t="shared" si="358"/>
        <v>171.39722507091426</v>
      </c>
      <c r="E4585" s="276">
        <f t="shared" si="359"/>
        <v>155.19999999999999</v>
      </c>
    </row>
    <row r="4586" spans="1:5" x14ac:dyDescent="0.2">
      <c r="A4586" s="273">
        <f t="shared" si="360"/>
        <v>4584</v>
      </c>
      <c r="B4586" s="16">
        <f t="shared" si="357"/>
        <v>785680.66</v>
      </c>
      <c r="C4586" s="274">
        <f t="shared" si="361"/>
        <v>711436.79999999993</v>
      </c>
      <c r="D4586" s="276">
        <f t="shared" si="358"/>
        <v>171.39630453752181</v>
      </c>
      <c r="E4586" s="276">
        <f t="shared" si="359"/>
        <v>155.19999999999999</v>
      </c>
    </row>
    <row r="4587" spans="1:5" x14ac:dyDescent="0.2">
      <c r="A4587" s="273">
        <f t="shared" si="360"/>
        <v>4585</v>
      </c>
      <c r="B4587" s="16">
        <f t="shared" si="357"/>
        <v>785847.83750000002</v>
      </c>
      <c r="C4587" s="274">
        <f t="shared" si="361"/>
        <v>711592</v>
      </c>
      <c r="D4587" s="276">
        <f t="shared" si="358"/>
        <v>171.39538440567068</v>
      </c>
      <c r="E4587" s="276">
        <f t="shared" si="359"/>
        <v>155.19999999999999</v>
      </c>
    </row>
    <row r="4588" spans="1:5" x14ac:dyDescent="0.2">
      <c r="A4588" s="273">
        <f t="shared" si="360"/>
        <v>4586</v>
      </c>
      <c r="B4588" s="16">
        <f t="shared" si="357"/>
        <v>786015.01500000001</v>
      </c>
      <c r="C4588" s="274">
        <f t="shared" si="361"/>
        <v>711747.2</v>
      </c>
      <c r="D4588" s="276">
        <f t="shared" si="358"/>
        <v>171.39446467509813</v>
      </c>
      <c r="E4588" s="276">
        <f t="shared" si="359"/>
        <v>155.19999999999999</v>
      </c>
    </row>
    <row r="4589" spans="1:5" x14ac:dyDescent="0.2">
      <c r="A4589" s="273">
        <f t="shared" si="360"/>
        <v>4587</v>
      </c>
      <c r="B4589" s="16">
        <f t="shared" si="357"/>
        <v>786182.1925</v>
      </c>
      <c r="C4589" s="274">
        <f t="shared" si="361"/>
        <v>711902.39999999991</v>
      </c>
      <c r="D4589" s="276">
        <f t="shared" si="358"/>
        <v>171.39354534554175</v>
      </c>
      <c r="E4589" s="276">
        <f t="shared" si="359"/>
        <v>155.19999999999999</v>
      </c>
    </row>
    <row r="4590" spans="1:5" x14ac:dyDescent="0.2">
      <c r="A4590" s="273">
        <f t="shared" si="360"/>
        <v>4588</v>
      </c>
      <c r="B4590" s="16">
        <f t="shared" si="357"/>
        <v>786349.37</v>
      </c>
      <c r="C4590" s="274">
        <f t="shared" si="361"/>
        <v>712057.6</v>
      </c>
      <c r="D4590" s="276">
        <f t="shared" si="358"/>
        <v>171.39262641673932</v>
      </c>
      <c r="E4590" s="276">
        <f t="shared" si="359"/>
        <v>155.19999999999999</v>
      </c>
    </row>
    <row r="4591" spans="1:5" x14ac:dyDescent="0.2">
      <c r="A4591" s="273">
        <f t="shared" si="360"/>
        <v>4589</v>
      </c>
      <c r="B4591" s="16">
        <f t="shared" si="357"/>
        <v>786516.54749999999</v>
      </c>
      <c r="C4591" s="274">
        <f t="shared" si="361"/>
        <v>712212.79999999993</v>
      </c>
      <c r="D4591" s="276">
        <f t="shared" si="358"/>
        <v>171.39170788842884</v>
      </c>
      <c r="E4591" s="276">
        <f t="shared" si="359"/>
        <v>155.19999999999999</v>
      </c>
    </row>
    <row r="4592" spans="1:5" x14ac:dyDescent="0.2">
      <c r="A4592" s="273">
        <f t="shared" si="360"/>
        <v>4590</v>
      </c>
      <c r="B4592" s="16">
        <f t="shared" si="357"/>
        <v>786683.72499999998</v>
      </c>
      <c r="C4592" s="274">
        <f t="shared" si="361"/>
        <v>712368</v>
      </c>
      <c r="D4592" s="276">
        <f t="shared" si="358"/>
        <v>171.39078976034858</v>
      </c>
      <c r="E4592" s="276">
        <f t="shared" si="359"/>
        <v>155.19999999999999</v>
      </c>
    </row>
    <row r="4593" spans="1:5" x14ac:dyDescent="0.2">
      <c r="A4593" s="273">
        <f t="shared" si="360"/>
        <v>4591</v>
      </c>
      <c r="B4593" s="16">
        <f t="shared" si="357"/>
        <v>786850.90249999997</v>
      </c>
      <c r="C4593" s="274">
        <f t="shared" si="361"/>
        <v>712523.2</v>
      </c>
      <c r="D4593" s="276">
        <f t="shared" si="358"/>
        <v>171.38987203223698</v>
      </c>
      <c r="E4593" s="276">
        <f t="shared" si="359"/>
        <v>155.19999999999999</v>
      </c>
    </row>
    <row r="4594" spans="1:5" x14ac:dyDescent="0.2">
      <c r="A4594" s="273">
        <f t="shared" si="360"/>
        <v>4592</v>
      </c>
      <c r="B4594" s="16">
        <f t="shared" si="357"/>
        <v>787018.08000000007</v>
      </c>
      <c r="C4594" s="274">
        <f t="shared" si="361"/>
        <v>712678.39999999991</v>
      </c>
      <c r="D4594" s="276">
        <f t="shared" si="358"/>
        <v>171.38895470383278</v>
      </c>
      <c r="E4594" s="276">
        <f t="shared" si="359"/>
        <v>155.19999999999999</v>
      </c>
    </row>
    <row r="4595" spans="1:5" x14ac:dyDescent="0.2">
      <c r="A4595" s="273">
        <f t="shared" si="360"/>
        <v>4593</v>
      </c>
      <c r="B4595" s="16">
        <f t="shared" si="357"/>
        <v>787185.25750000007</v>
      </c>
      <c r="C4595" s="274">
        <f t="shared" si="361"/>
        <v>712833.6</v>
      </c>
      <c r="D4595" s="276">
        <f t="shared" si="358"/>
        <v>171.38803777487482</v>
      </c>
      <c r="E4595" s="276">
        <f t="shared" si="359"/>
        <v>155.19999999999999</v>
      </c>
    </row>
    <row r="4596" spans="1:5" x14ac:dyDescent="0.2">
      <c r="A4596" s="273">
        <f t="shared" si="360"/>
        <v>4594</v>
      </c>
      <c r="B4596" s="16">
        <f t="shared" si="357"/>
        <v>787352.43500000006</v>
      </c>
      <c r="C4596" s="274">
        <f t="shared" si="361"/>
        <v>712988.79999999993</v>
      </c>
      <c r="D4596" s="276">
        <f t="shared" si="358"/>
        <v>171.38712124510232</v>
      </c>
      <c r="E4596" s="276">
        <f t="shared" si="359"/>
        <v>155.19999999999999</v>
      </c>
    </row>
    <row r="4597" spans="1:5" x14ac:dyDescent="0.2">
      <c r="A4597" s="273">
        <f t="shared" si="360"/>
        <v>4595</v>
      </c>
      <c r="B4597" s="16">
        <f t="shared" si="357"/>
        <v>787519.61250000005</v>
      </c>
      <c r="C4597" s="274">
        <f t="shared" si="361"/>
        <v>713144</v>
      </c>
      <c r="D4597" s="276">
        <f t="shared" si="358"/>
        <v>171.38620511425464</v>
      </c>
      <c r="E4597" s="276">
        <f t="shared" si="359"/>
        <v>155.19999999999999</v>
      </c>
    </row>
    <row r="4598" spans="1:5" x14ac:dyDescent="0.2">
      <c r="A4598" s="273">
        <f t="shared" si="360"/>
        <v>4596</v>
      </c>
      <c r="B4598" s="16">
        <f t="shared" si="357"/>
        <v>787686.79</v>
      </c>
      <c r="C4598" s="274">
        <f t="shared" si="361"/>
        <v>713299.2</v>
      </c>
      <c r="D4598" s="276">
        <f t="shared" si="358"/>
        <v>171.38528938207136</v>
      </c>
      <c r="E4598" s="276">
        <f t="shared" si="359"/>
        <v>155.19999999999999</v>
      </c>
    </row>
    <row r="4599" spans="1:5" x14ac:dyDescent="0.2">
      <c r="A4599" s="273">
        <f t="shared" si="360"/>
        <v>4597</v>
      </c>
      <c r="B4599" s="16">
        <f t="shared" si="357"/>
        <v>787853.96750000003</v>
      </c>
      <c r="C4599" s="274">
        <f t="shared" si="361"/>
        <v>713454.39999999991</v>
      </c>
      <c r="D4599" s="276">
        <f t="shared" si="358"/>
        <v>171.38437404829236</v>
      </c>
      <c r="E4599" s="276">
        <f t="shared" si="359"/>
        <v>155.19999999999999</v>
      </c>
    </row>
    <row r="4600" spans="1:5" x14ac:dyDescent="0.2">
      <c r="A4600" s="273">
        <f t="shared" si="360"/>
        <v>4598</v>
      </c>
      <c r="B4600" s="16">
        <f t="shared" si="357"/>
        <v>788021.14500000002</v>
      </c>
      <c r="C4600" s="274">
        <f t="shared" si="361"/>
        <v>713609.6</v>
      </c>
      <c r="D4600" s="276">
        <f t="shared" si="358"/>
        <v>171.38345911265768</v>
      </c>
      <c r="E4600" s="276">
        <f t="shared" si="359"/>
        <v>155.19999999999999</v>
      </c>
    </row>
    <row r="4601" spans="1:5" x14ac:dyDescent="0.2">
      <c r="A4601" s="273">
        <f t="shared" si="360"/>
        <v>4599</v>
      </c>
      <c r="B4601" s="16">
        <f t="shared" si="357"/>
        <v>788188.32250000001</v>
      </c>
      <c r="C4601" s="274">
        <f t="shared" si="361"/>
        <v>713764.79999999993</v>
      </c>
      <c r="D4601" s="276">
        <f t="shared" si="358"/>
        <v>171.3825445749076</v>
      </c>
      <c r="E4601" s="276">
        <f t="shared" si="359"/>
        <v>155.19999999999999</v>
      </c>
    </row>
    <row r="4602" spans="1:5" x14ac:dyDescent="0.2">
      <c r="A4602" s="273">
        <f t="shared" si="360"/>
        <v>4600</v>
      </c>
      <c r="B4602" s="16">
        <f t="shared" si="357"/>
        <v>788355.5</v>
      </c>
      <c r="C4602" s="274">
        <f t="shared" si="361"/>
        <v>713920</v>
      </c>
      <c r="D4602" s="276">
        <f t="shared" si="358"/>
        <v>171.38163043478261</v>
      </c>
      <c r="E4602" s="276">
        <f t="shared" si="359"/>
        <v>155.19999999999999</v>
      </c>
    </row>
    <row r="4603" spans="1:5" x14ac:dyDescent="0.2">
      <c r="A4603" s="273">
        <f t="shared" si="360"/>
        <v>4601</v>
      </c>
      <c r="B4603" s="16">
        <f t="shared" si="357"/>
        <v>788522.67749999999</v>
      </c>
      <c r="C4603" s="274">
        <f t="shared" si="361"/>
        <v>714075.2</v>
      </c>
      <c r="D4603" s="276">
        <f t="shared" si="358"/>
        <v>171.38071669202347</v>
      </c>
      <c r="E4603" s="276">
        <f t="shared" si="359"/>
        <v>155.19999999999999</v>
      </c>
    </row>
    <row r="4604" spans="1:5" x14ac:dyDescent="0.2">
      <c r="A4604" s="273">
        <f t="shared" si="360"/>
        <v>4602</v>
      </c>
      <c r="B4604" s="16">
        <f t="shared" si="357"/>
        <v>788689.85499999998</v>
      </c>
      <c r="C4604" s="274">
        <f t="shared" si="361"/>
        <v>714230.39999999991</v>
      </c>
      <c r="D4604" s="276">
        <f t="shared" si="358"/>
        <v>171.37980334637115</v>
      </c>
      <c r="E4604" s="276">
        <f t="shared" si="359"/>
        <v>155.19999999999999</v>
      </c>
    </row>
    <row r="4605" spans="1:5" x14ac:dyDescent="0.2">
      <c r="A4605" s="273">
        <f t="shared" si="360"/>
        <v>4603</v>
      </c>
      <c r="B4605" s="16">
        <f t="shared" si="357"/>
        <v>788857.03249999997</v>
      </c>
      <c r="C4605" s="274">
        <f t="shared" si="361"/>
        <v>714385.6</v>
      </c>
      <c r="D4605" s="276">
        <f t="shared" si="358"/>
        <v>171.37889039756681</v>
      </c>
      <c r="E4605" s="276">
        <f t="shared" si="359"/>
        <v>155.19999999999999</v>
      </c>
    </row>
    <row r="4606" spans="1:5" x14ac:dyDescent="0.2">
      <c r="A4606" s="273">
        <f t="shared" si="360"/>
        <v>4604</v>
      </c>
      <c r="B4606" s="16">
        <f t="shared" si="357"/>
        <v>789024.21000000008</v>
      </c>
      <c r="C4606" s="274">
        <f t="shared" si="361"/>
        <v>714540.79999999993</v>
      </c>
      <c r="D4606" s="276">
        <f t="shared" si="358"/>
        <v>171.37797784535189</v>
      </c>
      <c r="E4606" s="276">
        <f t="shared" si="359"/>
        <v>155.19999999999999</v>
      </c>
    </row>
    <row r="4607" spans="1:5" x14ac:dyDescent="0.2">
      <c r="A4607" s="273">
        <f t="shared" si="360"/>
        <v>4605</v>
      </c>
      <c r="B4607" s="16">
        <f t="shared" si="357"/>
        <v>789191.38750000007</v>
      </c>
      <c r="C4607" s="274">
        <f t="shared" si="361"/>
        <v>714696</v>
      </c>
      <c r="D4607" s="276">
        <f t="shared" si="358"/>
        <v>171.377065689468</v>
      </c>
      <c r="E4607" s="276">
        <f t="shared" si="359"/>
        <v>155.19999999999999</v>
      </c>
    </row>
    <row r="4608" spans="1:5" x14ac:dyDescent="0.2">
      <c r="A4608" s="273">
        <f t="shared" si="360"/>
        <v>4606</v>
      </c>
      <c r="B4608" s="16">
        <f t="shared" si="357"/>
        <v>789358.56500000006</v>
      </c>
      <c r="C4608" s="274">
        <f t="shared" si="361"/>
        <v>714851.2</v>
      </c>
      <c r="D4608" s="276">
        <f t="shared" si="358"/>
        <v>171.37615392965699</v>
      </c>
      <c r="E4608" s="276">
        <f t="shared" si="359"/>
        <v>155.19999999999999</v>
      </c>
    </row>
    <row r="4609" spans="1:5" x14ac:dyDescent="0.2">
      <c r="A4609" s="273">
        <f t="shared" si="360"/>
        <v>4607</v>
      </c>
      <c r="B4609" s="16">
        <f t="shared" si="357"/>
        <v>789525.74250000005</v>
      </c>
      <c r="C4609" s="274">
        <f t="shared" si="361"/>
        <v>715006.39999999991</v>
      </c>
      <c r="D4609" s="276">
        <f t="shared" si="358"/>
        <v>171.37524256566095</v>
      </c>
      <c r="E4609" s="276">
        <f t="shared" si="359"/>
        <v>155.19999999999999</v>
      </c>
    </row>
    <row r="4610" spans="1:5" x14ac:dyDescent="0.2">
      <c r="A4610" s="273">
        <f t="shared" si="360"/>
        <v>4608</v>
      </c>
      <c r="B4610" s="16">
        <f t="shared" si="357"/>
        <v>789692.92</v>
      </c>
      <c r="C4610" s="274">
        <f t="shared" si="361"/>
        <v>715161.59999999998</v>
      </c>
      <c r="D4610" s="276">
        <f t="shared" si="358"/>
        <v>171.37433159722224</v>
      </c>
      <c r="E4610" s="276">
        <f t="shared" si="359"/>
        <v>155.19999999999999</v>
      </c>
    </row>
    <row r="4611" spans="1:5" x14ac:dyDescent="0.2">
      <c r="A4611" s="273">
        <f t="shared" si="360"/>
        <v>4609</v>
      </c>
      <c r="B4611" s="16">
        <f t="shared" si="357"/>
        <v>789860.09750000003</v>
      </c>
      <c r="C4611" s="274">
        <f t="shared" si="361"/>
        <v>715316.79999999993</v>
      </c>
      <c r="D4611" s="276">
        <f t="shared" si="358"/>
        <v>171.37342102408331</v>
      </c>
      <c r="E4611" s="276">
        <f t="shared" si="359"/>
        <v>155.19999999999999</v>
      </c>
    </row>
    <row r="4612" spans="1:5" x14ac:dyDescent="0.2">
      <c r="A4612" s="273">
        <f t="shared" si="360"/>
        <v>4610</v>
      </c>
      <c r="B4612" s="16">
        <f t="shared" ref="B4612:B4675" si="362">1.165*(16600+(A4612*143.5))</f>
        <v>790027.27500000002</v>
      </c>
      <c r="C4612" s="274">
        <f t="shared" si="361"/>
        <v>715472</v>
      </c>
      <c r="D4612" s="276">
        <f t="shared" ref="D4612:D4675" si="363">B4612/A4612</f>
        <v>171.37251084598699</v>
      </c>
      <c r="E4612" s="276">
        <f t="shared" ref="E4612:E4675" si="364">C4612/A4612</f>
        <v>155.19999999999999</v>
      </c>
    </row>
    <row r="4613" spans="1:5" x14ac:dyDescent="0.2">
      <c r="A4613" s="273">
        <f t="shared" si="360"/>
        <v>4611</v>
      </c>
      <c r="B4613" s="16">
        <f t="shared" si="362"/>
        <v>790194.45250000001</v>
      </c>
      <c r="C4613" s="274">
        <f t="shared" si="361"/>
        <v>715627.2</v>
      </c>
      <c r="D4613" s="276">
        <f t="shared" si="363"/>
        <v>171.37160106267621</v>
      </c>
      <c r="E4613" s="276">
        <f t="shared" si="364"/>
        <v>155.19999999999999</v>
      </c>
    </row>
    <row r="4614" spans="1:5" x14ac:dyDescent="0.2">
      <c r="A4614" s="273">
        <f t="shared" si="360"/>
        <v>4612</v>
      </c>
      <c r="B4614" s="16">
        <f t="shared" si="362"/>
        <v>790361.63</v>
      </c>
      <c r="C4614" s="274">
        <f t="shared" si="361"/>
        <v>715782.39999999991</v>
      </c>
      <c r="D4614" s="276">
        <f t="shared" si="363"/>
        <v>171.37069167389419</v>
      </c>
      <c r="E4614" s="276">
        <f t="shared" si="364"/>
        <v>155.19999999999999</v>
      </c>
    </row>
    <row r="4615" spans="1:5" x14ac:dyDescent="0.2">
      <c r="A4615" s="273">
        <f t="shared" si="360"/>
        <v>4613</v>
      </c>
      <c r="B4615" s="16">
        <f t="shared" si="362"/>
        <v>790528.8075</v>
      </c>
      <c r="C4615" s="274">
        <f t="shared" si="361"/>
        <v>715937.6</v>
      </c>
      <c r="D4615" s="276">
        <f t="shared" si="363"/>
        <v>171.36978267938434</v>
      </c>
      <c r="E4615" s="276">
        <f t="shared" si="364"/>
        <v>155.19999999999999</v>
      </c>
    </row>
    <row r="4616" spans="1:5" x14ac:dyDescent="0.2">
      <c r="A4616" s="273">
        <f t="shared" si="360"/>
        <v>4614</v>
      </c>
      <c r="B4616" s="16">
        <f t="shared" si="362"/>
        <v>790695.98499999999</v>
      </c>
      <c r="C4616" s="274">
        <f t="shared" si="361"/>
        <v>716092.79999999993</v>
      </c>
      <c r="D4616" s="276">
        <f t="shared" si="363"/>
        <v>171.36887407889034</v>
      </c>
      <c r="E4616" s="276">
        <f t="shared" si="364"/>
        <v>155.19999999999999</v>
      </c>
    </row>
    <row r="4617" spans="1:5" x14ac:dyDescent="0.2">
      <c r="A4617" s="273">
        <f t="shared" si="360"/>
        <v>4615</v>
      </c>
      <c r="B4617" s="16">
        <f t="shared" si="362"/>
        <v>790863.16249999998</v>
      </c>
      <c r="C4617" s="274">
        <f t="shared" si="361"/>
        <v>716248</v>
      </c>
      <c r="D4617" s="276">
        <f t="shared" si="363"/>
        <v>171.36796587215602</v>
      </c>
      <c r="E4617" s="276">
        <f t="shared" si="364"/>
        <v>155.19999999999999</v>
      </c>
    </row>
    <row r="4618" spans="1:5" x14ac:dyDescent="0.2">
      <c r="A4618" s="273">
        <f t="shared" si="360"/>
        <v>4616</v>
      </c>
      <c r="B4618" s="16">
        <f t="shared" si="362"/>
        <v>791030.34</v>
      </c>
      <c r="C4618" s="274">
        <f t="shared" si="361"/>
        <v>716403.19999999995</v>
      </c>
      <c r="D4618" s="276">
        <f t="shared" si="363"/>
        <v>171.36705805892547</v>
      </c>
      <c r="E4618" s="276">
        <f t="shared" si="364"/>
        <v>155.19999999999999</v>
      </c>
    </row>
    <row r="4619" spans="1:5" x14ac:dyDescent="0.2">
      <c r="A4619" s="273">
        <f t="shared" si="360"/>
        <v>4617</v>
      </c>
      <c r="B4619" s="16">
        <f t="shared" si="362"/>
        <v>791197.51750000007</v>
      </c>
      <c r="C4619" s="274">
        <f t="shared" si="361"/>
        <v>716558.39999999991</v>
      </c>
      <c r="D4619" s="276">
        <f t="shared" si="363"/>
        <v>171.36615063894305</v>
      </c>
      <c r="E4619" s="276">
        <f t="shared" si="364"/>
        <v>155.19999999999999</v>
      </c>
    </row>
    <row r="4620" spans="1:5" x14ac:dyDescent="0.2">
      <c r="A4620" s="273">
        <f t="shared" si="360"/>
        <v>4618</v>
      </c>
      <c r="B4620" s="16">
        <f t="shared" si="362"/>
        <v>791364.69500000007</v>
      </c>
      <c r="C4620" s="274">
        <f t="shared" si="361"/>
        <v>716713.6</v>
      </c>
      <c r="D4620" s="276">
        <f t="shared" si="363"/>
        <v>171.36524361195325</v>
      </c>
      <c r="E4620" s="276">
        <f t="shared" si="364"/>
        <v>155.19999999999999</v>
      </c>
    </row>
    <row r="4621" spans="1:5" x14ac:dyDescent="0.2">
      <c r="A4621" s="273">
        <f t="shared" si="360"/>
        <v>4619</v>
      </c>
      <c r="B4621" s="16">
        <f t="shared" si="362"/>
        <v>791531.87250000006</v>
      </c>
      <c r="C4621" s="274">
        <f t="shared" si="361"/>
        <v>716868.79999999993</v>
      </c>
      <c r="D4621" s="276">
        <f t="shared" si="363"/>
        <v>171.36433697770082</v>
      </c>
      <c r="E4621" s="276">
        <f t="shared" si="364"/>
        <v>155.19999999999999</v>
      </c>
    </row>
    <row r="4622" spans="1:5" x14ac:dyDescent="0.2">
      <c r="A4622" s="273">
        <f t="shared" si="360"/>
        <v>4620</v>
      </c>
      <c r="B4622" s="16">
        <f t="shared" si="362"/>
        <v>791699.05</v>
      </c>
      <c r="C4622" s="274">
        <f t="shared" si="361"/>
        <v>717024</v>
      </c>
      <c r="D4622" s="276">
        <f t="shared" si="363"/>
        <v>171.36343073593073</v>
      </c>
      <c r="E4622" s="276">
        <f t="shared" si="364"/>
        <v>155.19999999999999</v>
      </c>
    </row>
    <row r="4623" spans="1:5" x14ac:dyDescent="0.2">
      <c r="A4623" s="273">
        <f t="shared" ref="A4623:A4686" si="365">A4622+1</f>
        <v>4621</v>
      </c>
      <c r="B4623" s="16">
        <f t="shared" si="362"/>
        <v>791866.22750000004</v>
      </c>
      <c r="C4623" s="274">
        <f t="shared" ref="C4623:C4686" si="366">A4623*155.2</f>
        <v>717179.2</v>
      </c>
      <c r="D4623" s="276">
        <f t="shared" si="363"/>
        <v>171.36252488638823</v>
      </c>
      <c r="E4623" s="276">
        <f t="shared" si="364"/>
        <v>155.19999999999999</v>
      </c>
    </row>
    <row r="4624" spans="1:5" x14ac:dyDescent="0.2">
      <c r="A4624" s="273">
        <f t="shared" si="365"/>
        <v>4622</v>
      </c>
      <c r="B4624" s="16">
        <f t="shared" si="362"/>
        <v>792033.40500000003</v>
      </c>
      <c r="C4624" s="274">
        <f t="shared" si="366"/>
        <v>717334.39999999991</v>
      </c>
      <c r="D4624" s="276">
        <f t="shared" si="363"/>
        <v>171.3616194288187</v>
      </c>
      <c r="E4624" s="276">
        <f t="shared" si="364"/>
        <v>155.19999999999999</v>
      </c>
    </row>
    <row r="4625" spans="1:5" x14ac:dyDescent="0.2">
      <c r="A4625" s="273">
        <f t="shared" si="365"/>
        <v>4623</v>
      </c>
      <c r="B4625" s="16">
        <f t="shared" si="362"/>
        <v>792200.58250000002</v>
      </c>
      <c r="C4625" s="274">
        <f t="shared" si="366"/>
        <v>717489.6</v>
      </c>
      <c r="D4625" s="276">
        <f t="shared" si="363"/>
        <v>171.36071436296777</v>
      </c>
      <c r="E4625" s="276">
        <f t="shared" si="364"/>
        <v>155.19999999999999</v>
      </c>
    </row>
    <row r="4626" spans="1:5" x14ac:dyDescent="0.2">
      <c r="A4626" s="273">
        <f t="shared" si="365"/>
        <v>4624</v>
      </c>
      <c r="B4626" s="16">
        <f t="shared" si="362"/>
        <v>792367.76</v>
      </c>
      <c r="C4626" s="274">
        <f t="shared" si="366"/>
        <v>717644.79999999993</v>
      </c>
      <c r="D4626" s="276">
        <f t="shared" si="363"/>
        <v>171.35980968858132</v>
      </c>
      <c r="E4626" s="276">
        <f t="shared" si="364"/>
        <v>155.19999999999999</v>
      </c>
    </row>
    <row r="4627" spans="1:5" x14ac:dyDescent="0.2">
      <c r="A4627" s="273">
        <f t="shared" si="365"/>
        <v>4625</v>
      </c>
      <c r="B4627" s="16">
        <f t="shared" si="362"/>
        <v>792534.9375</v>
      </c>
      <c r="C4627" s="274">
        <f t="shared" si="366"/>
        <v>717800</v>
      </c>
      <c r="D4627" s="276">
        <f t="shared" si="363"/>
        <v>171.35890540540541</v>
      </c>
      <c r="E4627" s="276">
        <f t="shared" si="364"/>
        <v>155.19999999999999</v>
      </c>
    </row>
    <row r="4628" spans="1:5" x14ac:dyDescent="0.2">
      <c r="A4628" s="273">
        <f t="shared" si="365"/>
        <v>4626</v>
      </c>
      <c r="B4628" s="16">
        <f t="shared" si="362"/>
        <v>792702.11499999999</v>
      </c>
      <c r="C4628" s="274">
        <f t="shared" si="366"/>
        <v>717955.2</v>
      </c>
      <c r="D4628" s="276">
        <f t="shared" si="363"/>
        <v>171.35800151318634</v>
      </c>
      <c r="E4628" s="276">
        <f t="shared" si="364"/>
        <v>155.19999999999999</v>
      </c>
    </row>
    <row r="4629" spans="1:5" x14ac:dyDescent="0.2">
      <c r="A4629" s="273">
        <f t="shared" si="365"/>
        <v>4627</v>
      </c>
      <c r="B4629" s="16">
        <f t="shared" si="362"/>
        <v>792869.29249999998</v>
      </c>
      <c r="C4629" s="274">
        <f t="shared" si="366"/>
        <v>718110.39999999991</v>
      </c>
      <c r="D4629" s="276">
        <f t="shared" si="363"/>
        <v>171.35709801167062</v>
      </c>
      <c r="E4629" s="276">
        <f t="shared" si="364"/>
        <v>155.19999999999999</v>
      </c>
    </row>
    <row r="4630" spans="1:5" x14ac:dyDescent="0.2">
      <c r="A4630" s="273">
        <f t="shared" si="365"/>
        <v>4628</v>
      </c>
      <c r="B4630" s="16">
        <f t="shared" si="362"/>
        <v>793036.47</v>
      </c>
      <c r="C4630" s="274">
        <f t="shared" si="366"/>
        <v>718265.6</v>
      </c>
      <c r="D4630" s="276">
        <f t="shared" si="363"/>
        <v>171.356194900605</v>
      </c>
      <c r="E4630" s="276">
        <f t="shared" si="364"/>
        <v>155.19999999999999</v>
      </c>
    </row>
    <row r="4631" spans="1:5" x14ac:dyDescent="0.2">
      <c r="A4631" s="273">
        <f t="shared" si="365"/>
        <v>4629</v>
      </c>
      <c r="B4631" s="16">
        <f t="shared" si="362"/>
        <v>793203.64750000008</v>
      </c>
      <c r="C4631" s="274">
        <f t="shared" si="366"/>
        <v>718420.79999999993</v>
      </c>
      <c r="D4631" s="276">
        <f t="shared" si="363"/>
        <v>171.35529217973647</v>
      </c>
      <c r="E4631" s="276">
        <f t="shared" si="364"/>
        <v>155.19999999999999</v>
      </c>
    </row>
    <row r="4632" spans="1:5" x14ac:dyDescent="0.2">
      <c r="A4632" s="273">
        <f t="shared" si="365"/>
        <v>4630</v>
      </c>
      <c r="B4632" s="16">
        <f t="shared" si="362"/>
        <v>793370.82500000007</v>
      </c>
      <c r="C4632" s="274">
        <f t="shared" si="366"/>
        <v>718576</v>
      </c>
      <c r="D4632" s="276">
        <f t="shared" si="363"/>
        <v>171.3543898488121</v>
      </c>
      <c r="E4632" s="276">
        <f t="shared" si="364"/>
        <v>155.19999999999999</v>
      </c>
    </row>
    <row r="4633" spans="1:5" x14ac:dyDescent="0.2">
      <c r="A4633" s="273">
        <f t="shared" si="365"/>
        <v>4631</v>
      </c>
      <c r="B4633" s="16">
        <f t="shared" si="362"/>
        <v>793538.00250000006</v>
      </c>
      <c r="C4633" s="274">
        <f t="shared" si="366"/>
        <v>718731.2</v>
      </c>
      <c r="D4633" s="276">
        <f t="shared" si="363"/>
        <v>171.35348790757936</v>
      </c>
      <c r="E4633" s="276">
        <f t="shared" si="364"/>
        <v>155.19999999999999</v>
      </c>
    </row>
    <row r="4634" spans="1:5" x14ac:dyDescent="0.2">
      <c r="A4634" s="273">
        <f t="shared" si="365"/>
        <v>4632</v>
      </c>
      <c r="B4634" s="16">
        <f t="shared" si="362"/>
        <v>793705.18</v>
      </c>
      <c r="C4634" s="274">
        <f t="shared" si="366"/>
        <v>718886.39999999991</v>
      </c>
      <c r="D4634" s="276">
        <f t="shared" si="363"/>
        <v>171.35258635578586</v>
      </c>
      <c r="E4634" s="276">
        <f t="shared" si="364"/>
        <v>155.19999999999999</v>
      </c>
    </row>
    <row r="4635" spans="1:5" x14ac:dyDescent="0.2">
      <c r="A4635" s="273">
        <f t="shared" si="365"/>
        <v>4633</v>
      </c>
      <c r="B4635" s="16">
        <f t="shared" si="362"/>
        <v>793872.35750000004</v>
      </c>
      <c r="C4635" s="274">
        <f t="shared" si="366"/>
        <v>719041.6</v>
      </c>
      <c r="D4635" s="276">
        <f t="shared" si="363"/>
        <v>171.35168519317938</v>
      </c>
      <c r="E4635" s="276">
        <f t="shared" si="364"/>
        <v>155.19999999999999</v>
      </c>
    </row>
    <row r="4636" spans="1:5" x14ac:dyDescent="0.2">
      <c r="A4636" s="273">
        <f t="shared" si="365"/>
        <v>4634</v>
      </c>
      <c r="B4636" s="16">
        <f t="shared" si="362"/>
        <v>794039.53500000003</v>
      </c>
      <c r="C4636" s="274">
        <f t="shared" si="366"/>
        <v>719196.79999999993</v>
      </c>
      <c r="D4636" s="276">
        <f t="shared" si="363"/>
        <v>171.35078441950799</v>
      </c>
      <c r="E4636" s="276">
        <f t="shared" si="364"/>
        <v>155.19999999999999</v>
      </c>
    </row>
    <row r="4637" spans="1:5" x14ac:dyDescent="0.2">
      <c r="A4637" s="273">
        <f t="shared" si="365"/>
        <v>4635</v>
      </c>
      <c r="B4637" s="16">
        <f t="shared" si="362"/>
        <v>794206.71250000002</v>
      </c>
      <c r="C4637" s="274">
        <f t="shared" si="366"/>
        <v>719352</v>
      </c>
      <c r="D4637" s="276">
        <f t="shared" si="363"/>
        <v>171.34988403451996</v>
      </c>
      <c r="E4637" s="276">
        <f t="shared" si="364"/>
        <v>155.19999999999999</v>
      </c>
    </row>
    <row r="4638" spans="1:5" x14ac:dyDescent="0.2">
      <c r="A4638" s="273">
        <f t="shared" si="365"/>
        <v>4636</v>
      </c>
      <c r="B4638" s="16">
        <f t="shared" si="362"/>
        <v>794373.89</v>
      </c>
      <c r="C4638" s="274">
        <f t="shared" si="366"/>
        <v>719507.2</v>
      </c>
      <c r="D4638" s="276">
        <f t="shared" si="363"/>
        <v>171.34898403796376</v>
      </c>
      <c r="E4638" s="276">
        <f t="shared" si="364"/>
        <v>155.19999999999999</v>
      </c>
    </row>
    <row r="4639" spans="1:5" x14ac:dyDescent="0.2">
      <c r="A4639" s="273">
        <f t="shared" si="365"/>
        <v>4637</v>
      </c>
      <c r="B4639" s="16">
        <f t="shared" si="362"/>
        <v>794541.0675</v>
      </c>
      <c r="C4639" s="274">
        <f t="shared" si="366"/>
        <v>719662.39999999991</v>
      </c>
      <c r="D4639" s="276">
        <f t="shared" si="363"/>
        <v>171.34808442958808</v>
      </c>
      <c r="E4639" s="276">
        <f t="shared" si="364"/>
        <v>155.19999999999999</v>
      </c>
    </row>
    <row r="4640" spans="1:5" x14ac:dyDescent="0.2">
      <c r="A4640" s="273">
        <f t="shared" si="365"/>
        <v>4638</v>
      </c>
      <c r="B4640" s="16">
        <f t="shared" si="362"/>
        <v>794708.245</v>
      </c>
      <c r="C4640" s="274">
        <f t="shared" si="366"/>
        <v>719817.6</v>
      </c>
      <c r="D4640" s="276">
        <f t="shared" si="363"/>
        <v>171.34718520914188</v>
      </c>
      <c r="E4640" s="276">
        <f t="shared" si="364"/>
        <v>155.19999999999999</v>
      </c>
    </row>
    <row r="4641" spans="1:5" x14ac:dyDescent="0.2">
      <c r="A4641" s="273">
        <f t="shared" si="365"/>
        <v>4639</v>
      </c>
      <c r="B4641" s="16">
        <f t="shared" si="362"/>
        <v>794875.42249999999</v>
      </c>
      <c r="C4641" s="274">
        <f t="shared" si="366"/>
        <v>719972.79999999993</v>
      </c>
      <c r="D4641" s="276">
        <f t="shared" si="363"/>
        <v>171.34628637637422</v>
      </c>
      <c r="E4641" s="276">
        <f t="shared" si="364"/>
        <v>155.19999999999999</v>
      </c>
    </row>
    <row r="4642" spans="1:5" x14ac:dyDescent="0.2">
      <c r="A4642" s="273">
        <f t="shared" si="365"/>
        <v>4640</v>
      </c>
      <c r="B4642" s="16">
        <f t="shared" si="362"/>
        <v>795042.6</v>
      </c>
      <c r="C4642" s="274">
        <f t="shared" si="366"/>
        <v>720128</v>
      </c>
      <c r="D4642" s="276">
        <f t="shared" si="363"/>
        <v>171.34538793103448</v>
      </c>
      <c r="E4642" s="276">
        <f t="shared" si="364"/>
        <v>155.19999999999999</v>
      </c>
    </row>
    <row r="4643" spans="1:5" x14ac:dyDescent="0.2">
      <c r="A4643" s="273">
        <f t="shared" si="365"/>
        <v>4641</v>
      </c>
      <c r="B4643" s="16">
        <f t="shared" si="362"/>
        <v>795209.77749999997</v>
      </c>
      <c r="C4643" s="274">
        <f t="shared" si="366"/>
        <v>720283.2</v>
      </c>
      <c r="D4643" s="276">
        <f t="shared" si="363"/>
        <v>171.34448987287223</v>
      </c>
      <c r="E4643" s="276">
        <f t="shared" si="364"/>
        <v>155.19999999999999</v>
      </c>
    </row>
    <row r="4644" spans="1:5" x14ac:dyDescent="0.2">
      <c r="A4644" s="273">
        <f t="shared" si="365"/>
        <v>4642</v>
      </c>
      <c r="B4644" s="16">
        <f t="shared" si="362"/>
        <v>795376.95500000007</v>
      </c>
      <c r="C4644" s="274">
        <f t="shared" si="366"/>
        <v>720438.39999999991</v>
      </c>
      <c r="D4644" s="276">
        <f t="shared" si="363"/>
        <v>171.34359220163725</v>
      </c>
      <c r="E4644" s="276">
        <f t="shared" si="364"/>
        <v>155.19999999999999</v>
      </c>
    </row>
    <row r="4645" spans="1:5" x14ac:dyDescent="0.2">
      <c r="A4645" s="273">
        <f t="shared" si="365"/>
        <v>4643</v>
      </c>
      <c r="B4645" s="16">
        <f t="shared" si="362"/>
        <v>795544.13250000007</v>
      </c>
      <c r="C4645" s="274">
        <f t="shared" si="366"/>
        <v>720593.6</v>
      </c>
      <c r="D4645" s="276">
        <f t="shared" si="363"/>
        <v>171.34269491707948</v>
      </c>
      <c r="E4645" s="276">
        <f t="shared" si="364"/>
        <v>155.19999999999999</v>
      </c>
    </row>
    <row r="4646" spans="1:5" x14ac:dyDescent="0.2">
      <c r="A4646" s="273">
        <f t="shared" si="365"/>
        <v>4644</v>
      </c>
      <c r="B4646" s="16">
        <f t="shared" si="362"/>
        <v>795711.31</v>
      </c>
      <c r="C4646" s="274">
        <f t="shared" si="366"/>
        <v>720748.79999999993</v>
      </c>
      <c r="D4646" s="276">
        <f t="shared" si="363"/>
        <v>171.34179801894919</v>
      </c>
      <c r="E4646" s="276">
        <f t="shared" si="364"/>
        <v>155.19999999999999</v>
      </c>
    </row>
    <row r="4647" spans="1:5" x14ac:dyDescent="0.2">
      <c r="A4647" s="273">
        <f t="shared" si="365"/>
        <v>4645</v>
      </c>
      <c r="B4647" s="16">
        <f t="shared" si="362"/>
        <v>795878.48750000005</v>
      </c>
      <c r="C4647" s="274">
        <f t="shared" si="366"/>
        <v>720904</v>
      </c>
      <c r="D4647" s="276">
        <f t="shared" si="363"/>
        <v>171.34090150699677</v>
      </c>
      <c r="E4647" s="276">
        <f t="shared" si="364"/>
        <v>155.19999999999999</v>
      </c>
    </row>
    <row r="4648" spans="1:5" x14ac:dyDescent="0.2">
      <c r="A4648" s="273">
        <f t="shared" si="365"/>
        <v>4646</v>
      </c>
      <c r="B4648" s="16">
        <f t="shared" si="362"/>
        <v>796045.66500000004</v>
      </c>
      <c r="C4648" s="274">
        <f t="shared" si="366"/>
        <v>721059.2</v>
      </c>
      <c r="D4648" s="276">
        <f t="shared" si="363"/>
        <v>171.34000538097288</v>
      </c>
      <c r="E4648" s="276">
        <f t="shared" si="364"/>
        <v>155.19999999999999</v>
      </c>
    </row>
    <row r="4649" spans="1:5" x14ac:dyDescent="0.2">
      <c r="A4649" s="273">
        <f t="shared" si="365"/>
        <v>4647</v>
      </c>
      <c r="B4649" s="16">
        <f t="shared" si="362"/>
        <v>796212.84250000003</v>
      </c>
      <c r="C4649" s="274">
        <f t="shared" si="366"/>
        <v>721214.39999999991</v>
      </c>
      <c r="D4649" s="276">
        <f t="shared" si="363"/>
        <v>171.33910964062838</v>
      </c>
      <c r="E4649" s="276">
        <f t="shared" si="364"/>
        <v>155.19999999999999</v>
      </c>
    </row>
    <row r="4650" spans="1:5" x14ac:dyDescent="0.2">
      <c r="A4650" s="273">
        <f t="shared" si="365"/>
        <v>4648</v>
      </c>
      <c r="B4650" s="16">
        <f t="shared" si="362"/>
        <v>796380.02</v>
      </c>
      <c r="C4650" s="274">
        <f t="shared" si="366"/>
        <v>721369.59999999998</v>
      </c>
      <c r="D4650" s="276">
        <f t="shared" si="363"/>
        <v>171.33821428571429</v>
      </c>
      <c r="E4650" s="276">
        <f t="shared" si="364"/>
        <v>155.19999999999999</v>
      </c>
    </row>
    <row r="4651" spans="1:5" x14ac:dyDescent="0.2">
      <c r="A4651" s="273">
        <f t="shared" si="365"/>
        <v>4649</v>
      </c>
      <c r="B4651" s="16">
        <f t="shared" si="362"/>
        <v>796547.19750000001</v>
      </c>
      <c r="C4651" s="274">
        <f t="shared" si="366"/>
        <v>721524.79999999993</v>
      </c>
      <c r="D4651" s="276">
        <f t="shared" si="363"/>
        <v>171.33731931598194</v>
      </c>
      <c r="E4651" s="276">
        <f t="shared" si="364"/>
        <v>155.19999999999999</v>
      </c>
    </row>
    <row r="4652" spans="1:5" x14ac:dyDescent="0.2">
      <c r="A4652" s="273">
        <f t="shared" si="365"/>
        <v>4650</v>
      </c>
      <c r="B4652" s="16">
        <f t="shared" si="362"/>
        <v>796714.375</v>
      </c>
      <c r="C4652" s="274">
        <f t="shared" si="366"/>
        <v>721680</v>
      </c>
      <c r="D4652" s="276">
        <f t="shared" si="363"/>
        <v>171.3364247311828</v>
      </c>
      <c r="E4652" s="276">
        <f t="shared" si="364"/>
        <v>155.19999999999999</v>
      </c>
    </row>
    <row r="4653" spans="1:5" x14ac:dyDescent="0.2">
      <c r="A4653" s="273">
        <f t="shared" si="365"/>
        <v>4651</v>
      </c>
      <c r="B4653" s="16">
        <f t="shared" si="362"/>
        <v>796881.55249999999</v>
      </c>
      <c r="C4653" s="274">
        <f t="shared" si="366"/>
        <v>721835.2</v>
      </c>
      <c r="D4653" s="276">
        <f t="shared" si="363"/>
        <v>171.3355305310686</v>
      </c>
      <c r="E4653" s="276">
        <f t="shared" si="364"/>
        <v>155.19999999999999</v>
      </c>
    </row>
    <row r="4654" spans="1:5" x14ac:dyDescent="0.2">
      <c r="A4654" s="273">
        <f t="shared" si="365"/>
        <v>4652</v>
      </c>
      <c r="B4654" s="16">
        <f t="shared" si="362"/>
        <v>797048.73</v>
      </c>
      <c r="C4654" s="274">
        <f t="shared" si="366"/>
        <v>721990.39999999991</v>
      </c>
      <c r="D4654" s="276">
        <f t="shared" si="363"/>
        <v>171.33463671539121</v>
      </c>
      <c r="E4654" s="276">
        <f t="shared" si="364"/>
        <v>155.19999999999999</v>
      </c>
    </row>
    <row r="4655" spans="1:5" x14ac:dyDescent="0.2">
      <c r="A4655" s="273">
        <f t="shared" si="365"/>
        <v>4653</v>
      </c>
      <c r="B4655" s="16">
        <f t="shared" si="362"/>
        <v>797215.90749999997</v>
      </c>
      <c r="C4655" s="274">
        <f t="shared" si="366"/>
        <v>722145.6</v>
      </c>
      <c r="D4655" s="276">
        <f t="shared" si="363"/>
        <v>171.33374328390286</v>
      </c>
      <c r="E4655" s="276">
        <f t="shared" si="364"/>
        <v>155.19999999999999</v>
      </c>
    </row>
    <row r="4656" spans="1:5" x14ac:dyDescent="0.2">
      <c r="A4656" s="273">
        <f t="shared" si="365"/>
        <v>4654</v>
      </c>
      <c r="B4656" s="16">
        <f t="shared" si="362"/>
        <v>797383.08500000008</v>
      </c>
      <c r="C4656" s="274">
        <f t="shared" si="366"/>
        <v>722300.79999999993</v>
      </c>
      <c r="D4656" s="276">
        <f t="shared" si="363"/>
        <v>171.33285023635585</v>
      </c>
      <c r="E4656" s="276">
        <f t="shared" si="364"/>
        <v>155.19999999999999</v>
      </c>
    </row>
    <row r="4657" spans="1:5" x14ac:dyDescent="0.2">
      <c r="A4657" s="273">
        <f t="shared" si="365"/>
        <v>4655</v>
      </c>
      <c r="B4657" s="16">
        <f t="shared" si="362"/>
        <v>797550.26250000007</v>
      </c>
      <c r="C4657" s="274">
        <f t="shared" si="366"/>
        <v>722456</v>
      </c>
      <c r="D4657" s="276">
        <f t="shared" si="363"/>
        <v>171.33195757250269</v>
      </c>
      <c r="E4657" s="276">
        <f t="shared" si="364"/>
        <v>155.19999999999999</v>
      </c>
    </row>
    <row r="4658" spans="1:5" x14ac:dyDescent="0.2">
      <c r="A4658" s="273">
        <f t="shared" si="365"/>
        <v>4656</v>
      </c>
      <c r="B4658" s="16">
        <f t="shared" si="362"/>
        <v>797717.44000000006</v>
      </c>
      <c r="C4658" s="274">
        <f t="shared" si="366"/>
        <v>722611.19999999995</v>
      </c>
      <c r="D4658" s="276">
        <f t="shared" si="363"/>
        <v>171.33106529209624</v>
      </c>
      <c r="E4658" s="276">
        <f t="shared" si="364"/>
        <v>155.19999999999999</v>
      </c>
    </row>
    <row r="4659" spans="1:5" x14ac:dyDescent="0.2">
      <c r="A4659" s="273">
        <f t="shared" si="365"/>
        <v>4657</v>
      </c>
      <c r="B4659" s="16">
        <f t="shared" si="362"/>
        <v>797884.61750000005</v>
      </c>
      <c r="C4659" s="274">
        <f t="shared" si="366"/>
        <v>722766.39999999991</v>
      </c>
      <c r="D4659" s="276">
        <f t="shared" si="363"/>
        <v>171.33017339488941</v>
      </c>
      <c r="E4659" s="276">
        <f t="shared" si="364"/>
        <v>155.19999999999999</v>
      </c>
    </row>
    <row r="4660" spans="1:5" x14ac:dyDescent="0.2">
      <c r="A4660" s="273">
        <f t="shared" si="365"/>
        <v>4658</v>
      </c>
      <c r="B4660" s="16">
        <f t="shared" si="362"/>
        <v>798051.79500000004</v>
      </c>
      <c r="C4660" s="274">
        <f t="shared" si="366"/>
        <v>722921.6</v>
      </c>
      <c r="D4660" s="276">
        <f t="shared" si="363"/>
        <v>171.32928188063548</v>
      </c>
      <c r="E4660" s="276">
        <f t="shared" si="364"/>
        <v>155.19999999999999</v>
      </c>
    </row>
    <row r="4661" spans="1:5" x14ac:dyDescent="0.2">
      <c r="A4661" s="273">
        <f t="shared" si="365"/>
        <v>4659</v>
      </c>
      <c r="B4661" s="16">
        <f t="shared" si="362"/>
        <v>798218.97250000003</v>
      </c>
      <c r="C4661" s="274">
        <f t="shared" si="366"/>
        <v>723076.79999999993</v>
      </c>
      <c r="D4661" s="276">
        <f t="shared" si="363"/>
        <v>171.32839074908779</v>
      </c>
      <c r="E4661" s="276">
        <f t="shared" si="364"/>
        <v>155.19999999999999</v>
      </c>
    </row>
    <row r="4662" spans="1:5" x14ac:dyDescent="0.2">
      <c r="A4662" s="273">
        <f t="shared" si="365"/>
        <v>4660</v>
      </c>
      <c r="B4662" s="16">
        <f t="shared" si="362"/>
        <v>798386.15</v>
      </c>
      <c r="C4662" s="274">
        <f t="shared" si="366"/>
        <v>723232</v>
      </c>
      <c r="D4662" s="276">
        <f t="shared" si="363"/>
        <v>171.32750000000001</v>
      </c>
      <c r="E4662" s="276">
        <f t="shared" si="364"/>
        <v>155.19999999999999</v>
      </c>
    </row>
    <row r="4663" spans="1:5" x14ac:dyDescent="0.2">
      <c r="A4663" s="273">
        <f t="shared" si="365"/>
        <v>4661</v>
      </c>
      <c r="B4663" s="16">
        <f t="shared" si="362"/>
        <v>798553.32750000001</v>
      </c>
      <c r="C4663" s="274">
        <f t="shared" si="366"/>
        <v>723387.2</v>
      </c>
      <c r="D4663" s="276">
        <f t="shared" si="363"/>
        <v>171.32660963312594</v>
      </c>
      <c r="E4663" s="276">
        <f t="shared" si="364"/>
        <v>155.19999999999999</v>
      </c>
    </row>
    <row r="4664" spans="1:5" x14ac:dyDescent="0.2">
      <c r="A4664" s="273">
        <f t="shared" si="365"/>
        <v>4662</v>
      </c>
      <c r="B4664" s="16">
        <f t="shared" si="362"/>
        <v>798720.505</v>
      </c>
      <c r="C4664" s="274">
        <f t="shared" si="366"/>
        <v>723542.39999999991</v>
      </c>
      <c r="D4664" s="276">
        <f t="shared" si="363"/>
        <v>171.32571964821966</v>
      </c>
      <c r="E4664" s="276">
        <f t="shared" si="364"/>
        <v>155.19999999999999</v>
      </c>
    </row>
    <row r="4665" spans="1:5" x14ac:dyDescent="0.2">
      <c r="A4665" s="273">
        <f t="shared" si="365"/>
        <v>4663</v>
      </c>
      <c r="B4665" s="16">
        <f t="shared" si="362"/>
        <v>798887.6825</v>
      </c>
      <c r="C4665" s="274">
        <f t="shared" si="366"/>
        <v>723697.6</v>
      </c>
      <c r="D4665" s="276">
        <f t="shared" si="363"/>
        <v>171.32483004503538</v>
      </c>
      <c r="E4665" s="276">
        <f t="shared" si="364"/>
        <v>155.19999999999999</v>
      </c>
    </row>
    <row r="4666" spans="1:5" x14ac:dyDescent="0.2">
      <c r="A4666" s="273">
        <f t="shared" si="365"/>
        <v>4664</v>
      </c>
      <c r="B4666" s="16">
        <f t="shared" si="362"/>
        <v>799054.86</v>
      </c>
      <c r="C4666" s="274">
        <f t="shared" si="366"/>
        <v>723852.79999999993</v>
      </c>
      <c r="D4666" s="276">
        <f t="shared" si="363"/>
        <v>171.3239408233276</v>
      </c>
      <c r="E4666" s="276">
        <f t="shared" si="364"/>
        <v>155.19999999999999</v>
      </c>
    </row>
    <row r="4667" spans="1:5" x14ac:dyDescent="0.2">
      <c r="A4667" s="273">
        <f t="shared" si="365"/>
        <v>4665</v>
      </c>
      <c r="B4667" s="16">
        <f t="shared" si="362"/>
        <v>799222.03749999998</v>
      </c>
      <c r="C4667" s="274">
        <f t="shared" si="366"/>
        <v>724008</v>
      </c>
      <c r="D4667" s="276">
        <f t="shared" si="363"/>
        <v>171.32305198285101</v>
      </c>
      <c r="E4667" s="276">
        <f t="shared" si="364"/>
        <v>155.19999999999999</v>
      </c>
    </row>
    <row r="4668" spans="1:5" x14ac:dyDescent="0.2">
      <c r="A4668" s="273">
        <f t="shared" si="365"/>
        <v>4666</v>
      </c>
      <c r="B4668" s="16">
        <f t="shared" si="362"/>
        <v>799389.21499999997</v>
      </c>
      <c r="C4668" s="274">
        <f t="shared" si="366"/>
        <v>724163.2</v>
      </c>
      <c r="D4668" s="276">
        <f t="shared" si="363"/>
        <v>171.32216352336047</v>
      </c>
      <c r="E4668" s="276">
        <f t="shared" si="364"/>
        <v>155.19999999999999</v>
      </c>
    </row>
    <row r="4669" spans="1:5" x14ac:dyDescent="0.2">
      <c r="A4669" s="273">
        <f t="shared" si="365"/>
        <v>4667</v>
      </c>
      <c r="B4669" s="16">
        <f t="shared" si="362"/>
        <v>799556.39250000007</v>
      </c>
      <c r="C4669" s="274">
        <f t="shared" si="366"/>
        <v>724318.39999999991</v>
      </c>
      <c r="D4669" s="276">
        <f t="shared" si="363"/>
        <v>171.3212754446111</v>
      </c>
      <c r="E4669" s="276">
        <f t="shared" si="364"/>
        <v>155.19999999999999</v>
      </c>
    </row>
    <row r="4670" spans="1:5" x14ac:dyDescent="0.2">
      <c r="A4670" s="273">
        <f t="shared" si="365"/>
        <v>4668</v>
      </c>
      <c r="B4670" s="16">
        <f t="shared" si="362"/>
        <v>799723.57000000007</v>
      </c>
      <c r="C4670" s="274">
        <f t="shared" si="366"/>
        <v>724473.6</v>
      </c>
      <c r="D4670" s="276">
        <f t="shared" si="363"/>
        <v>171.32038774635819</v>
      </c>
      <c r="E4670" s="276">
        <f t="shared" si="364"/>
        <v>155.19999999999999</v>
      </c>
    </row>
    <row r="4671" spans="1:5" x14ac:dyDescent="0.2">
      <c r="A4671" s="273">
        <f t="shared" si="365"/>
        <v>4669</v>
      </c>
      <c r="B4671" s="16">
        <f t="shared" si="362"/>
        <v>799890.74750000006</v>
      </c>
      <c r="C4671" s="274">
        <f t="shared" si="366"/>
        <v>724628.79999999993</v>
      </c>
      <c r="D4671" s="276">
        <f t="shared" si="363"/>
        <v>171.31950042835726</v>
      </c>
      <c r="E4671" s="276">
        <f t="shared" si="364"/>
        <v>155.19999999999999</v>
      </c>
    </row>
    <row r="4672" spans="1:5" x14ac:dyDescent="0.2">
      <c r="A4672" s="273">
        <f t="shared" si="365"/>
        <v>4670</v>
      </c>
      <c r="B4672" s="16">
        <f t="shared" si="362"/>
        <v>800057.92500000005</v>
      </c>
      <c r="C4672" s="274">
        <f t="shared" si="366"/>
        <v>724784</v>
      </c>
      <c r="D4672" s="276">
        <f t="shared" si="363"/>
        <v>171.31861349036404</v>
      </c>
      <c r="E4672" s="276">
        <f t="shared" si="364"/>
        <v>155.19999999999999</v>
      </c>
    </row>
    <row r="4673" spans="1:5" x14ac:dyDescent="0.2">
      <c r="A4673" s="273">
        <f t="shared" si="365"/>
        <v>4671</v>
      </c>
      <c r="B4673" s="16">
        <f t="shared" si="362"/>
        <v>800225.10250000004</v>
      </c>
      <c r="C4673" s="274">
        <f t="shared" si="366"/>
        <v>724939.2</v>
      </c>
      <c r="D4673" s="276">
        <f t="shared" si="363"/>
        <v>171.31772693213446</v>
      </c>
      <c r="E4673" s="276">
        <f t="shared" si="364"/>
        <v>155.19999999999999</v>
      </c>
    </row>
    <row r="4674" spans="1:5" x14ac:dyDescent="0.2">
      <c r="A4674" s="273">
        <f t="shared" si="365"/>
        <v>4672</v>
      </c>
      <c r="B4674" s="16">
        <f t="shared" si="362"/>
        <v>800392.28</v>
      </c>
      <c r="C4674" s="274">
        <f t="shared" si="366"/>
        <v>725094.39999999991</v>
      </c>
      <c r="D4674" s="276">
        <f t="shared" si="363"/>
        <v>171.31684075342466</v>
      </c>
      <c r="E4674" s="276">
        <f t="shared" si="364"/>
        <v>155.19999999999999</v>
      </c>
    </row>
    <row r="4675" spans="1:5" x14ac:dyDescent="0.2">
      <c r="A4675" s="273">
        <f t="shared" si="365"/>
        <v>4673</v>
      </c>
      <c r="B4675" s="16">
        <f t="shared" si="362"/>
        <v>800559.45750000002</v>
      </c>
      <c r="C4675" s="274">
        <f t="shared" si="366"/>
        <v>725249.6</v>
      </c>
      <c r="D4675" s="276">
        <f t="shared" si="363"/>
        <v>171.31595495399102</v>
      </c>
      <c r="E4675" s="276">
        <f t="shared" si="364"/>
        <v>155.19999999999999</v>
      </c>
    </row>
    <row r="4676" spans="1:5" x14ac:dyDescent="0.2">
      <c r="A4676" s="273">
        <f t="shared" si="365"/>
        <v>4674</v>
      </c>
      <c r="B4676" s="16">
        <f t="shared" ref="B4676:B4739" si="367">1.165*(16600+(A4676*143.5))</f>
        <v>800726.63500000001</v>
      </c>
      <c r="C4676" s="274">
        <f t="shared" si="366"/>
        <v>725404.79999999993</v>
      </c>
      <c r="D4676" s="276">
        <f t="shared" ref="D4676:D4739" si="368">B4676/A4676</f>
        <v>171.31506953359008</v>
      </c>
      <c r="E4676" s="276">
        <f t="shared" ref="E4676:E4739" si="369">C4676/A4676</f>
        <v>155.19999999999999</v>
      </c>
    </row>
    <row r="4677" spans="1:5" x14ac:dyDescent="0.2">
      <c r="A4677" s="273">
        <f t="shared" si="365"/>
        <v>4675</v>
      </c>
      <c r="B4677" s="16">
        <f t="shared" si="367"/>
        <v>800893.8125</v>
      </c>
      <c r="C4677" s="274">
        <f t="shared" si="366"/>
        <v>725560</v>
      </c>
      <c r="D4677" s="276">
        <f t="shared" si="368"/>
        <v>171.31418449197861</v>
      </c>
      <c r="E4677" s="276">
        <f t="shared" si="369"/>
        <v>155.19999999999999</v>
      </c>
    </row>
    <row r="4678" spans="1:5" x14ac:dyDescent="0.2">
      <c r="A4678" s="273">
        <f t="shared" si="365"/>
        <v>4676</v>
      </c>
      <c r="B4678" s="16">
        <f t="shared" si="367"/>
        <v>801060.99</v>
      </c>
      <c r="C4678" s="274">
        <f t="shared" si="366"/>
        <v>725715.2</v>
      </c>
      <c r="D4678" s="276">
        <f t="shared" si="368"/>
        <v>171.31329982891359</v>
      </c>
      <c r="E4678" s="276">
        <f t="shared" si="369"/>
        <v>155.19999999999999</v>
      </c>
    </row>
    <row r="4679" spans="1:5" x14ac:dyDescent="0.2">
      <c r="A4679" s="273">
        <f t="shared" si="365"/>
        <v>4677</v>
      </c>
      <c r="B4679" s="16">
        <f t="shared" si="367"/>
        <v>801228.16749999998</v>
      </c>
      <c r="C4679" s="274">
        <f t="shared" si="366"/>
        <v>725870.39999999991</v>
      </c>
      <c r="D4679" s="276">
        <f t="shared" si="368"/>
        <v>171.31241554415223</v>
      </c>
      <c r="E4679" s="276">
        <f t="shared" si="369"/>
        <v>155.19999999999999</v>
      </c>
    </row>
    <row r="4680" spans="1:5" x14ac:dyDescent="0.2">
      <c r="A4680" s="273">
        <f t="shared" si="365"/>
        <v>4678</v>
      </c>
      <c r="B4680" s="16">
        <f t="shared" si="367"/>
        <v>801395.34499999997</v>
      </c>
      <c r="C4680" s="274">
        <f t="shared" si="366"/>
        <v>726025.6</v>
      </c>
      <c r="D4680" s="276">
        <f t="shared" si="368"/>
        <v>171.31153163745191</v>
      </c>
      <c r="E4680" s="276">
        <f t="shared" si="369"/>
        <v>155.19999999999999</v>
      </c>
    </row>
    <row r="4681" spans="1:5" x14ac:dyDescent="0.2">
      <c r="A4681" s="273">
        <f t="shared" si="365"/>
        <v>4679</v>
      </c>
      <c r="B4681" s="16">
        <f t="shared" si="367"/>
        <v>801562.52250000008</v>
      </c>
      <c r="C4681" s="274">
        <f t="shared" si="366"/>
        <v>726180.79999999993</v>
      </c>
      <c r="D4681" s="276">
        <f t="shared" si="368"/>
        <v>171.31064810857023</v>
      </c>
      <c r="E4681" s="276">
        <f t="shared" si="369"/>
        <v>155.19999999999999</v>
      </c>
    </row>
    <row r="4682" spans="1:5" x14ac:dyDescent="0.2">
      <c r="A4682" s="273">
        <f t="shared" si="365"/>
        <v>4680</v>
      </c>
      <c r="B4682" s="16">
        <f t="shared" si="367"/>
        <v>801729.70000000007</v>
      </c>
      <c r="C4682" s="274">
        <f t="shared" si="366"/>
        <v>726336</v>
      </c>
      <c r="D4682" s="276">
        <f t="shared" si="368"/>
        <v>171.30976495726497</v>
      </c>
      <c r="E4682" s="276">
        <f t="shared" si="369"/>
        <v>155.19999999999999</v>
      </c>
    </row>
    <row r="4683" spans="1:5" x14ac:dyDescent="0.2">
      <c r="A4683" s="273">
        <f t="shared" si="365"/>
        <v>4681</v>
      </c>
      <c r="B4683" s="16">
        <f t="shared" si="367"/>
        <v>801896.87750000006</v>
      </c>
      <c r="C4683" s="274">
        <f t="shared" si="366"/>
        <v>726491.2</v>
      </c>
      <c r="D4683" s="276">
        <f t="shared" si="368"/>
        <v>171.30888218329417</v>
      </c>
      <c r="E4683" s="276">
        <f t="shared" si="369"/>
        <v>155.19999999999999</v>
      </c>
    </row>
    <row r="4684" spans="1:5" x14ac:dyDescent="0.2">
      <c r="A4684" s="273">
        <f t="shared" si="365"/>
        <v>4682</v>
      </c>
      <c r="B4684" s="16">
        <f t="shared" si="367"/>
        <v>802064.05500000005</v>
      </c>
      <c r="C4684" s="274">
        <f t="shared" si="366"/>
        <v>726646.39999999991</v>
      </c>
      <c r="D4684" s="276">
        <f t="shared" si="368"/>
        <v>171.30799978641608</v>
      </c>
      <c r="E4684" s="276">
        <f t="shared" si="369"/>
        <v>155.19999999999999</v>
      </c>
    </row>
    <row r="4685" spans="1:5" x14ac:dyDescent="0.2">
      <c r="A4685" s="273">
        <f t="shared" si="365"/>
        <v>4683</v>
      </c>
      <c r="B4685" s="16">
        <f t="shared" si="367"/>
        <v>802231.23250000004</v>
      </c>
      <c r="C4685" s="274">
        <f t="shared" si="366"/>
        <v>726801.6</v>
      </c>
      <c r="D4685" s="276">
        <f t="shared" si="368"/>
        <v>171.30711776638907</v>
      </c>
      <c r="E4685" s="276">
        <f t="shared" si="369"/>
        <v>155.19999999999999</v>
      </c>
    </row>
    <row r="4686" spans="1:5" x14ac:dyDescent="0.2">
      <c r="A4686" s="273">
        <f t="shared" si="365"/>
        <v>4684</v>
      </c>
      <c r="B4686" s="16">
        <f t="shared" si="367"/>
        <v>802398.41</v>
      </c>
      <c r="C4686" s="274">
        <f t="shared" si="366"/>
        <v>726956.79999999993</v>
      </c>
      <c r="D4686" s="276">
        <f t="shared" si="368"/>
        <v>171.30623612297182</v>
      </c>
      <c r="E4686" s="276">
        <f t="shared" si="369"/>
        <v>155.19999999999999</v>
      </c>
    </row>
    <row r="4687" spans="1:5" x14ac:dyDescent="0.2">
      <c r="A4687" s="273">
        <f t="shared" ref="A4687:A4750" si="370">A4686+1</f>
        <v>4685</v>
      </c>
      <c r="B4687" s="16">
        <f t="shared" si="367"/>
        <v>802565.58750000002</v>
      </c>
      <c r="C4687" s="274">
        <f t="shared" ref="C4687:C4750" si="371">A4687*155.2</f>
        <v>727112</v>
      </c>
      <c r="D4687" s="276">
        <f t="shared" si="368"/>
        <v>171.30535485592316</v>
      </c>
      <c r="E4687" s="276">
        <f t="shared" si="369"/>
        <v>155.19999999999999</v>
      </c>
    </row>
    <row r="4688" spans="1:5" x14ac:dyDescent="0.2">
      <c r="A4688" s="273">
        <f t="shared" si="370"/>
        <v>4686</v>
      </c>
      <c r="B4688" s="16">
        <f t="shared" si="367"/>
        <v>802732.76500000001</v>
      </c>
      <c r="C4688" s="274">
        <f t="shared" si="371"/>
        <v>727267.2</v>
      </c>
      <c r="D4688" s="276">
        <f t="shared" si="368"/>
        <v>171.30447396500213</v>
      </c>
      <c r="E4688" s="276">
        <f t="shared" si="369"/>
        <v>155.19999999999999</v>
      </c>
    </row>
    <row r="4689" spans="1:5" x14ac:dyDescent="0.2">
      <c r="A4689" s="273">
        <f t="shared" si="370"/>
        <v>4687</v>
      </c>
      <c r="B4689" s="16">
        <f t="shared" si="367"/>
        <v>802899.9425</v>
      </c>
      <c r="C4689" s="274">
        <f t="shared" si="371"/>
        <v>727422.39999999991</v>
      </c>
      <c r="D4689" s="276">
        <f t="shared" si="368"/>
        <v>171.30359344996799</v>
      </c>
      <c r="E4689" s="276">
        <f t="shared" si="369"/>
        <v>155.19999999999999</v>
      </c>
    </row>
    <row r="4690" spans="1:5" x14ac:dyDescent="0.2">
      <c r="A4690" s="273">
        <f t="shared" si="370"/>
        <v>4688</v>
      </c>
      <c r="B4690" s="16">
        <f t="shared" si="367"/>
        <v>803067.12</v>
      </c>
      <c r="C4690" s="274">
        <f t="shared" si="371"/>
        <v>727577.59999999998</v>
      </c>
      <c r="D4690" s="276">
        <f t="shared" si="368"/>
        <v>171.3027133105802</v>
      </c>
      <c r="E4690" s="276">
        <f t="shared" si="369"/>
        <v>155.19999999999999</v>
      </c>
    </row>
    <row r="4691" spans="1:5" x14ac:dyDescent="0.2">
      <c r="A4691" s="273">
        <f t="shared" si="370"/>
        <v>4689</v>
      </c>
      <c r="B4691" s="16">
        <f t="shared" si="367"/>
        <v>803234.29749999999</v>
      </c>
      <c r="C4691" s="274">
        <f t="shared" si="371"/>
        <v>727732.79999999993</v>
      </c>
      <c r="D4691" s="276">
        <f t="shared" si="368"/>
        <v>171.30183354659843</v>
      </c>
      <c r="E4691" s="276">
        <f t="shared" si="369"/>
        <v>155.19999999999999</v>
      </c>
    </row>
    <row r="4692" spans="1:5" x14ac:dyDescent="0.2">
      <c r="A4692" s="273">
        <f t="shared" si="370"/>
        <v>4690</v>
      </c>
      <c r="B4692" s="16">
        <f t="shared" si="367"/>
        <v>803401.47499999998</v>
      </c>
      <c r="C4692" s="274">
        <f t="shared" si="371"/>
        <v>727888</v>
      </c>
      <c r="D4692" s="276">
        <f t="shared" si="368"/>
        <v>171.30095415778251</v>
      </c>
      <c r="E4692" s="276">
        <f t="shared" si="369"/>
        <v>155.19999999999999</v>
      </c>
    </row>
    <row r="4693" spans="1:5" x14ac:dyDescent="0.2">
      <c r="A4693" s="273">
        <f t="shared" si="370"/>
        <v>4691</v>
      </c>
      <c r="B4693" s="16">
        <f t="shared" si="367"/>
        <v>803568.65249999997</v>
      </c>
      <c r="C4693" s="274">
        <f t="shared" si="371"/>
        <v>728043.2</v>
      </c>
      <c r="D4693" s="276">
        <f t="shared" si="368"/>
        <v>171.30007514389254</v>
      </c>
      <c r="E4693" s="276">
        <f t="shared" si="369"/>
        <v>155.19999999999999</v>
      </c>
    </row>
    <row r="4694" spans="1:5" x14ac:dyDescent="0.2">
      <c r="A4694" s="273">
        <f t="shared" si="370"/>
        <v>4692</v>
      </c>
      <c r="B4694" s="16">
        <f t="shared" si="367"/>
        <v>803735.83000000007</v>
      </c>
      <c r="C4694" s="274">
        <f t="shared" si="371"/>
        <v>728198.39999999991</v>
      </c>
      <c r="D4694" s="276">
        <f t="shared" si="368"/>
        <v>171.29919650468884</v>
      </c>
      <c r="E4694" s="276">
        <f t="shared" si="369"/>
        <v>155.19999999999999</v>
      </c>
    </row>
    <row r="4695" spans="1:5" x14ac:dyDescent="0.2">
      <c r="A4695" s="273">
        <f t="shared" si="370"/>
        <v>4693</v>
      </c>
      <c r="B4695" s="16">
        <f t="shared" si="367"/>
        <v>803903.00750000007</v>
      </c>
      <c r="C4695" s="274">
        <f t="shared" si="371"/>
        <v>728353.6</v>
      </c>
      <c r="D4695" s="276">
        <f t="shared" si="368"/>
        <v>171.29831823993183</v>
      </c>
      <c r="E4695" s="276">
        <f t="shared" si="369"/>
        <v>155.19999999999999</v>
      </c>
    </row>
    <row r="4696" spans="1:5" x14ac:dyDescent="0.2">
      <c r="A4696" s="273">
        <f t="shared" si="370"/>
        <v>4694</v>
      </c>
      <c r="B4696" s="16">
        <f t="shared" si="367"/>
        <v>804070.18500000006</v>
      </c>
      <c r="C4696" s="274">
        <f t="shared" si="371"/>
        <v>728508.79999999993</v>
      </c>
      <c r="D4696" s="276">
        <f t="shared" si="368"/>
        <v>171.29744034938221</v>
      </c>
      <c r="E4696" s="276">
        <f t="shared" si="369"/>
        <v>155.19999999999999</v>
      </c>
    </row>
    <row r="4697" spans="1:5" x14ac:dyDescent="0.2">
      <c r="A4697" s="273">
        <f t="shared" si="370"/>
        <v>4695</v>
      </c>
      <c r="B4697" s="16">
        <f t="shared" si="367"/>
        <v>804237.36250000005</v>
      </c>
      <c r="C4697" s="274">
        <f t="shared" si="371"/>
        <v>728664</v>
      </c>
      <c r="D4697" s="276">
        <f t="shared" si="368"/>
        <v>171.29656283280087</v>
      </c>
      <c r="E4697" s="276">
        <f t="shared" si="369"/>
        <v>155.19999999999999</v>
      </c>
    </row>
    <row r="4698" spans="1:5" x14ac:dyDescent="0.2">
      <c r="A4698" s="273">
        <f t="shared" si="370"/>
        <v>4696</v>
      </c>
      <c r="B4698" s="16">
        <f t="shared" si="367"/>
        <v>804404.54</v>
      </c>
      <c r="C4698" s="274">
        <f t="shared" si="371"/>
        <v>728819.19999999995</v>
      </c>
      <c r="D4698" s="276">
        <f t="shared" si="368"/>
        <v>171.2956856899489</v>
      </c>
      <c r="E4698" s="276">
        <f t="shared" si="369"/>
        <v>155.19999999999999</v>
      </c>
    </row>
    <row r="4699" spans="1:5" x14ac:dyDescent="0.2">
      <c r="A4699" s="273">
        <f t="shared" si="370"/>
        <v>4697</v>
      </c>
      <c r="B4699" s="16">
        <f t="shared" si="367"/>
        <v>804571.71750000003</v>
      </c>
      <c r="C4699" s="274">
        <f t="shared" si="371"/>
        <v>728974.39999999991</v>
      </c>
      <c r="D4699" s="276">
        <f t="shared" si="368"/>
        <v>171.29480892058763</v>
      </c>
      <c r="E4699" s="276">
        <f t="shared" si="369"/>
        <v>155.19999999999999</v>
      </c>
    </row>
    <row r="4700" spans="1:5" x14ac:dyDescent="0.2">
      <c r="A4700" s="273">
        <f t="shared" si="370"/>
        <v>4698</v>
      </c>
      <c r="B4700" s="16">
        <f t="shared" si="367"/>
        <v>804738.89500000002</v>
      </c>
      <c r="C4700" s="274">
        <f t="shared" si="371"/>
        <v>729129.6</v>
      </c>
      <c r="D4700" s="276">
        <f t="shared" si="368"/>
        <v>171.29393252447849</v>
      </c>
      <c r="E4700" s="276">
        <f t="shared" si="369"/>
        <v>155.19999999999999</v>
      </c>
    </row>
    <row r="4701" spans="1:5" x14ac:dyDescent="0.2">
      <c r="A4701" s="273">
        <f t="shared" si="370"/>
        <v>4699</v>
      </c>
      <c r="B4701" s="16">
        <f t="shared" si="367"/>
        <v>804906.07250000001</v>
      </c>
      <c r="C4701" s="274">
        <f t="shared" si="371"/>
        <v>729284.79999999993</v>
      </c>
      <c r="D4701" s="276">
        <f t="shared" si="368"/>
        <v>171.29305650138326</v>
      </c>
      <c r="E4701" s="276">
        <f t="shared" si="369"/>
        <v>155.19999999999999</v>
      </c>
    </row>
    <row r="4702" spans="1:5" x14ac:dyDescent="0.2">
      <c r="A4702" s="273">
        <f t="shared" si="370"/>
        <v>4700</v>
      </c>
      <c r="B4702" s="16">
        <f t="shared" si="367"/>
        <v>805073.25</v>
      </c>
      <c r="C4702" s="274">
        <f t="shared" si="371"/>
        <v>729440</v>
      </c>
      <c r="D4702" s="276">
        <f t="shared" si="368"/>
        <v>171.29218085106382</v>
      </c>
      <c r="E4702" s="276">
        <f t="shared" si="369"/>
        <v>155.19999999999999</v>
      </c>
    </row>
    <row r="4703" spans="1:5" x14ac:dyDescent="0.2">
      <c r="A4703" s="273">
        <f t="shared" si="370"/>
        <v>4701</v>
      </c>
      <c r="B4703" s="16">
        <f t="shared" si="367"/>
        <v>805240.42749999999</v>
      </c>
      <c r="C4703" s="274">
        <f t="shared" si="371"/>
        <v>729595.2</v>
      </c>
      <c r="D4703" s="276">
        <f t="shared" si="368"/>
        <v>171.29130557328227</v>
      </c>
      <c r="E4703" s="276">
        <f t="shared" si="369"/>
        <v>155.19999999999999</v>
      </c>
    </row>
    <row r="4704" spans="1:5" x14ac:dyDescent="0.2">
      <c r="A4704" s="273">
        <f t="shared" si="370"/>
        <v>4702</v>
      </c>
      <c r="B4704" s="16">
        <f t="shared" si="367"/>
        <v>805407.60499999998</v>
      </c>
      <c r="C4704" s="274">
        <f t="shared" si="371"/>
        <v>729750.39999999991</v>
      </c>
      <c r="D4704" s="276">
        <f t="shared" si="368"/>
        <v>171.29043066780093</v>
      </c>
      <c r="E4704" s="276">
        <f t="shared" si="369"/>
        <v>155.19999999999999</v>
      </c>
    </row>
    <row r="4705" spans="1:5" x14ac:dyDescent="0.2">
      <c r="A4705" s="273">
        <f t="shared" si="370"/>
        <v>4703</v>
      </c>
      <c r="B4705" s="16">
        <f t="shared" si="367"/>
        <v>805574.78249999997</v>
      </c>
      <c r="C4705" s="274">
        <f t="shared" si="371"/>
        <v>729905.6</v>
      </c>
      <c r="D4705" s="276">
        <f t="shared" si="368"/>
        <v>171.28955613438231</v>
      </c>
      <c r="E4705" s="276">
        <f t="shared" si="369"/>
        <v>155.19999999999999</v>
      </c>
    </row>
    <row r="4706" spans="1:5" x14ac:dyDescent="0.2">
      <c r="A4706" s="273">
        <f t="shared" si="370"/>
        <v>4704</v>
      </c>
      <c r="B4706" s="16">
        <f t="shared" si="367"/>
        <v>805741.96000000008</v>
      </c>
      <c r="C4706" s="274">
        <f t="shared" si="371"/>
        <v>730060.79999999993</v>
      </c>
      <c r="D4706" s="276">
        <f t="shared" si="368"/>
        <v>171.28868197278913</v>
      </c>
      <c r="E4706" s="276">
        <f t="shared" si="369"/>
        <v>155.19999999999999</v>
      </c>
    </row>
    <row r="4707" spans="1:5" x14ac:dyDescent="0.2">
      <c r="A4707" s="273">
        <f t="shared" si="370"/>
        <v>4705</v>
      </c>
      <c r="B4707" s="16">
        <f t="shared" si="367"/>
        <v>805909.13750000007</v>
      </c>
      <c r="C4707" s="274">
        <f t="shared" si="371"/>
        <v>730216</v>
      </c>
      <c r="D4707" s="276">
        <f t="shared" si="368"/>
        <v>171.28780818278429</v>
      </c>
      <c r="E4707" s="276">
        <f t="shared" si="369"/>
        <v>155.19999999999999</v>
      </c>
    </row>
    <row r="4708" spans="1:5" x14ac:dyDescent="0.2">
      <c r="A4708" s="273">
        <f t="shared" si="370"/>
        <v>4706</v>
      </c>
      <c r="B4708" s="16">
        <f t="shared" si="367"/>
        <v>806076.31500000006</v>
      </c>
      <c r="C4708" s="274">
        <f t="shared" si="371"/>
        <v>730371.2</v>
      </c>
      <c r="D4708" s="276">
        <f t="shared" si="368"/>
        <v>171.2869347641309</v>
      </c>
      <c r="E4708" s="276">
        <f t="shared" si="369"/>
        <v>155.19999999999999</v>
      </c>
    </row>
    <row r="4709" spans="1:5" x14ac:dyDescent="0.2">
      <c r="A4709" s="273">
        <f t="shared" si="370"/>
        <v>4707</v>
      </c>
      <c r="B4709" s="16">
        <f t="shared" si="367"/>
        <v>806243.49250000005</v>
      </c>
      <c r="C4709" s="274">
        <f t="shared" si="371"/>
        <v>730526.39999999991</v>
      </c>
      <c r="D4709" s="276">
        <f t="shared" si="368"/>
        <v>171.28606171659231</v>
      </c>
      <c r="E4709" s="276">
        <f t="shared" si="369"/>
        <v>155.19999999999999</v>
      </c>
    </row>
    <row r="4710" spans="1:5" x14ac:dyDescent="0.2">
      <c r="A4710" s="273">
        <f t="shared" si="370"/>
        <v>4708</v>
      </c>
      <c r="B4710" s="16">
        <f t="shared" si="367"/>
        <v>806410.67</v>
      </c>
      <c r="C4710" s="274">
        <f t="shared" si="371"/>
        <v>730681.6</v>
      </c>
      <c r="D4710" s="276">
        <f t="shared" si="368"/>
        <v>171.28518903993205</v>
      </c>
      <c r="E4710" s="276">
        <f t="shared" si="369"/>
        <v>155.19999999999999</v>
      </c>
    </row>
    <row r="4711" spans="1:5" x14ac:dyDescent="0.2">
      <c r="A4711" s="273">
        <f t="shared" si="370"/>
        <v>4709</v>
      </c>
      <c r="B4711" s="16">
        <f t="shared" si="367"/>
        <v>806577.84750000003</v>
      </c>
      <c r="C4711" s="274">
        <f t="shared" si="371"/>
        <v>730836.79999999993</v>
      </c>
      <c r="D4711" s="276">
        <f t="shared" si="368"/>
        <v>171.28431673391378</v>
      </c>
      <c r="E4711" s="276">
        <f t="shared" si="369"/>
        <v>155.19999999999999</v>
      </c>
    </row>
    <row r="4712" spans="1:5" x14ac:dyDescent="0.2">
      <c r="A4712" s="273">
        <f t="shared" si="370"/>
        <v>4710</v>
      </c>
      <c r="B4712" s="16">
        <f t="shared" si="367"/>
        <v>806745.02500000002</v>
      </c>
      <c r="C4712" s="274">
        <f t="shared" si="371"/>
        <v>730992</v>
      </c>
      <c r="D4712" s="276">
        <f t="shared" si="368"/>
        <v>171.2834447983015</v>
      </c>
      <c r="E4712" s="276">
        <f t="shared" si="369"/>
        <v>155.19999999999999</v>
      </c>
    </row>
    <row r="4713" spans="1:5" x14ac:dyDescent="0.2">
      <c r="A4713" s="273">
        <f t="shared" si="370"/>
        <v>4711</v>
      </c>
      <c r="B4713" s="16">
        <f t="shared" si="367"/>
        <v>806912.20250000001</v>
      </c>
      <c r="C4713" s="274">
        <f t="shared" si="371"/>
        <v>731147.2</v>
      </c>
      <c r="D4713" s="276">
        <f t="shared" si="368"/>
        <v>171.28257323285928</v>
      </c>
      <c r="E4713" s="276">
        <f t="shared" si="369"/>
        <v>155.19999999999999</v>
      </c>
    </row>
    <row r="4714" spans="1:5" x14ac:dyDescent="0.2">
      <c r="A4714" s="273">
        <f t="shared" si="370"/>
        <v>4712</v>
      </c>
      <c r="B4714" s="16">
        <f t="shared" si="367"/>
        <v>807079.38</v>
      </c>
      <c r="C4714" s="274">
        <f t="shared" si="371"/>
        <v>731302.39999999991</v>
      </c>
      <c r="D4714" s="276">
        <f t="shared" si="368"/>
        <v>171.28170203735144</v>
      </c>
      <c r="E4714" s="276">
        <f t="shared" si="369"/>
        <v>155.19999999999999</v>
      </c>
    </row>
    <row r="4715" spans="1:5" x14ac:dyDescent="0.2">
      <c r="A4715" s="273">
        <f t="shared" si="370"/>
        <v>4713</v>
      </c>
      <c r="B4715" s="16">
        <f t="shared" si="367"/>
        <v>807246.5575</v>
      </c>
      <c r="C4715" s="274">
        <f t="shared" si="371"/>
        <v>731457.6</v>
      </c>
      <c r="D4715" s="276">
        <f t="shared" si="368"/>
        <v>171.28083121154253</v>
      </c>
      <c r="E4715" s="276">
        <f t="shared" si="369"/>
        <v>155.19999999999999</v>
      </c>
    </row>
    <row r="4716" spans="1:5" x14ac:dyDescent="0.2">
      <c r="A4716" s="273">
        <f t="shared" si="370"/>
        <v>4714</v>
      </c>
      <c r="B4716" s="16">
        <f t="shared" si="367"/>
        <v>807413.73499999999</v>
      </c>
      <c r="C4716" s="274">
        <f t="shared" si="371"/>
        <v>731612.79999999993</v>
      </c>
      <c r="D4716" s="276">
        <f t="shared" si="368"/>
        <v>171.27996075519729</v>
      </c>
      <c r="E4716" s="276">
        <f t="shared" si="369"/>
        <v>155.19999999999999</v>
      </c>
    </row>
    <row r="4717" spans="1:5" x14ac:dyDescent="0.2">
      <c r="A4717" s="273">
        <f t="shared" si="370"/>
        <v>4715</v>
      </c>
      <c r="B4717" s="16">
        <f t="shared" si="367"/>
        <v>807580.91249999998</v>
      </c>
      <c r="C4717" s="274">
        <f t="shared" si="371"/>
        <v>731768</v>
      </c>
      <c r="D4717" s="276">
        <f t="shared" si="368"/>
        <v>171.27909066808058</v>
      </c>
      <c r="E4717" s="276">
        <f t="shared" si="369"/>
        <v>155.19999999999999</v>
      </c>
    </row>
    <row r="4718" spans="1:5" x14ac:dyDescent="0.2">
      <c r="A4718" s="273">
        <f t="shared" si="370"/>
        <v>4716</v>
      </c>
      <c r="B4718" s="16">
        <f t="shared" si="367"/>
        <v>807748.09</v>
      </c>
      <c r="C4718" s="274">
        <f t="shared" si="371"/>
        <v>731923.2</v>
      </c>
      <c r="D4718" s="276">
        <f t="shared" si="368"/>
        <v>171.27822094995759</v>
      </c>
      <c r="E4718" s="276">
        <f t="shared" si="369"/>
        <v>155.19999999999999</v>
      </c>
    </row>
    <row r="4719" spans="1:5" x14ac:dyDescent="0.2">
      <c r="A4719" s="273">
        <f t="shared" si="370"/>
        <v>4717</v>
      </c>
      <c r="B4719" s="16">
        <f t="shared" si="367"/>
        <v>807915.26750000007</v>
      </c>
      <c r="C4719" s="274">
        <f t="shared" si="371"/>
        <v>732078.39999999991</v>
      </c>
      <c r="D4719" s="276">
        <f t="shared" si="368"/>
        <v>171.27735160059362</v>
      </c>
      <c r="E4719" s="276">
        <f t="shared" si="369"/>
        <v>155.19999999999999</v>
      </c>
    </row>
    <row r="4720" spans="1:5" x14ac:dyDescent="0.2">
      <c r="A4720" s="273">
        <f t="shared" si="370"/>
        <v>4718</v>
      </c>
      <c r="B4720" s="16">
        <f t="shared" si="367"/>
        <v>808082.44500000007</v>
      </c>
      <c r="C4720" s="274">
        <f t="shared" si="371"/>
        <v>732233.6</v>
      </c>
      <c r="D4720" s="276">
        <f t="shared" si="368"/>
        <v>171.27648261975415</v>
      </c>
      <c r="E4720" s="276">
        <f t="shared" si="369"/>
        <v>155.19999999999999</v>
      </c>
    </row>
    <row r="4721" spans="1:5" x14ac:dyDescent="0.2">
      <c r="A4721" s="273">
        <f t="shared" si="370"/>
        <v>4719</v>
      </c>
      <c r="B4721" s="16">
        <f t="shared" si="367"/>
        <v>808249.62250000006</v>
      </c>
      <c r="C4721" s="274">
        <f t="shared" si="371"/>
        <v>732388.79999999993</v>
      </c>
      <c r="D4721" s="276">
        <f t="shared" si="368"/>
        <v>171.27561400720492</v>
      </c>
      <c r="E4721" s="276">
        <f t="shared" si="369"/>
        <v>155.19999999999999</v>
      </c>
    </row>
    <row r="4722" spans="1:5" x14ac:dyDescent="0.2">
      <c r="A4722" s="273">
        <f t="shared" si="370"/>
        <v>4720</v>
      </c>
      <c r="B4722" s="16">
        <f t="shared" si="367"/>
        <v>808416.8</v>
      </c>
      <c r="C4722" s="274">
        <f t="shared" si="371"/>
        <v>732544</v>
      </c>
      <c r="D4722" s="276">
        <f t="shared" si="368"/>
        <v>171.27474576271189</v>
      </c>
      <c r="E4722" s="276">
        <f t="shared" si="369"/>
        <v>155.19999999999999</v>
      </c>
    </row>
    <row r="4723" spans="1:5" x14ac:dyDescent="0.2">
      <c r="A4723" s="273">
        <f t="shared" si="370"/>
        <v>4721</v>
      </c>
      <c r="B4723" s="16">
        <f t="shared" si="367"/>
        <v>808583.97750000004</v>
      </c>
      <c r="C4723" s="274">
        <f t="shared" si="371"/>
        <v>732699.2</v>
      </c>
      <c r="D4723" s="276">
        <f t="shared" si="368"/>
        <v>171.27387788604111</v>
      </c>
      <c r="E4723" s="276">
        <f t="shared" si="369"/>
        <v>155.19999999999999</v>
      </c>
    </row>
    <row r="4724" spans="1:5" x14ac:dyDescent="0.2">
      <c r="A4724" s="273">
        <f t="shared" si="370"/>
        <v>4722</v>
      </c>
      <c r="B4724" s="16">
        <f t="shared" si="367"/>
        <v>808751.15500000003</v>
      </c>
      <c r="C4724" s="274">
        <f t="shared" si="371"/>
        <v>732854.39999999991</v>
      </c>
      <c r="D4724" s="276">
        <f t="shared" si="368"/>
        <v>171.27301037695892</v>
      </c>
      <c r="E4724" s="276">
        <f t="shared" si="369"/>
        <v>155.19999999999999</v>
      </c>
    </row>
    <row r="4725" spans="1:5" x14ac:dyDescent="0.2">
      <c r="A4725" s="273">
        <f t="shared" si="370"/>
        <v>4723</v>
      </c>
      <c r="B4725" s="16">
        <f t="shared" si="367"/>
        <v>808918.33250000002</v>
      </c>
      <c r="C4725" s="274">
        <f t="shared" si="371"/>
        <v>733009.6</v>
      </c>
      <c r="D4725" s="276">
        <f t="shared" si="368"/>
        <v>171.27214323523185</v>
      </c>
      <c r="E4725" s="276">
        <f t="shared" si="369"/>
        <v>155.19999999999999</v>
      </c>
    </row>
    <row r="4726" spans="1:5" x14ac:dyDescent="0.2">
      <c r="A4726" s="273">
        <f t="shared" si="370"/>
        <v>4724</v>
      </c>
      <c r="B4726" s="16">
        <f t="shared" si="367"/>
        <v>809085.51</v>
      </c>
      <c r="C4726" s="274">
        <f t="shared" si="371"/>
        <v>733164.79999999993</v>
      </c>
      <c r="D4726" s="276">
        <f t="shared" si="368"/>
        <v>171.27127646062658</v>
      </c>
      <c r="E4726" s="276">
        <f t="shared" si="369"/>
        <v>155.19999999999999</v>
      </c>
    </row>
    <row r="4727" spans="1:5" x14ac:dyDescent="0.2">
      <c r="A4727" s="273">
        <f t="shared" si="370"/>
        <v>4725</v>
      </c>
      <c r="B4727" s="16">
        <f t="shared" si="367"/>
        <v>809252.6875</v>
      </c>
      <c r="C4727" s="274">
        <f t="shared" si="371"/>
        <v>733320</v>
      </c>
      <c r="D4727" s="276">
        <f t="shared" si="368"/>
        <v>171.27041005291005</v>
      </c>
      <c r="E4727" s="276">
        <f t="shared" si="369"/>
        <v>155.19999999999999</v>
      </c>
    </row>
    <row r="4728" spans="1:5" x14ac:dyDescent="0.2">
      <c r="A4728" s="273">
        <f t="shared" si="370"/>
        <v>4726</v>
      </c>
      <c r="B4728" s="16">
        <f t="shared" si="367"/>
        <v>809419.86499999999</v>
      </c>
      <c r="C4728" s="274">
        <f t="shared" si="371"/>
        <v>733475.2</v>
      </c>
      <c r="D4728" s="276">
        <f t="shared" si="368"/>
        <v>171.26954401184935</v>
      </c>
      <c r="E4728" s="276">
        <f t="shared" si="369"/>
        <v>155.19999999999999</v>
      </c>
    </row>
    <row r="4729" spans="1:5" x14ac:dyDescent="0.2">
      <c r="A4729" s="273">
        <f t="shared" si="370"/>
        <v>4727</v>
      </c>
      <c r="B4729" s="16">
        <f t="shared" si="367"/>
        <v>809587.04249999998</v>
      </c>
      <c r="C4729" s="274">
        <f t="shared" si="371"/>
        <v>733630.39999999991</v>
      </c>
      <c r="D4729" s="276">
        <f t="shared" si="368"/>
        <v>171.26867833721175</v>
      </c>
      <c r="E4729" s="276">
        <f t="shared" si="369"/>
        <v>155.19999999999999</v>
      </c>
    </row>
    <row r="4730" spans="1:5" x14ac:dyDescent="0.2">
      <c r="A4730" s="273">
        <f t="shared" si="370"/>
        <v>4728</v>
      </c>
      <c r="B4730" s="16">
        <f t="shared" si="367"/>
        <v>809754.22</v>
      </c>
      <c r="C4730" s="274">
        <f t="shared" si="371"/>
        <v>733785.59999999998</v>
      </c>
      <c r="D4730" s="276">
        <f t="shared" si="368"/>
        <v>171.26781302876481</v>
      </c>
      <c r="E4730" s="276">
        <f t="shared" si="369"/>
        <v>155.19999999999999</v>
      </c>
    </row>
    <row r="4731" spans="1:5" x14ac:dyDescent="0.2">
      <c r="A4731" s="273">
        <f t="shared" si="370"/>
        <v>4729</v>
      </c>
      <c r="B4731" s="16">
        <f t="shared" si="367"/>
        <v>809921.39750000008</v>
      </c>
      <c r="C4731" s="274">
        <f t="shared" si="371"/>
        <v>733940.79999999993</v>
      </c>
      <c r="D4731" s="276">
        <f t="shared" si="368"/>
        <v>171.26694808627619</v>
      </c>
      <c r="E4731" s="276">
        <f t="shared" si="369"/>
        <v>155.19999999999999</v>
      </c>
    </row>
    <row r="4732" spans="1:5" x14ac:dyDescent="0.2">
      <c r="A4732" s="273">
        <f t="shared" si="370"/>
        <v>4730</v>
      </c>
      <c r="B4732" s="16">
        <f t="shared" si="367"/>
        <v>810088.57500000007</v>
      </c>
      <c r="C4732" s="274">
        <f t="shared" si="371"/>
        <v>734096</v>
      </c>
      <c r="D4732" s="276">
        <f t="shared" si="368"/>
        <v>171.26608350951375</v>
      </c>
      <c r="E4732" s="276">
        <f t="shared" si="369"/>
        <v>155.19999999999999</v>
      </c>
    </row>
    <row r="4733" spans="1:5" x14ac:dyDescent="0.2">
      <c r="A4733" s="273">
        <f t="shared" si="370"/>
        <v>4731</v>
      </c>
      <c r="B4733" s="16">
        <f t="shared" si="367"/>
        <v>810255.75250000006</v>
      </c>
      <c r="C4733" s="274">
        <f t="shared" si="371"/>
        <v>734251.2</v>
      </c>
      <c r="D4733" s="276">
        <f t="shared" si="368"/>
        <v>171.26521929824563</v>
      </c>
      <c r="E4733" s="276">
        <f t="shared" si="369"/>
        <v>155.19999999999999</v>
      </c>
    </row>
    <row r="4734" spans="1:5" x14ac:dyDescent="0.2">
      <c r="A4734" s="273">
        <f t="shared" si="370"/>
        <v>4732</v>
      </c>
      <c r="B4734" s="16">
        <f t="shared" si="367"/>
        <v>810422.93</v>
      </c>
      <c r="C4734" s="274">
        <f t="shared" si="371"/>
        <v>734406.39999999991</v>
      </c>
      <c r="D4734" s="276">
        <f t="shared" si="368"/>
        <v>171.26435545224007</v>
      </c>
      <c r="E4734" s="276">
        <f t="shared" si="369"/>
        <v>155.19999999999999</v>
      </c>
    </row>
    <row r="4735" spans="1:5" x14ac:dyDescent="0.2">
      <c r="A4735" s="273">
        <f t="shared" si="370"/>
        <v>4733</v>
      </c>
      <c r="B4735" s="16">
        <f t="shared" si="367"/>
        <v>810590.10750000004</v>
      </c>
      <c r="C4735" s="274">
        <f t="shared" si="371"/>
        <v>734561.6</v>
      </c>
      <c r="D4735" s="276">
        <f t="shared" si="368"/>
        <v>171.26349197126558</v>
      </c>
      <c r="E4735" s="276">
        <f t="shared" si="369"/>
        <v>155.19999999999999</v>
      </c>
    </row>
    <row r="4736" spans="1:5" x14ac:dyDescent="0.2">
      <c r="A4736" s="273">
        <f t="shared" si="370"/>
        <v>4734</v>
      </c>
      <c r="B4736" s="16">
        <f t="shared" si="367"/>
        <v>810757.28500000003</v>
      </c>
      <c r="C4736" s="274">
        <f t="shared" si="371"/>
        <v>734716.79999999993</v>
      </c>
      <c r="D4736" s="276">
        <f t="shared" si="368"/>
        <v>171.26262885509084</v>
      </c>
      <c r="E4736" s="276">
        <f t="shared" si="369"/>
        <v>155.19999999999999</v>
      </c>
    </row>
    <row r="4737" spans="1:5" x14ac:dyDescent="0.2">
      <c r="A4737" s="273">
        <f t="shared" si="370"/>
        <v>4735</v>
      </c>
      <c r="B4737" s="16">
        <f t="shared" si="367"/>
        <v>810924.46250000002</v>
      </c>
      <c r="C4737" s="274">
        <f t="shared" si="371"/>
        <v>734872</v>
      </c>
      <c r="D4737" s="276">
        <f t="shared" si="368"/>
        <v>171.26176610348469</v>
      </c>
      <c r="E4737" s="276">
        <f t="shared" si="369"/>
        <v>155.19999999999999</v>
      </c>
    </row>
    <row r="4738" spans="1:5" x14ac:dyDescent="0.2">
      <c r="A4738" s="273">
        <f t="shared" si="370"/>
        <v>4736</v>
      </c>
      <c r="B4738" s="16">
        <f t="shared" si="367"/>
        <v>811091.64</v>
      </c>
      <c r="C4738" s="274">
        <f t="shared" si="371"/>
        <v>735027.19999999995</v>
      </c>
      <c r="D4738" s="276">
        <f t="shared" si="368"/>
        <v>171.26090371621621</v>
      </c>
      <c r="E4738" s="276">
        <f t="shared" si="369"/>
        <v>155.19999999999999</v>
      </c>
    </row>
    <row r="4739" spans="1:5" x14ac:dyDescent="0.2">
      <c r="A4739" s="273">
        <f t="shared" si="370"/>
        <v>4737</v>
      </c>
      <c r="B4739" s="16">
        <f t="shared" si="367"/>
        <v>811258.8175</v>
      </c>
      <c r="C4739" s="274">
        <f t="shared" si="371"/>
        <v>735182.39999999991</v>
      </c>
      <c r="D4739" s="276">
        <f t="shared" si="368"/>
        <v>171.26004169305469</v>
      </c>
      <c r="E4739" s="276">
        <f t="shared" si="369"/>
        <v>155.19999999999999</v>
      </c>
    </row>
    <row r="4740" spans="1:5" x14ac:dyDescent="0.2">
      <c r="A4740" s="273">
        <f t="shared" si="370"/>
        <v>4738</v>
      </c>
      <c r="B4740" s="16">
        <f t="shared" ref="B4740:B4803" si="372">1.165*(16600+(A4740*143.5))</f>
        <v>811425.995</v>
      </c>
      <c r="C4740" s="274">
        <f t="shared" si="371"/>
        <v>735337.6</v>
      </c>
      <c r="D4740" s="276">
        <f t="shared" ref="D4740:D4803" si="373">B4740/A4740</f>
        <v>171.25918003376952</v>
      </c>
      <c r="E4740" s="276">
        <f t="shared" ref="E4740:E4803" si="374">C4740/A4740</f>
        <v>155.19999999999999</v>
      </c>
    </row>
    <row r="4741" spans="1:5" x14ac:dyDescent="0.2">
      <c r="A4741" s="273">
        <f t="shared" si="370"/>
        <v>4739</v>
      </c>
      <c r="B4741" s="16">
        <f t="shared" si="372"/>
        <v>811593.17249999999</v>
      </c>
      <c r="C4741" s="274">
        <f t="shared" si="371"/>
        <v>735492.79999999993</v>
      </c>
      <c r="D4741" s="276">
        <f t="shared" si="373"/>
        <v>171.25831873813041</v>
      </c>
      <c r="E4741" s="276">
        <f t="shared" si="374"/>
        <v>155.19999999999999</v>
      </c>
    </row>
    <row r="4742" spans="1:5" x14ac:dyDescent="0.2">
      <c r="A4742" s="273">
        <f t="shared" si="370"/>
        <v>4740</v>
      </c>
      <c r="B4742" s="16">
        <f t="shared" si="372"/>
        <v>811760.35</v>
      </c>
      <c r="C4742" s="274">
        <f t="shared" si="371"/>
        <v>735648</v>
      </c>
      <c r="D4742" s="276">
        <f t="shared" si="373"/>
        <v>171.25745780590717</v>
      </c>
      <c r="E4742" s="276">
        <f t="shared" si="374"/>
        <v>155.19999999999999</v>
      </c>
    </row>
    <row r="4743" spans="1:5" x14ac:dyDescent="0.2">
      <c r="A4743" s="273">
        <f t="shared" si="370"/>
        <v>4741</v>
      </c>
      <c r="B4743" s="16">
        <f t="shared" si="372"/>
        <v>811927.52749999997</v>
      </c>
      <c r="C4743" s="274">
        <f t="shared" si="371"/>
        <v>735803.2</v>
      </c>
      <c r="D4743" s="276">
        <f t="shared" si="373"/>
        <v>171.25659723686985</v>
      </c>
      <c r="E4743" s="276">
        <f t="shared" si="374"/>
        <v>155.19999999999999</v>
      </c>
    </row>
    <row r="4744" spans="1:5" x14ac:dyDescent="0.2">
      <c r="A4744" s="273">
        <f t="shared" si="370"/>
        <v>4742</v>
      </c>
      <c r="B4744" s="16">
        <f t="shared" si="372"/>
        <v>812094.70500000007</v>
      </c>
      <c r="C4744" s="274">
        <f t="shared" si="371"/>
        <v>735958.39999999991</v>
      </c>
      <c r="D4744" s="276">
        <f t="shared" si="373"/>
        <v>171.25573703078871</v>
      </c>
      <c r="E4744" s="276">
        <f t="shared" si="374"/>
        <v>155.19999999999999</v>
      </c>
    </row>
    <row r="4745" spans="1:5" x14ac:dyDescent="0.2">
      <c r="A4745" s="273">
        <f t="shared" si="370"/>
        <v>4743</v>
      </c>
      <c r="B4745" s="16">
        <f t="shared" si="372"/>
        <v>812261.88250000007</v>
      </c>
      <c r="C4745" s="274">
        <f t="shared" si="371"/>
        <v>736113.6</v>
      </c>
      <c r="D4745" s="276">
        <f t="shared" si="373"/>
        <v>171.25487718743412</v>
      </c>
      <c r="E4745" s="276">
        <f t="shared" si="374"/>
        <v>155.19999999999999</v>
      </c>
    </row>
    <row r="4746" spans="1:5" x14ac:dyDescent="0.2">
      <c r="A4746" s="273">
        <f t="shared" si="370"/>
        <v>4744</v>
      </c>
      <c r="B4746" s="16">
        <f t="shared" si="372"/>
        <v>812429.06</v>
      </c>
      <c r="C4746" s="274">
        <f t="shared" si="371"/>
        <v>736268.79999999993</v>
      </c>
      <c r="D4746" s="276">
        <f t="shared" si="373"/>
        <v>171.25401770657675</v>
      </c>
      <c r="E4746" s="276">
        <f t="shared" si="374"/>
        <v>155.19999999999999</v>
      </c>
    </row>
    <row r="4747" spans="1:5" x14ac:dyDescent="0.2">
      <c r="A4747" s="273">
        <f t="shared" si="370"/>
        <v>4745</v>
      </c>
      <c r="B4747" s="16">
        <f t="shared" si="372"/>
        <v>812596.23750000005</v>
      </c>
      <c r="C4747" s="274">
        <f t="shared" si="371"/>
        <v>736424</v>
      </c>
      <c r="D4747" s="276">
        <f t="shared" si="373"/>
        <v>171.25315858798737</v>
      </c>
      <c r="E4747" s="276">
        <f t="shared" si="374"/>
        <v>155.19999999999999</v>
      </c>
    </row>
    <row r="4748" spans="1:5" x14ac:dyDescent="0.2">
      <c r="A4748" s="273">
        <f t="shared" si="370"/>
        <v>4746</v>
      </c>
      <c r="B4748" s="16">
        <f t="shared" si="372"/>
        <v>812763.41500000004</v>
      </c>
      <c r="C4748" s="274">
        <f t="shared" si="371"/>
        <v>736579.2</v>
      </c>
      <c r="D4748" s="276">
        <f t="shared" si="373"/>
        <v>171.252299831437</v>
      </c>
      <c r="E4748" s="276">
        <f t="shared" si="374"/>
        <v>155.19999999999999</v>
      </c>
    </row>
    <row r="4749" spans="1:5" x14ac:dyDescent="0.2">
      <c r="A4749" s="273">
        <f t="shared" si="370"/>
        <v>4747</v>
      </c>
      <c r="B4749" s="16">
        <f t="shared" si="372"/>
        <v>812930.59250000003</v>
      </c>
      <c r="C4749" s="274">
        <f t="shared" si="371"/>
        <v>736734.39999999991</v>
      </c>
      <c r="D4749" s="276">
        <f t="shared" si="373"/>
        <v>171.25144143669687</v>
      </c>
      <c r="E4749" s="276">
        <f t="shared" si="374"/>
        <v>155.19999999999999</v>
      </c>
    </row>
    <row r="4750" spans="1:5" x14ac:dyDescent="0.2">
      <c r="A4750" s="273">
        <f t="shared" si="370"/>
        <v>4748</v>
      </c>
      <c r="B4750" s="16">
        <f t="shared" si="372"/>
        <v>813097.77</v>
      </c>
      <c r="C4750" s="274">
        <f t="shared" si="371"/>
        <v>736889.6</v>
      </c>
      <c r="D4750" s="276">
        <f t="shared" si="373"/>
        <v>171.25058340353834</v>
      </c>
      <c r="E4750" s="276">
        <f t="shared" si="374"/>
        <v>155.19999999999999</v>
      </c>
    </row>
    <row r="4751" spans="1:5" x14ac:dyDescent="0.2">
      <c r="A4751" s="273">
        <f t="shared" ref="A4751:A4814" si="375">A4750+1</f>
        <v>4749</v>
      </c>
      <c r="B4751" s="16">
        <f t="shared" si="372"/>
        <v>813264.94750000001</v>
      </c>
      <c r="C4751" s="274">
        <f t="shared" ref="C4751:C4814" si="376">A4751*155.2</f>
        <v>737044.79999999993</v>
      </c>
      <c r="D4751" s="276">
        <f t="shared" si="373"/>
        <v>171.24972573173301</v>
      </c>
      <c r="E4751" s="276">
        <f t="shared" si="374"/>
        <v>155.19999999999999</v>
      </c>
    </row>
    <row r="4752" spans="1:5" x14ac:dyDescent="0.2">
      <c r="A4752" s="273">
        <f t="shared" si="375"/>
        <v>4750</v>
      </c>
      <c r="B4752" s="16">
        <f t="shared" si="372"/>
        <v>813432.125</v>
      </c>
      <c r="C4752" s="274">
        <f t="shared" si="376"/>
        <v>737200</v>
      </c>
      <c r="D4752" s="276">
        <f t="shared" si="373"/>
        <v>171.24886842105263</v>
      </c>
      <c r="E4752" s="276">
        <f t="shared" si="374"/>
        <v>155.19999999999999</v>
      </c>
    </row>
    <row r="4753" spans="1:5" x14ac:dyDescent="0.2">
      <c r="A4753" s="273">
        <f t="shared" si="375"/>
        <v>4751</v>
      </c>
      <c r="B4753" s="16">
        <f t="shared" si="372"/>
        <v>813599.30249999999</v>
      </c>
      <c r="C4753" s="274">
        <f t="shared" si="376"/>
        <v>737355.2</v>
      </c>
      <c r="D4753" s="276">
        <f t="shared" si="373"/>
        <v>171.24801147126919</v>
      </c>
      <c r="E4753" s="276">
        <f t="shared" si="374"/>
        <v>155.19999999999999</v>
      </c>
    </row>
    <row r="4754" spans="1:5" x14ac:dyDescent="0.2">
      <c r="A4754" s="273">
        <f t="shared" si="375"/>
        <v>4752</v>
      </c>
      <c r="B4754" s="16">
        <f t="shared" si="372"/>
        <v>813766.48</v>
      </c>
      <c r="C4754" s="274">
        <f t="shared" si="376"/>
        <v>737510.39999999991</v>
      </c>
      <c r="D4754" s="276">
        <f t="shared" si="373"/>
        <v>171.24715488215489</v>
      </c>
      <c r="E4754" s="276">
        <f t="shared" si="374"/>
        <v>155.19999999999999</v>
      </c>
    </row>
    <row r="4755" spans="1:5" x14ac:dyDescent="0.2">
      <c r="A4755" s="273">
        <f t="shared" si="375"/>
        <v>4753</v>
      </c>
      <c r="B4755" s="16">
        <f t="shared" si="372"/>
        <v>813933.65749999997</v>
      </c>
      <c r="C4755" s="274">
        <f t="shared" si="376"/>
        <v>737665.6</v>
      </c>
      <c r="D4755" s="276">
        <f t="shared" si="373"/>
        <v>171.246298653482</v>
      </c>
      <c r="E4755" s="276">
        <f t="shared" si="374"/>
        <v>155.19999999999999</v>
      </c>
    </row>
    <row r="4756" spans="1:5" x14ac:dyDescent="0.2">
      <c r="A4756" s="273">
        <f t="shared" si="375"/>
        <v>4754</v>
      </c>
      <c r="B4756" s="16">
        <f t="shared" si="372"/>
        <v>814100.83500000008</v>
      </c>
      <c r="C4756" s="274">
        <f t="shared" si="376"/>
        <v>737820.79999999993</v>
      </c>
      <c r="D4756" s="276">
        <f t="shared" si="373"/>
        <v>171.24544278502316</v>
      </c>
      <c r="E4756" s="276">
        <f t="shared" si="374"/>
        <v>155.19999999999999</v>
      </c>
    </row>
    <row r="4757" spans="1:5" x14ac:dyDescent="0.2">
      <c r="A4757" s="273">
        <f t="shared" si="375"/>
        <v>4755</v>
      </c>
      <c r="B4757" s="16">
        <f t="shared" si="372"/>
        <v>814268.01250000007</v>
      </c>
      <c r="C4757" s="274">
        <f t="shared" si="376"/>
        <v>737976</v>
      </c>
      <c r="D4757" s="276">
        <f t="shared" si="373"/>
        <v>171.24458727655102</v>
      </c>
      <c r="E4757" s="276">
        <f t="shared" si="374"/>
        <v>155.19999999999999</v>
      </c>
    </row>
    <row r="4758" spans="1:5" x14ac:dyDescent="0.2">
      <c r="A4758" s="273">
        <f t="shared" si="375"/>
        <v>4756</v>
      </c>
      <c r="B4758" s="16">
        <f t="shared" si="372"/>
        <v>814435.19000000006</v>
      </c>
      <c r="C4758" s="274">
        <f t="shared" si="376"/>
        <v>738131.2</v>
      </c>
      <c r="D4758" s="276">
        <f t="shared" si="373"/>
        <v>171.24373212783854</v>
      </c>
      <c r="E4758" s="276">
        <f t="shared" si="374"/>
        <v>155.19999999999999</v>
      </c>
    </row>
    <row r="4759" spans="1:5" x14ac:dyDescent="0.2">
      <c r="A4759" s="273">
        <f t="shared" si="375"/>
        <v>4757</v>
      </c>
      <c r="B4759" s="16">
        <f t="shared" si="372"/>
        <v>814602.36750000005</v>
      </c>
      <c r="C4759" s="274">
        <f t="shared" si="376"/>
        <v>738286.39999999991</v>
      </c>
      <c r="D4759" s="276">
        <f t="shared" si="373"/>
        <v>171.24287733865884</v>
      </c>
      <c r="E4759" s="276">
        <f t="shared" si="374"/>
        <v>155.19999999999999</v>
      </c>
    </row>
    <row r="4760" spans="1:5" x14ac:dyDescent="0.2">
      <c r="A4760" s="273">
        <f t="shared" si="375"/>
        <v>4758</v>
      </c>
      <c r="B4760" s="16">
        <f t="shared" si="372"/>
        <v>814769.54500000004</v>
      </c>
      <c r="C4760" s="274">
        <f t="shared" si="376"/>
        <v>738441.6</v>
      </c>
      <c r="D4760" s="276">
        <f t="shared" si="373"/>
        <v>171.2420229087852</v>
      </c>
      <c r="E4760" s="276">
        <f t="shared" si="374"/>
        <v>155.19999999999999</v>
      </c>
    </row>
    <row r="4761" spans="1:5" x14ac:dyDescent="0.2">
      <c r="A4761" s="273">
        <f t="shared" si="375"/>
        <v>4759</v>
      </c>
      <c r="B4761" s="16">
        <f t="shared" si="372"/>
        <v>814936.72250000003</v>
      </c>
      <c r="C4761" s="274">
        <f t="shared" si="376"/>
        <v>738596.79999999993</v>
      </c>
      <c r="D4761" s="276">
        <f t="shared" si="373"/>
        <v>171.24116883799118</v>
      </c>
      <c r="E4761" s="276">
        <f t="shared" si="374"/>
        <v>155.19999999999999</v>
      </c>
    </row>
    <row r="4762" spans="1:5" x14ac:dyDescent="0.2">
      <c r="A4762" s="273">
        <f t="shared" si="375"/>
        <v>4760</v>
      </c>
      <c r="B4762" s="16">
        <f t="shared" si="372"/>
        <v>815103.9</v>
      </c>
      <c r="C4762" s="274">
        <f t="shared" si="376"/>
        <v>738752</v>
      </c>
      <c r="D4762" s="276">
        <f t="shared" si="373"/>
        <v>171.24031512605043</v>
      </c>
      <c r="E4762" s="276">
        <f t="shared" si="374"/>
        <v>155.19999999999999</v>
      </c>
    </row>
    <row r="4763" spans="1:5" x14ac:dyDescent="0.2">
      <c r="A4763" s="273">
        <f t="shared" si="375"/>
        <v>4761</v>
      </c>
      <c r="B4763" s="16">
        <f t="shared" si="372"/>
        <v>815271.07750000001</v>
      </c>
      <c r="C4763" s="274">
        <f t="shared" si="376"/>
        <v>738907.2</v>
      </c>
      <c r="D4763" s="276">
        <f t="shared" si="373"/>
        <v>171.23946177273683</v>
      </c>
      <c r="E4763" s="276">
        <f t="shared" si="374"/>
        <v>155.19999999999999</v>
      </c>
    </row>
    <row r="4764" spans="1:5" x14ac:dyDescent="0.2">
      <c r="A4764" s="273">
        <f t="shared" si="375"/>
        <v>4762</v>
      </c>
      <c r="B4764" s="16">
        <f t="shared" si="372"/>
        <v>815438.255</v>
      </c>
      <c r="C4764" s="274">
        <f t="shared" si="376"/>
        <v>739062.39999999991</v>
      </c>
      <c r="D4764" s="276">
        <f t="shared" si="373"/>
        <v>171.23860877782445</v>
      </c>
      <c r="E4764" s="276">
        <f t="shared" si="374"/>
        <v>155.19999999999999</v>
      </c>
    </row>
    <row r="4765" spans="1:5" x14ac:dyDescent="0.2">
      <c r="A4765" s="273">
        <f t="shared" si="375"/>
        <v>4763</v>
      </c>
      <c r="B4765" s="16">
        <f t="shared" si="372"/>
        <v>815605.4325</v>
      </c>
      <c r="C4765" s="274">
        <f t="shared" si="376"/>
        <v>739217.6</v>
      </c>
      <c r="D4765" s="276">
        <f t="shared" si="373"/>
        <v>171.23775614108754</v>
      </c>
      <c r="E4765" s="276">
        <f t="shared" si="374"/>
        <v>155.19999999999999</v>
      </c>
    </row>
    <row r="4766" spans="1:5" x14ac:dyDescent="0.2">
      <c r="A4766" s="273">
        <f t="shared" si="375"/>
        <v>4764</v>
      </c>
      <c r="B4766" s="16">
        <f t="shared" si="372"/>
        <v>815772.61</v>
      </c>
      <c r="C4766" s="274">
        <f t="shared" si="376"/>
        <v>739372.79999999993</v>
      </c>
      <c r="D4766" s="276">
        <f t="shared" si="373"/>
        <v>171.23690386230058</v>
      </c>
      <c r="E4766" s="276">
        <f t="shared" si="374"/>
        <v>155.19999999999999</v>
      </c>
    </row>
    <row r="4767" spans="1:5" x14ac:dyDescent="0.2">
      <c r="A4767" s="273">
        <f t="shared" si="375"/>
        <v>4765</v>
      </c>
      <c r="B4767" s="16">
        <f t="shared" si="372"/>
        <v>815939.78749999998</v>
      </c>
      <c r="C4767" s="274">
        <f t="shared" si="376"/>
        <v>739528</v>
      </c>
      <c r="D4767" s="276">
        <f t="shared" si="373"/>
        <v>171.2360519412382</v>
      </c>
      <c r="E4767" s="276">
        <f t="shared" si="374"/>
        <v>155.19999999999999</v>
      </c>
    </row>
    <row r="4768" spans="1:5" x14ac:dyDescent="0.2">
      <c r="A4768" s="273">
        <f t="shared" si="375"/>
        <v>4766</v>
      </c>
      <c r="B4768" s="16">
        <f t="shared" si="372"/>
        <v>816106.96499999997</v>
      </c>
      <c r="C4768" s="274">
        <f t="shared" si="376"/>
        <v>739683.2</v>
      </c>
      <c r="D4768" s="276">
        <f t="shared" si="373"/>
        <v>171.2352003776752</v>
      </c>
      <c r="E4768" s="276">
        <f t="shared" si="374"/>
        <v>155.19999999999999</v>
      </c>
    </row>
    <row r="4769" spans="1:5" x14ac:dyDescent="0.2">
      <c r="A4769" s="273">
        <f t="shared" si="375"/>
        <v>4767</v>
      </c>
      <c r="B4769" s="16">
        <f t="shared" si="372"/>
        <v>816274.14250000007</v>
      </c>
      <c r="C4769" s="274">
        <f t="shared" si="376"/>
        <v>739838.39999999991</v>
      </c>
      <c r="D4769" s="276">
        <f t="shared" si="373"/>
        <v>171.23434917138664</v>
      </c>
      <c r="E4769" s="276">
        <f t="shared" si="374"/>
        <v>155.19999999999999</v>
      </c>
    </row>
    <row r="4770" spans="1:5" x14ac:dyDescent="0.2">
      <c r="A4770" s="273">
        <f t="shared" si="375"/>
        <v>4768</v>
      </c>
      <c r="B4770" s="16">
        <f t="shared" si="372"/>
        <v>816441.32000000007</v>
      </c>
      <c r="C4770" s="274">
        <f t="shared" si="376"/>
        <v>739993.59999999998</v>
      </c>
      <c r="D4770" s="276">
        <f t="shared" si="373"/>
        <v>171.23349832214765</v>
      </c>
      <c r="E4770" s="276">
        <f t="shared" si="374"/>
        <v>155.19999999999999</v>
      </c>
    </row>
    <row r="4771" spans="1:5" x14ac:dyDescent="0.2">
      <c r="A4771" s="273">
        <f t="shared" si="375"/>
        <v>4769</v>
      </c>
      <c r="B4771" s="16">
        <f t="shared" si="372"/>
        <v>816608.49750000006</v>
      </c>
      <c r="C4771" s="274">
        <f t="shared" si="376"/>
        <v>740148.79999999993</v>
      </c>
      <c r="D4771" s="276">
        <f t="shared" si="373"/>
        <v>171.23264782973371</v>
      </c>
      <c r="E4771" s="276">
        <f t="shared" si="374"/>
        <v>155.19999999999999</v>
      </c>
    </row>
    <row r="4772" spans="1:5" x14ac:dyDescent="0.2">
      <c r="A4772" s="273">
        <f t="shared" si="375"/>
        <v>4770</v>
      </c>
      <c r="B4772" s="16">
        <f t="shared" si="372"/>
        <v>816775.67500000005</v>
      </c>
      <c r="C4772" s="274">
        <f t="shared" si="376"/>
        <v>740304</v>
      </c>
      <c r="D4772" s="276">
        <f t="shared" si="373"/>
        <v>171.23179769392036</v>
      </c>
      <c r="E4772" s="276">
        <f t="shared" si="374"/>
        <v>155.19999999999999</v>
      </c>
    </row>
    <row r="4773" spans="1:5" x14ac:dyDescent="0.2">
      <c r="A4773" s="273">
        <f t="shared" si="375"/>
        <v>4771</v>
      </c>
      <c r="B4773" s="16">
        <f t="shared" si="372"/>
        <v>816942.85250000004</v>
      </c>
      <c r="C4773" s="274">
        <f t="shared" si="376"/>
        <v>740459.2</v>
      </c>
      <c r="D4773" s="276">
        <f t="shared" si="373"/>
        <v>171.23094791448335</v>
      </c>
      <c r="E4773" s="276">
        <f t="shared" si="374"/>
        <v>155.19999999999999</v>
      </c>
    </row>
    <row r="4774" spans="1:5" x14ac:dyDescent="0.2">
      <c r="A4774" s="273">
        <f t="shared" si="375"/>
        <v>4772</v>
      </c>
      <c r="B4774" s="16">
        <f t="shared" si="372"/>
        <v>817110.03</v>
      </c>
      <c r="C4774" s="274">
        <f t="shared" si="376"/>
        <v>740614.39999999991</v>
      </c>
      <c r="D4774" s="276">
        <f t="shared" si="373"/>
        <v>171.23009849119867</v>
      </c>
      <c r="E4774" s="276">
        <f t="shared" si="374"/>
        <v>155.19999999999999</v>
      </c>
    </row>
    <row r="4775" spans="1:5" x14ac:dyDescent="0.2">
      <c r="A4775" s="273">
        <f t="shared" si="375"/>
        <v>4773</v>
      </c>
      <c r="B4775" s="16">
        <f t="shared" si="372"/>
        <v>817277.20750000002</v>
      </c>
      <c r="C4775" s="274">
        <f t="shared" si="376"/>
        <v>740769.6</v>
      </c>
      <c r="D4775" s="276">
        <f t="shared" si="373"/>
        <v>171.22924942384245</v>
      </c>
      <c r="E4775" s="276">
        <f t="shared" si="374"/>
        <v>155.19999999999999</v>
      </c>
    </row>
    <row r="4776" spans="1:5" x14ac:dyDescent="0.2">
      <c r="A4776" s="273">
        <f t="shared" si="375"/>
        <v>4774</v>
      </c>
      <c r="B4776" s="16">
        <f t="shared" si="372"/>
        <v>817444.38500000001</v>
      </c>
      <c r="C4776" s="274">
        <f t="shared" si="376"/>
        <v>740924.79999999993</v>
      </c>
      <c r="D4776" s="276">
        <f t="shared" si="373"/>
        <v>171.22840071219105</v>
      </c>
      <c r="E4776" s="276">
        <f t="shared" si="374"/>
        <v>155.19999999999999</v>
      </c>
    </row>
    <row r="4777" spans="1:5" x14ac:dyDescent="0.2">
      <c r="A4777" s="273">
        <f t="shared" si="375"/>
        <v>4775</v>
      </c>
      <c r="B4777" s="16">
        <f t="shared" si="372"/>
        <v>817611.5625</v>
      </c>
      <c r="C4777" s="274">
        <f t="shared" si="376"/>
        <v>741080</v>
      </c>
      <c r="D4777" s="276">
        <f t="shared" si="373"/>
        <v>171.22755235602094</v>
      </c>
      <c r="E4777" s="276">
        <f t="shared" si="374"/>
        <v>155.19999999999999</v>
      </c>
    </row>
    <row r="4778" spans="1:5" x14ac:dyDescent="0.2">
      <c r="A4778" s="273">
        <f t="shared" si="375"/>
        <v>4776</v>
      </c>
      <c r="B4778" s="16">
        <f t="shared" si="372"/>
        <v>817778.74</v>
      </c>
      <c r="C4778" s="274">
        <f t="shared" si="376"/>
        <v>741235.19999999995</v>
      </c>
      <c r="D4778" s="276">
        <f t="shared" si="373"/>
        <v>171.22670435510886</v>
      </c>
      <c r="E4778" s="276">
        <f t="shared" si="374"/>
        <v>155.19999999999999</v>
      </c>
    </row>
    <row r="4779" spans="1:5" x14ac:dyDescent="0.2">
      <c r="A4779" s="273">
        <f t="shared" si="375"/>
        <v>4777</v>
      </c>
      <c r="B4779" s="16">
        <f t="shared" si="372"/>
        <v>817945.91749999998</v>
      </c>
      <c r="C4779" s="274">
        <f t="shared" si="376"/>
        <v>741390.39999999991</v>
      </c>
      <c r="D4779" s="276">
        <f t="shared" si="373"/>
        <v>171.22585670923172</v>
      </c>
      <c r="E4779" s="276">
        <f t="shared" si="374"/>
        <v>155.19999999999999</v>
      </c>
    </row>
    <row r="4780" spans="1:5" x14ac:dyDescent="0.2">
      <c r="A4780" s="273">
        <f t="shared" si="375"/>
        <v>4778</v>
      </c>
      <c r="B4780" s="16">
        <f t="shared" si="372"/>
        <v>818113.09499999997</v>
      </c>
      <c r="C4780" s="274">
        <f t="shared" si="376"/>
        <v>741545.6</v>
      </c>
      <c r="D4780" s="276">
        <f t="shared" si="373"/>
        <v>171.22500941816659</v>
      </c>
      <c r="E4780" s="276">
        <f t="shared" si="374"/>
        <v>155.19999999999999</v>
      </c>
    </row>
    <row r="4781" spans="1:5" x14ac:dyDescent="0.2">
      <c r="A4781" s="273">
        <f t="shared" si="375"/>
        <v>4779</v>
      </c>
      <c r="B4781" s="16">
        <f t="shared" si="372"/>
        <v>818280.27250000008</v>
      </c>
      <c r="C4781" s="274">
        <f t="shared" si="376"/>
        <v>741700.79999999993</v>
      </c>
      <c r="D4781" s="276">
        <f t="shared" si="373"/>
        <v>171.22416248169074</v>
      </c>
      <c r="E4781" s="276">
        <f t="shared" si="374"/>
        <v>155.19999999999999</v>
      </c>
    </row>
    <row r="4782" spans="1:5" x14ac:dyDescent="0.2">
      <c r="A4782" s="273">
        <f t="shared" si="375"/>
        <v>4780</v>
      </c>
      <c r="B4782" s="16">
        <f t="shared" si="372"/>
        <v>818447.45000000007</v>
      </c>
      <c r="C4782" s="274">
        <f t="shared" si="376"/>
        <v>741856</v>
      </c>
      <c r="D4782" s="276">
        <f t="shared" si="373"/>
        <v>171.22331589958159</v>
      </c>
      <c r="E4782" s="276">
        <f t="shared" si="374"/>
        <v>155.19999999999999</v>
      </c>
    </row>
    <row r="4783" spans="1:5" x14ac:dyDescent="0.2">
      <c r="A4783" s="273">
        <f t="shared" si="375"/>
        <v>4781</v>
      </c>
      <c r="B4783" s="16">
        <f t="shared" si="372"/>
        <v>818614.62750000006</v>
      </c>
      <c r="C4783" s="274">
        <f t="shared" si="376"/>
        <v>742011.2</v>
      </c>
      <c r="D4783" s="276">
        <f t="shared" si="373"/>
        <v>171.22246967161684</v>
      </c>
      <c r="E4783" s="276">
        <f t="shared" si="374"/>
        <v>155.19999999999999</v>
      </c>
    </row>
    <row r="4784" spans="1:5" x14ac:dyDescent="0.2">
      <c r="A4784" s="273">
        <f t="shared" si="375"/>
        <v>4782</v>
      </c>
      <c r="B4784" s="16">
        <f t="shared" si="372"/>
        <v>818781.80500000005</v>
      </c>
      <c r="C4784" s="274">
        <f t="shared" si="376"/>
        <v>742166.39999999991</v>
      </c>
      <c r="D4784" s="276">
        <f t="shared" si="373"/>
        <v>171.22162379757424</v>
      </c>
      <c r="E4784" s="276">
        <f t="shared" si="374"/>
        <v>155.19999999999999</v>
      </c>
    </row>
    <row r="4785" spans="1:5" x14ac:dyDescent="0.2">
      <c r="A4785" s="273">
        <f t="shared" si="375"/>
        <v>4783</v>
      </c>
      <c r="B4785" s="16">
        <f t="shared" si="372"/>
        <v>818948.98250000004</v>
      </c>
      <c r="C4785" s="274">
        <f t="shared" si="376"/>
        <v>742321.6</v>
      </c>
      <c r="D4785" s="276">
        <f t="shared" si="373"/>
        <v>171.22077827723186</v>
      </c>
      <c r="E4785" s="276">
        <f t="shared" si="374"/>
        <v>155.19999999999999</v>
      </c>
    </row>
    <row r="4786" spans="1:5" x14ac:dyDescent="0.2">
      <c r="A4786" s="273">
        <f t="shared" si="375"/>
        <v>4784</v>
      </c>
      <c r="B4786" s="16">
        <f t="shared" si="372"/>
        <v>819116.16</v>
      </c>
      <c r="C4786" s="274">
        <f t="shared" si="376"/>
        <v>742476.79999999993</v>
      </c>
      <c r="D4786" s="276">
        <f t="shared" si="373"/>
        <v>171.21993311036789</v>
      </c>
      <c r="E4786" s="276">
        <f t="shared" si="374"/>
        <v>155.19999999999999</v>
      </c>
    </row>
    <row r="4787" spans="1:5" x14ac:dyDescent="0.2">
      <c r="A4787" s="273">
        <f t="shared" si="375"/>
        <v>4785</v>
      </c>
      <c r="B4787" s="16">
        <f t="shared" si="372"/>
        <v>819283.33750000002</v>
      </c>
      <c r="C4787" s="274">
        <f t="shared" si="376"/>
        <v>742632</v>
      </c>
      <c r="D4787" s="276">
        <f t="shared" si="373"/>
        <v>171.2190882967607</v>
      </c>
      <c r="E4787" s="276">
        <f t="shared" si="374"/>
        <v>155.19999999999999</v>
      </c>
    </row>
    <row r="4788" spans="1:5" x14ac:dyDescent="0.2">
      <c r="A4788" s="273">
        <f t="shared" si="375"/>
        <v>4786</v>
      </c>
      <c r="B4788" s="16">
        <f t="shared" si="372"/>
        <v>819450.51500000001</v>
      </c>
      <c r="C4788" s="274">
        <f t="shared" si="376"/>
        <v>742787.2</v>
      </c>
      <c r="D4788" s="276">
        <f t="shared" si="373"/>
        <v>171.21824383618889</v>
      </c>
      <c r="E4788" s="276">
        <f t="shared" si="374"/>
        <v>155.19999999999999</v>
      </c>
    </row>
    <row r="4789" spans="1:5" x14ac:dyDescent="0.2">
      <c r="A4789" s="273">
        <f t="shared" si="375"/>
        <v>4787</v>
      </c>
      <c r="B4789" s="16">
        <f t="shared" si="372"/>
        <v>819617.6925</v>
      </c>
      <c r="C4789" s="274">
        <f t="shared" si="376"/>
        <v>742942.39999999991</v>
      </c>
      <c r="D4789" s="276">
        <f t="shared" si="373"/>
        <v>171.21739972843116</v>
      </c>
      <c r="E4789" s="276">
        <f t="shared" si="374"/>
        <v>155.19999999999999</v>
      </c>
    </row>
    <row r="4790" spans="1:5" x14ac:dyDescent="0.2">
      <c r="A4790" s="273">
        <f t="shared" si="375"/>
        <v>4788</v>
      </c>
      <c r="B4790" s="16">
        <f t="shared" si="372"/>
        <v>819784.87</v>
      </c>
      <c r="C4790" s="274">
        <f t="shared" si="376"/>
        <v>743097.6</v>
      </c>
      <c r="D4790" s="276">
        <f t="shared" si="373"/>
        <v>171.21655597326651</v>
      </c>
      <c r="E4790" s="276">
        <f t="shared" si="374"/>
        <v>155.19999999999999</v>
      </c>
    </row>
    <row r="4791" spans="1:5" x14ac:dyDescent="0.2">
      <c r="A4791" s="273">
        <f t="shared" si="375"/>
        <v>4789</v>
      </c>
      <c r="B4791" s="16">
        <f t="shared" si="372"/>
        <v>819952.04749999999</v>
      </c>
      <c r="C4791" s="274">
        <f t="shared" si="376"/>
        <v>743252.79999999993</v>
      </c>
      <c r="D4791" s="276">
        <f t="shared" si="373"/>
        <v>171.21571257047401</v>
      </c>
      <c r="E4791" s="276">
        <f t="shared" si="374"/>
        <v>155.19999999999999</v>
      </c>
    </row>
    <row r="4792" spans="1:5" x14ac:dyDescent="0.2">
      <c r="A4792" s="273">
        <f t="shared" si="375"/>
        <v>4790</v>
      </c>
      <c r="B4792" s="16">
        <f t="shared" si="372"/>
        <v>820119.22499999998</v>
      </c>
      <c r="C4792" s="274">
        <f t="shared" si="376"/>
        <v>743408</v>
      </c>
      <c r="D4792" s="276">
        <f t="shared" si="373"/>
        <v>171.21486951983297</v>
      </c>
      <c r="E4792" s="276">
        <f t="shared" si="374"/>
        <v>155.19999999999999</v>
      </c>
    </row>
    <row r="4793" spans="1:5" x14ac:dyDescent="0.2">
      <c r="A4793" s="273">
        <f t="shared" si="375"/>
        <v>4791</v>
      </c>
      <c r="B4793" s="16">
        <f t="shared" si="372"/>
        <v>820286.40249999997</v>
      </c>
      <c r="C4793" s="274">
        <f t="shared" si="376"/>
        <v>743563.2</v>
      </c>
      <c r="D4793" s="276">
        <f t="shared" si="373"/>
        <v>171.21402682112293</v>
      </c>
      <c r="E4793" s="276">
        <f t="shared" si="374"/>
        <v>155.19999999999999</v>
      </c>
    </row>
    <row r="4794" spans="1:5" x14ac:dyDescent="0.2">
      <c r="A4794" s="273">
        <f t="shared" si="375"/>
        <v>4792</v>
      </c>
      <c r="B4794" s="16">
        <f t="shared" si="372"/>
        <v>820453.58000000007</v>
      </c>
      <c r="C4794" s="274">
        <f t="shared" si="376"/>
        <v>743718.39999999991</v>
      </c>
      <c r="D4794" s="276">
        <f t="shared" si="373"/>
        <v>171.21318447412355</v>
      </c>
      <c r="E4794" s="276">
        <f t="shared" si="374"/>
        <v>155.19999999999999</v>
      </c>
    </row>
    <row r="4795" spans="1:5" x14ac:dyDescent="0.2">
      <c r="A4795" s="273">
        <f t="shared" si="375"/>
        <v>4793</v>
      </c>
      <c r="B4795" s="16">
        <f t="shared" si="372"/>
        <v>820620.75750000007</v>
      </c>
      <c r="C4795" s="274">
        <f t="shared" si="376"/>
        <v>743873.6</v>
      </c>
      <c r="D4795" s="276">
        <f t="shared" si="373"/>
        <v>171.21234247861466</v>
      </c>
      <c r="E4795" s="276">
        <f t="shared" si="374"/>
        <v>155.19999999999999</v>
      </c>
    </row>
    <row r="4796" spans="1:5" x14ac:dyDescent="0.2">
      <c r="A4796" s="273">
        <f t="shared" si="375"/>
        <v>4794</v>
      </c>
      <c r="B4796" s="16">
        <f t="shared" si="372"/>
        <v>820787.93500000006</v>
      </c>
      <c r="C4796" s="274">
        <f t="shared" si="376"/>
        <v>744028.79999999993</v>
      </c>
      <c r="D4796" s="276">
        <f t="shared" si="373"/>
        <v>171.21150083437632</v>
      </c>
      <c r="E4796" s="276">
        <f t="shared" si="374"/>
        <v>155.19999999999999</v>
      </c>
    </row>
    <row r="4797" spans="1:5" x14ac:dyDescent="0.2">
      <c r="A4797" s="273">
        <f t="shared" si="375"/>
        <v>4795</v>
      </c>
      <c r="B4797" s="16">
        <f t="shared" si="372"/>
        <v>820955.11250000005</v>
      </c>
      <c r="C4797" s="274">
        <f t="shared" si="376"/>
        <v>744184</v>
      </c>
      <c r="D4797" s="276">
        <f t="shared" si="373"/>
        <v>171.21065954118876</v>
      </c>
      <c r="E4797" s="276">
        <f t="shared" si="374"/>
        <v>155.19999999999999</v>
      </c>
    </row>
    <row r="4798" spans="1:5" x14ac:dyDescent="0.2">
      <c r="A4798" s="273">
        <f t="shared" si="375"/>
        <v>4796</v>
      </c>
      <c r="B4798" s="16">
        <f t="shared" si="372"/>
        <v>821122.29</v>
      </c>
      <c r="C4798" s="274">
        <f t="shared" si="376"/>
        <v>744339.2</v>
      </c>
      <c r="D4798" s="276">
        <f t="shared" si="373"/>
        <v>171.20981859883236</v>
      </c>
      <c r="E4798" s="276">
        <f t="shared" si="374"/>
        <v>155.19999999999999</v>
      </c>
    </row>
    <row r="4799" spans="1:5" x14ac:dyDescent="0.2">
      <c r="A4799" s="273">
        <f t="shared" si="375"/>
        <v>4797</v>
      </c>
      <c r="B4799" s="16">
        <f t="shared" si="372"/>
        <v>821289.46750000003</v>
      </c>
      <c r="C4799" s="274">
        <f t="shared" si="376"/>
        <v>744494.39999999991</v>
      </c>
      <c r="D4799" s="276">
        <f t="shared" si="373"/>
        <v>171.20897800708778</v>
      </c>
      <c r="E4799" s="276">
        <f t="shared" si="374"/>
        <v>155.19999999999999</v>
      </c>
    </row>
    <row r="4800" spans="1:5" x14ac:dyDescent="0.2">
      <c r="A4800" s="273">
        <f t="shared" si="375"/>
        <v>4798</v>
      </c>
      <c r="B4800" s="16">
        <f t="shared" si="372"/>
        <v>821456.64500000002</v>
      </c>
      <c r="C4800" s="274">
        <f t="shared" si="376"/>
        <v>744649.6</v>
      </c>
      <c r="D4800" s="276">
        <f t="shared" si="373"/>
        <v>171.20813776573573</v>
      </c>
      <c r="E4800" s="276">
        <f t="shared" si="374"/>
        <v>155.19999999999999</v>
      </c>
    </row>
    <row r="4801" spans="1:5" x14ac:dyDescent="0.2">
      <c r="A4801" s="273">
        <f t="shared" si="375"/>
        <v>4799</v>
      </c>
      <c r="B4801" s="16">
        <f t="shared" si="372"/>
        <v>821623.82250000001</v>
      </c>
      <c r="C4801" s="274">
        <f t="shared" si="376"/>
        <v>744804.79999999993</v>
      </c>
      <c r="D4801" s="276">
        <f t="shared" si="373"/>
        <v>171.20729787455721</v>
      </c>
      <c r="E4801" s="276">
        <f t="shared" si="374"/>
        <v>155.19999999999999</v>
      </c>
    </row>
    <row r="4802" spans="1:5" x14ac:dyDescent="0.2">
      <c r="A4802" s="273">
        <f t="shared" si="375"/>
        <v>4800</v>
      </c>
      <c r="B4802" s="16">
        <f t="shared" si="372"/>
        <v>821791</v>
      </c>
      <c r="C4802" s="274">
        <f t="shared" si="376"/>
        <v>744960</v>
      </c>
      <c r="D4802" s="276">
        <f t="shared" si="373"/>
        <v>171.20645833333333</v>
      </c>
      <c r="E4802" s="276">
        <f t="shared" si="374"/>
        <v>155.19999999999999</v>
      </c>
    </row>
    <row r="4803" spans="1:5" x14ac:dyDescent="0.2">
      <c r="A4803" s="273">
        <f t="shared" si="375"/>
        <v>4801</v>
      </c>
      <c r="B4803" s="16">
        <f t="shared" si="372"/>
        <v>821958.17749999999</v>
      </c>
      <c r="C4803" s="274">
        <f t="shared" si="376"/>
        <v>745115.2</v>
      </c>
      <c r="D4803" s="276">
        <f t="shared" si="373"/>
        <v>171.20561914184546</v>
      </c>
      <c r="E4803" s="276">
        <f t="shared" si="374"/>
        <v>155.19999999999999</v>
      </c>
    </row>
    <row r="4804" spans="1:5" x14ac:dyDescent="0.2">
      <c r="A4804" s="273">
        <f t="shared" si="375"/>
        <v>4802</v>
      </c>
      <c r="B4804" s="16">
        <f t="shared" ref="B4804:B4867" si="377">1.165*(16600+(A4804*143.5))</f>
        <v>822125.35499999998</v>
      </c>
      <c r="C4804" s="274">
        <f t="shared" si="376"/>
        <v>745270.39999999991</v>
      </c>
      <c r="D4804" s="276">
        <f t="shared" ref="D4804:D4867" si="378">B4804/A4804</f>
        <v>171.20478029987504</v>
      </c>
      <c r="E4804" s="276">
        <f t="shared" ref="E4804:E4867" si="379">C4804/A4804</f>
        <v>155.19999999999999</v>
      </c>
    </row>
    <row r="4805" spans="1:5" x14ac:dyDescent="0.2">
      <c r="A4805" s="273">
        <f t="shared" si="375"/>
        <v>4803</v>
      </c>
      <c r="B4805" s="16">
        <f t="shared" si="377"/>
        <v>822292.53249999997</v>
      </c>
      <c r="C4805" s="274">
        <f t="shared" si="376"/>
        <v>745425.6</v>
      </c>
      <c r="D4805" s="276">
        <f t="shared" si="378"/>
        <v>171.20394180720382</v>
      </c>
      <c r="E4805" s="276">
        <f t="shared" si="379"/>
        <v>155.19999999999999</v>
      </c>
    </row>
    <row r="4806" spans="1:5" x14ac:dyDescent="0.2">
      <c r="A4806" s="273">
        <f t="shared" si="375"/>
        <v>4804</v>
      </c>
      <c r="B4806" s="16">
        <f t="shared" si="377"/>
        <v>822459.71000000008</v>
      </c>
      <c r="C4806" s="274">
        <f t="shared" si="376"/>
        <v>745580.79999999993</v>
      </c>
      <c r="D4806" s="276">
        <f t="shared" si="378"/>
        <v>171.20310366361366</v>
      </c>
      <c r="E4806" s="276">
        <f t="shared" si="379"/>
        <v>155.19999999999999</v>
      </c>
    </row>
    <row r="4807" spans="1:5" x14ac:dyDescent="0.2">
      <c r="A4807" s="273">
        <f t="shared" si="375"/>
        <v>4805</v>
      </c>
      <c r="B4807" s="16">
        <f t="shared" si="377"/>
        <v>822626.88750000007</v>
      </c>
      <c r="C4807" s="274">
        <f t="shared" si="376"/>
        <v>745736</v>
      </c>
      <c r="D4807" s="276">
        <f t="shared" si="378"/>
        <v>171.2022658688866</v>
      </c>
      <c r="E4807" s="276">
        <f t="shared" si="379"/>
        <v>155.19999999999999</v>
      </c>
    </row>
    <row r="4808" spans="1:5" x14ac:dyDescent="0.2">
      <c r="A4808" s="273">
        <f t="shared" si="375"/>
        <v>4806</v>
      </c>
      <c r="B4808" s="16">
        <f t="shared" si="377"/>
        <v>822794.06500000006</v>
      </c>
      <c r="C4808" s="274">
        <f t="shared" si="376"/>
        <v>745891.2</v>
      </c>
      <c r="D4808" s="276">
        <f t="shared" si="378"/>
        <v>171.20142842280484</v>
      </c>
      <c r="E4808" s="276">
        <f t="shared" si="379"/>
        <v>155.19999999999999</v>
      </c>
    </row>
    <row r="4809" spans="1:5" x14ac:dyDescent="0.2">
      <c r="A4809" s="273">
        <f t="shared" si="375"/>
        <v>4807</v>
      </c>
      <c r="B4809" s="16">
        <f t="shared" si="377"/>
        <v>822961.24250000005</v>
      </c>
      <c r="C4809" s="274">
        <f t="shared" si="376"/>
        <v>746046.39999999991</v>
      </c>
      <c r="D4809" s="276">
        <f t="shared" si="378"/>
        <v>171.20059132515084</v>
      </c>
      <c r="E4809" s="276">
        <f t="shared" si="379"/>
        <v>155.19999999999999</v>
      </c>
    </row>
    <row r="4810" spans="1:5" x14ac:dyDescent="0.2">
      <c r="A4810" s="273">
        <f t="shared" si="375"/>
        <v>4808</v>
      </c>
      <c r="B4810" s="16">
        <f t="shared" si="377"/>
        <v>823128.42</v>
      </c>
      <c r="C4810" s="274">
        <f t="shared" si="376"/>
        <v>746201.59999999998</v>
      </c>
      <c r="D4810" s="276">
        <f t="shared" si="378"/>
        <v>171.19975457570717</v>
      </c>
      <c r="E4810" s="276">
        <f t="shared" si="379"/>
        <v>155.19999999999999</v>
      </c>
    </row>
    <row r="4811" spans="1:5" x14ac:dyDescent="0.2">
      <c r="A4811" s="273">
        <f t="shared" si="375"/>
        <v>4809</v>
      </c>
      <c r="B4811" s="16">
        <f t="shared" si="377"/>
        <v>823295.59750000003</v>
      </c>
      <c r="C4811" s="274">
        <f t="shared" si="376"/>
        <v>746356.79999999993</v>
      </c>
      <c r="D4811" s="276">
        <f t="shared" si="378"/>
        <v>171.19891817425662</v>
      </c>
      <c r="E4811" s="276">
        <f t="shared" si="379"/>
        <v>155.19999999999999</v>
      </c>
    </row>
    <row r="4812" spans="1:5" x14ac:dyDescent="0.2">
      <c r="A4812" s="273">
        <f t="shared" si="375"/>
        <v>4810</v>
      </c>
      <c r="B4812" s="16">
        <f t="shared" si="377"/>
        <v>823462.77500000002</v>
      </c>
      <c r="C4812" s="274">
        <f t="shared" si="376"/>
        <v>746512</v>
      </c>
      <c r="D4812" s="276">
        <f t="shared" si="378"/>
        <v>171.19808212058211</v>
      </c>
      <c r="E4812" s="276">
        <f t="shared" si="379"/>
        <v>155.19999999999999</v>
      </c>
    </row>
    <row r="4813" spans="1:5" x14ac:dyDescent="0.2">
      <c r="A4813" s="273">
        <f t="shared" si="375"/>
        <v>4811</v>
      </c>
      <c r="B4813" s="16">
        <f t="shared" si="377"/>
        <v>823629.95250000001</v>
      </c>
      <c r="C4813" s="274">
        <f t="shared" si="376"/>
        <v>746667.2</v>
      </c>
      <c r="D4813" s="276">
        <f t="shared" si="378"/>
        <v>171.19724641446686</v>
      </c>
      <c r="E4813" s="276">
        <f t="shared" si="379"/>
        <v>155.19999999999999</v>
      </c>
    </row>
    <row r="4814" spans="1:5" x14ac:dyDescent="0.2">
      <c r="A4814" s="273">
        <f t="shared" si="375"/>
        <v>4812</v>
      </c>
      <c r="B4814" s="16">
        <f t="shared" si="377"/>
        <v>823797.13</v>
      </c>
      <c r="C4814" s="274">
        <f t="shared" si="376"/>
        <v>746822.39999999991</v>
      </c>
      <c r="D4814" s="276">
        <f t="shared" si="378"/>
        <v>171.19641105569409</v>
      </c>
      <c r="E4814" s="276">
        <f t="shared" si="379"/>
        <v>155.19999999999999</v>
      </c>
    </row>
    <row r="4815" spans="1:5" x14ac:dyDescent="0.2">
      <c r="A4815" s="273">
        <f t="shared" ref="A4815:A4878" si="380">A4814+1</f>
        <v>4813</v>
      </c>
      <c r="B4815" s="16">
        <f t="shared" si="377"/>
        <v>823964.3075</v>
      </c>
      <c r="C4815" s="274">
        <f t="shared" ref="C4815:C4878" si="381">A4815*155.2</f>
        <v>746977.6</v>
      </c>
      <c r="D4815" s="276">
        <f t="shared" si="378"/>
        <v>171.19557604404736</v>
      </c>
      <c r="E4815" s="276">
        <f t="shared" si="379"/>
        <v>155.19999999999999</v>
      </c>
    </row>
    <row r="4816" spans="1:5" x14ac:dyDescent="0.2">
      <c r="A4816" s="273">
        <f t="shared" si="380"/>
        <v>4814</v>
      </c>
      <c r="B4816" s="16">
        <f t="shared" si="377"/>
        <v>824131.48499999999</v>
      </c>
      <c r="C4816" s="274">
        <f t="shared" si="381"/>
        <v>747132.79999999993</v>
      </c>
      <c r="D4816" s="276">
        <f t="shared" si="378"/>
        <v>171.19474137931033</v>
      </c>
      <c r="E4816" s="276">
        <f t="shared" si="379"/>
        <v>155.19999999999999</v>
      </c>
    </row>
    <row r="4817" spans="1:5" x14ac:dyDescent="0.2">
      <c r="A4817" s="273">
        <f t="shared" si="380"/>
        <v>4815</v>
      </c>
      <c r="B4817" s="16">
        <f t="shared" si="377"/>
        <v>824298.66249999998</v>
      </c>
      <c r="C4817" s="274">
        <f t="shared" si="381"/>
        <v>747288</v>
      </c>
      <c r="D4817" s="276">
        <f t="shared" si="378"/>
        <v>171.19390706126686</v>
      </c>
      <c r="E4817" s="276">
        <f t="shared" si="379"/>
        <v>155.19999999999999</v>
      </c>
    </row>
    <row r="4818" spans="1:5" x14ac:dyDescent="0.2">
      <c r="A4818" s="273">
        <f t="shared" si="380"/>
        <v>4816</v>
      </c>
      <c r="B4818" s="16">
        <f t="shared" si="377"/>
        <v>824465.84</v>
      </c>
      <c r="C4818" s="274">
        <f t="shared" si="381"/>
        <v>747443.19999999995</v>
      </c>
      <c r="D4818" s="276">
        <f t="shared" si="378"/>
        <v>171.19307308970099</v>
      </c>
      <c r="E4818" s="276">
        <f t="shared" si="379"/>
        <v>155.19999999999999</v>
      </c>
    </row>
    <row r="4819" spans="1:5" x14ac:dyDescent="0.2">
      <c r="A4819" s="273">
        <f t="shared" si="380"/>
        <v>4817</v>
      </c>
      <c r="B4819" s="16">
        <f t="shared" si="377"/>
        <v>824633.01750000007</v>
      </c>
      <c r="C4819" s="274">
        <f t="shared" si="381"/>
        <v>747598.39999999991</v>
      </c>
      <c r="D4819" s="276">
        <f t="shared" si="378"/>
        <v>171.19223946439695</v>
      </c>
      <c r="E4819" s="276">
        <f t="shared" si="379"/>
        <v>155.19999999999999</v>
      </c>
    </row>
    <row r="4820" spans="1:5" x14ac:dyDescent="0.2">
      <c r="A4820" s="273">
        <f t="shared" si="380"/>
        <v>4818</v>
      </c>
      <c r="B4820" s="16">
        <f t="shared" si="377"/>
        <v>824800.19500000007</v>
      </c>
      <c r="C4820" s="274">
        <f t="shared" si="381"/>
        <v>747753.6</v>
      </c>
      <c r="D4820" s="276">
        <f t="shared" si="378"/>
        <v>171.19140618513907</v>
      </c>
      <c r="E4820" s="276">
        <f t="shared" si="379"/>
        <v>155.19999999999999</v>
      </c>
    </row>
    <row r="4821" spans="1:5" x14ac:dyDescent="0.2">
      <c r="A4821" s="273">
        <f t="shared" si="380"/>
        <v>4819</v>
      </c>
      <c r="B4821" s="16">
        <f t="shared" si="377"/>
        <v>824967.37250000006</v>
      </c>
      <c r="C4821" s="274">
        <f t="shared" si="381"/>
        <v>747908.79999999993</v>
      </c>
      <c r="D4821" s="276">
        <f t="shared" si="378"/>
        <v>171.19057325171198</v>
      </c>
      <c r="E4821" s="276">
        <f t="shared" si="379"/>
        <v>155.19999999999999</v>
      </c>
    </row>
    <row r="4822" spans="1:5" x14ac:dyDescent="0.2">
      <c r="A4822" s="273">
        <f t="shared" si="380"/>
        <v>4820</v>
      </c>
      <c r="B4822" s="16">
        <f t="shared" si="377"/>
        <v>825134.55</v>
      </c>
      <c r="C4822" s="274">
        <f t="shared" si="381"/>
        <v>748064</v>
      </c>
      <c r="D4822" s="276">
        <f t="shared" si="378"/>
        <v>171.18974066390044</v>
      </c>
      <c r="E4822" s="276">
        <f t="shared" si="379"/>
        <v>155.19999999999999</v>
      </c>
    </row>
    <row r="4823" spans="1:5" x14ac:dyDescent="0.2">
      <c r="A4823" s="273">
        <f t="shared" si="380"/>
        <v>4821</v>
      </c>
      <c r="B4823" s="16">
        <f t="shared" si="377"/>
        <v>825301.72750000004</v>
      </c>
      <c r="C4823" s="274">
        <f t="shared" si="381"/>
        <v>748219.2</v>
      </c>
      <c r="D4823" s="276">
        <f t="shared" si="378"/>
        <v>171.18890842148932</v>
      </c>
      <c r="E4823" s="276">
        <f t="shared" si="379"/>
        <v>155.19999999999999</v>
      </c>
    </row>
    <row r="4824" spans="1:5" x14ac:dyDescent="0.2">
      <c r="A4824" s="273">
        <f t="shared" si="380"/>
        <v>4822</v>
      </c>
      <c r="B4824" s="16">
        <f t="shared" si="377"/>
        <v>825468.90500000003</v>
      </c>
      <c r="C4824" s="274">
        <f t="shared" si="381"/>
        <v>748374.39999999991</v>
      </c>
      <c r="D4824" s="276">
        <f t="shared" si="378"/>
        <v>171.18807652426381</v>
      </c>
      <c r="E4824" s="276">
        <f t="shared" si="379"/>
        <v>155.19999999999999</v>
      </c>
    </row>
    <row r="4825" spans="1:5" x14ac:dyDescent="0.2">
      <c r="A4825" s="273">
        <f t="shared" si="380"/>
        <v>4823</v>
      </c>
      <c r="B4825" s="16">
        <f t="shared" si="377"/>
        <v>825636.08250000002</v>
      </c>
      <c r="C4825" s="274">
        <f t="shared" si="381"/>
        <v>748529.6</v>
      </c>
      <c r="D4825" s="276">
        <f t="shared" si="378"/>
        <v>171.18724497200913</v>
      </c>
      <c r="E4825" s="276">
        <f t="shared" si="379"/>
        <v>155.19999999999999</v>
      </c>
    </row>
    <row r="4826" spans="1:5" x14ac:dyDescent="0.2">
      <c r="A4826" s="273">
        <f t="shared" si="380"/>
        <v>4824</v>
      </c>
      <c r="B4826" s="16">
        <f t="shared" si="377"/>
        <v>825803.26</v>
      </c>
      <c r="C4826" s="274">
        <f t="shared" si="381"/>
        <v>748684.79999999993</v>
      </c>
      <c r="D4826" s="276">
        <f t="shared" si="378"/>
        <v>171.18641376451077</v>
      </c>
      <c r="E4826" s="276">
        <f t="shared" si="379"/>
        <v>155.19999999999999</v>
      </c>
    </row>
    <row r="4827" spans="1:5" x14ac:dyDescent="0.2">
      <c r="A4827" s="273">
        <f t="shared" si="380"/>
        <v>4825</v>
      </c>
      <c r="B4827" s="16">
        <f t="shared" si="377"/>
        <v>825970.4375</v>
      </c>
      <c r="C4827" s="274">
        <f t="shared" si="381"/>
        <v>748840</v>
      </c>
      <c r="D4827" s="276">
        <f t="shared" si="378"/>
        <v>171.1855829015544</v>
      </c>
      <c r="E4827" s="276">
        <f t="shared" si="379"/>
        <v>155.19999999999999</v>
      </c>
    </row>
    <row r="4828" spans="1:5" x14ac:dyDescent="0.2">
      <c r="A4828" s="273">
        <f t="shared" si="380"/>
        <v>4826</v>
      </c>
      <c r="B4828" s="16">
        <f t="shared" si="377"/>
        <v>826137.61499999999</v>
      </c>
      <c r="C4828" s="274">
        <f t="shared" si="381"/>
        <v>748995.2</v>
      </c>
      <c r="D4828" s="276">
        <f t="shared" si="378"/>
        <v>171.18475238292581</v>
      </c>
      <c r="E4828" s="276">
        <f t="shared" si="379"/>
        <v>155.19999999999999</v>
      </c>
    </row>
    <row r="4829" spans="1:5" x14ac:dyDescent="0.2">
      <c r="A4829" s="273">
        <f t="shared" si="380"/>
        <v>4827</v>
      </c>
      <c r="B4829" s="16">
        <f t="shared" si="377"/>
        <v>826304.79249999998</v>
      </c>
      <c r="C4829" s="274">
        <f t="shared" si="381"/>
        <v>749150.39999999991</v>
      </c>
      <c r="D4829" s="276">
        <f t="shared" si="378"/>
        <v>171.18392220841102</v>
      </c>
      <c r="E4829" s="276">
        <f t="shared" si="379"/>
        <v>155.19999999999999</v>
      </c>
    </row>
    <row r="4830" spans="1:5" x14ac:dyDescent="0.2">
      <c r="A4830" s="273">
        <f t="shared" si="380"/>
        <v>4828</v>
      </c>
      <c r="B4830" s="16">
        <f t="shared" si="377"/>
        <v>826471.97</v>
      </c>
      <c r="C4830" s="274">
        <f t="shared" si="381"/>
        <v>749305.6</v>
      </c>
      <c r="D4830" s="276">
        <f t="shared" si="378"/>
        <v>171.18309237779619</v>
      </c>
      <c r="E4830" s="276">
        <f t="shared" si="379"/>
        <v>155.19999999999999</v>
      </c>
    </row>
    <row r="4831" spans="1:5" x14ac:dyDescent="0.2">
      <c r="A4831" s="273">
        <f t="shared" si="380"/>
        <v>4829</v>
      </c>
      <c r="B4831" s="16">
        <f t="shared" si="377"/>
        <v>826639.14750000008</v>
      </c>
      <c r="C4831" s="274">
        <f t="shared" si="381"/>
        <v>749460.79999999993</v>
      </c>
      <c r="D4831" s="276">
        <f t="shared" si="378"/>
        <v>171.18226289086769</v>
      </c>
      <c r="E4831" s="276">
        <f t="shared" si="379"/>
        <v>155.19999999999999</v>
      </c>
    </row>
    <row r="4832" spans="1:5" x14ac:dyDescent="0.2">
      <c r="A4832" s="273">
        <f t="shared" si="380"/>
        <v>4830</v>
      </c>
      <c r="B4832" s="16">
        <f t="shared" si="377"/>
        <v>826806.32500000007</v>
      </c>
      <c r="C4832" s="274">
        <f t="shared" si="381"/>
        <v>749616</v>
      </c>
      <c r="D4832" s="276">
        <f t="shared" si="378"/>
        <v>171.18143374741203</v>
      </c>
      <c r="E4832" s="276">
        <f t="shared" si="379"/>
        <v>155.19999999999999</v>
      </c>
    </row>
    <row r="4833" spans="1:5" x14ac:dyDescent="0.2">
      <c r="A4833" s="273">
        <f t="shared" si="380"/>
        <v>4831</v>
      </c>
      <c r="B4833" s="16">
        <f t="shared" si="377"/>
        <v>826973.50250000006</v>
      </c>
      <c r="C4833" s="274">
        <f t="shared" si="381"/>
        <v>749771.2</v>
      </c>
      <c r="D4833" s="276">
        <f t="shared" si="378"/>
        <v>171.1806049472159</v>
      </c>
      <c r="E4833" s="276">
        <f t="shared" si="379"/>
        <v>155.19999999999999</v>
      </c>
    </row>
    <row r="4834" spans="1:5" x14ac:dyDescent="0.2">
      <c r="A4834" s="273">
        <f t="shared" si="380"/>
        <v>4832</v>
      </c>
      <c r="B4834" s="16">
        <f t="shared" si="377"/>
        <v>827140.68</v>
      </c>
      <c r="C4834" s="274">
        <f t="shared" si="381"/>
        <v>749926.39999999991</v>
      </c>
      <c r="D4834" s="276">
        <f t="shared" si="378"/>
        <v>171.17977649006625</v>
      </c>
      <c r="E4834" s="276">
        <f t="shared" si="379"/>
        <v>155.19999999999999</v>
      </c>
    </row>
    <row r="4835" spans="1:5" x14ac:dyDescent="0.2">
      <c r="A4835" s="273">
        <f t="shared" si="380"/>
        <v>4833</v>
      </c>
      <c r="B4835" s="16">
        <f t="shared" si="377"/>
        <v>827307.85750000004</v>
      </c>
      <c r="C4835" s="274">
        <f t="shared" si="381"/>
        <v>750081.6</v>
      </c>
      <c r="D4835" s="276">
        <f t="shared" si="378"/>
        <v>171.17894837575005</v>
      </c>
      <c r="E4835" s="276">
        <f t="shared" si="379"/>
        <v>155.19999999999999</v>
      </c>
    </row>
    <row r="4836" spans="1:5" x14ac:dyDescent="0.2">
      <c r="A4836" s="273">
        <f t="shared" si="380"/>
        <v>4834</v>
      </c>
      <c r="B4836" s="16">
        <f t="shared" si="377"/>
        <v>827475.03500000003</v>
      </c>
      <c r="C4836" s="274">
        <f t="shared" si="381"/>
        <v>750236.79999999993</v>
      </c>
      <c r="D4836" s="276">
        <f t="shared" si="378"/>
        <v>171.17812060405461</v>
      </c>
      <c r="E4836" s="276">
        <f t="shared" si="379"/>
        <v>155.19999999999999</v>
      </c>
    </row>
    <row r="4837" spans="1:5" x14ac:dyDescent="0.2">
      <c r="A4837" s="273">
        <f t="shared" si="380"/>
        <v>4835</v>
      </c>
      <c r="B4837" s="16">
        <f t="shared" si="377"/>
        <v>827642.21250000002</v>
      </c>
      <c r="C4837" s="274">
        <f t="shared" si="381"/>
        <v>750392</v>
      </c>
      <c r="D4837" s="276">
        <f t="shared" si="378"/>
        <v>171.17729317476733</v>
      </c>
      <c r="E4837" s="276">
        <f t="shared" si="379"/>
        <v>155.19999999999999</v>
      </c>
    </row>
    <row r="4838" spans="1:5" x14ac:dyDescent="0.2">
      <c r="A4838" s="273">
        <f t="shared" si="380"/>
        <v>4836</v>
      </c>
      <c r="B4838" s="16">
        <f t="shared" si="377"/>
        <v>827809.39</v>
      </c>
      <c r="C4838" s="274">
        <f t="shared" si="381"/>
        <v>750547.2</v>
      </c>
      <c r="D4838" s="276">
        <f t="shared" si="378"/>
        <v>171.17646608767578</v>
      </c>
      <c r="E4838" s="276">
        <f t="shared" si="379"/>
        <v>155.19999999999999</v>
      </c>
    </row>
    <row r="4839" spans="1:5" x14ac:dyDescent="0.2">
      <c r="A4839" s="273">
        <f t="shared" si="380"/>
        <v>4837</v>
      </c>
      <c r="B4839" s="16">
        <f t="shared" si="377"/>
        <v>827976.5675</v>
      </c>
      <c r="C4839" s="274">
        <f t="shared" si="381"/>
        <v>750702.39999999991</v>
      </c>
      <c r="D4839" s="276">
        <f t="shared" si="378"/>
        <v>171.17563934256771</v>
      </c>
      <c r="E4839" s="276">
        <f t="shared" si="379"/>
        <v>155.19999999999999</v>
      </c>
    </row>
    <row r="4840" spans="1:5" x14ac:dyDescent="0.2">
      <c r="A4840" s="273">
        <f t="shared" si="380"/>
        <v>4838</v>
      </c>
      <c r="B4840" s="16">
        <f t="shared" si="377"/>
        <v>828143.745</v>
      </c>
      <c r="C4840" s="274">
        <f t="shared" si="381"/>
        <v>750857.6</v>
      </c>
      <c r="D4840" s="276">
        <f t="shared" si="378"/>
        <v>171.17481293923109</v>
      </c>
      <c r="E4840" s="276">
        <f t="shared" si="379"/>
        <v>155.19999999999999</v>
      </c>
    </row>
    <row r="4841" spans="1:5" x14ac:dyDescent="0.2">
      <c r="A4841" s="273">
        <f t="shared" si="380"/>
        <v>4839</v>
      </c>
      <c r="B4841" s="16">
        <f t="shared" si="377"/>
        <v>828310.92249999999</v>
      </c>
      <c r="C4841" s="274">
        <f t="shared" si="381"/>
        <v>751012.79999999993</v>
      </c>
      <c r="D4841" s="276">
        <f t="shared" si="378"/>
        <v>171.17398687745401</v>
      </c>
      <c r="E4841" s="276">
        <f t="shared" si="379"/>
        <v>155.19999999999999</v>
      </c>
    </row>
    <row r="4842" spans="1:5" x14ac:dyDescent="0.2">
      <c r="A4842" s="273">
        <f t="shared" si="380"/>
        <v>4840</v>
      </c>
      <c r="B4842" s="16">
        <f t="shared" si="377"/>
        <v>828478.1</v>
      </c>
      <c r="C4842" s="274">
        <f t="shared" si="381"/>
        <v>751168</v>
      </c>
      <c r="D4842" s="276">
        <f t="shared" si="378"/>
        <v>171.17316115702479</v>
      </c>
      <c r="E4842" s="276">
        <f t="shared" si="379"/>
        <v>155.19999999999999</v>
      </c>
    </row>
    <row r="4843" spans="1:5" x14ac:dyDescent="0.2">
      <c r="A4843" s="273">
        <f t="shared" si="380"/>
        <v>4841</v>
      </c>
      <c r="B4843" s="16">
        <f t="shared" si="377"/>
        <v>828645.27749999997</v>
      </c>
      <c r="C4843" s="274">
        <f t="shared" si="381"/>
        <v>751323.2</v>
      </c>
      <c r="D4843" s="276">
        <f t="shared" si="378"/>
        <v>171.17233577773186</v>
      </c>
      <c r="E4843" s="276">
        <f t="shared" si="379"/>
        <v>155.19999999999999</v>
      </c>
    </row>
    <row r="4844" spans="1:5" x14ac:dyDescent="0.2">
      <c r="A4844" s="273">
        <f t="shared" si="380"/>
        <v>4842</v>
      </c>
      <c r="B4844" s="16">
        <f t="shared" si="377"/>
        <v>828812.45500000007</v>
      </c>
      <c r="C4844" s="274">
        <f t="shared" si="381"/>
        <v>751478.39999999991</v>
      </c>
      <c r="D4844" s="276">
        <f t="shared" si="378"/>
        <v>171.17151073936392</v>
      </c>
      <c r="E4844" s="276">
        <f t="shared" si="379"/>
        <v>155.19999999999999</v>
      </c>
    </row>
    <row r="4845" spans="1:5" x14ac:dyDescent="0.2">
      <c r="A4845" s="273">
        <f t="shared" si="380"/>
        <v>4843</v>
      </c>
      <c r="B4845" s="16">
        <f t="shared" si="377"/>
        <v>828979.63250000007</v>
      </c>
      <c r="C4845" s="274">
        <f t="shared" si="381"/>
        <v>751633.6</v>
      </c>
      <c r="D4845" s="276">
        <f t="shared" si="378"/>
        <v>171.1706860417097</v>
      </c>
      <c r="E4845" s="276">
        <f t="shared" si="379"/>
        <v>155.19999999999999</v>
      </c>
    </row>
    <row r="4846" spans="1:5" x14ac:dyDescent="0.2">
      <c r="A4846" s="273">
        <f t="shared" si="380"/>
        <v>4844</v>
      </c>
      <c r="B4846" s="16">
        <f t="shared" si="377"/>
        <v>829146.81</v>
      </c>
      <c r="C4846" s="274">
        <f t="shared" si="381"/>
        <v>751788.79999999993</v>
      </c>
      <c r="D4846" s="276">
        <f t="shared" si="378"/>
        <v>171.16986168455821</v>
      </c>
      <c r="E4846" s="276">
        <f t="shared" si="379"/>
        <v>155.19999999999999</v>
      </c>
    </row>
    <row r="4847" spans="1:5" x14ac:dyDescent="0.2">
      <c r="A4847" s="273">
        <f t="shared" si="380"/>
        <v>4845</v>
      </c>
      <c r="B4847" s="16">
        <f t="shared" si="377"/>
        <v>829313.98750000005</v>
      </c>
      <c r="C4847" s="274">
        <f t="shared" si="381"/>
        <v>751944</v>
      </c>
      <c r="D4847" s="276">
        <f t="shared" si="378"/>
        <v>171.16903766769866</v>
      </c>
      <c r="E4847" s="276">
        <f t="shared" si="379"/>
        <v>155.19999999999999</v>
      </c>
    </row>
    <row r="4848" spans="1:5" x14ac:dyDescent="0.2">
      <c r="A4848" s="273">
        <f t="shared" si="380"/>
        <v>4846</v>
      </c>
      <c r="B4848" s="16">
        <f t="shared" si="377"/>
        <v>829481.16500000004</v>
      </c>
      <c r="C4848" s="274">
        <f t="shared" si="381"/>
        <v>752099.2</v>
      </c>
      <c r="D4848" s="276">
        <f t="shared" si="378"/>
        <v>171.16821399092035</v>
      </c>
      <c r="E4848" s="276">
        <f t="shared" si="379"/>
        <v>155.19999999999999</v>
      </c>
    </row>
    <row r="4849" spans="1:5" x14ac:dyDescent="0.2">
      <c r="A4849" s="273">
        <f t="shared" si="380"/>
        <v>4847</v>
      </c>
      <c r="B4849" s="16">
        <f t="shared" si="377"/>
        <v>829648.34250000003</v>
      </c>
      <c r="C4849" s="274">
        <f t="shared" si="381"/>
        <v>752254.39999999991</v>
      </c>
      <c r="D4849" s="276">
        <f t="shared" si="378"/>
        <v>171.16739065401279</v>
      </c>
      <c r="E4849" s="276">
        <f t="shared" si="379"/>
        <v>155.19999999999999</v>
      </c>
    </row>
    <row r="4850" spans="1:5" x14ac:dyDescent="0.2">
      <c r="A4850" s="273">
        <f t="shared" si="380"/>
        <v>4848</v>
      </c>
      <c r="B4850" s="16">
        <f t="shared" si="377"/>
        <v>829815.52</v>
      </c>
      <c r="C4850" s="274">
        <f t="shared" si="381"/>
        <v>752409.59999999998</v>
      </c>
      <c r="D4850" s="276">
        <f t="shared" si="378"/>
        <v>171.16656765676569</v>
      </c>
      <c r="E4850" s="276">
        <f t="shared" si="379"/>
        <v>155.19999999999999</v>
      </c>
    </row>
    <row r="4851" spans="1:5" x14ac:dyDescent="0.2">
      <c r="A4851" s="273">
        <f t="shared" si="380"/>
        <v>4849</v>
      </c>
      <c r="B4851" s="16">
        <f t="shared" si="377"/>
        <v>829982.69750000001</v>
      </c>
      <c r="C4851" s="274">
        <f t="shared" si="381"/>
        <v>752564.79999999993</v>
      </c>
      <c r="D4851" s="276">
        <f t="shared" si="378"/>
        <v>171.16574499896885</v>
      </c>
      <c r="E4851" s="276">
        <f t="shared" si="379"/>
        <v>155.19999999999999</v>
      </c>
    </row>
    <row r="4852" spans="1:5" x14ac:dyDescent="0.2">
      <c r="A4852" s="273">
        <f t="shared" si="380"/>
        <v>4850</v>
      </c>
      <c r="B4852" s="16">
        <f t="shared" si="377"/>
        <v>830149.875</v>
      </c>
      <c r="C4852" s="274">
        <f t="shared" si="381"/>
        <v>752720</v>
      </c>
      <c r="D4852" s="276">
        <f t="shared" si="378"/>
        <v>171.16492268041236</v>
      </c>
      <c r="E4852" s="276">
        <f t="shared" si="379"/>
        <v>155.19999999999999</v>
      </c>
    </row>
    <row r="4853" spans="1:5" x14ac:dyDescent="0.2">
      <c r="A4853" s="273">
        <f t="shared" si="380"/>
        <v>4851</v>
      </c>
      <c r="B4853" s="16">
        <f t="shared" si="377"/>
        <v>830317.05249999999</v>
      </c>
      <c r="C4853" s="274">
        <f t="shared" si="381"/>
        <v>752875.2</v>
      </c>
      <c r="D4853" s="276">
        <f t="shared" si="378"/>
        <v>171.16410070088642</v>
      </c>
      <c r="E4853" s="276">
        <f t="shared" si="379"/>
        <v>155.19999999999999</v>
      </c>
    </row>
    <row r="4854" spans="1:5" x14ac:dyDescent="0.2">
      <c r="A4854" s="273">
        <f t="shared" si="380"/>
        <v>4852</v>
      </c>
      <c r="B4854" s="16">
        <f t="shared" si="377"/>
        <v>830484.23</v>
      </c>
      <c r="C4854" s="274">
        <f t="shared" si="381"/>
        <v>753030.39999999991</v>
      </c>
      <c r="D4854" s="276">
        <f t="shared" si="378"/>
        <v>171.16327906018137</v>
      </c>
      <c r="E4854" s="276">
        <f t="shared" si="379"/>
        <v>155.19999999999999</v>
      </c>
    </row>
    <row r="4855" spans="1:5" x14ac:dyDescent="0.2">
      <c r="A4855" s="273">
        <f t="shared" si="380"/>
        <v>4853</v>
      </c>
      <c r="B4855" s="16">
        <f t="shared" si="377"/>
        <v>830651.40749999997</v>
      </c>
      <c r="C4855" s="274">
        <f t="shared" si="381"/>
        <v>753185.6</v>
      </c>
      <c r="D4855" s="276">
        <f t="shared" si="378"/>
        <v>171.16245775808778</v>
      </c>
      <c r="E4855" s="276">
        <f t="shared" si="379"/>
        <v>155.19999999999999</v>
      </c>
    </row>
    <row r="4856" spans="1:5" x14ac:dyDescent="0.2">
      <c r="A4856" s="273">
        <f t="shared" si="380"/>
        <v>4854</v>
      </c>
      <c r="B4856" s="16">
        <f t="shared" si="377"/>
        <v>830818.58500000008</v>
      </c>
      <c r="C4856" s="274">
        <f t="shared" si="381"/>
        <v>753340.79999999993</v>
      </c>
      <c r="D4856" s="276">
        <f t="shared" si="378"/>
        <v>171.1616367943964</v>
      </c>
      <c r="E4856" s="276">
        <f t="shared" si="379"/>
        <v>155.19999999999999</v>
      </c>
    </row>
    <row r="4857" spans="1:5" x14ac:dyDescent="0.2">
      <c r="A4857" s="273">
        <f t="shared" si="380"/>
        <v>4855</v>
      </c>
      <c r="B4857" s="16">
        <f t="shared" si="377"/>
        <v>830985.76250000007</v>
      </c>
      <c r="C4857" s="274">
        <f t="shared" si="381"/>
        <v>753496</v>
      </c>
      <c r="D4857" s="276">
        <f t="shared" si="378"/>
        <v>171.16081616889807</v>
      </c>
      <c r="E4857" s="276">
        <f t="shared" si="379"/>
        <v>155.19999999999999</v>
      </c>
    </row>
    <row r="4858" spans="1:5" x14ac:dyDescent="0.2">
      <c r="A4858" s="273">
        <f t="shared" si="380"/>
        <v>4856</v>
      </c>
      <c r="B4858" s="16">
        <f t="shared" si="377"/>
        <v>831152.94000000006</v>
      </c>
      <c r="C4858" s="274">
        <f t="shared" si="381"/>
        <v>753651.19999999995</v>
      </c>
      <c r="D4858" s="276">
        <f t="shared" si="378"/>
        <v>171.15999588138388</v>
      </c>
      <c r="E4858" s="276">
        <f t="shared" si="379"/>
        <v>155.19999999999999</v>
      </c>
    </row>
    <row r="4859" spans="1:5" x14ac:dyDescent="0.2">
      <c r="A4859" s="273">
        <f t="shared" si="380"/>
        <v>4857</v>
      </c>
      <c r="B4859" s="16">
        <f t="shared" si="377"/>
        <v>831320.11750000005</v>
      </c>
      <c r="C4859" s="274">
        <f t="shared" si="381"/>
        <v>753806.39999999991</v>
      </c>
      <c r="D4859" s="276">
        <f t="shared" si="378"/>
        <v>171.15917593164505</v>
      </c>
      <c r="E4859" s="276">
        <f t="shared" si="379"/>
        <v>155.19999999999999</v>
      </c>
    </row>
    <row r="4860" spans="1:5" x14ac:dyDescent="0.2">
      <c r="A4860" s="273">
        <f t="shared" si="380"/>
        <v>4858</v>
      </c>
      <c r="B4860" s="16">
        <f t="shared" si="377"/>
        <v>831487.29500000004</v>
      </c>
      <c r="C4860" s="274">
        <f t="shared" si="381"/>
        <v>753961.6</v>
      </c>
      <c r="D4860" s="276">
        <f t="shared" si="378"/>
        <v>171.15835631947303</v>
      </c>
      <c r="E4860" s="276">
        <f t="shared" si="379"/>
        <v>155.19999999999999</v>
      </c>
    </row>
    <row r="4861" spans="1:5" x14ac:dyDescent="0.2">
      <c r="A4861" s="273">
        <f t="shared" si="380"/>
        <v>4859</v>
      </c>
      <c r="B4861" s="16">
        <f t="shared" si="377"/>
        <v>831654.47250000003</v>
      </c>
      <c r="C4861" s="274">
        <f t="shared" si="381"/>
        <v>754116.79999999993</v>
      </c>
      <c r="D4861" s="276">
        <f t="shared" si="378"/>
        <v>171.15753704465939</v>
      </c>
      <c r="E4861" s="276">
        <f t="shared" si="379"/>
        <v>155.19999999999999</v>
      </c>
    </row>
    <row r="4862" spans="1:5" x14ac:dyDescent="0.2">
      <c r="A4862" s="273">
        <f t="shared" si="380"/>
        <v>4860</v>
      </c>
      <c r="B4862" s="16">
        <f t="shared" si="377"/>
        <v>831821.65</v>
      </c>
      <c r="C4862" s="274">
        <f t="shared" si="381"/>
        <v>754272</v>
      </c>
      <c r="D4862" s="276">
        <f t="shared" si="378"/>
        <v>171.1567181069959</v>
      </c>
      <c r="E4862" s="276">
        <f t="shared" si="379"/>
        <v>155.19999999999999</v>
      </c>
    </row>
    <row r="4863" spans="1:5" x14ac:dyDescent="0.2">
      <c r="A4863" s="273">
        <f t="shared" si="380"/>
        <v>4861</v>
      </c>
      <c r="B4863" s="16">
        <f t="shared" si="377"/>
        <v>831988.82750000001</v>
      </c>
      <c r="C4863" s="274">
        <f t="shared" si="381"/>
        <v>754427.2</v>
      </c>
      <c r="D4863" s="276">
        <f t="shared" si="378"/>
        <v>171.15589950627444</v>
      </c>
      <c r="E4863" s="276">
        <f t="shared" si="379"/>
        <v>155.19999999999999</v>
      </c>
    </row>
    <row r="4864" spans="1:5" x14ac:dyDescent="0.2">
      <c r="A4864" s="273">
        <f t="shared" si="380"/>
        <v>4862</v>
      </c>
      <c r="B4864" s="16">
        <f t="shared" si="377"/>
        <v>832156.005</v>
      </c>
      <c r="C4864" s="274">
        <f t="shared" si="381"/>
        <v>754582.39999999991</v>
      </c>
      <c r="D4864" s="276">
        <f t="shared" si="378"/>
        <v>171.15508124228714</v>
      </c>
      <c r="E4864" s="276">
        <f t="shared" si="379"/>
        <v>155.19999999999999</v>
      </c>
    </row>
    <row r="4865" spans="1:5" x14ac:dyDescent="0.2">
      <c r="A4865" s="273">
        <f t="shared" si="380"/>
        <v>4863</v>
      </c>
      <c r="B4865" s="16">
        <f t="shared" si="377"/>
        <v>832323.1825</v>
      </c>
      <c r="C4865" s="274">
        <f t="shared" si="381"/>
        <v>754737.6</v>
      </c>
      <c r="D4865" s="276">
        <f t="shared" si="378"/>
        <v>171.15426331482624</v>
      </c>
      <c r="E4865" s="276">
        <f t="shared" si="379"/>
        <v>155.19999999999999</v>
      </c>
    </row>
    <row r="4866" spans="1:5" x14ac:dyDescent="0.2">
      <c r="A4866" s="273">
        <f t="shared" si="380"/>
        <v>4864</v>
      </c>
      <c r="B4866" s="16">
        <f t="shared" si="377"/>
        <v>832490.36</v>
      </c>
      <c r="C4866" s="274">
        <f t="shared" si="381"/>
        <v>754892.79999999993</v>
      </c>
      <c r="D4866" s="276">
        <f t="shared" si="378"/>
        <v>171.1534457236842</v>
      </c>
      <c r="E4866" s="276">
        <f t="shared" si="379"/>
        <v>155.19999999999999</v>
      </c>
    </row>
    <row r="4867" spans="1:5" x14ac:dyDescent="0.2">
      <c r="A4867" s="273">
        <f t="shared" si="380"/>
        <v>4865</v>
      </c>
      <c r="B4867" s="16">
        <f t="shared" si="377"/>
        <v>832657.53749999998</v>
      </c>
      <c r="C4867" s="274">
        <f t="shared" si="381"/>
        <v>755048</v>
      </c>
      <c r="D4867" s="276">
        <f t="shared" si="378"/>
        <v>171.15262846865363</v>
      </c>
      <c r="E4867" s="276">
        <f t="shared" si="379"/>
        <v>155.19999999999999</v>
      </c>
    </row>
    <row r="4868" spans="1:5" x14ac:dyDescent="0.2">
      <c r="A4868" s="273">
        <f t="shared" si="380"/>
        <v>4866</v>
      </c>
      <c r="B4868" s="16">
        <f t="shared" ref="B4868:B4931" si="382">1.165*(16600+(A4868*143.5))</f>
        <v>832824.71499999997</v>
      </c>
      <c r="C4868" s="274">
        <f t="shared" si="381"/>
        <v>755203.2</v>
      </c>
      <c r="D4868" s="276">
        <f t="shared" ref="D4868:D4931" si="383">B4868/A4868</f>
        <v>171.15181154952734</v>
      </c>
      <c r="E4868" s="276">
        <f t="shared" ref="E4868:E4931" si="384">C4868/A4868</f>
        <v>155.19999999999999</v>
      </c>
    </row>
    <row r="4869" spans="1:5" x14ac:dyDescent="0.2">
      <c r="A4869" s="273">
        <f t="shared" si="380"/>
        <v>4867</v>
      </c>
      <c r="B4869" s="16">
        <f t="shared" si="382"/>
        <v>832991.89250000007</v>
      </c>
      <c r="C4869" s="274">
        <f t="shared" si="381"/>
        <v>755358.39999999991</v>
      </c>
      <c r="D4869" s="276">
        <f t="shared" si="383"/>
        <v>171.15099496609824</v>
      </c>
      <c r="E4869" s="276">
        <f t="shared" si="384"/>
        <v>155.19999999999999</v>
      </c>
    </row>
    <row r="4870" spans="1:5" x14ac:dyDescent="0.2">
      <c r="A4870" s="273">
        <f t="shared" si="380"/>
        <v>4868</v>
      </c>
      <c r="B4870" s="16">
        <f t="shared" si="382"/>
        <v>833159.07000000007</v>
      </c>
      <c r="C4870" s="274">
        <f t="shared" si="381"/>
        <v>755513.6</v>
      </c>
      <c r="D4870" s="276">
        <f t="shared" si="383"/>
        <v>171.15017871815942</v>
      </c>
      <c r="E4870" s="276">
        <f t="shared" si="384"/>
        <v>155.19999999999999</v>
      </c>
    </row>
    <row r="4871" spans="1:5" x14ac:dyDescent="0.2">
      <c r="A4871" s="273">
        <f t="shared" si="380"/>
        <v>4869</v>
      </c>
      <c r="B4871" s="16">
        <f t="shared" si="382"/>
        <v>833326.24750000006</v>
      </c>
      <c r="C4871" s="274">
        <f t="shared" si="381"/>
        <v>755668.79999999993</v>
      </c>
      <c r="D4871" s="276">
        <f t="shared" si="383"/>
        <v>171.14936280550421</v>
      </c>
      <c r="E4871" s="276">
        <f t="shared" si="384"/>
        <v>155.19999999999999</v>
      </c>
    </row>
    <row r="4872" spans="1:5" x14ac:dyDescent="0.2">
      <c r="A4872" s="273">
        <f t="shared" si="380"/>
        <v>4870</v>
      </c>
      <c r="B4872" s="16">
        <f t="shared" si="382"/>
        <v>833493.42500000005</v>
      </c>
      <c r="C4872" s="274">
        <f t="shared" si="381"/>
        <v>755824</v>
      </c>
      <c r="D4872" s="276">
        <f t="shared" si="383"/>
        <v>171.14854722792609</v>
      </c>
      <c r="E4872" s="276">
        <f t="shared" si="384"/>
        <v>155.19999999999999</v>
      </c>
    </row>
    <row r="4873" spans="1:5" x14ac:dyDescent="0.2">
      <c r="A4873" s="273">
        <f t="shared" si="380"/>
        <v>4871</v>
      </c>
      <c r="B4873" s="16">
        <f t="shared" si="382"/>
        <v>833660.60250000004</v>
      </c>
      <c r="C4873" s="274">
        <f t="shared" si="381"/>
        <v>755979.2</v>
      </c>
      <c r="D4873" s="276">
        <f t="shared" si="383"/>
        <v>171.14773198521866</v>
      </c>
      <c r="E4873" s="276">
        <f t="shared" si="384"/>
        <v>155.19999999999999</v>
      </c>
    </row>
    <row r="4874" spans="1:5" x14ac:dyDescent="0.2">
      <c r="A4874" s="273">
        <f t="shared" si="380"/>
        <v>4872</v>
      </c>
      <c r="B4874" s="16">
        <f t="shared" si="382"/>
        <v>833827.78</v>
      </c>
      <c r="C4874" s="274">
        <f t="shared" si="381"/>
        <v>756134.39999999991</v>
      </c>
      <c r="D4874" s="276">
        <f t="shared" si="383"/>
        <v>171.14691707717571</v>
      </c>
      <c r="E4874" s="276">
        <f t="shared" si="384"/>
        <v>155.19999999999999</v>
      </c>
    </row>
    <row r="4875" spans="1:5" x14ac:dyDescent="0.2">
      <c r="A4875" s="273">
        <f t="shared" si="380"/>
        <v>4873</v>
      </c>
      <c r="B4875" s="16">
        <f t="shared" si="382"/>
        <v>833994.95750000002</v>
      </c>
      <c r="C4875" s="274">
        <f t="shared" si="381"/>
        <v>756289.6</v>
      </c>
      <c r="D4875" s="276">
        <f t="shared" si="383"/>
        <v>171.14610250359121</v>
      </c>
      <c r="E4875" s="276">
        <f t="shared" si="384"/>
        <v>155.19999999999999</v>
      </c>
    </row>
    <row r="4876" spans="1:5" x14ac:dyDescent="0.2">
      <c r="A4876" s="273">
        <f t="shared" si="380"/>
        <v>4874</v>
      </c>
      <c r="B4876" s="16">
        <f t="shared" si="382"/>
        <v>834162.13500000001</v>
      </c>
      <c r="C4876" s="274">
        <f t="shared" si="381"/>
        <v>756444.79999999993</v>
      </c>
      <c r="D4876" s="276">
        <f t="shared" si="383"/>
        <v>171.14528826425934</v>
      </c>
      <c r="E4876" s="276">
        <f t="shared" si="384"/>
        <v>155.19999999999999</v>
      </c>
    </row>
    <row r="4877" spans="1:5" x14ac:dyDescent="0.2">
      <c r="A4877" s="273">
        <f t="shared" si="380"/>
        <v>4875</v>
      </c>
      <c r="B4877" s="16">
        <f t="shared" si="382"/>
        <v>834329.3125</v>
      </c>
      <c r="C4877" s="274">
        <f t="shared" si="381"/>
        <v>756600</v>
      </c>
      <c r="D4877" s="276">
        <f t="shared" si="383"/>
        <v>171.14447435897435</v>
      </c>
      <c r="E4877" s="276">
        <f t="shared" si="384"/>
        <v>155.19999999999999</v>
      </c>
    </row>
    <row r="4878" spans="1:5" x14ac:dyDescent="0.2">
      <c r="A4878" s="273">
        <f t="shared" si="380"/>
        <v>4876</v>
      </c>
      <c r="B4878" s="16">
        <f t="shared" si="382"/>
        <v>834496.49</v>
      </c>
      <c r="C4878" s="274">
        <f t="shared" si="381"/>
        <v>756755.2</v>
      </c>
      <c r="D4878" s="276">
        <f t="shared" si="383"/>
        <v>171.14366078753076</v>
      </c>
      <c r="E4878" s="276">
        <f t="shared" si="384"/>
        <v>155.19999999999999</v>
      </c>
    </row>
    <row r="4879" spans="1:5" x14ac:dyDescent="0.2">
      <c r="A4879" s="273">
        <f t="shared" ref="A4879:A4942" si="385">A4878+1</f>
        <v>4877</v>
      </c>
      <c r="B4879" s="16">
        <f t="shared" si="382"/>
        <v>834663.66749999998</v>
      </c>
      <c r="C4879" s="274">
        <f t="shared" ref="C4879:C4942" si="386">A4879*155.2</f>
        <v>756910.39999999991</v>
      </c>
      <c r="D4879" s="276">
        <f t="shared" si="383"/>
        <v>171.1428475497232</v>
      </c>
      <c r="E4879" s="276">
        <f t="shared" si="384"/>
        <v>155.19999999999999</v>
      </c>
    </row>
    <row r="4880" spans="1:5" x14ac:dyDescent="0.2">
      <c r="A4880" s="273">
        <f t="shared" si="385"/>
        <v>4878</v>
      </c>
      <c r="B4880" s="16">
        <f t="shared" si="382"/>
        <v>834830.84499999997</v>
      </c>
      <c r="C4880" s="274">
        <f t="shared" si="386"/>
        <v>757065.6</v>
      </c>
      <c r="D4880" s="276">
        <f t="shared" si="383"/>
        <v>171.14203464534646</v>
      </c>
      <c r="E4880" s="276">
        <f t="shared" si="384"/>
        <v>155.19999999999999</v>
      </c>
    </row>
    <row r="4881" spans="1:5" x14ac:dyDescent="0.2">
      <c r="A4881" s="273">
        <f t="shared" si="385"/>
        <v>4879</v>
      </c>
      <c r="B4881" s="16">
        <f t="shared" si="382"/>
        <v>834998.02250000008</v>
      </c>
      <c r="C4881" s="274">
        <f t="shared" si="386"/>
        <v>757220.79999999993</v>
      </c>
      <c r="D4881" s="276">
        <f t="shared" si="383"/>
        <v>171.14122207419555</v>
      </c>
      <c r="E4881" s="276">
        <f t="shared" si="384"/>
        <v>155.19999999999999</v>
      </c>
    </row>
    <row r="4882" spans="1:5" x14ac:dyDescent="0.2">
      <c r="A4882" s="273">
        <f t="shared" si="385"/>
        <v>4880</v>
      </c>
      <c r="B4882" s="16">
        <f t="shared" si="382"/>
        <v>835165.20000000007</v>
      </c>
      <c r="C4882" s="274">
        <f t="shared" si="386"/>
        <v>757376</v>
      </c>
      <c r="D4882" s="276">
        <f t="shared" si="383"/>
        <v>171.1404098360656</v>
      </c>
      <c r="E4882" s="276">
        <f t="shared" si="384"/>
        <v>155.19999999999999</v>
      </c>
    </row>
    <row r="4883" spans="1:5" x14ac:dyDescent="0.2">
      <c r="A4883" s="273">
        <f t="shared" si="385"/>
        <v>4881</v>
      </c>
      <c r="B4883" s="16">
        <f t="shared" si="382"/>
        <v>835332.37750000006</v>
      </c>
      <c r="C4883" s="274">
        <f t="shared" si="386"/>
        <v>757531.2</v>
      </c>
      <c r="D4883" s="276">
        <f t="shared" si="383"/>
        <v>171.1395979307519</v>
      </c>
      <c r="E4883" s="276">
        <f t="shared" si="384"/>
        <v>155.19999999999999</v>
      </c>
    </row>
    <row r="4884" spans="1:5" x14ac:dyDescent="0.2">
      <c r="A4884" s="273">
        <f t="shared" si="385"/>
        <v>4882</v>
      </c>
      <c r="B4884" s="16">
        <f t="shared" si="382"/>
        <v>835499.55500000005</v>
      </c>
      <c r="C4884" s="274">
        <f t="shared" si="386"/>
        <v>757686.39999999991</v>
      </c>
      <c r="D4884" s="276">
        <f t="shared" si="383"/>
        <v>171.13878635805</v>
      </c>
      <c r="E4884" s="276">
        <f t="shared" si="384"/>
        <v>155.19999999999999</v>
      </c>
    </row>
    <row r="4885" spans="1:5" x14ac:dyDescent="0.2">
      <c r="A4885" s="273">
        <f t="shared" si="385"/>
        <v>4883</v>
      </c>
      <c r="B4885" s="16">
        <f t="shared" si="382"/>
        <v>835666.73250000004</v>
      </c>
      <c r="C4885" s="274">
        <f t="shared" si="386"/>
        <v>757841.6</v>
      </c>
      <c r="D4885" s="276">
        <f t="shared" si="383"/>
        <v>171.13797511775547</v>
      </c>
      <c r="E4885" s="276">
        <f t="shared" si="384"/>
        <v>155.19999999999999</v>
      </c>
    </row>
    <row r="4886" spans="1:5" x14ac:dyDescent="0.2">
      <c r="A4886" s="273">
        <f t="shared" si="385"/>
        <v>4884</v>
      </c>
      <c r="B4886" s="16">
        <f t="shared" si="382"/>
        <v>835833.91</v>
      </c>
      <c r="C4886" s="274">
        <f t="shared" si="386"/>
        <v>757996.79999999993</v>
      </c>
      <c r="D4886" s="276">
        <f t="shared" si="383"/>
        <v>171.13716420966421</v>
      </c>
      <c r="E4886" s="276">
        <f t="shared" si="384"/>
        <v>155.19999999999999</v>
      </c>
    </row>
    <row r="4887" spans="1:5" x14ac:dyDescent="0.2">
      <c r="A4887" s="273">
        <f t="shared" si="385"/>
        <v>4885</v>
      </c>
      <c r="B4887" s="16">
        <f t="shared" si="382"/>
        <v>836001.08750000002</v>
      </c>
      <c r="C4887" s="274">
        <f t="shared" si="386"/>
        <v>758152</v>
      </c>
      <c r="D4887" s="276">
        <f t="shared" si="383"/>
        <v>171.13635363357216</v>
      </c>
      <c r="E4887" s="276">
        <f t="shared" si="384"/>
        <v>155.19999999999999</v>
      </c>
    </row>
    <row r="4888" spans="1:5" x14ac:dyDescent="0.2">
      <c r="A4888" s="273">
        <f t="shared" si="385"/>
        <v>4886</v>
      </c>
      <c r="B4888" s="16">
        <f t="shared" si="382"/>
        <v>836168.26500000001</v>
      </c>
      <c r="C4888" s="274">
        <f t="shared" si="386"/>
        <v>758307.2</v>
      </c>
      <c r="D4888" s="276">
        <f t="shared" si="383"/>
        <v>171.13554338927548</v>
      </c>
      <c r="E4888" s="276">
        <f t="shared" si="384"/>
        <v>155.19999999999999</v>
      </c>
    </row>
    <row r="4889" spans="1:5" x14ac:dyDescent="0.2">
      <c r="A4889" s="273">
        <f t="shared" si="385"/>
        <v>4887</v>
      </c>
      <c r="B4889" s="16">
        <f t="shared" si="382"/>
        <v>836335.4425</v>
      </c>
      <c r="C4889" s="274">
        <f t="shared" si="386"/>
        <v>758462.39999999991</v>
      </c>
      <c r="D4889" s="276">
        <f t="shared" si="383"/>
        <v>171.13473347657049</v>
      </c>
      <c r="E4889" s="276">
        <f t="shared" si="384"/>
        <v>155.19999999999999</v>
      </c>
    </row>
    <row r="4890" spans="1:5" x14ac:dyDescent="0.2">
      <c r="A4890" s="273">
        <f t="shared" si="385"/>
        <v>4888</v>
      </c>
      <c r="B4890" s="16">
        <f t="shared" si="382"/>
        <v>836502.62</v>
      </c>
      <c r="C4890" s="274">
        <f t="shared" si="386"/>
        <v>758617.59999999998</v>
      </c>
      <c r="D4890" s="276">
        <f t="shared" si="383"/>
        <v>171.13392389525367</v>
      </c>
      <c r="E4890" s="276">
        <f t="shared" si="384"/>
        <v>155.19999999999999</v>
      </c>
    </row>
    <row r="4891" spans="1:5" x14ac:dyDescent="0.2">
      <c r="A4891" s="273">
        <f t="shared" si="385"/>
        <v>4889</v>
      </c>
      <c r="B4891" s="16">
        <f t="shared" si="382"/>
        <v>836669.79749999999</v>
      </c>
      <c r="C4891" s="274">
        <f t="shared" si="386"/>
        <v>758772.79999999993</v>
      </c>
      <c r="D4891" s="276">
        <f t="shared" si="383"/>
        <v>171.13311464512171</v>
      </c>
      <c r="E4891" s="276">
        <f t="shared" si="384"/>
        <v>155.19999999999999</v>
      </c>
    </row>
    <row r="4892" spans="1:5" x14ac:dyDescent="0.2">
      <c r="A4892" s="273">
        <f t="shared" si="385"/>
        <v>4890</v>
      </c>
      <c r="B4892" s="16">
        <f t="shared" si="382"/>
        <v>836836.97499999998</v>
      </c>
      <c r="C4892" s="274">
        <f t="shared" si="386"/>
        <v>758928</v>
      </c>
      <c r="D4892" s="276">
        <f t="shared" si="383"/>
        <v>171.13230572597138</v>
      </c>
      <c r="E4892" s="276">
        <f t="shared" si="384"/>
        <v>155.19999999999999</v>
      </c>
    </row>
    <row r="4893" spans="1:5" x14ac:dyDescent="0.2">
      <c r="A4893" s="273">
        <f t="shared" si="385"/>
        <v>4891</v>
      </c>
      <c r="B4893" s="16">
        <f t="shared" si="382"/>
        <v>837004.15249999997</v>
      </c>
      <c r="C4893" s="274">
        <f t="shared" si="386"/>
        <v>759083.2</v>
      </c>
      <c r="D4893" s="276">
        <f t="shared" si="383"/>
        <v>171.13149713759967</v>
      </c>
      <c r="E4893" s="276">
        <f t="shared" si="384"/>
        <v>155.19999999999999</v>
      </c>
    </row>
    <row r="4894" spans="1:5" x14ac:dyDescent="0.2">
      <c r="A4894" s="273">
        <f t="shared" si="385"/>
        <v>4892</v>
      </c>
      <c r="B4894" s="16">
        <f t="shared" si="382"/>
        <v>837171.33000000007</v>
      </c>
      <c r="C4894" s="274">
        <f t="shared" si="386"/>
        <v>759238.39999999991</v>
      </c>
      <c r="D4894" s="276">
        <f t="shared" si="383"/>
        <v>171.13068887980378</v>
      </c>
      <c r="E4894" s="276">
        <f t="shared" si="384"/>
        <v>155.19999999999999</v>
      </c>
    </row>
    <row r="4895" spans="1:5" x14ac:dyDescent="0.2">
      <c r="A4895" s="273">
        <f t="shared" si="385"/>
        <v>4893</v>
      </c>
      <c r="B4895" s="16">
        <f t="shared" si="382"/>
        <v>837338.50750000007</v>
      </c>
      <c r="C4895" s="274">
        <f t="shared" si="386"/>
        <v>759393.6</v>
      </c>
      <c r="D4895" s="276">
        <f t="shared" si="383"/>
        <v>171.12988095238097</v>
      </c>
      <c r="E4895" s="276">
        <f t="shared" si="384"/>
        <v>155.19999999999999</v>
      </c>
    </row>
    <row r="4896" spans="1:5" x14ac:dyDescent="0.2">
      <c r="A4896" s="273">
        <f t="shared" si="385"/>
        <v>4894</v>
      </c>
      <c r="B4896" s="16">
        <f t="shared" si="382"/>
        <v>837505.68500000006</v>
      </c>
      <c r="C4896" s="274">
        <f t="shared" si="386"/>
        <v>759548.79999999993</v>
      </c>
      <c r="D4896" s="276">
        <f t="shared" si="383"/>
        <v>171.12907335512875</v>
      </c>
      <c r="E4896" s="276">
        <f t="shared" si="384"/>
        <v>155.19999999999999</v>
      </c>
    </row>
    <row r="4897" spans="1:5" x14ac:dyDescent="0.2">
      <c r="A4897" s="273">
        <f t="shared" si="385"/>
        <v>4895</v>
      </c>
      <c r="B4897" s="16">
        <f t="shared" si="382"/>
        <v>837672.86250000005</v>
      </c>
      <c r="C4897" s="274">
        <f t="shared" si="386"/>
        <v>759704</v>
      </c>
      <c r="D4897" s="276">
        <f t="shared" si="383"/>
        <v>171.12826608784474</v>
      </c>
      <c r="E4897" s="276">
        <f t="shared" si="384"/>
        <v>155.19999999999999</v>
      </c>
    </row>
    <row r="4898" spans="1:5" x14ac:dyDescent="0.2">
      <c r="A4898" s="273">
        <f t="shared" si="385"/>
        <v>4896</v>
      </c>
      <c r="B4898" s="16">
        <f t="shared" si="382"/>
        <v>837840.04</v>
      </c>
      <c r="C4898" s="274">
        <f t="shared" si="386"/>
        <v>759859.19999999995</v>
      </c>
      <c r="D4898" s="276">
        <f t="shared" si="383"/>
        <v>171.12745915032681</v>
      </c>
      <c r="E4898" s="276">
        <f t="shared" si="384"/>
        <v>155.19999999999999</v>
      </c>
    </row>
    <row r="4899" spans="1:5" x14ac:dyDescent="0.2">
      <c r="A4899" s="273">
        <f t="shared" si="385"/>
        <v>4897</v>
      </c>
      <c r="B4899" s="16">
        <f t="shared" si="382"/>
        <v>838007.21750000003</v>
      </c>
      <c r="C4899" s="274">
        <f t="shared" si="386"/>
        <v>760014.39999999991</v>
      </c>
      <c r="D4899" s="276">
        <f t="shared" si="383"/>
        <v>171.12665254237288</v>
      </c>
      <c r="E4899" s="276">
        <f t="shared" si="384"/>
        <v>155.19999999999999</v>
      </c>
    </row>
    <row r="4900" spans="1:5" x14ac:dyDescent="0.2">
      <c r="A4900" s="273">
        <f t="shared" si="385"/>
        <v>4898</v>
      </c>
      <c r="B4900" s="16">
        <f t="shared" si="382"/>
        <v>838174.39500000002</v>
      </c>
      <c r="C4900" s="274">
        <f t="shared" si="386"/>
        <v>760169.6</v>
      </c>
      <c r="D4900" s="276">
        <f t="shared" si="383"/>
        <v>171.12584626378114</v>
      </c>
      <c r="E4900" s="276">
        <f t="shared" si="384"/>
        <v>155.19999999999999</v>
      </c>
    </row>
    <row r="4901" spans="1:5" x14ac:dyDescent="0.2">
      <c r="A4901" s="273">
        <f t="shared" si="385"/>
        <v>4899</v>
      </c>
      <c r="B4901" s="16">
        <f t="shared" si="382"/>
        <v>838341.57250000001</v>
      </c>
      <c r="C4901" s="274">
        <f t="shared" si="386"/>
        <v>760324.79999999993</v>
      </c>
      <c r="D4901" s="276">
        <f t="shared" si="383"/>
        <v>171.12504031434986</v>
      </c>
      <c r="E4901" s="276">
        <f t="shared" si="384"/>
        <v>155.19999999999999</v>
      </c>
    </row>
    <row r="4902" spans="1:5" x14ac:dyDescent="0.2">
      <c r="A4902" s="273">
        <f t="shared" si="385"/>
        <v>4900</v>
      </c>
      <c r="B4902" s="16">
        <f t="shared" si="382"/>
        <v>838508.75</v>
      </c>
      <c r="C4902" s="274">
        <f t="shared" si="386"/>
        <v>760480</v>
      </c>
      <c r="D4902" s="276">
        <f t="shared" si="383"/>
        <v>171.12423469387755</v>
      </c>
      <c r="E4902" s="276">
        <f t="shared" si="384"/>
        <v>155.19999999999999</v>
      </c>
    </row>
    <row r="4903" spans="1:5" x14ac:dyDescent="0.2">
      <c r="A4903" s="273">
        <f t="shared" si="385"/>
        <v>4901</v>
      </c>
      <c r="B4903" s="16">
        <f t="shared" si="382"/>
        <v>838675.92749999999</v>
      </c>
      <c r="C4903" s="274">
        <f t="shared" si="386"/>
        <v>760635.2</v>
      </c>
      <c r="D4903" s="276">
        <f t="shared" si="383"/>
        <v>171.12342940216283</v>
      </c>
      <c r="E4903" s="276">
        <f t="shared" si="384"/>
        <v>155.19999999999999</v>
      </c>
    </row>
    <row r="4904" spans="1:5" x14ac:dyDescent="0.2">
      <c r="A4904" s="273">
        <f t="shared" si="385"/>
        <v>4902</v>
      </c>
      <c r="B4904" s="16">
        <f t="shared" si="382"/>
        <v>838843.10499999998</v>
      </c>
      <c r="C4904" s="274">
        <f t="shared" si="386"/>
        <v>760790.39999999991</v>
      </c>
      <c r="D4904" s="276">
        <f t="shared" si="383"/>
        <v>171.12262443900448</v>
      </c>
      <c r="E4904" s="276">
        <f t="shared" si="384"/>
        <v>155.19999999999999</v>
      </c>
    </row>
    <row r="4905" spans="1:5" x14ac:dyDescent="0.2">
      <c r="A4905" s="273">
        <f t="shared" si="385"/>
        <v>4903</v>
      </c>
      <c r="B4905" s="16">
        <f t="shared" si="382"/>
        <v>839010.28249999997</v>
      </c>
      <c r="C4905" s="274">
        <f t="shared" si="386"/>
        <v>760945.6</v>
      </c>
      <c r="D4905" s="276">
        <f t="shared" si="383"/>
        <v>171.12181980420149</v>
      </c>
      <c r="E4905" s="276">
        <f t="shared" si="384"/>
        <v>155.19999999999999</v>
      </c>
    </row>
    <row r="4906" spans="1:5" x14ac:dyDescent="0.2">
      <c r="A4906" s="273">
        <f t="shared" si="385"/>
        <v>4904</v>
      </c>
      <c r="B4906" s="16">
        <f t="shared" si="382"/>
        <v>839177.46000000008</v>
      </c>
      <c r="C4906" s="274">
        <f t="shared" si="386"/>
        <v>761100.79999999993</v>
      </c>
      <c r="D4906" s="276">
        <f t="shared" si="383"/>
        <v>171.12101549755303</v>
      </c>
      <c r="E4906" s="276">
        <f t="shared" si="384"/>
        <v>155.19999999999999</v>
      </c>
    </row>
    <row r="4907" spans="1:5" x14ac:dyDescent="0.2">
      <c r="A4907" s="273">
        <f t="shared" si="385"/>
        <v>4905</v>
      </c>
      <c r="B4907" s="16">
        <f t="shared" si="382"/>
        <v>839344.63750000007</v>
      </c>
      <c r="C4907" s="274">
        <f t="shared" si="386"/>
        <v>761256</v>
      </c>
      <c r="D4907" s="276">
        <f t="shared" si="383"/>
        <v>171.12021151885833</v>
      </c>
      <c r="E4907" s="276">
        <f t="shared" si="384"/>
        <v>155.19999999999999</v>
      </c>
    </row>
    <row r="4908" spans="1:5" x14ac:dyDescent="0.2">
      <c r="A4908" s="273">
        <f t="shared" si="385"/>
        <v>4906</v>
      </c>
      <c r="B4908" s="16">
        <f t="shared" si="382"/>
        <v>839511.81500000006</v>
      </c>
      <c r="C4908" s="274">
        <f t="shared" si="386"/>
        <v>761411.2</v>
      </c>
      <c r="D4908" s="276">
        <f t="shared" si="383"/>
        <v>171.11940786791686</v>
      </c>
      <c r="E4908" s="276">
        <f t="shared" si="384"/>
        <v>155.19999999999999</v>
      </c>
    </row>
    <row r="4909" spans="1:5" x14ac:dyDescent="0.2">
      <c r="A4909" s="273">
        <f t="shared" si="385"/>
        <v>4907</v>
      </c>
      <c r="B4909" s="16">
        <f t="shared" si="382"/>
        <v>839678.99250000005</v>
      </c>
      <c r="C4909" s="274">
        <f t="shared" si="386"/>
        <v>761566.39999999991</v>
      </c>
      <c r="D4909" s="276">
        <f t="shared" si="383"/>
        <v>171.11860454452824</v>
      </c>
      <c r="E4909" s="276">
        <f t="shared" si="384"/>
        <v>155.19999999999999</v>
      </c>
    </row>
    <row r="4910" spans="1:5" x14ac:dyDescent="0.2">
      <c r="A4910" s="273">
        <f t="shared" si="385"/>
        <v>4908</v>
      </c>
      <c r="B4910" s="16">
        <f t="shared" si="382"/>
        <v>839846.17</v>
      </c>
      <c r="C4910" s="274">
        <f t="shared" si="386"/>
        <v>761721.6</v>
      </c>
      <c r="D4910" s="276">
        <f t="shared" si="383"/>
        <v>171.11780154849225</v>
      </c>
      <c r="E4910" s="276">
        <f t="shared" si="384"/>
        <v>155.19999999999999</v>
      </c>
    </row>
    <row r="4911" spans="1:5" x14ac:dyDescent="0.2">
      <c r="A4911" s="273">
        <f t="shared" si="385"/>
        <v>4909</v>
      </c>
      <c r="B4911" s="16">
        <f t="shared" si="382"/>
        <v>840013.34750000003</v>
      </c>
      <c r="C4911" s="274">
        <f t="shared" si="386"/>
        <v>761876.79999999993</v>
      </c>
      <c r="D4911" s="276">
        <f t="shared" si="383"/>
        <v>171.1169988796089</v>
      </c>
      <c r="E4911" s="276">
        <f t="shared" si="384"/>
        <v>155.19999999999999</v>
      </c>
    </row>
    <row r="4912" spans="1:5" x14ac:dyDescent="0.2">
      <c r="A4912" s="273">
        <f t="shared" si="385"/>
        <v>4910</v>
      </c>
      <c r="B4912" s="16">
        <f t="shared" si="382"/>
        <v>840180.52500000002</v>
      </c>
      <c r="C4912" s="274">
        <f t="shared" si="386"/>
        <v>762032</v>
      </c>
      <c r="D4912" s="276">
        <f t="shared" si="383"/>
        <v>171.11619653767821</v>
      </c>
      <c r="E4912" s="276">
        <f t="shared" si="384"/>
        <v>155.19999999999999</v>
      </c>
    </row>
    <row r="4913" spans="1:5" x14ac:dyDescent="0.2">
      <c r="A4913" s="273">
        <f t="shared" si="385"/>
        <v>4911</v>
      </c>
      <c r="B4913" s="16">
        <f t="shared" si="382"/>
        <v>840347.70250000001</v>
      </c>
      <c r="C4913" s="274">
        <f t="shared" si="386"/>
        <v>762187.2</v>
      </c>
      <c r="D4913" s="276">
        <f t="shared" si="383"/>
        <v>171.11539452250051</v>
      </c>
      <c r="E4913" s="276">
        <f t="shared" si="384"/>
        <v>155.19999999999999</v>
      </c>
    </row>
    <row r="4914" spans="1:5" x14ac:dyDescent="0.2">
      <c r="A4914" s="273">
        <f t="shared" si="385"/>
        <v>4912</v>
      </c>
      <c r="B4914" s="16">
        <f t="shared" si="382"/>
        <v>840514.88</v>
      </c>
      <c r="C4914" s="274">
        <f t="shared" si="386"/>
        <v>762342.39999999991</v>
      </c>
      <c r="D4914" s="276">
        <f t="shared" si="383"/>
        <v>171.11459283387623</v>
      </c>
      <c r="E4914" s="276">
        <f t="shared" si="384"/>
        <v>155.19999999999999</v>
      </c>
    </row>
    <row r="4915" spans="1:5" x14ac:dyDescent="0.2">
      <c r="A4915" s="273">
        <f t="shared" si="385"/>
        <v>4913</v>
      </c>
      <c r="B4915" s="16">
        <f t="shared" si="382"/>
        <v>840682.0575</v>
      </c>
      <c r="C4915" s="274">
        <f t="shared" si="386"/>
        <v>762497.6</v>
      </c>
      <c r="D4915" s="276">
        <f t="shared" si="383"/>
        <v>171.11379147160594</v>
      </c>
      <c r="E4915" s="276">
        <f t="shared" si="384"/>
        <v>155.19999999999999</v>
      </c>
    </row>
    <row r="4916" spans="1:5" x14ac:dyDescent="0.2">
      <c r="A4916" s="273">
        <f t="shared" si="385"/>
        <v>4914</v>
      </c>
      <c r="B4916" s="16">
        <f t="shared" si="382"/>
        <v>840849.23499999999</v>
      </c>
      <c r="C4916" s="274">
        <f t="shared" si="386"/>
        <v>762652.79999999993</v>
      </c>
      <c r="D4916" s="276">
        <f t="shared" si="383"/>
        <v>171.11299043549045</v>
      </c>
      <c r="E4916" s="276">
        <f t="shared" si="384"/>
        <v>155.19999999999999</v>
      </c>
    </row>
    <row r="4917" spans="1:5" x14ac:dyDescent="0.2">
      <c r="A4917" s="273">
        <f t="shared" si="385"/>
        <v>4915</v>
      </c>
      <c r="B4917" s="16">
        <f t="shared" si="382"/>
        <v>841016.41249999998</v>
      </c>
      <c r="C4917" s="274">
        <f t="shared" si="386"/>
        <v>762808</v>
      </c>
      <c r="D4917" s="276">
        <f t="shared" si="383"/>
        <v>171.11218972533061</v>
      </c>
      <c r="E4917" s="276">
        <f t="shared" si="384"/>
        <v>155.19999999999999</v>
      </c>
    </row>
    <row r="4918" spans="1:5" x14ac:dyDescent="0.2">
      <c r="A4918" s="273">
        <f t="shared" si="385"/>
        <v>4916</v>
      </c>
      <c r="B4918" s="16">
        <f t="shared" si="382"/>
        <v>841183.59000000008</v>
      </c>
      <c r="C4918" s="274">
        <f t="shared" si="386"/>
        <v>762963.2</v>
      </c>
      <c r="D4918" s="276">
        <f t="shared" si="383"/>
        <v>171.11138934092759</v>
      </c>
      <c r="E4918" s="276">
        <f t="shared" si="384"/>
        <v>155.19999999999999</v>
      </c>
    </row>
    <row r="4919" spans="1:5" x14ac:dyDescent="0.2">
      <c r="A4919" s="273">
        <f t="shared" si="385"/>
        <v>4917</v>
      </c>
      <c r="B4919" s="16">
        <f t="shared" si="382"/>
        <v>841350.76750000007</v>
      </c>
      <c r="C4919" s="274">
        <f t="shared" si="386"/>
        <v>763118.39999999991</v>
      </c>
      <c r="D4919" s="276">
        <f t="shared" si="383"/>
        <v>171.1105892820826</v>
      </c>
      <c r="E4919" s="276">
        <f t="shared" si="384"/>
        <v>155.19999999999999</v>
      </c>
    </row>
    <row r="4920" spans="1:5" x14ac:dyDescent="0.2">
      <c r="A4920" s="273">
        <f t="shared" si="385"/>
        <v>4918</v>
      </c>
      <c r="B4920" s="16">
        <f t="shared" si="382"/>
        <v>841517.94500000007</v>
      </c>
      <c r="C4920" s="274">
        <f t="shared" si="386"/>
        <v>763273.6</v>
      </c>
      <c r="D4920" s="276">
        <f t="shared" si="383"/>
        <v>171.10978954859701</v>
      </c>
      <c r="E4920" s="276">
        <f t="shared" si="384"/>
        <v>155.19999999999999</v>
      </c>
    </row>
    <row r="4921" spans="1:5" x14ac:dyDescent="0.2">
      <c r="A4921" s="273">
        <f t="shared" si="385"/>
        <v>4919</v>
      </c>
      <c r="B4921" s="16">
        <f t="shared" si="382"/>
        <v>841685.12250000006</v>
      </c>
      <c r="C4921" s="274">
        <f t="shared" si="386"/>
        <v>763428.79999999993</v>
      </c>
      <c r="D4921" s="276">
        <f t="shared" si="383"/>
        <v>171.10899014027243</v>
      </c>
      <c r="E4921" s="276">
        <f t="shared" si="384"/>
        <v>155.19999999999999</v>
      </c>
    </row>
    <row r="4922" spans="1:5" x14ac:dyDescent="0.2">
      <c r="A4922" s="273">
        <f t="shared" si="385"/>
        <v>4920</v>
      </c>
      <c r="B4922" s="16">
        <f t="shared" si="382"/>
        <v>841852.3</v>
      </c>
      <c r="C4922" s="274">
        <f t="shared" si="386"/>
        <v>763584</v>
      </c>
      <c r="D4922" s="276">
        <f t="shared" si="383"/>
        <v>171.10819105691058</v>
      </c>
      <c r="E4922" s="276">
        <f t="shared" si="384"/>
        <v>155.19999999999999</v>
      </c>
    </row>
    <row r="4923" spans="1:5" x14ac:dyDescent="0.2">
      <c r="A4923" s="273">
        <f t="shared" si="385"/>
        <v>4921</v>
      </c>
      <c r="B4923" s="16">
        <f t="shared" si="382"/>
        <v>842019.47750000004</v>
      </c>
      <c r="C4923" s="274">
        <f t="shared" si="386"/>
        <v>763739.2</v>
      </c>
      <c r="D4923" s="276">
        <f t="shared" si="383"/>
        <v>171.10739229831336</v>
      </c>
      <c r="E4923" s="276">
        <f t="shared" si="384"/>
        <v>155.19999999999999</v>
      </c>
    </row>
    <row r="4924" spans="1:5" x14ac:dyDescent="0.2">
      <c r="A4924" s="273">
        <f t="shared" si="385"/>
        <v>4922</v>
      </c>
      <c r="B4924" s="16">
        <f t="shared" si="382"/>
        <v>842186.65500000003</v>
      </c>
      <c r="C4924" s="274">
        <f t="shared" si="386"/>
        <v>763894.39999999991</v>
      </c>
      <c r="D4924" s="276">
        <f t="shared" si="383"/>
        <v>171.10659386428281</v>
      </c>
      <c r="E4924" s="276">
        <f t="shared" si="384"/>
        <v>155.19999999999999</v>
      </c>
    </row>
    <row r="4925" spans="1:5" x14ac:dyDescent="0.2">
      <c r="A4925" s="273">
        <f t="shared" si="385"/>
        <v>4923</v>
      </c>
      <c r="B4925" s="16">
        <f t="shared" si="382"/>
        <v>842353.83250000002</v>
      </c>
      <c r="C4925" s="274">
        <f t="shared" si="386"/>
        <v>764049.6</v>
      </c>
      <c r="D4925" s="276">
        <f t="shared" si="383"/>
        <v>171.10579575462117</v>
      </c>
      <c r="E4925" s="276">
        <f t="shared" si="384"/>
        <v>155.19999999999999</v>
      </c>
    </row>
    <row r="4926" spans="1:5" x14ac:dyDescent="0.2">
      <c r="A4926" s="273">
        <f t="shared" si="385"/>
        <v>4924</v>
      </c>
      <c r="B4926" s="16">
        <f t="shared" si="382"/>
        <v>842521.01</v>
      </c>
      <c r="C4926" s="274">
        <f t="shared" si="386"/>
        <v>764204.79999999993</v>
      </c>
      <c r="D4926" s="276">
        <f t="shared" si="383"/>
        <v>171.10499796913078</v>
      </c>
      <c r="E4926" s="276">
        <f t="shared" si="384"/>
        <v>155.19999999999999</v>
      </c>
    </row>
    <row r="4927" spans="1:5" x14ac:dyDescent="0.2">
      <c r="A4927" s="273">
        <f t="shared" si="385"/>
        <v>4925</v>
      </c>
      <c r="B4927" s="16">
        <f t="shared" si="382"/>
        <v>842688.1875</v>
      </c>
      <c r="C4927" s="274">
        <f t="shared" si="386"/>
        <v>764360</v>
      </c>
      <c r="D4927" s="276">
        <f t="shared" si="383"/>
        <v>171.10420050761422</v>
      </c>
      <c r="E4927" s="276">
        <f t="shared" si="384"/>
        <v>155.19999999999999</v>
      </c>
    </row>
    <row r="4928" spans="1:5" x14ac:dyDescent="0.2">
      <c r="A4928" s="273">
        <f t="shared" si="385"/>
        <v>4926</v>
      </c>
      <c r="B4928" s="16">
        <f t="shared" si="382"/>
        <v>842855.36499999999</v>
      </c>
      <c r="C4928" s="274">
        <f t="shared" si="386"/>
        <v>764515.2</v>
      </c>
      <c r="D4928" s="276">
        <f t="shared" si="383"/>
        <v>171.10340336987414</v>
      </c>
      <c r="E4928" s="276">
        <f t="shared" si="384"/>
        <v>155.19999999999999</v>
      </c>
    </row>
    <row r="4929" spans="1:5" x14ac:dyDescent="0.2">
      <c r="A4929" s="273">
        <f t="shared" si="385"/>
        <v>4927</v>
      </c>
      <c r="B4929" s="16">
        <f t="shared" si="382"/>
        <v>843022.54249999998</v>
      </c>
      <c r="C4929" s="274">
        <f t="shared" si="386"/>
        <v>764670.39999999991</v>
      </c>
      <c r="D4929" s="276">
        <f t="shared" si="383"/>
        <v>171.10260655571341</v>
      </c>
      <c r="E4929" s="276">
        <f t="shared" si="384"/>
        <v>155.19999999999999</v>
      </c>
    </row>
    <row r="4930" spans="1:5" x14ac:dyDescent="0.2">
      <c r="A4930" s="273">
        <f t="shared" si="385"/>
        <v>4928</v>
      </c>
      <c r="B4930" s="16">
        <f t="shared" si="382"/>
        <v>843189.72</v>
      </c>
      <c r="C4930" s="274">
        <f t="shared" si="386"/>
        <v>764825.59999999998</v>
      </c>
      <c r="D4930" s="276">
        <f t="shared" si="383"/>
        <v>171.10181006493505</v>
      </c>
      <c r="E4930" s="276">
        <f t="shared" si="384"/>
        <v>155.19999999999999</v>
      </c>
    </row>
    <row r="4931" spans="1:5" x14ac:dyDescent="0.2">
      <c r="A4931" s="273">
        <f t="shared" si="385"/>
        <v>4929</v>
      </c>
      <c r="B4931" s="16">
        <f t="shared" si="382"/>
        <v>843356.89750000008</v>
      </c>
      <c r="C4931" s="274">
        <f t="shared" si="386"/>
        <v>764980.79999999993</v>
      </c>
      <c r="D4931" s="276">
        <f t="shared" si="383"/>
        <v>171.10101389734228</v>
      </c>
      <c r="E4931" s="276">
        <f t="shared" si="384"/>
        <v>155.19999999999999</v>
      </c>
    </row>
    <row r="4932" spans="1:5" x14ac:dyDescent="0.2">
      <c r="A4932" s="273">
        <f t="shared" si="385"/>
        <v>4930</v>
      </c>
      <c r="B4932" s="16">
        <f t="shared" ref="B4932:B4995" si="387">1.165*(16600+(A4932*143.5))</f>
        <v>843524.07500000007</v>
      </c>
      <c r="C4932" s="274">
        <f t="shared" si="386"/>
        <v>765136</v>
      </c>
      <c r="D4932" s="276">
        <f t="shared" ref="D4932:D4995" si="388">B4932/A4932</f>
        <v>171.10021805273834</v>
      </c>
      <c r="E4932" s="276">
        <f t="shared" ref="E4932:E4995" si="389">C4932/A4932</f>
        <v>155.19999999999999</v>
      </c>
    </row>
    <row r="4933" spans="1:5" x14ac:dyDescent="0.2">
      <c r="A4933" s="273">
        <f t="shared" si="385"/>
        <v>4931</v>
      </c>
      <c r="B4933" s="16">
        <f t="shared" si="387"/>
        <v>843691.25250000006</v>
      </c>
      <c r="C4933" s="274">
        <f t="shared" si="386"/>
        <v>765291.2</v>
      </c>
      <c r="D4933" s="276">
        <f t="shared" si="388"/>
        <v>171.0994225309268</v>
      </c>
      <c r="E4933" s="276">
        <f t="shared" si="389"/>
        <v>155.19999999999999</v>
      </c>
    </row>
    <row r="4934" spans="1:5" x14ac:dyDescent="0.2">
      <c r="A4934" s="273">
        <f t="shared" si="385"/>
        <v>4932</v>
      </c>
      <c r="B4934" s="16">
        <f t="shared" si="387"/>
        <v>843858.43</v>
      </c>
      <c r="C4934" s="274">
        <f t="shared" si="386"/>
        <v>765446.39999999991</v>
      </c>
      <c r="D4934" s="276">
        <f t="shared" si="388"/>
        <v>171.09862733171127</v>
      </c>
      <c r="E4934" s="276">
        <f t="shared" si="389"/>
        <v>155.19999999999999</v>
      </c>
    </row>
    <row r="4935" spans="1:5" x14ac:dyDescent="0.2">
      <c r="A4935" s="273">
        <f t="shared" si="385"/>
        <v>4933</v>
      </c>
      <c r="B4935" s="16">
        <f t="shared" si="387"/>
        <v>844025.60750000004</v>
      </c>
      <c r="C4935" s="274">
        <f t="shared" si="386"/>
        <v>765601.6</v>
      </c>
      <c r="D4935" s="276">
        <f t="shared" si="388"/>
        <v>171.09783245489561</v>
      </c>
      <c r="E4935" s="276">
        <f t="shared" si="389"/>
        <v>155.19999999999999</v>
      </c>
    </row>
    <row r="4936" spans="1:5" x14ac:dyDescent="0.2">
      <c r="A4936" s="273">
        <f t="shared" si="385"/>
        <v>4934</v>
      </c>
      <c r="B4936" s="16">
        <f t="shared" si="387"/>
        <v>844192.78500000003</v>
      </c>
      <c r="C4936" s="274">
        <f t="shared" si="386"/>
        <v>765756.79999999993</v>
      </c>
      <c r="D4936" s="276">
        <f t="shared" si="388"/>
        <v>171.09703790028377</v>
      </c>
      <c r="E4936" s="276">
        <f t="shared" si="389"/>
        <v>155.19999999999999</v>
      </c>
    </row>
    <row r="4937" spans="1:5" x14ac:dyDescent="0.2">
      <c r="A4937" s="273">
        <f t="shared" si="385"/>
        <v>4935</v>
      </c>
      <c r="B4937" s="16">
        <f t="shared" si="387"/>
        <v>844359.96250000002</v>
      </c>
      <c r="C4937" s="274">
        <f t="shared" si="386"/>
        <v>765912</v>
      </c>
      <c r="D4937" s="276">
        <f t="shared" si="388"/>
        <v>171.09624366767983</v>
      </c>
      <c r="E4937" s="276">
        <f t="shared" si="389"/>
        <v>155.19999999999999</v>
      </c>
    </row>
    <row r="4938" spans="1:5" x14ac:dyDescent="0.2">
      <c r="A4938" s="273">
        <f t="shared" si="385"/>
        <v>4936</v>
      </c>
      <c r="B4938" s="16">
        <f t="shared" si="387"/>
        <v>844527.14</v>
      </c>
      <c r="C4938" s="274">
        <f t="shared" si="386"/>
        <v>766067.19999999995</v>
      </c>
      <c r="D4938" s="276">
        <f t="shared" si="388"/>
        <v>171.09544975688817</v>
      </c>
      <c r="E4938" s="276">
        <f t="shared" si="389"/>
        <v>155.19999999999999</v>
      </c>
    </row>
    <row r="4939" spans="1:5" x14ac:dyDescent="0.2">
      <c r="A4939" s="273">
        <f t="shared" si="385"/>
        <v>4937</v>
      </c>
      <c r="B4939" s="16">
        <f t="shared" si="387"/>
        <v>844694.3175</v>
      </c>
      <c r="C4939" s="274">
        <f t="shared" si="386"/>
        <v>766222.39999999991</v>
      </c>
      <c r="D4939" s="276">
        <f t="shared" si="388"/>
        <v>171.0946561677132</v>
      </c>
      <c r="E4939" s="276">
        <f t="shared" si="389"/>
        <v>155.19999999999999</v>
      </c>
    </row>
    <row r="4940" spans="1:5" x14ac:dyDescent="0.2">
      <c r="A4940" s="273">
        <f t="shared" si="385"/>
        <v>4938</v>
      </c>
      <c r="B4940" s="16">
        <f t="shared" si="387"/>
        <v>844861.495</v>
      </c>
      <c r="C4940" s="274">
        <f t="shared" si="386"/>
        <v>766377.6</v>
      </c>
      <c r="D4940" s="276">
        <f t="shared" si="388"/>
        <v>171.0938628999595</v>
      </c>
      <c r="E4940" s="276">
        <f t="shared" si="389"/>
        <v>155.19999999999999</v>
      </c>
    </row>
    <row r="4941" spans="1:5" x14ac:dyDescent="0.2">
      <c r="A4941" s="273">
        <f t="shared" si="385"/>
        <v>4939</v>
      </c>
      <c r="B4941" s="16">
        <f t="shared" si="387"/>
        <v>845028.67249999999</v>
      </c>
      <c r="C4941" s="274">
        <f t="shared" si="386"/>
        <v>766532.79999999993</v>
      </c>
      <c r="D4941" s="276">
        <f t="shared" si="388"/>
        <v>171.09306995343186</v>
      </c>
      <c r="E4941" s="276">
        <f t="shared" si="389"/>
        <v>155.19999999999999</v>
      </c>
    </row>
    <row r="4942" spans="1:5" x14ac:dyDescent="0.2">
      <c r="A4942" s="273">
        <f t="shared" si="385"/>
        <v>4940</v>
      </c>
      <c r="B4942" s="16">
        <f t="shared" si="387"/>
        <v>845195.85</v>
      </c>
      <c r="C4942" s="274">
        <f t="shared" si="386"/>
        <v>766688</v>
      </c>
      <c r="D4942" s="276">
        <f t="shared" si="388"/>
        <v>171.09227732793522</v>
      </c>
      <c r="E4942" s="276">
        <f t="shared" si="389"/>
        <v>155.19999999999999</v>
      </c>
    </row>
    <row r="4943" spans="1:5" x14ac:dyDescent="0.2">
      <c r="A4943" s="273">
        <f t="shared" ref="A4943:A5006" si="390">A4942+1</f>
        <v>4941</v>
      </c>
      <c r="B4943" s="16">
        <f t="shared" si="387"/>
        <v>845363.02750000008</v>
      </c>
      <c r="C4943" s="274">
        <f t="shared" ref="C4943:C5006" si="391">A4943*155.2</f>
        <v>766843.2</v>
      </c>
      <c r="D4943" s="276">
        <f t="shared" si="388"/>
        <v>171.09148502327466</v>
      </c>
      <c r="E4943" s="276">
        <f t="shared" si="389"/>
        <v>155.19999999999999</v>
      </c>
    </row>
    <row r="4944" spans="1:5" x14ac:dyDescent="0.2">
      <c r="A4944" s="273">
        <f t="shared" si="390"/>
        <v>4942</v>
      </c>
      <c r="B4944" s="16">
        <f t="shared" si="387"/>
        <v>845530.20500000007</v>
      </c>
      <c r="C4944" s="274">
        <f t="shared" si="391"/>
        <v>766998.39999999991</v>
      </c>
      <c r="D4944" s="276">
        <f t="shared" si="388"/>
        <v>171.09069303925537</v>
      </c>
      <c r="E4944" s="276">
        <f t="shared" si="389"/>
        <v>155.19999999999999</v>
      </c>
    </row>
    <row r="4945" spans="1:5" x14ac:dyDescent="0.2">
      <c r="A4945" s="273">
        <f t="shared" si="390"/>
        <v>4943</v>
      </c>
      <c r="B4945" s="16">
        <f t="shared" si="387"/>
        <v>845697.38250000007</v>
      </c>
      <c r="C4945" s="274">
        <f t="shared" si="391"/>
        <v>767153.6</v>
      </c>
      <c r="D4945" s="276">
        <f t="shared" si="388"/>
        <v>171.08990137568279</v>
      </c>
      <c r="E4945" s="276">
        <f t="shared" si="389"/>
        <v>155.19999999999999</v>
      </c>
    </row>
    <row r="4946" spans="1:5" x14ac:dyDescent="0.2">
      <c r="A4946" s="273">
        <f t="shared" si="390"/>
        <v>4944</v>
      </c>
      <c r="B4946" s="16">
        <f t="shared" si="387"/>
        <v>845864.56</v>
      </c>
      <c r="C4946" s="274">
        <f t="shared" si="391"/>
        <v>767308.79999999993</v>
      </c>
      <c r="D4946" s="276">
        <f t="shared" si="388"/>
        <v>171.08911003236247</v>
      </c>
      <c r="E4946" s="276">
        <f t="shared" si="389"/>
        <v>155.19999999999999</v>
      </c>
    </row>
    <row r="4947" spans="1:5" x14ac:dyDescent="0.2">
      <c r="A4947" s="273">
        <f t="shared" si="390"/>
        <v>4945</v>
      </c>
      <c r="B4947" s="16">
        <f t="shared" si="387"/>
        <v>846031.73750000005</v>
      </c>
      <c r="C4947" s="274">
        <f t="shared" si="391"/>
        <v>767464</v>
      </c>
      <c r="D4947" s="276">
        <f t="shared" si="388"/>
        <v>171.0883190091001</v>
      </c>
      <c r="E4947" s="276">
        <f t="shared" si="389"/>
        <v>155.19999999999999</v>
      </c>
    </row>
    <row r="4948" spans="1:5" x14ac:dyDescent="0.2">
      <c r="A4948" s="273">
        <f t="shared" si="390"/>
        <v>4946</v>
      </c>
      <c r="B4948" s="16">
        <f t="shared" si="387"/>
        <v>846198.91500000004</v>
      </c>
      <c r="C4948" s="274">
        <f t="shared" si="391"/>
        <v>767619.2</v>
      </c>
      <c r="D4948" s="276">
        <f t="shared" si="388"/>
        <v>171.0875283057016</v>
      </c>
      <c r="E4948" s="276">
        <f t="shared" si="389"/>
        <v>155.19999999999999</v>
      </c>
    </row>
    <row r="4949" spans="1:5" x14ac:dyDescent="0.2">
      <c r="A4949" s="273">
        <f t="shared" si="390"/>
        <v>4947</v>
      </c>
      <c r="B4949" s="16">
        <f t="shared" si="387"/>
        <v>846366.09250000003</v>
      </c>
      <c r="C4949" s="274">
        <f t="shared" si="391"/>
        <v>767774.39999999991</v>
      </c>
      <c r="D4949" s="276">
        <f t="shared" si="388"/>
        <v>171.08673792197291</v>
      </c>
      <c r="E4949" s="276">
        <f t="shared" si="389"/>
        <v>155.19999999999999</v>
      </c>
    </row>
    <row r="4950" spans="1:5" x14ac:dyDescent="0.2">
      <c r="A4950" s="273">
        <f t="shared" si="390"/>
        <v>4948</v>
      </c>
      <c r="B4950" s="16">
        <f t="shared" si="387"/>
        <v>846533.27</v>
      </c>
      <c r="C4950" s="274">
        <f t="shared" si="391"/>
        <v>767929.6</v>
      </c>
      <c r="D4950" s="276">
        <f t="shared" si="388"/>
        <v>171.0859478577203</v>
      </c>
      <c r="E4950" s="276">
        <f t="shared" si="389"/>
        <v>155.19999999999999</v>
      </c>
    </row>
    <row r="4951" spans="1:5" x14ac:dyDescent="0.2">
      <c r="A4951" s="273">
        <f t="shared" si="390"/>
        <v>4949</v>
      </c>
      <c r="B4951" s="16">
        <f t="shared" si="387"/>
        <v>846700.44750000001</v>
      </c>
      <c r="C4951" s="274">
        <f t="shared" si="391"/>
        <v>768084.79999999993</v>
      </c>
      <c r="D4951" s="276">
        <f t="shared" si="388"/>
        <v>171.08515811275007</v>
      </c>
      <c r="E4951" s="276">
        <f t="shared" si="389"/>
        <v>155.19999999999999</v>
      </c>
    </row>
    <row r="4952" spans="1:5" x14ac:dyDescent="0.2">
      <c r="A4952" s="273">
        <f t="shared" si="390"/>
        <v>4950</v>
      </c>
      <c r="B4952" s="16">
        <f t="shared" si="387"/>
        <v>846867.625</v>
      </c>
      <c r="C4952" s="274">
        <f t="shared" si="391"/>
        <v>768240</v>
      </c>
      <c r="D4952" s="276">
        <f t="shared" si="388"/>
        <v>171.08436868686869</v>
      </c>
      <c r="E4952" s="276">
        <f t="shared" si="389"/>
        <v>155.19999999999999</v>
      </c>
    </row>
    <row r="4953" spans="1:5" x14ac:dyDescent="0.2">
      <c r="A4953" s="273">
        <f t="shared" si="390"/>
        <v>4951</v>
      </c>
      <c r="B4953" s="16">
        <f t="shared" si="387"/>
        <v>847034.80249999999</v>
      </c>
      <c r="C4953" s="274">
        <f t="shared" si="391"/>
        <v>768395.2</v>
      </c>
      <c r="D4953" s="276">
        <f t="shared" si="388"/>
        <v>171.08357957988284</v>
      </c>
      <c r="E4953" s="276">
        <f t="shared" si="389"/>
        <v>155.19999999999999</v>
      </c>
    </row>
    <row r="4954" spans="1:5" x14ac:dyDescent="0.2">
      <c r="A4954" s="273">
        <f t="shared" si="390"/>
        <v>4952</v>
      </c>
      <c r="B4954" s="16">
        <f t="shared" si="387"/>
        <v>847201.98</v>
      </c>
      <c r="C4954" s="274">
        <f t="shared" si="391"/>
        <v>768550.39999999991</v>
      </c>
      <c r="D4954" s="276">
        <f t="shared" si="388"/>
        <v>171.08279079159934</v>
      </c>
      <c r="E4954" s="276">
        <f t="shared" si="389"/>
        <v>155.19999999999999</v>
      </c>
    </row>
    <row r="4955" spans="1:5" x14ac:dyDescent="0.2">
      <c r="A4955" s="273">
        <f t="shared" si="390"/>
        <v>4953</v>
      </c>
      <c r="B4955" s="16">
        <f t="shared" si="387"/>
        <v>847369.15749999997</v>
      </c>
      <c r="C4955" s="274">
        <f t="shared" si="391"/>
        <v>768705.6</v>
      </c>
      <c r="D4955" s="276">
        <f t="shared" si="388"/>
        <v>171.08200232182514</v>
      </c>
      <c r="E4955" s="276">
        <f t="shared" si="389"/>
        <v>155.19999999999999</v>
      </c>
    </row>
    <row r="4956" spans="1:5" x14ac:dyDescent="0.2">
      <c r="A4956" s="273">
        <f t="shared" si="390"/>
        <v>4954</v>
      </c>
      <c r="B4956" s="16">
        <f t="shared" si="387"/>
        <v>847536.33500000008</v>
      </c>
      <c r="C4956" s="274">
        <f t="shared" si="391"/>
        <v>768860.79999999993</v>
      </c>
      <c r="D4956" s="276">
        <f t="shared" si="388"/>
        <v>171.08121417036739</v>
      </c>
      <c r="E4956" s="276">
        <f t="shared" si="389"/>
        <v>155.19999999999999</v>
      </c>
    </row>
    <row r="4957" spans="1:5" x14ac:dyDescent="0.2">
      <c r="A4957" s="273">
        <f t="shared" si="390"/>
        <v>4955</v>
      </c>
      <c r="B4957" s="16">
        <f t="shared" si="387"/>
        <v>847703.51250000007</v>
      </c>
      <c r="C4957" s="274">
        <f t="shared" si="391"/>
        <v>769016</v>
      </c>
      <c r="D4957" s="276">
        <f t="shared" si="388"/>
        <v>171.08042633703332</v>
      </c>
      <c r="E4957" s="276">
        <f t="shared" si="389"/>
        <v>155.19999999999999</v>
      </c>
    </row>
    <row r="4958" spans="1:5" x14ac:dyDescent="0.2">
      <c r="A4958" s="273">
        <f t="shared" si="390"/>
        <v>4956</v>
      </c>
      <c r="B4958" s="16">
        <f t="shared" si="387"/>
        <v>847870.69000000006</v>
      </c>
      <c r="C4958" s="274">
        <f t="shared" si="391"/>
        <v>769171.2</v>
      </c>
      <c r="D4958" s="276">
        <f t="shared" si="388"/>
        <v>171.07963882163037</v>
      </c>
      <c r="E4958" s="276">
        <f t="shared" si="389"/>
        <v>155.19999999999999</v>
      </c>
    </row>
    <row r="4959" spans="1:5" x14ac:dyDescent="0.2">
      <c r="A4959" s="273">
        <f t="shared" si="390"/>
        <v>4957</v>
      </c>
      <c r="B4959" s="16">
        <f t="shared" si="387"/>
        <v>848037.86750000005</v>
      </c>
      <c r="C4959" s="274">
        <f t="shared" si="391"/>
        <v>769326.39999999991</v>
      </c>
      <c r="D4959" s="276">
        <f t="shared" si="388"/>
        <v>171.07885162396613</v>
      </c>
      <c r="E4959" s="276">
        <f t="shared" si="389"/>
        <v>155.19999999999999</v>
      </c>
    </row>
    <row r="4960" spans="1:5" x14ac:dyDescent="0.2">
      <c r="A4960" s="273">
        <f t="shared" si="390"/>
        <v>4958</v>
      </c>
      <c r="B4960" s="16">
        <f t="shared" si="387"/>
        <v>848205.04500000004</v>
      </c>
      <c r="C4960" s="274">
        <f t="shared" si="391"/>
        <v>769481.6</v>
      </c>
      <c r="D4960" s="276">
        <f t="shared" si="388"/>
        <v>171.07806474384833</v>
      </c>
      <c r="E4960" s="276">
        <f t="shared" si="389"/>
        <v>155.19999999999999</v>
      </c>
    </row>
    <row r="4961" spans="1:5" x14ac:dyDescent="0.2">
      <c r="A4961" s="273">
        <f t="shared" si="390"/>
        <v>4959</v>
      </c>
      <c r="B4961" s="16">
        <f t="shared" si="387"/>
        <v>848372.22250000003</v>
      </c>
      <c r="C4961" s="274">
        <f t="shared" si="391"/>
        <v>769636.79999999993</v>
      </c>
      <c r="D4961" s="276">
        <f t="shared" si="388"/>
        <v>171.07727818108489</v>
      </c>
      <c r="E4961" s="276">
        <f t="shared" si="389"/>
        <v>155.19999999999999</v>
      </c>
    </row>
    <row r="4962" spans="1:5" x14ac:dyDescent="0.2">
      <c r="A4962" s="273">
        <f t="shared" si="390"/>
        <v>4960</v>
      </c>
      <c r="B4962" s="16">
        <f t="shared" si="387"/>
        <v>848539.4</v>
      </c>
      <c r="C4962" s="274">
        <f t="shared" si="391"/>
        <v>769792</v>
      </c>
      <c r="D4962" s="276">
        <f t="shared" si="388"/>
        <v>171.07649193548389</v>
      </c>
      <c r="E4962" s="276">
        <f t="shared" si="389"/>
        <v>155.19999999999999</v>
      </c>
    </row>
    <row r="4963" spans="1:5" x14ac:dyDescent="0.2">
      <c r="A4963" s="273">
        <f t="shared" si="390"/>
        <v>4961</v>
      </c>
      <c r="B4963" s="16">
        <f t="shared" si="387"/>
        <v>848706.57750000001</v>
      </c>
      <c r="C4963" s="274">
        <f t="shared" si="391"/>
        <v>769947.2</v>
      </c>
      <c r="D4963" s="276">
        <f t="shared" si="388"/>
        <v>171.07570600685347</v>
      </c>
      <c r="E4963" s="276">
        <f t="shared" si="389"/>
        <v>155.19999999999999</v>
      </c>
    </row>
    <row r="4964" spans="1:5" x14ac:dyDescent="0.2">
      <c r="A4964" s="273">
        <f t="shared" si="390"/>
        <v>4962</v>
      </c>
      <c r="B4964" s="16">
        <f t="shared" si="387"/>
        <v>848873.755</v>
      </c>
      <c r="C4964" s="274">
        <f t="shared" si="391"/>
        <v>770102.39999999991</v>
      </c>
      <c r="D4964" s="276">
        <f t="shared" si="388"/>
        <v>171.07492039500201</v>
      </c>
      <c r="E4964" s="276">
        <f t="shared" si="389"/>
        <v>155.19999999999999</v>
      </c>
    </row>
    <row r="4965" spans="1:5" x14ac:dyDescent="0.2">
      <c r="A4965" s="273">
        <f t="shared" si="390"/>
        <v>4963</v>
      </c>
      <c r="B4965" s="16">
        <f t="shared" si="387"/>
        <v>849040.9325</v>
      </c>
      <c r="C4965" s="274">
        <f t="shared" si="391"/>
        <v>770257.6</v>
      </c>
      <c r="D4965" s="276">
        <f t="shared" si="388"/>
        <v>171.07413509973807</v>
      </c>
      <c r="E4965" s="276">
        <f t="shared" si="389"/>
        <v>155.19999999999999</v>
      </c>
    </row>
    <row r="4966" spans="1:5" x14ac:dyDescent="0.2">
      <c r="A4966" s="273">
        <f t="shared" si="390"/>
        <v>4964</v>
      </c>
      <c r="B4966" s="16">
        <f t="shared" si="387"/>
        <v>849208.11</v>
      </c>
      <c r="C4966" s="274">
        <f t="shared" si="391"/>
        <v>770412.79999999993</v>
      </c>
      <c r="D4966" s="276">
        <f t="shared" si="388"/>
        <v>171.07335012087026</v>
      </c>
      <c r="E4966" s="276">
        <f t="shared" si="389"/>
        <v>155.19999999999999</v>
      </c>
    </row>
    <row r="4967" spans="1:5" x14ac:dyDescent="0.2">
      <c r="A4967" s="273">
        <f t="shared" si="390"/>
        <v>4965</v>
      </c>
      <c r="B4967" s="16">
        <f t="shared" si="387"/>
        <v>849375.28749999998</v>
      </c>
      <c r="C4967" s="274">
        <f t="shared" si="391"/>
        <v>770568</v>
      </c>
      <c r="D4967" s="276">
        <f t="shared" si="388"/>
        <v>171.07256545820744</v>
      </c>
      <c r="E4967" s="276">
        <f t="shared" si="389"/>
        <v>155.19999999999999</v>
      </c>
    </row>
    <row r="4968" spans="1:5" x14ac:dyDescent="0.2">
      <c r="A4968" s="273">
        <f t="shared" si="390"/>
        <v>4966</v>
      </c>
      <c r="B4968" s="16">
        <f t="shared" si="387"/>
        <v>849542.46500000008</v>
      </c>
      <c r="C4968" s="274">
        <f t="shared" si="391"/>
        <v>770723.2</v>
      </c>
      <c r="D4968" s="276">
        <f t="shared" si="388"/>
        <v>171.07178111155861</v>
      </c>
      <c r="E4968" s="276">
        <f t="shared" si="389"/>
        <v>155.19999999999999</v>
      </c>
    </row>
    <row r="4969" spans="1:5" x14ac:dyDescent="0.2">
      <c r="A4969" s="273">
        <f t="shared" si="390"/>
        <v>4967</v>
      </c>
      <c r="B4969" s="16">
        <f t="shared" si="387"/>
        <v>849709.64250000007</v>
      </c>
      <c r="C4969" s="274">
        <f t="shared" si="391"/>
        <v>770878.39999999991</v>
      </c>
      <c r="D4969" s="276">
        <f t="shared" si="388"/>
        <v>171.07099708073287</v>
      </c>
      <c r="E4969" s="276">
        <f t="shared" si="389"/>
        <v>155.19999999999999</v>
      </c>
    </row>
    <row r="4970" spans="1:5" x14ac:dyDescent="0.2">
      <c r="A4970" s="273">
        <f t="shared" si="390"/>
        <v>4968</v>
      </c>
      <c r="B4970" s="16">
        <f t="shared" si="387"/>
        <v>849876.82000000007</v>
      </c>
      <c r="C4970" s="274">
        <f t="shared" si="391"/>
        <v>771033.59999999998</v>
      </c>
      <c r="D4970" s="276">
        <f t="shared" si="388"/>
        <v>171.07021336553947</v>
      </c>
      <c r="E4970" s="276">
        <f t="shared" si="389"/>
        <v>155.19999999999999</v>
      </c>
    </row>
    <row r="4971" spans="1:5" x14ac:dyDescent="0.2">
      <c r="A4971" s="273">
        <f t="shared" si="390"/>
        <v>4969</v>
      </c>
      <c r="B4971" s="16">
        <f t="shared" si="387"/>
        <v>850043.99750000006</v>
      </c>
      <c r="C4971" s="274">
        <f t="shared" si="391"/>
        <v>771188.79999999993</v>
      </c>
      <c r="D4971" s="276">
        <f t="shared" si="388"/>
        <v>171.06942996578789</v>
      </c>
      <c r="E4971" s="276">
        <f t="shared" si="389"/>
        <v>155.19999999999999</v>
      </c>
    </row>
    <row r="4972" spans="1:5" x14ac:dyDescent="0.2">
      <c r="A4972" s="273">
        <f t="shared" si="390"/>
        <v>4970</v>
      </c>
      <c r="B4972" s="16">
        <f t="shared" si="387"/>
        <v>850211.17500000005</v>
      </c>
      <c r="C4972" s="274">
        <f t="shared" si="391"/>
        <v>771344</v>
      </c>
      <c r="D4972" s="276">
        <f t="shared" si="388"/>
        <v>171.06864688128775</v>
      </c>
      <c r="E4972" s="276">
        <f t="shared" si="389"/>
        <v>155.19999999999999</v>
      </c>
    </row>
    <row r="4973" spans="1:5" x14ac:dyDescent="0.2">
      <c r="A4973" s="273">
        <f t="shared" si="390"/>
        <v>4971</v>
      </c>
      <c r="B4973" s="16">
        <f t="shared" si="387"/>
        <v>850378.35250000004</v>
      </c>
      <c r="C4973" s="274">
        <f t="shared" si="391"/>
        <v>771499.2</v>
      </c>
      <c r="D4973" s="276">
        <f t="shared" si="388"/>
        <v>171.06786411184873</v>
      </c>
      <c r="E4973" s="276">
        <f t="shared" si="389"/>
        <v>155.19999999999999</v>
      </c>
    </row>
    <row r="4974" spans="1:5" x14ac:dyDescent="0.2">
      <c r="A4974" s="273">
        <f t="shared" si="390"/>
        <v>4972</v>
      </c>
      <c r="B4974" s="16">
        <f t="shared" si="387"/>
        <v>850545.53</v>
      </c>
      <c r="C4974" s="274">
        <f t="shared" si="391"/>
        <v>771654.39999999991</v>
      </c>
      <c r="D4974" s="276">
        <f t="shared" si="388"/>
        <v>171.06708165728077</v>
      </c>
      <c r="E4974" s="276">
        <f t="shared" si="389"/>
        <v>155.19999999999999</v>
      </c>
    </row>
    <row r="4975" spans="1:5" x14ac:dyDescent="0.2">
      <c r="A4975" s="273">
        <f t="shared" si="390"/>
        <v>4973</v>
      </c>
      <c r="B4975" s="16">
        <f t="shared" si="387"/>
        <v>850712.70750000002</v>
      </c>
      <c r="C4975" s="274">
        <f t="shared" si="391"/>
        <v>771809.6</v>
      </c>
      <c r="D4975" s="276">
        <f t="shared" si="388"/>
        <v>171.06629951739393</v>
      </c>
      <c r="E4975" s="276">
        <f t="shared" si="389"/>
        <v>155.19999999999999</v>
      </c>
    </row>
    <row r="4976" spans="1:5" x14ac:dyDescent="0.2">
      <c r="A4976" s="273">
        <f t="shared" si="390"/>
        <v>4974</v>
      </c>
      <c r="B4976" s="16">
        <f t="shared" si="387"/>
        <v>850879.88500000001</v>
      </c>
      <c r="C4976" s="274">
        <f t="shared" si="391"/>
        <v>771964.79999999993</v>
      </c>
      <c r="D4976" s="276">
        <f t="shared" si="388"/>
        <v>171.06551769199839</v>
      </c>
      <c r="E4976" s="276">
        <f t="shared" si="389"/>
        <v>155.19999999999999</v>
      </c>
    </row>
    <row r="4977" spans="1:5" x14ac:dyDescent="0.2">
      <c r="A4977" s="273">
        <f t="shared" si="390"/>
        <v>4975</v>
      </c>
      <c r="B4977" s="16">
        <f t="shared" si="387"/>
        <v>851047.0625</v>
      </c>
      <c r="C4977" s="274">
        <f t="shared" si="391"/>
        <v>772120</v>
      </c>
      <c r="D4977" s="276">
        <f t="shared" si="388"/>
        <v>171.06473618090453</v>
      </c>
      <c r="E4977" s="276">
        <f t="shared" si="389"/>
        <v>155.19999999999999</v>
      </c>
    </row>
    <row r="4978" spans="1:5" x14ac:dyDescent="0.2">
      <c r="A4978" s="273">
        <f t="shared" si="390"/>
        <v>4976</v>
      </c>
      <c r="B4978" s="16">
        <f t="shared" si="387"/>
        <v>851214.24</v>
      </c>
      <c r="C4978" s="274">
        <f t="shared" si="391"/>
        <v>772275.19999999995</v>
      </c>
      <c r="D4978" s="276">
        <f t="shared" si="388"/>
        <v>171.06395498392283</v>
      </c>
      <c r="E4978" s="276">
        <f t="shared" si="389"/>
        <v>155.19999999999999</v>
      </c>
    </row>
    <row r="4979" spans="1:5" x14ac:dyDescent="0.2">
      <c r="A4979" s="273">
        <f t="shared" si="390"/>
        <v>4977</v>
      </c>
      <c r="B4979" s="16">
        <f t="shared" si="387"/>
        <v>851381.41749999998</v>
      </c>
      <c r="C4979" s="274">
        <f t="shared" si="391"/>
        <v>772430.39999999991</v>
      </c>
      <c r="D4979" s="276">
        <f t="shared" si="388"/>
        <v>171.06317410086396</v>
      </c>
      <c r="E4979" s="276">
        <f t="shared" si="389"/>
        <v>155.19999999999999</v>
      </c>
    </row>
    <row r="4980" spans="1:5" x14ac:dyDescent="0.2">
      <c r="A4980" s="273">
        <f t="shared" si="390"/>
        <v>4978</v>
      </c>
      <c r="B4980" s="16">
        <f t="shared" si="387"/>
        <v>851548.59499999997</v>
      </c>
      <c r="C4980" s="274">
        <f t="shared" si="391"/>
        <v>772585.6</v>
      </c>
      <c r="D4980" s="276">
        <f t="shared" si="388"/>
        <v>171.06239353153876</v>
      </c>
      <c r="E4980" s="276">
        <f t="shared" si="389"/>
        <v>155.19999999999999</v>
      </c>
    </row>
    <row r="4981" spans="1:5" x14ac:dyDescent="0.2">
      <c r="A4981" s="273">
        <f t="shared" si="390"/>
        <v>4979</v>
      </c>
      <c r="B4981" s="16">
        <f t="shared" si="387"/>
        <v>851715.77250000008</v>
      </c>
      <c r="C4981" s="274">
        <f t="shared" si="391"/>
        <v>772740.79999999993</v>
      </c>
      <c r="D4981" s="276">
        <f t="shared" si="388"/>
        <v>171.06161327575819</v>
      </c>
      <c r="E4981" s="276">
        <f t="shared" si="389"/>
        <v>155.19999999999999</v>
      </c>
    </row>
    <row r="4982" spans="1:5" x14ac:dyDescent="0.2">
      <c r="A4982" s="273">
        <f t="shared" si="390"/>
        <v>4980</v>
      </c>
      <c r="B4982" s="16">
        <f t="shared" si="387"/>
        <v>851882.95000000007</v>
      </c>
      <c r="C4982" s="274">
        <f t="shared" si="391"/>
        <v>772896</v>
      </c>
      <c r="D4982" s="276">
        <f t="shared" si="388"/>
        <v>171.06083333333333</v>
      </c>
      <c r="E4982" s="276">
        <f t="shared" si="389"/>
        <v>155.19999999999999</v>
      </c>
    </row>
    <row r="4983" spans="1:5" x14ac:dyDescent="0.2">
      <c r="A4983" s="273">
        <f t="shared" si="390"/>
        <v>4981</v>
      </c>
      <c r="B4983" s="16">
        <f t="shared" si="387"/>
        <v>852050.12750000006</v>
      </c>
      <c r="C4983" s="274">
        <f t="shared" si="391"/>
        <v>773051.2</v>
      </c>
      <c r="D4983" s="276">
        <f t="shared" si="388"/>
        <v>171.0600537040755</v>
      </c>
      <c r="E4983" s="276">
        <f t="shared" si="389"/>
        <v>155.19999999999999</v>
      </c>
    </row>
    <row r="4984" spans="1:5" x14ac:dyDescent="0.2">
      <c r="A4984" s="273">
        <f t="shared" si="390"/>
        <v>4982</v>
      </c>
      <c r="B4984" s="16">
        <f t="shared" si="387"/>
        <v>852217.30500000005</v>
      </c>
      <c r="C4984" s="274">
        <f t="shared" si="391"/>
        <v>773206.39999999991</v>
      </c>
      <c r="D4984" s="276">
        <f t="shared" si="388"/>
        <v>171.05927438779608</v>
      </c>
      <c r="E4984" s="276">
        <f t="shared" si="389"/>
        <v>155.19999999999999</v>
      </c>
    </row>
    <row r="4985" spans="1:5" x14ac:dyDescent="0.2">
      <c r="A4985" s="273">
        <f t="shared" si="390"/>
        <v>4983</v>
      </c>
      <c r="B4985" s="16">
        <f t="shared" si="387"/>
        <v>852384.48250000004</v>
      </c>
      <c r="C4985" s="274">
        <f t="shared" si="391"/>
        <v>773361.6</v>
      </c>
      <c r="D4985" s="276">
        <f t="shared" si="388"/>
        <v>171.05849538430664</v>
      </c>
      <c r="E4985" s="276">
        <f t="shared" si="389"/>
        <v>155.19999999999999</v>
      </c>
    </row>
    <row r="4986" spans="1:5" x14ac:dyDescent="0.2">
      <c r="A4986" s="273">
        <f t="shared" si="390"/>
        <v>4984</v>
      </c>
      <c r="B4986" s="16">
        <f t="shared" si="387"/>
        <v>852551.66</v>
      </c>
      <c r="C4986" s="274">
        <f t="shared" si="391"/>
        <v>773516.79999999993</v>
      </c>
      <c r="D4986" s="276">
        <f t="shared" si="388"/>
        <v>171.05771669341894</v>
      </c>
      <c r="E4986" s="276">
        <f t="shared" si="389"/>
        <v>155.19999999999999</v>
      </c>
    </row>
    <row r="4987" spans="1:5" x14ac:dyDescent="0.2">
      <c r="A4987" s="273">
        <f t="shared" si="390"/>
        <v>4985</v>
      </c>
      <c r="B4987" s="16">
        <f t="shared" si="387"/>
        <v>852718.83750000002</v>
      </c>
      <c r="C4987" s="274">
        <f t="shared" si="391"/>
        <v>773672</v>
      </c>
      <c r="D4987" s="276">
        <f t="shared" si="388"/>
        <v>171.05693831494483</v>
      </c>
      <c r="E4987" s="276">
        <f t="shared" si="389"/>
        <v>155.19999999999999</v>
      </c>
    </row>
    <row r="4988" spans="1:5" x14ac:dyDescent="0.2">
      <c r="A4988" s="273">
        <f t="shared" si="390"/>
        <v>4986</v>
      </c>
      <c r="B4988" s="16">
        <f t="shared" si="387"/>
        <v>852886.01500000001</v>
      </c>
      <c r="C4988" s="274">
        <f t="shared" si="391"/>
        <v>773827.2</v>
      </c>
      <c r="D4988" s="276">
        <f t="shared" si="388"/>
        <v>171.05616024869636</v>
      </c>
      <c r="E4988" s="276">
        <f t="shared" si="389"/>
        <v>155.19999999999999</v>
      </c>
    </row>
    <row r="4989" spans="1:5" x14ac:dyDescent="0.2">
      <c r="A4989" s="273">
        <f t="shared" si="390"/>
        <v>4987</v>
      </c>
      <c r="B4989" s="16">
        <f t="shared" si="387"/>
        <v>853053.1925</v>
      </c>
      <c r="C4989" s="274">
        <f t="shared" si="391"/>
        <v>773982.39999999991</v>
      </c>
      <c r="D4989" s="276">
        <f t="shared" si="388"/>
        <v>171.05538249448566</v>
      </c>
      <c r="E4989" s="276">
        <f t="shared" si="389"/>
        <v>155.19999999999999</v>
      </c>
    </row>
    <row r="4990" spans="1:5" x14ac:dyDescent="0.2">
      <c r="A4990" s="273">
        <f t="shared" si="390"/>
        <v>4988</v>
      </c>
      <c r="B4990" s="16">
        <f t="shared" si="387"/>
        <v>853220.37</v>
      </c>
      <c r="C4990" s="274">
        <f t="shared" si="391"/>
        <v>774137.6</v>
      </c>
      <c r="D4990" s="276">
        <f t="shared" si="388"/>
        <v>171.05460505212511</v>
      </c>
      <c r="E4990" s="276">
        <f t="shared" si="389"/>
        <v>155.19999999999999</v>
      </c>
    </row>
    <row r="4991" spans="1:5" x14ac:dyDescent="0.2">
      <c r="A4991" s="273">
        <f t="shared" si="390"/>
        <v>4989</v>
      </c>
      <c r="B4991" s="16">
        <f t="shared" si="387"/>
        <v>853387.54749999999</v>
      </c>
      <c r="C4991" s="274">
        <f t="shared" si="391"/>
        <v>774292.79999999993</v>
      </c>
      <c r="D4991" s="276">
        <f t="shared" si="388"/>
        <v>171.05382792142714</v>
      </c>
      <c r="E4991" s="276">
        <f t="shared" si="389"/>
        <v>155.19999999999999</v>
      </c>
    </row>
    <row r="4992" spans="1:5" x14ac:dyDescent="0.2">
      <c r="A4992" s="273">
        <f t="shared" si="390"/>
        <v>4990</v>
      </c>
      <c r="B4992" s="16">
        <f t="shared" si="387"/>
        <v>853554.72499999998</v>
      </c>
      <c r="C4992" s="274">
        <f t="shared" si="391"/>
        <v>774448</v>
      </c>
      <c r="D4992" s="276">
        <f t="shared" si="388"/>
        <v>171.05305110220439</v>
      </c>
      <c r="E4992" s="276">
        <f t="shared" si="389"/>
        <v>155.19999999999999</v>
      </c>
    </row>
    <row r="4993" spans="1:5" x14ac:dyDescent="0.2">
      <c r="A4993" s="273">
        <f t="shared" si="390"/>
        <v>4991</v>
      </c>
      <c r="B4993" s="16">
        <f t="shared" si="387"/>
        <v>853721.90250000008</v>
      </c>
      <c r="C4993" s="274">
        <f t="shared" si="391"/>
        <v>774603.2</v>
      </c>
      <c r="D4993" s="276">
        <f t="shared" si="388"/>
        <v>171.0522745942697</v>
      </c>
      <c r="E4993" s="276">
        <f t="shared" si="389"/>
        <v>155.19999999999999</v>
      </c>
    </row>
    <row r="4994" spans="1:5" x14ac:dyDescent="0.2">
      <c r="A4994" s="273">
        <f t="shared" si="390"/>
        <v>4992</v>
      </c>
      <c r="B4994" s="16">
        <f t="shared" si="387"/>
        <v>853889.08000000007</v>
      </c>
      <c r="C4994" s="274">
        <f t="shared" si="391"/>
        <v>774758.39999999991</v>
      </c>
      <c r="D4994" s="276">
        <f t="shared" si="388"/>
        <v>171.05149839743592</v>
      </c>
      <c r="E4994" s="276">
        <f t="shared" si="389"/>
        <v>155.19999999999999</v>
      </c>
    </row>
    <row r="4995" spans="1:5" x14ac:dyDescent="0.2">
      <c r="A4995" s="273">
        <f t="shared" si="390"/>
        <v>4993</v>
      </c>
      <c r="B4995" s="16">
        <f t="shared" si="387"/>
        <v>854056.25750000007</v>
      </c>
      <c r="C4995" s="274">
        <f t="shared" si="391"/>
        <v>774913.6</v>
      </c>
      <c r="D4995" s="276">
        <f t="shared" si="388"/>
        <v>171.05072251151614</v>
      </c>
      <c r="E4995" s="276">
        <f t="shared" si="389"/>
        <v>155.19999999999999</v>
      </c>
    </row>
    <row r="4996" spans="1:5" x14ac:dyDescent="0.2">
      <c r="A4996" s="273">
        <f t="shared" si="390"/>
        <v>4994</v>
      </c>
      <c r="B4996" s="16">
        <f t="shared" ref="B4996:B5059" si="392">1.165*(16600+(A4996*143.5))</f>
        <v>854223.43500000006</v>
      </c>
      <c r="C4996" s="274">
        <f t="shared" si="391"/>
        <v>775068.79999999993</v>
      </c>
      <c r="D4996" s="276">
        <f t="shared" ref="D4996:D5059" si="393">B4996/A4996</f>
        <v>171.04994693632361</v>
      </c>
      <c r="E4996" s="276">
        <f t="shared" ref="E4996:E5059" si="394">C4996/A4996</f>
        <v>155.19999999999999</v>
      </c>
    </row>
    <row r="4997" spans="1:5" x14ac:dyDescent="0.2">
      <c r="A4997" s="273">
        <f t="shared" si="390"/>
        <v>4995</v>
      </c>
      <c r="B4997" s="16">
        <f t="shared" si="392"/>
        <v>854390.61250000005</v>
      </c>
      <c r="C4997" s="274">
        <f t="shared" si="391"/>
        <v>775224</v>
      </c>
      <c r="D4997" s="276">
        <f t="shared" si="393"/>
        <v>171.04917167167167</v>
      </c>
      <c r="E4997" s="276">
        <f t="shared" si="394"/>
        <v>155.19999999999999</v>
      </c>
    </row>
    <row r="4998" spans="1:5" x14ac:dyDescent="0.2">
      <c r="A4998" s="273">
        <f t="shared" si="390"/>
        <v>4996</v>
      </c>
      <c r="B4998" s="16">
        <f t="shared" si="392"/>
        <v>854557.79</v>
      </c>
      <c r="C4998" s="274">
        <f t="shared" si="391"/>
        <v>775379.2</v>
      </c>
      <c r="D4998" s="276">
        <f t="shared" si="393"/>
        <v>171.04839671737392</v>
      </c>
      <c r="E4998" s="276">
        <f t="shared" si="394"/>
        <v>155.19999999999999</v>
      </c>
    </row>
    <row r="4999" spans="1:5" x14ac:dyDescent="0.2">
      <c r="A4999" s="273">
        <f t="shared" si="390"/>
        <v>4997</v>
      </c>
      <c r="B4999" s="16">
        <f t="shared" si="392"/>
        <v>854724.96750000003</v>
      </c>
      <c r="C4999" s="274">
        <f t="shared" si="391"/>
        <v>775534.39999999991</v>
      </c>
      <c r="D4999" s="276">
        <f t="shared" si="393"/>
        <v>171.04762207324396</v>
      </c>
      <c r="E4999" s="276">
        <f t="shared" si="394"/>
        <v>155.19999999999999</v>
      </c>
    </row>
    <row r="5000" spans="1:5" x14ac:dyDescent="0.2">
      <c r="A5000" s="273">
        <f t="shared" si="390"/>
        <v>4998</v>
      </c>
      <c r="B5000" s="16">
        <f t="shared" si="392"/>
        <v>854892.14500000002</v>
      </c>
      <c r="C5000" s="274">
        <f t="shared" si="391"/>
        <v>775689.6</v>
      </c>
      <c r="D5000" s="276">
        <f t="shared" si="393"/>
        <v>171.04684773909565</v>
      </c>
      <c r="E5000" s="276">
        <f t="shared" si="394"/>
        <v>155.19999999999999</v>
      </c>
    </row>
    <row r="5001" spans="1:5" x14ac:dyDescent="0.2">
      <c r="A5001" s="273">
        <f t="shared" si="390"/>
        <v>4999</v>
      </c>
      <c r="B5001" s="16">
        <f t="shared" si="392"/>
        <v>855059.32250000001</v>
      </c>
      <c r="C5001" s="274">
        <f t="shared" si="391"/>
        <v>775844.79999999993</v>
      </c>
      <c r="D5001" s="276">
        <f t="shared" si="393"/>
        <v>171.04607371474296</v>
      </c>
      <c r="E5001" s="276">
        <f t="shared" si="394"/>
        <v>155.19999999999999</v>
      </c>
    </row>
    <row r="5002" spans="1:5" x14ac:dyDescent="0.2">
      <c r="A5002" s="273">
        <f t="shared" si="390"/>
        <v>5000</v>
      </c>
      <c r="B5002" s="16">
        <f t="shared" si="392"/>
        <v>855226.5</v>
      </c>
      <c r="C5002" s="274">
        <f t="shared" si="391"/>
        <v>776000</v>
      </c>
      <c r="D5002" s="276">
        <f t="shared" si="393"/>
        <v>171.0453</v>
      </c>
      <c r="E5002" s="276">
        <f t="shared" si="394"/>
        <v>155.19999999999999</v>
      </c>
    </row>
    <row r="5003" spans="1:5" x14ac:dyDescent="0.2">
      <c r="A5003" s="273">
        <f t="shared" si="390"/>
        <v>5001</v>
      </c>
      <c r="B5003" s="16">
        <f t="shared" si="392"/>
        <v>855393.67749999999</v>
      </c>
      <c r="C5003" s="274">
        <f t="shared" si="391"/>
        <v>776155.2</v>
      </c>
      <c r="D5003" s="276">
        <f t="shared" si="393"/>
        <v>171.04452659468106</v>
      </c>
      <c r="E5003" s="276">
        <f t="shared" si="394"/>
        <v>155.19999999999999</v>
      </c>
    </row>
    <row r="5004" spans="1:5" x14ac:dyDescent="0.2">
      <c r="A5004" s="273">
        <f t="shared" si="390"/>
        <v>5002</v>
      </c>
      <c r="B5004" s="16">
        <f t="shared" si="392"/>
        <v>855560.85499999998</v>
      </c>
      <c r="C5004" s="274">
        <f t="shared" si="391"/>
        <v>776310.39999999991</v>
      </c>
      <c r="D5004" s="276">
        <f t="shared" si="393"/>
        <v>171.04375349860055</v>
      </c>
      <c r="E5004" s="276">
        <f t="shared" si="394"/>
        <v>155.19999999999999</v>
      </c>
    </row>
    <row r="5005" spans="1:5" x14ac:dyDescent="0.2">
      <c r="A5005" s="273">
        <f t="shared" si="390"/>
        <v>5003</v>
      </c>
      <c r="B5005" s="16">
        <f t="shared" si="392"/>
        <v>855728.03249999997</v>
      </c>
      <c r="C5005" s="274">
        <f t="shared" si="391"/>
        <v>776465.6</v>
      </c>
      <c r="D5005" s="276">
        <f t="shared" si="393"/>
        <v>171.04298071157305</v>
      </c>
      <c r="E5005" s="276">
        <f t="shared" si="394"/>
        <v>155.19999999999999</v>
      </c>
    </row>
    <row r="5006" spans="1:5" x14ac:dyDescent="0.2">
      <c r="A5006" s="273">
        <f t="shared" si="390"/>
        <v>5004</v>
      </c>
      <c r="B5006" s="16">
        <f t="shared" si="392"/>
        <v>855895.21000000008</v>
      </c>
      <c r="C5006" s="274">
        <f t="shared" si="391"/>
        <v>776620.79999999993</v>
      </c>
      <c r="D5006" s="276">
        <f t="shared" si="393"/>
        <v>171.04220823341328</v>
      </c>
      <c r="E5006" s="276">
        <f t="shared" si="394"/>
        <v>155.19999999999999</v>
      </c>
    </row>
    <row r="5007" spans="1:5" x14ac:dyDescent="0.2">
      <c r="A5007" s="273">
        <f t="shared" ref="A5007:A5024" si="395">A5006+1</f>
        <v>5005</v>
      </c>
      <c r="B5007" s="16">
        <f t="shared" si="392"/>
        <v>856062.38750000007</v>
      </c>
      <c r="C5007" s="274">
        <f t="shared" ref="C5007:C5024" si="396">A5007*155.2</f>
        <v>776776</v>
      </c>
      <c r="D5007" s="276">
        <f t="shared" si="393"/>
        <v>171.04143606393609</v>
      </c>
      <c r="E5007" s="276">
        <f t="shared" si="394"/>
        <v>155.19999999999999</v>
      </c>
    </row>
    <row r="5008" spans="1:5" x14ac:dyDescent="0.2">
      <c r="A5008" s="273">
        <f t="shared" si="395"/>
        <v>5006</v>
      </c>
      <c r="B5008" s="16">
        <f t="shared" si="392"/>
        <v>856229.56500000006</v>
      </c>
      <c r="C5008" s="274">
        <f t="shared" si="396"/>
        <v>776931.2</v>
      </c>
      <c r="D5008" s="276">
        <f t="shared" si="393"/>
        <v>171.04066420295646</v>
      </c>
      <c r="E5008" s="276">
        <f t="shared" si="394"/>
        <v>155.19999999999999</v>
      </c>
    </row>
    <row r="5009" spans="1:5" x14ac:dyDescent="0.2">
      <c r="A5009" s="273">
        <f t="shared" si="395"/>
        <v>5007</v>
      </c>
      <c r="B5009" s="16">
        <f t="shared" si="392"/>
        <v>856396.74250000005</v>
      </c>
      <c r="C5009" s="274">
        <f t="shared" si="396"/>
        <v>777086.39999999991</v>
      </c>
      <c r="D5009" s="276">
        <f t="shared" si="393"/>
        <v>171.0398926502896</v>
      </c>
      <c r="E5009" s="276">
        <f t="shared" si="394"/>
        <v>155.19999999999999</v>
      </c>
    </row>
    <row r="5010" spans="1:5" x14ac:dyDescent="0.2">
      <c r="A5010" s="273">
        <f t="shared" si="395"/>
        <v>5008</v>
      </c>
      <c r="B5010" s="16">
        <f t="shared" si="392"/>
        <v>856563.92</v>
      </c>
      <c r="C5010" s="274">
        <f t="shared" si="396"/>
        <v>777241.59999999998</v>
      </c>
      <c r="D5010" s="276">
        <f t="shared" si="393"/>
        <v>171.03912140575082</v>
      </c>
      <c r="E5010" s="276">
        <f t="shared" si="394"/>
        <v>155.19999999999999</v>
      </c>
    </row>
    <row r="5011" spans="1:5" x14ac:dyDescent="0.2">
      <c r="A5011" s="273">
        <f t="shared" si="395"/>
        <v>5009</v>
      </c>
      <c r="B5011" s="16">
        <f t="shared" si="392"/>
        <v>856731.09750000003</v>
      </c>
      <c r="C5011" s="274">
        <f t="shared" si="396"/>
        <v>777396.79999999993</v>
      </c>
      <c r="D5011" s="276">
        <f t="shared" si="393"/>
        <v>171.03835046915552</v>
      </c>
      <c r="E5011" s="276">
        <f t="shared" si="394"/>
        <v>155.19999999999999</v>
      </c>
    </row>
    <row r="5012" spans="1:5" x14ac:dyDescent="0.2">
      <c r="A5012" s="273">
        <f t="shared" si="395"/>
        <v>5010</v>
      </c>
      <c r="B5012" s="16">
        <f t="shared" si="392"/>
        <v>856898.27500000002</v>
      </c>
      <c r="C5012" s="274">
        <f t="shared" si="396"/>
        <v>777552</v>
      </c>
      <c r="D5012" s="276">
        <f t="shared" si="393"/>
        <v>171.03757984031935</v>
      </c>
      <c r="E5012" s="276">
        <f t="shared" si="394"/>
        <v>155.19999999999999</v>
      </c>
    </row>
    <row r="5013" spans="1:5" x14ac:dyDescent="0.2">
      <c r="A5013" s="273">
        <f t="shared" si="395"/>
        <v>5011</v>
      </c>
      <c r="B5013" s="16">
        <f t="shared" si="392"/>
        <v>857065.45250000001</v>
      </c>
      <c r="C5013" s="274">
        <f t="shared" si="396"/>
        <v>777707.2</v>
      </c>
      <c r="D5013" s="276">
        <f t="shared" si="393"/>
        <v>171.03680951905807</v>
      </c>
      <c r="E5013" s="276">
        <f t="shared" si="394"/>
        <v>155.19999999999999</v>
      </c>
    </row>
    <row r="5014" spans="1:5" x14ac:dyDescent="0.2">
      <c r="A5014" s="273">
        <f t="shared" si="395"/>
        <v>5012</v>
      </c>
      <c r="B5014" s="16">
        <f t="shared" si="392"/>
        <v>857232.63</v>
      </c>
      <c r="C5014" s="274">
        <f t="shared" si="396"/>
        <v>777862.39999999991</v>
      </c>
      <c r="D5014" s="276">
        <f t="shared" si="393"/>
        <v>171.03603950518755</v>
      </c>
      <c r="E5014" s="276">
        <f t="shared" si="394"/>
        <v>155.19999999999999</v>
      </c>
    </row>
    <row r="5015" spans="1:5" x14ac:dyDescent="0.2">
      <c r="A5015" s="273">
        <f t="shared" si="395"/>
        <v>5013</v>
      </c>
      <c r="B5015" s="16">
        <f t="shared" si="392"/>
        <v>857399.8075</v>
      </c>
      <c r="C5015" s="274">
        <f t="shared" si="396"/>
        <v>778017.6</v>
      </c>
      <c r="D5015" s="276">
        <f t="shared" si="393"/>
        <v>171.03526979852384</v>
      </c>
      <c r="E5015" s="276">
        <f t="shared" si="394"/>
        <v>155.19999999999999</v>
      </c>
    </row>
    <row r="5016" spans="1:5" x14ac:dyDescent="0.2">
      <c r="A5016" s="273">
        <f t="shared" si="395"/>
        <v>5014</v>
      </c>
      <c r="B5016" s="16">
        <f t="shared" si="392"/>
        <v>857566.98499999999</v>
      </c>
      <c r="C5016" s="274">
        <f t="shared" si="396"/>
        <v>778172.79999999993</v>
      </c>
      <c r="D5016" s="276">
        <f t="shared" si="393"/>
        <v>171.03450039888313</v>
      </c>
      <c r="E5016" s="276">
        <f t="shared" si="394"/>
        <v>155.19999999999999</v>
      </c>
    </row>
    <row r="5017" spans="1:5" x14ac:dyDescent="0.2">
      <c r="A5017" s="273">
        <f t="shared" si="395"/>
        <v>5015</v>
      </c>
      <c r="B5017" s="16">
        <f t="shared" si="392"/>
        <v>857734.16249999998</v>
      </c>
      <c r="C5017" s="274">
        <f t="shared" si="396"/>
        <v>778328</v>
      </c>
      <c r="D5017" s="276">
        <f t="shared" si="393"/>
        <v>171.03373130608176</v>
      </c>
      <c r="E5017" s="276">
        <f t="shared" si="394"/>
        <v>155.19999999999999</v>
      </c>
    </row>
    <row r="5018" spans="1:5" x14ac:dyDescent="0.2">
      <c r="A5018" s="273">
        <f t="shared" si="395"/>
        <v>5016</v>
      </c>
      <c r="B5018" s="16">
        <f t="shared" si="392"/>
        <v>857901.34000000008</v>
      </c>
      <c r="C5018" s="274">
        <f t="shared" si="396"/>
        <v>778483.19999999995</v>
      </c>
      <c r="D5018" s="276">
        <f t="shared" si="393"/>
        <v>171.03296251993623</v>
      </c>
      <c r="E5018" s="276">
        <f t="shared" si="394"/>
        <v>155.19999999999999</v>
      </c>
    </row>
    <row r="5019" spans="1:5" x14ac:dyDescent="0.2">
      <c r="A5019" s="273">
        <f t="shared" si="395"/>
        <v>5017</v>
      </c>
      <c r="B5019" s="16">
        <f t="shared" si="392"/>
        <v>858068.51750000007</v>
      </c>
      <c r="C5019" s="274">
        <f t="shared" si="396"/>
        <v>778638.39999999991</v>
      </c>
      <c r="D5019" s="276">
        <f t="shared" si="393"/>
        <v>171.03219404026311</v>
      </c>
      <c r="E5019" s="276">
        <f t="shared" si="394"/>
        <v>155.19999999999999</v>
      </c>
    </row>
    <row r="5020" spans="1:5" x14ac:dyDescent="0.2">
      <c r="A5020" s="273">
        <f t="shared" si="395"/>
        <v>5018</v>
      </c>
      <c r="B5020" s="16">
        <f t="shared" si="392"/>
        <v>858235.69500000007</v>
      </c>
      <c r="C5020" s="274">
        <f t="shared" si="396"/>
        <v>778793.6</v>
      </c>
      <c r="D5020" s="276">
        <f t="shared" si="393"/>
        <v>171.03142586687926</v>
      </c>
      <c r="E5020" s="276">
        <f t="shared" si="394"/>
        <v>155.19999999999999</v>
      </c>
    </row>
    <row r="5021" spans="1:5" x14ac:dyDescent="0.2">
      <c r="A5021" s="273">
        <f t="shared" si="395"/>
        <v>5019</v>
      </c>
      <c r="B5021" s="16">
        <f t="shared" si="392"/>
        <v>858402.87250000006</v>
      </c>
      <c r="C5021" s="274">
        <f t="shared" si="396"/>
        <v>778948.79999999993</v>
      </c>
      <c r="D5021" s="276">
        <f t="shared" si="393"/>
        <v>171.03065799960152</v>
      </c>
      <c r="E5021" s="276">
        <f t="shared" si="394"/>
        <v>155.19999999999999</v>
      </c>
    </row>
    <row r="5022" spans="1:5" x14ac:dyDescent="0.2">
      <c r="A5022" s="273">
        <f t="shared" si="395"/>
        <v>5020</v>
      </c>
      <c r="B5022" s="16">
        <f t="shared" si="392"/>
        <v>858570.05</v>
      </c>
      <c r="C5022" s="274">
        <f t="shared" si="396"/>
        <v>779104</v>
      </c>
      <c r="D5022" s="276">
        <f t="shared" si="393"/>
        <v>171.02989043824701</v>
      </c>
      <c r="E5022" s="276">
        <f t="shared" si="394"/>
        <v>155.19999999999999</v>
      </c>
    </row>
    <row r="5023" spans="1:5" x14ac:dyDescent="0.2">
      <c r="A5023" s="273">
        <f t="shared" si="395"/>
        <v>5021</v>
      </c>
      <c r="B5023" s="16">
        <f t="shared" si="392"/>
        <v>858737.22750000004</v>
      </c>
      <c r="C5023" s="274">
        <f t="shared" si="396"/>
        <v>779259.2</v>
      </c>
      <c r="D5023" s="276">
        <f t="shared" si="393"/>
        <v>171.02912318263296</v>
      </c>
      <c r="E5023" s="276">
        <f t="shared" si="394"/>
        <v>155.19999999999999</v>
      </c>
    </row>
    <row r="5024" spans="1:5" x14ac:dyDescent="0.2">
      <c r="A5024" s="273">
        <f t="shared" si="395"/>
        <v>5022</v>
      </c>
      <c r="B5024" s="16">
        <f t="shared" si="392"/>
        <v>858904.40500000003</v>
      </c>
      <c r="C5024" s="274">
        <f t="shared" si="396"/>
        <v>779414.39999999991</v>
      </c>
      <c r="D5024" s="276">
        <f t="shared" si="393"/>
        <v>171.02835623257667</v>
      </c>
      <c r="E5024" s="276">
        <f t="shared" si="394"/>
        <v>155.19999999999999</v>
      </c>
    </row>
    <row r="5025" spans="1:5" x14ac:dyDescent="0.2">
      <c r="A5025" s="273">
        <f t="shared" ref="A5025:A5088" si="397">A5024+1</f>
        <v>5023</v>
      </c>
      <c r="B5025" s="16">
        <f t="shared" si="392"/>
        <v>859071.58250000002</v>
      </c>
      <c r="C5025" s="274">
        <f t="shared" ref="C5025:C5088" si="398">A5025*155.2</f>
        <v>779569.6</v>
      </c>
      <c r="D5025" s="276">
        <f t="shared" si="393"/>
        <v>171.02758958789568</v>
      </c>
      <c r="E5025" s="276">
        <f t="shared" si="394"/>
        <v>155.19999999999999</v>
      </c>
    </row>
    <row r="5026" spans="1:5" x14ac:dyDescent="0.2">
      <c r="A5026" s="273">
        <f t="shared" si="397"/>
        <v>5024</v>
      </c>
      <c r="B5026" s="16">
        <f t="shared" si="392"/>
        <v>859238.76</v>
      </c>
      <c r="C5026" s="274">
        <f t="shared" si="398"/>
        <v>779724.79999999993</v>
      </c>
      <c r="D5026" s="276">
        <f t="shared" si="393"/>
        <v>171.02682324840765</v>
      </c>
      <c r="E5026" s="276">
        <f t="shared" si="394"/>
        <v>155.19999999999999</v>
      </c>
    </row>
    <row r="5027" spans="1:5" x14ac:dyDescent="0.2">
      <c r="A5027" s="273">
        <f t="shared" si="397"/>
        <v>5025</v>
      </c>
      <c r="B5027" s="16">
        <f t="shared" si="392"/>
        <v>859405.9375</v>
      </c>
      <c r="C5027" s="274">
        <f t="shared" si="398"/>
        <v>779880</v>
      </c>
      <c r="D5027" s="276">
        <f t="shared" si="393"/>
        <v>171.02605721393036</v>
      </c>
      <c r="E5027" s="276">
        <f t="shared" si="394"/>
        <v>155.19999999999999</v>
      </c>
    </row>
    <row r="5028" spans="1:5" x14ac:dyDescent="0.2">
      <c r="A5028" s="273">
        <f t="shared" si="397"/>
        <v>5026</v>
      </c>
      <c r="B5028" s="16">
        <f t="shared" si="392"/>
        <v>859573.11499999999</v>
      </c>
      <c r="C5028" s="274">
        <f t="shared" si="398"/>
        <v>780035.2</v>
      </c>
      <c r="D5028" s="276">
        <f t="shared" si="393"/>
        <v>171.02529148428172</v>
      </c>
      <c r="E5028" s="276">
        <f t="shared" si="394"/>
        <v>155.19999999999999</v>
      </c>
    </row>
    <row r="5029" spans="1:5" x14ac:dyDescent="0.2">
      <c r="A5029" s="273">
        <f t="shared" si="397"/>
        <v>5027</v>
      </c>
      <c r="B5029" s="16">
        <f t="shared" si="392"/>
        <v>859740.29249999998</v>
      </c>
      <c r="C5029" s="274">
        <f t="shared" si="398"/>
        <v>780190.39999999991</v>
      </c>
      <c r="D5029" s="276">
        <f t="shared" si="393"/>
        <v>171.02452605927988</v>
      </c>
      <c r="E5029" s="276">
        <f t="shared" si="394"/>
        <v>155.19999999999999</v>
      </c>
    </row>
    <row r="5030" spans="1:5" x14ac:dyDescent="0.2">
      <c r="A5030" s="273">
        <f t="shared" si="397"/>
        <v>5028</v>
      </c>
      <c r="B5030" s="16">
        <f t="shared" si="392"/>
        <v>859907.47</v>
      </c>
      <c r="C5030" s="274">
        <f t="shared" si="398"/>
        <v>780345.6</v>
      </c>
      <c r="D5030" s="276">
        <f t="shared" si="393"/>
        <v>171.02376093874304</v>
      </c>
      <c r="E5030" s="276">
        <f t="shared" si="394"/>
        <v>155.19999999999999</v>
      </c>
    </row>
    <row r="5031" spans="1:5" x14ac:dyDescent="0.2">
      <c r="A5031" s="273">
        <f t="shared" si="397"/>
        <v>5029</v>
      </c>
      <c r="B5031" s="16">
        <f t="shared" si="392"/>
        <v>860074.64750000008</v>
      </c>
      <c r="C5031" s="274">
        <f t="shared" si="398"/>
        <v>780500.79999999993</v>
      </c>
      <c r="D5031" s="276">
        <f t="shared" si="393"/>
        <v>171.02299612248959</v>
      </c>
      <c r="E5031" s="276">
        <f t="shared" si="394"/>
        <v>155.19999999999999</v>
      </c>
    </row>
    <row r="5032" spans="1:5" x14ac:dyDescent="0.2">
      <c r="A5032" s="273">
        <f t="shared" si="397"/>
        <v>5030</v>
      </c>
      <c r="B5032" s="16">
        <f t="shared" si="392"/>
        <v>860241.82500000007</v>
      </c>
      <c r="C5032" s="274">
        <f t="shared" si="398"/>
        <v>780656</v>
      </c>
      <c r="D5032" s="276">
        <f t="shared" si="393"/>
        <v>171.022231610338</v>
      </c>
      <c r="E5032" s="276">
        <f t="shared" si="394"/>
        <v>155.19999999999999</v>
      </c>
    </row>
    <row r="5033" spans="1:5" x14ac:dyDescent="0.2">
      <c r="A5033" s="273">
        <f t="shared" si="397"/>
        <v>5031</v>
      </c>
      <c r="B5033" s="16">
        <f t="shared" si="392"/>
        <v>860409.00250000006</v>
      </c>
      <c r="C5033" s="274">
        <f t="shared" si="398"/>
        <v>780811.2</v>
      </c>
      <c r="D5033" s="276">
        <f t="shared" si="393"/>
        <v>171.02146740210694</v>
      </c>
      <c r="E5033" s="276">
        <f t="shared" si="394"/>
        <v>155.19999999999999</v>
      </c>
    </row>
    <row r="5034" spans="1:5" x14ac:dyDescent="0.2">
      <c r="A5034" s="273">
        <f t="shared" si="397"/>
        <v>5032</v>
      </c>
      <c r="B5034" s="16">
        <f t="shared" si="392"/>
        <v>860576.18</v>
      </c>
      <c r="C5034" s="274">
        <f t="shared" si="398"/>
        <v>780966.39999999991</v>
      </c>
      <c r="D5034" s="276">
        <f t="shared" si="393"/>
        <v>171.02070349761527</v>
      </c>
      <c r="E5034" s="276">
        <f t="shared" si="394"/>
        <v>155.19999999999999</v>
      </c>
    </row>
    <row r="5035" spans="1:5" x14ac:dyDescent="0.2">
      <c r="A5035" s="273">
        <f t="shared" si="397"/>
        <v>5033</v>
      </c>
      <c r="B5035" s="16">
        <f t="shared" si="392"/>
        <v>860743.35750000004</v>
      </c>
      <c r="C5035" s="274">
        <f t="shared" si="398"/>
        <v>781121.6</v>
      </c>
      <c r="D5035" s="276">
        <f t="shared" si="393"/>
        <v>171.0199398966819</v>
      </c>
      <c r="E5035" s="276">
        <f t="shared" si="394"/>
        <v>155.19999999999999</v>
      </c>
    </row>
    <row r="5036" spans="1:5" x14ac:dyDescent="0.2">
      <c r="A5036" s="273">
        <f t="shared" si="397"/>
        <v>5034</v>
      </c>
      <c r="B5036" s="16">
        <f t="shared" si="392"/>
        <v>860910.53500000003</v>
      </c>
      <c r="C5036" s="274">
        <f t="shared" si="398"/>
        <v>781276.79999999993</v>
      </c>
      <c r="D5036" s="276">
        <f t="shared" si="393"/>
        <v>171.01917659912596</v>
      </c>
      <c r="E5036" s="276">
        <f t="shared" si="394"/>
        <v>155.19999999999999</v>
      </c>
    </row>
    <row r="5037" spans="1:5" x14ac:dyDescent="0.2">
      <c r="A5037" s="273">
        <f t="shared" si="397"/>
        <v>5035</v>
      </c>
      <c r="B5037" s="16">
        <f t="shared" si="392"/>
        <v>861077.71250000002</v>
      </c>
      <c r="C5037" s="274">
        <f t="shared" si="398"/>
        <v>781432</v>
      </c>
      <c r="D5037" s="276">
        <f t="shared" si="393"/>
        <v>171.01841360476664</v>
      </c>
      <c r="E5037" s="276">
        <f t="shared" si="394"/>
        <v>155.19999999999999</v>
      </c>
    </row>
    <row r="5038" spans="1:5" x14ac:dyDescent="0.2">
      <c r="A5038" s="273">
        <f t="shared" si="397"/>
        <v>5036</v>
      </c>
      <c r="B5038" s="16">
        <f t="shared" si="392"/>
        <v>861244.89</v>
      </c>
      <c r="C5038" s="274">
        <f t="shared" si="398"/>
        <v>781587.2</v>
      </c>
      <c r="D5038" s="276">
        <f t="shared" si="393"/>
        <v>171.01765091342335</v>
      </c>
      <c r="E5038" s="276">
        <f t="shared" si="394"/>
        <v>155.19999999999999</v>
      </c>
    </row>
    <row r="5039" spans="1:5" x14ac:dyDescent="0.2">
      <c r="A5039" s="273">
        <f t="shared" si="397"/>
        <v>5037</v>
      </c>
      <c r="B5039" s="16">
        <f t="shared" si="392"/>
        <v>861412.0675</v>
      </c>
      <c r="C5039" s="274">
        <f t="shared" si="398"/>
        <v>781742.39999999991</v>
      </c>
      <c r="D5039" s="276">
        <f t="shared" si="393"/>
        <v>171.01688852491563</v>
      </c>
      <c r="E5039" s="276">
        <f t="shared" si="394"/>
        <v>155.19999999999999</v>
      </c>
    </row>
    <row r="5040" spans="1:5" x14ac:dyDescent="0.2">
      <c r="A5040" s="273">
        <f t="shared" si="397"/>
        <v>5038</v>
      </c>
      <c r="B5040" s="16">
        <f t="shared" si="392"/>
        <v>861579.245</v>
      </c>
      <c r="C5040" s="274">
        <f t="shared" si="398"/>
        <v>781897.6</v>
      </c>
      <c r="D5040" s="276">
        <f t="shared" si="393"/>
        <v>171.01612643906313</v>
      </c>
      <c r="E5040" s="276">
        <f t="shared" si="394"/>
        <v>155.19999999999999</v>
      </c>
    </row>
    <row r="5041" spans="1:5" x14ac:dyDescent="0.2">
      <c r="A5041" s="273">
        <f t="shared" si="397"/>
        <v>5039</v>
      </c>
      <c r="B5041" s="16">
        <f t="shared" si="392"/>
        <v>861746.42249999999</v>
      </c>
      <c r="C5041" s="274">
        <f t="shared" si="398"/>
        <v>782052.79999999993</v>
      </c>
      <c r="D5041" s="276">
        <f t="shared" si="393"/>
        <v>171.01536465568566</v>
      </c>
      <c r="E5041" s="276">
        <f t="shared" si="394"/>
        <v>155.19999999999999</v>
      </c>
    </row>
    <row r="5042" spans="1:5" x14ac:dyDescent="0.2">
      <c r="A5042" s="273">
        <f t="shared" si="397"/>
        <v>5040</v>
      </c>
      <c r="B5042" s="16">
        <f t="shared" si="392"/>
        <v>861913.59999999998</v>
      </c>
      <c r="C5042" s="274">
        <f t="shared" si="398"/>
        <v>782208</v>
      </c>
      <c r="D5042" s="276">
        <f t="shared" si="393"/>
        <v>171.01460317460317</v>
      </c>
      <c r="E5042" s="276">
        <f t="shared" si="394"/>
        <v>155.19999999999999</v>
      </c>
    </row>
    <row r="5043" spans="1:5" x14ac:dyDescent="0.2">
      <c r="A5043" s="273">
        <f t="shared" si="397"/>
        <v>5041</v>
      </c>
      <c r="B5043" s="16">
        <f t="shared" si="392"/>
        <v>862080.77750000008</v>
      </c>
      <c r="C5043" s="274">
        <f t="shared" si="398"/>
        <v>782363.2</v>
      </c>
      <c r="D5043" s="276">
        <f t="shared" si="393"/>
        <v>171.0138419956358</v>
      </c>
      <c r="E5043" s="276">
        <f t="shared" si="394"/>
        <v>155.19999999999999</v>
      </c>
    </row>
    <row r="5044" spans="1:5" x14ac:dyDescent="0.2">
      <c r="A5044" s="273">
        <f t="shared" si="397"/>
        <v>5042</v>
      </c>
      <c r="B5044" s="16">
        <f t="shared" si="392"/>
        <v>862247.95500000007</v>
      </c>
      <c r="C5044" s="274">
        <f t="shared" si="398"/>
        <v>782518.39999999991</v>
      </c>
      <c r="D5044" s="276">
        <f t="shared" si="393"/>
        <v>171.01308111860374</v>
      </c>
      <c r="E5044" s="276">
        <f t="shared" si="394"/>
        <v>155.19999999999999</v>
      </c>
    </row>
    <row r="5045" spans="1:5" x14ac:dyDescent="0.2">
      <c r="A5045" s="273">
        <f t="shared" si="397"/>
        <v>5043</v>
      </c>
      <c r="B5045" s="16">
        <f t="shared" si="392"/>
        <v>862415.13250000007</v>
      </c>
      <c r="C5045" s="274">
        <f t="shared" si="398"/>
        <v>782673.6</v>
      </c>
      <c r="D5045" s="276">
        <f t="shared" si="393"/>
        <v>171.01232054332741</v>
      </c>
      <c r="E5045" s="276">
        <f t="shared" si="394"/>
        <v>155.19999999999999</v>
      </c>
    </row>
    <row r="5046" spans="1:5" x14ac:dyDescent="0.2">
      <c r="A5046" s="273">
        <f t="shared" si="397"/>
        <v>5044</v>
      </c>
      <c r="B5046" s="16">
        <f t="shared" si="392"/>
        <v>862582.31</v>
      </c>
      <c r="C5046" s="274">
        <f t="shared" si="398"/>
        <v>782828.79999999993</v>
      </c>
      <c r="D5046" s="276">
        <f t="shared" si="393"/>
        <v>171.0115602696273</v>
      </c>
      <c r="E5046" s="276">
        <f t="shared" si="394"/>
        <v>155.19999999999999</v>
      </c>
    </row>
    <row r="5047" spans="1:5" x14ac:dyDescent="0.2">
      <c r="A5047" s="273">
        <f t="shared" si="397"/>
        <v>5045</v>
      </c>
      <c r="B5047" s="16">
        <f t="shared" si="392"/>
        <v>862749.48750000005</v>
      </c>
      <c r="C5047" s="274">
        <f t="shared" si="398"/>
        <v>782984</v>
      </c>
      <c r="D5047" s="276">
        <f t="shared" si="393"/>
        <v>171.0108002973241</v>
      </c>
      <c r="E5047" s="276">
        <f t="shared" si="394"/>
        <v>155.19999999999999</v>
      </c>
    </row>
    <row r="5048" spans="1:5" x14ac:dyDescent="0.2">
      <c r="A5048" s="273">
        <f t="shared" si="397"/>
        <v>5046</v>
      </c>
      <c r="B5048" s="16">
        <f t="shared" si="392"/>
        <v>862916.66500000004</v>
      </c>
      <c r="C5048" s="274">
        <f t="shared" si="398"/>
        <v>783139.2</v>
      </c>
      <c r="D5048" s="276">
        <f t="shared" si="393"/>
        <v>171.01004062623861</v>
      </c>
      <c r="E5048" s="276">
        <f t="shared" si="394"/>
        <v>155.19999999999999</v>
      </c>
    </row>
    <row r="5049" spans="1:5" x14ac:dyDescent="0.2">
      <c r="A5049" s="273">
        <f t="shared" si="397"/>
        <v>5047</v>
      </c>
      <c r="B5049" s="16">
        <f t="shared" si="392"/>
        <v>863083.84250000003</v>
      </c>
      <c r="C5049" s="274">
        <f t="shared" si="398"/>
        <v>783294.39999999991</v>
      </c>
      <c r="D5049" s="276">
        <f t="shared" si="393"/>
        <v>171.0092812561918</v>
      </c>
      <c r="E5049" s="276">
        <f t="shared" si="394"/>
        <v>155.19999999999999</v>
      </c>
    </row>
    <row r="5050" spans="1:5" x14ac:dyDescent="0.2">
      <c r="A5050" s="273">
        <f t="shared" si="397"/>
        <v>5048</v>
      </c>
      <c r="B5050" s="16">
        <f t="shared" si="392"/>
        <v>863251.02</v>
      </c>
      <c r="C5050" s="274">
        <f t="shared" si="398"/>
        <v>783449.59999999998</v>
      </c>
      <c r="D5050" s="276">
        <f t="shared" si="393"/>
        <v>171.00852218700476</v>
      </c>
      <c r="E5050" s="276">
        <f t="shared" si="394"/>
        <v>155.19999999999999</v>
      </c>
    </row>
    <row r="5051" spans="1:5" x14ac:dyDescent="0.2">
      <c r="A5051" s="273">
        <f t="shared" si="397"/>
        <v>5049</v>
      </c>
      <c r="B5051" s="16">
        <f t="shared" si="392"/>
        <v>863418.19750000001</v>
      </c>
      <c r="C5051" s="274">
        <f t="shared" si="398"/>
        <v>783604.79999999993</v>
      </c>
      <c r="D5051" s="276">
        <f t="shared" si="393"/>
        <v>171.00776341849871</v>
      </c>
      <c r="E5051" s="276">
        <f t="shared" si="394"/>
        <v>155.19999999999999</v>
      </c>
    </row>
    <row r="5052" spans="1:5" x14ac:dyDescent="0.2">
      <c r="A5052" s="273">
        <f t="shared" si="397"/>
        <v>5050</v>
      </c>
      <c r="B5052" s="16">
        <f t="shared" si="392"/>
        <v>863585.375</v>
      </c>
      <c r="C5052" s="274">
        <f t="shared" si="398"/>
        <v>783760</v>
      </c>
      <c r="D5052" s="276">
        <f t="shared" si="393"/>
        <v>171.00700495049506</v>
      </c>
      <c r="E5052" s="276">
        <f t="shared" si="394"/>
        <v>155.19999999999999</v>
      </c>
    </row>
    <row r="5053" spans="1:5" x14ac:dyDescent="0.2">
      <c r="A5053" s="273">
        <f t="shared" si="397"/>
        <v>5051</v>
      </c>
      <c r="B5053" s="16">
        <f t="shared" si="392"/>
        <v>863752.55249999999</v>
      </c>
      <c r="C5053" s="274">
        <f t="shared" si="398"/>
        <v>783915.2</v>
      </c>
      <c r="D5053" s="276">
        <f t="shared" si="393"/>
        <v>171.00624678281528</v>
      </c>
      <c r="E5053" s="276">
        <f t="shared" si="394"/>
        <v>155.19999999999999</v>
      </c>
    </row>
    <row r="5054" spans="1:5" x14ac:dyDescent="0.2">
      <c r="A5054" s="273">
        <f t="shared" si="397"/>
        <v>5052</v>
      </c>
      <c r="B5054" s="16">
        <f t="shared" si="392"/>
        <v>863919.73</v>
      </c>
      <c r="C5054" s="274">
        <f t="shared" si="398"/>
        <v>784070.39999999991</v>
      </c>
      <c r="D5054" s="276">
        <f t="shared" si="393"/>
        <v>171.00548891528106</v>
      </c>
      <c r="E5054" s="276">
        <f t="shared" si="394"/>
        <v>155.19999999999999</v>
      </c>
    </row>
    <row r="5055" spans="1:5" x14ac:dyDescent="0.2">
      <c r="A5055" s="273">
        <f t="shared" si="397"/>
        <v>5053</v>
      </c>
      <c r="B5055" s="16">
        <f t="shared" si="392"/>
        <v>864086.90749999997</v>
      </c>
      <c r="C5055" s="274">
        <f t="shared" si="398"/>
        <v>784225.6</v>
      </c>
      <c r="D5055" s="276">
        <f t="shared" si="393"/>
        <v>171.00473134771423</v>
      </c>
      <c r="E5055" s="276">
        <f t="shared" si="394"/>
        <v>155.19999999999999</v>
      </c>
    </row>
    <row r="5056" spans="1:5" x14ac:dyDescent="0.2">
      <c r="A5056" s="273">
        <f t="shared" si="397"/>
        <v>5054</v>
      </c>
      <c r="B5056" s="16">
        <f t="shared" si="392"/>
        <v>864254.08500000008</v>
      </c>
      <c r="C5056" s="274">
        <f t="shared" si="398"/>
        <v>784380.79999999993</v>
      </c>
      <c r="D5056" s="276">
        <f t="shared" si="393"/>
        <v>171.00397407993671</v>
      </c>
      <c r="E5056" s="276">
        <f t="shared" si="394"/>
        <v>155.19999999999999</v>
      </c>
    </row>
    <row r="5057" spans="1:5" x14ac:dyDescent="0.2">
      <c r="A5057" s="273">
        <f t="shared" si="397"/>
        <v>5055</v>
      </c>
      <c r="B5057" s="16">
        <f t="shared" si="392"/>
        <v>864421.26250000007</v>
      </c>
      <c r="C5057" s="274">
        <f t="shared" si="398"/>
        <v>784536</v>
      </c>
      <c r="D5057" s="276">
        <f t="shared" si="393"/>
        <v>171.00321711177054</v>
      </c>
      <c r="E5057" s="276">
        <f t="shared" si="394"/>
        <v>155.19999999999999</v>
      </c>
    </row>
    <row r="5058" spans="1:5" x14ac:dyDescent="0.2">
      <c r="A5058" s="273">
        <f t="shared" si="397"/>
        <v>5056</v>
      </c>
      <c r="B5058" s="16">
        <f t="shared" si="392"/>
        <v>864588.44000000006</v>
      </c>
      <c r="C5058" s="274">
        <f t="shared" si="398"/>
        <v>784691.19999999995</v>
      </c>
      <c r="D5058" s="276">
        <f t="shared" si="393"/>
        <v>171.00246044303799</v>
      </c>
      <c r="E5058" s="276">
        <f t="shared" si="394"/>
        <v>155.19999999999999</v>
      </c>
    </row>
    <row r="5059" spans="1:5" x14ac:dyDescent="0.2">
      <c r="A5059" s="273">
        <f t="shared" si="397"/>
        <v>5057</v>
      </c>
      <c r="B5059" s="16">
        <f t="shared" si="392"/>
        <v>864755.61750000005</v>
      </c>
      <c r="C5059" s="274">
        <f t="shared" si="398"/>
        <v>784846.39999999991</v>
      </c>
      <c r="D5059" s="276">
        <f t="shared" si="393"/>
        <v>171.0017040735614</v>
      </c>
      <c r="E5059" s="276">
        <f t="shared" si="394"/>
        <v>155.19999999999999</v>
      </c>
    </row>
    <row r="5060" spans="1:5" x14ac:dyDescent="0.2">
      <c r="A5060" s="273">
        <f t="shared" si="397"/>
        <v>5058</v>
      </c>
      <c r="B5060" s="16">
        <f t="shared" ref="B5060:B5123" si="399">1.165*(16600+(A5060*143.5))</f>
        <v>864922.79500000004</v>
      </c>
      <c r="C5060" s="274">
        <f t="shared" si="398"/>
        <v>785001.6</v>
      </c>
      <c r="D5060" s="276">
        <f t="shared" ref="D5060:D5123" si="400">B5060/A5060</f>
        <v>171.0009480031633</v>
      </c>
      <c r="E5060" s="276">
        <f t="shared" ref="E5060:E5123" si="401">C5060/A5060</f>
        <v>155.19999999999999</v>
      </c>
    </row>
    <row r="5061" spans="1:5" x14ac:dyDescent="0.2">
      <c r="A5061" s="273">
        <f t="shared" si="397"/>
        <v>5059</v>
      </c>
      <c r="B5061" s="16">
        <f t="shared" si="399"/>
        <v>865089.97250000003</v>
      </c>
      <c r="C5061" s="274">
        <f t="shared" si="398"/>
        <v>785156.79999999993</v>
      </c>
      <c r="D5061" s="276">
        <f t="shared" si="400"/>
        <v>171.00019223166635</v>
      </c>
      <c r="E5061" s="276">
        <f t="shared" si="401"/>
        <v>155.19999999999999</v>
      </c>
    </row>
    <row r="5062" spans="1:5" x14ac:dyDescent="0.2">
      <c r="A5062" s="273">
        <f t="shared" si="397"/>
        <v>5060</v>
      </c>
      <c r="B5062" s="16">
        <f t="shared" si="399"/>
        <v>865257.15</v>
      </c>
      <c r="C5062" s="274">
        <f t="shared" si="398"/>
        <v>785312</v>
      </c>
      <c r="D5062" s="276">
        <f t="shared" si="400"/>
        <v>170.9994367588933</v>
      </c>
      <c r="E5062" s="276">
        <f t="shared" si="401"/>
        <v>155.19999999999999</v>
      </c>
    </row>
    <row r="5063" spans="1:5" x14ac:dyDescent="0.2">
      <c r="A5063" s="273">
        <f t="shared" si="397"/>
        <v>5061</v>
      </c>
      <c r="B5063" s="16">
        <f t="shared" si="399"/>
        <v>865424.32750000001</v>
      </c>
      <c r="C5063" s="274">
        <f t="shared" si="398"/>
        <v>785467.2</v>
      </c>
      <c r="D5063" s="276">
        <f t="shared" si="400"/>
        <v>170.99868158466705</v>
      </c>
      <c r="E5063" s="276">
        <f t="shared" si="401"/>
        <v>155.19999999999999</v>
      </c>
    </row>
    <row r="5064" spans="1:5" x14ac:dyDescent="0.2">
      <c r="A5064" s="273">
        <f t="shared" si="397"/>
        <v>5062</v>
      </c>
      <c r="B5064" s="16">
        <f t="shared" si="399"/>
        <v>865591.505</v>
      </c>
      <c r="C5064" s="274">
        <f t="shared" si="398"/>
        <v>785622.39999999991</v>
      </c>
      <c r="D5064" s="276">
        <f t="shared" si="400"/>
        <v>170.99792670881075</v>
      </c>
      <c r="E5064" s="276">
        <f t="shared" si="401"/>
        <v>155.19999999999999</v>
      </c>
    </row>
    <row r="5065" spans="1:5" x14ac:dyDescent="0.2">
      <c r="A5065" s="273">
        <f t="shared" si="397"/>
        <v>5063</v>
      </c>
      <c r="B5065" s="16">
        <f t="shared" si="399"/>
        <v>865758.6825</v>
      </c>
      <c r="C5065" s="274">
        <f t="shared" si="398"/>
        <v>785777.6</v>
      </c>
      <c r="D5065" s="276">
        <f t="shared" si="400"/>
        <v>170.99717213114755</v>
      </c>
      <c r="E5065" s="276">
        <f t="shared" si="401"/>
        <v>155.19999999999999</v>
      </c>
    </row>
    <row r="5066" spans="1:5" x14ac:dyDescent="0.2">
      <c r="A5066" s="273">
        <f t="shared" si="397"/>
        <v>5064</v>
      </c>
      <c r="B5066" s="16">
        <f t="shared" si="399"/>
        <v>865925.86</v>
      </c>
      <c r="C5066" s="274">
        <f t="shared" si="398"/>
        <v>785932.79999999993</v>
      </c>
      <c r="D5066" s="276">
        <f t="shared" si="400"/>
        <v>170.99641785150078</v>
      </c>
      <c r="E5066" s="276">
        <f t="shared" si="401"/>
        <v>155.19999999999999</v>
      </c>
    </row>
    <row r="5067" spans="1:5" x14ac:dyDescent="0.2">
      <c r="A5067" s="273">
        <f t="shared" si="397"/>
        <v>5065</v>
      </c>
      <c r="B5067" s="16">
        <f t="shared" si="399"/>
        <v>866093.03749999998</v>
      </c>
      <c r="C5067" s="274">
        <f t="shared" si="398"/>
        <v>786088</v>
      </c>
      <c r="D5067" s="276">
        <f t="shared" si="400"/>
        <v>170.99566386969397</v>
      </c>
      <c r="E5067" s="276">
        <f t="shared" si="401"/>
        <v>155.19999999999999</v>
      </c>
    </row>
    <row r="5068" spans="1:5" x14ac:dyDescent="0.2">
      <c r="A5068" s="273">
        <f t="shared" si="397"/>
        <v>5066</v>
      </c>
      <c r="B5068" s="16">
        <f t="shared" si="399"/>
        <v>866260.21500000008</v>
      </c>
      <c r="C5068" s="274">
        <f t="shared" si="398"/>
        <v>786243.2</v>
      </c>
      <c r="D5068" s="276">
        <f t="shared" si="400"/>
        <v>170.99491018555074</v>
      </c>
      <c r="E5068" s="276">
        <f t="shared" si="401"/>
        <v>155.19999999999999</v>
      </c>
    </row>
    <row r="5069" spans="1:5" x14ac:dyDescent="0.2">
      <c r="A5069" s="273">
        <f t="shared" si="397"/>
        <v>5067</v>
      </c>
      <c r="B5069" s="16">
        <f t="shared" si="399"/>
        <v>866427.39250000007</v>
      </c>
      <c r="C5069" s="274">
        <f t="shared" si="398"/>
        <v>786398.39999999991</v>
      </c>
      <c r="D5069" s="276">
        <f t="shared" si="400"/>
        <v>170.99415679889483</v>
      </c>
      <c r="E5069" s="276">
        <f t="shared" si="401"/>
        <v>155.19999999999999</v>
      </c>
    </row>
    <row r="5070" spans="1:5" x14ac:dyDescent="0.2">
      <c r="A5070" s="273">
        <f t="shared" si="397"/>
        <v>5068</v>
      </c>
      <c r="B5070" s="16">
        <f t="shared" si="399"/>
        <v>866594.57000000007</v>
      </c>
      <c r="C5070" s="274">
        <f t="shared" si="398"/>
        <v>786553.6</v>
      </c>
      <c r="D5070" s="276">
        <f t="shared" si="400"/>
        <v>170.99340370955014</v>
      </c>
      <c r="E5070" s="276">
        <f t="shared" si="401"/>
        <v>155.19999999999999</v>
      </c>
    </row>
    <row r="5071" spans="1:5" x14ac:dyDescent="0.2">
      <c r="A5071" s="273">
        <f t="shared" si="397"/>
        <v>5069</v>
      </c>
      <c r="B5071" s="16">
        <f t="shared" si="399"/>
        <v>866761.74750000006</v>
      </c>
      <c r="C5071" s="274">
        <f t="shared" si="398"/>
        <v>786708.79999999993</v>
      </c>
      <c r="D5071" s="276">
        <f t="shared" si="400"/>
        <v>170.99265091734071</v>
      </c>
      <c r="E5071" s="276">
        <f t="shared" si="401"/>
        <v>155.19999999999999</v>
      </c>
    </row>
    <row r="5072" spans="1:5" x14ac:dyDescent="0.2">
      <c r="A5072" s="273">
        <f t="shared" si="397"/>
        <v>5070</v>
      </c>
      <c r="B5072" s="16">
        <f t="shared" si="399"/>
        <v>866928.92500000005</v>
      </c>
      <c r="C5072" s="274">
        <f t="shared" si="398"/>
        <v>786864</v>
      </c>
      <c r="D5072" s="276">
        <f t="shared" si="400"/>
        <v>170.99189842209074</v>
      </c>
      <c r="E5072" s="276">
        <f t="shared" si="401"/>
        <v>155.19999999999999</v>
      </c>
    </row>
    <row r="5073" spans="1:5" x14ac:dyDescent="0.2">
      <c r="A5073" s="273">
        <f t="shared" si="397"/>
        <v>5071</v>
      </c>
      <c r="B5073" s="16">
        <f t="shared" si="399"/>
        <v>867096.10250000004</v>
      </c>
      <c r="C5073" s="274">
        <f t="shared" si="398"/>
        <v>787019.2</v>
      </c>
      <c r="D5073" s="276">
        <f t="shared" si="400"/>
        <v>170.99114622362453</v>
      </c>
      <c r="E5073" s="276">
        <f t="shared" si="401"/>
        <v>155.19999999999999</v>
      </c>
    </row>
    <row r="5074" spans="1:5" x14ac:dyDescent="0.2">
      <c r="A5074" s="273">
        <f t="shared" si="397"/>
        <v>5072</v>
      </c>
      <c r="B5074" s="16">
        <f t="shared" si="399"/>
        <v>867263.28</v>
      </c>
      <c r="C5074" s="274">
        <f t="shared" si="398"/>
        <v>787174.39999999991</v>
      </c>
      <c r="D5074" s="276">
        <f t="shared" si="400"/>
        <v>170.99039432176656</v>
      </c>
      <c r="E5074" s="276">
        <f t="shared" si="401"/>
        <v>155.19999999999999</v>
      </c>
    </row>
    <row r="5075" spans="1:5" x14ac:dyDescent="0.2">
      <c r="A5075" s="273">
        <f t="shared" si="397"/>
        <v>5073</v>
      </c>
      <c r="B5075" s="16">
        <f t="shared" si="399"/>
        <v>867430.45750000002</v>
      </c>
      <c r="C5075" s="274">
        <f t="shared" si="398"/>
        <v>787329.6</v>
      </c>
      <c r="D5075" s="276">
        <f t="shared" si="400"/>
        <v>170.98964271634142</v>
      </c>
      <c r="E5075" s="276">
        <f t="shared" si="401"/>
        <v>155.19999999999999</v>
      </c>
    </row>
    <row r="5076" spans="1:5" x14ac:dyDescent="0.2">
      <c r="A5076" s="273">
        <f t="shared" si="397"/>
        <v>5074</v>
      </c>
      <c r="B5076" s="16">
        <f t="shared" si="399"/>
        <v>867597.63500000001</v>
      </c>
      <c r="C5076" s="274">
        <f t="shared" si="398"/>
        <v>787484.79999999993</v>
      </c>
      <c r="D5076" s="276">
        <f t="shared" si="400"/>
        <v>170.98889140717384</v>
      </c>
      <c r="E5076" s="276">
        <f t="shared" si="401"/>
        <v>155.19999999999999</v>
      </c>
    </row>
    <row r="5077" spans="1:5" x14ac:dyDescent="0.2">
      <c r="A5077" s="273">
        <f t="shared" si="397"/>
        <v>5075</v>
      </c>
      <c r="B5077" s="16">
        <f t="shared" si="399"/>
        <v>867764.8125</v>
      </c>
      <c r="C5077" s="274">
        <f t="shared" si="398"/>
        <v>787640</v>
      </c>
      <c r="D5077" s="276">
        <f t="shared" si="400"/>
        <v>170.98814039408867</v>
      </c>
      <c r="E5077" s="276">
        <f t="shared" si="401"/>
        <v>155.19999999999999</v>
      </c>
    </row>
    <row r="5078" spans="1:5" x14ac:dyDescent="0.2">
      <c r="A5078" s="273">
        <f t="shared" si="397"/>
        <v>5076</v>
      </c>
      <c r="B5078" s="16">
        <f t="shared" si="399"/>
        <v>867931.99</v>
      </c>
      <c r="C5078" s="274">
        <f t="shared" si="398"/>
        <v>787795.2</v>
      </c>
      <c r="D5078" s="276">
        <f t="shared" si="400"/>
        <v>170.98738967691096</v>
      </c>
      <c r="E5078" s="276">
        <f t="shared" si="401"/>
        <v>155.19999999999999</v>
      </c>
    </row>
    <row r="5079" spans="1:5" x14ac:dyDescent="0.2">
      <c r="A5079" s="273">
        <f t="shared" si="397"/>
        <v>5077</v>
      </c>
      <c r="B5079" s="16">
        <f t="shared" si="399"/>
        <v>868099.16749999998</v>
      </c>
      <c r="C5079" s="274">
        <f t="shared" si="398"/>
        <v>787950.39999999991</v>
      </c>
      <c r="D5079" s="276">
        <f t="shared" si="400"/>
        <v>170.98663925546583</v>
      </c>
      <c r="E5079" s="276">
        <f t="shared" si="401"/>
        <v>155.19999999999999</v>
      </c>
    </row>
    <row r="5080" spans="1:5" x14ac:dyDescent="0.2">
      <c r="A5080" s="273">
        <f t="shared" si="397"/>
        <v>5078</v>
      </c>
      <c r="B5080" s="16">
        <f t="shared" si="399"/>
        <v>868266.34499999997</v>
      </c>
      <c r="C5080" s="274">
        <f t="shared" si="398"/>
        <v>788105.6</v>
      </c>
      <c r="D5080" s="276">
        <f t="shared" si="400"/>
        <v>170.98588912957857</v>
      </c>
      <c r="E5080" s="276">
        <f t="shared" si="401"/>
        <v>155.19999999999999</v>
      </c>
    </row>
    <row r="5081" spans="1:5" x14ac:dyDescent="0.2">
      <c r="A5081" s="273">
        <f t="shared" si="397"/>
        <v>5079</v>
      </c>
      <c r="B5081" s="16">
        <f t="shared" si="399"/>
        <v>868433.52250000008</v>
      </c>
      <c r="C5081" s="274">
        <f t="shared" si="398"/>
        <v>788260.79999999993</v>
      </c>
      <c r="D5081" s="276">
        <f t="shared" si="400"/>
        <v>170.98513929907463</v>
      </c>
      <c r="E5081" s="276">
        <f t="shared" si="401"/>
        <v>155.19999999999999</v>
      </c>
    </row>
    <row r="5082" spans="1:5" x14ac:dyDescent="0.2">
      <c r="A5082" s="273">
        <f t="shared" si="397"/>
        <v>5080</v>
      </c>
      <c r="B5082" s="16">
        <f t="shared" si="399"/>
        <v>868600.70000000007</v>
      </c>
      <c r="C5082" s="274">
        <f t="shared" si="398"/>
        <v>788416</v>
      </c>
      <c r="D5082" s="276">
        <f t="shared" si="400"/>
        <v>170.98438976377955</v>
      </c>
      <c r="E5082" s="276">
        <f t="shared" si="401"/>
        <v>155.19999999999999</v>
      </c>
    </row>
    <row r="5083" spans="1:5" x14ac:dyDescent="0.2">
      <c r="A5083" s="273">
        <f t="shared" si="397"/>
        <v>5081</v>
      </c>
      <c r="B5083" s="16">
        <f t="shared" si="399"/>
        <v>868767.87750000006</v>
      </c>
      <c r="C5083" s="274">
        <f t="shared" si="398"/>
        <v>788571.2</v>
      </c>
      <c r="D5083" s="276">
        <f t="shared" si="400"/>
        <v>170.983640523519</v>
      </c>
      <c r="E5083" s="276">
        <f t="shared" si="401"/>
        <v>155.19999999999999</v>
      </c>
    </row>
    <row r="5084" spans="1:5" x14ac:dyDescent="0.2">
      <c r="A5084" s="273">
        <f t="shared" si="397"/>
        <v>5082</v>
      </c>
      <c r="B5084" s="16">
        <f t="shared" si="399"/>
        <v>868935.05500000005</v>
      </c>
      <c r="C5084" s="274">
        <f t="shared" si="398"/>
        <v>788726.39999999991</v>
      </c>
      <c r="D5084" s="276">
        <f t="shared" si="400"/>
        <v>170.98289157811885</v>
      </c>
      <c r="E5084" s="276">
        <f t="shared" si="401"/>
        <v>155.19999999999999</v>
      </c>
    </row>
    <row r="5085" spans="1:5" x14ac:dyDescent="0.2">
      <c r="A5085" s="273">
        <f t="shared" si="397"/>
        <v>5083</v>
      </c>
      <c r="B5085" s="16">
        <f t="shared" si="399"/>
        <v>869102.23250000004</v>
      </c>
      <c r="C5085" s="274">
        <f t="shared" si="398"/>
        <v>788881.6</v>
      </c>
      <c r="D5085" s="276">
        <f t="shared" si="400"/>
        <v>170.98214292740508</v>
      </c>
      <c r="E5085" s="276">
        <f t="shared" si="401"/>
        <v>155.19999999999999</v>
      </c>
    </row>
    <row r="5086" spans="1:5" x14ac:dyDescent="0.2">
      <c r="A5086" s="273">
        <f t="shared" si="397"/>
        <v>5084</v>
      </c>
      <c r="B5086" s="16">
        <f t="shared" si="399"/>
        <v>869269.41</v>
      </c>
      <c r="C5086" s="274">
        <f t="shared" si="398"/>
        <v>789036.79999999993</v>
      </c>
      <c r="D5086" s="276">
        <f t="shared" si="400"/>
        <v>170.98139457120379</v>
      </c>
      <c r="E5086" s="276">
        <f t="shared" si="401"/>
        <v>155.19999999999999</v>
      </c>
    </row>
    <row r="5087" spans="1:5" x14ac:dyDescent="0.2">
      <c r="A5087" s="273">
        <f t="shared" si="397"/>
        <v>5085</v>
      </c>
      <c r="B5087" s="16">
        <f t="shared" si="399"/>
        <v>869436.58750000002</v>
      </c>
      <c r="C5087" s="274">
        <f t="shared" si="398"/>
        <v>789192</v>
      </c>
      <c r="D5087" s="276">
        <f t="shared" si="400"/>
        <v>170.9806465093412</v>
      </c>
      <c r="E5087" s="276">
        <f t="shared" si="401"/>
        <v>155.19999999999999</v>
      </c>
    </row>
    <row r="5088" spans="1:5" x14ac:dyDescent="0.2">
      <c r="A5088" s="273">
        <f t="shared" si="397"/>
        <v>5086</v>
      </c>
      <c r="B5088" s="16">
        <f t="shared" si="399"/>
        <v>869603.76500000001</v>
      </c>
      <c r="C5088" s="274">
        <f t="shared" si="398"/>
        <v>789347.2</v>
      </c>
      <c r="D5088" s="276">
        <f t="shared" si="400"/>
        <v>170.97989874164372</v>
      </c>
      <c r="E5088" s="276">
        <f t="shared" si="401"/>
        <v>155.19999999999999</v>
      </c>
    </row>
    <row r="5089" spans="1:5" x14ac:dyDescent="0.2">
      <c r="A5089" s="273">
        <f t="shared" ref="A5089:A5152" si="402">A5088+1</f>
        <v>5087</v>
      </c>
      <c r="B5089" s="16">
        <f t="shared" si="399"/>
        <v>869770.9425</v>
      </c>
      <c r="C5089" s="274">
        <f t="shared" ref="C5089:C5152" si="403">A5089*155.2</f>
        <v>789502.39999999991</v>
      </c>
      <c r="D5089" s="276">
        <f t="shared" si="400"/>
        <v>170.97915126793788</v>
      </c>
      <c r="E5089" s="276">
        <f t="shared" si="401"/>
        <v>155.19999999999999</v>
      </c>
    </row>
    <row r="5090" spans="1:5" x14ac:dyDescent="0.2">
      <c r="A5090" s="273">
        <f t="shared" si="402"/>
        <v>5088</v>
      </c>
      <c r="B5090" s="16">
        <f t="shared" si="399"/>
        <v>869938.12</v>
      </c>
      <c r="C5090" s="274">
        <f t="shared" si="403"/>
        <v>789657.59999999998</v>
      </c>
      <c r="D5090" s="276">
        <f t="shared" si="400"/>
        <v>170.97840408805033</v>
      </c>
      <c r="E5090" s="276">
        <f t="shared" si="401"/>
        <v>155.19999999999999</v>
      </c>
    </row>
    <row r="5091" spans="1:5" x14ac:dyDescent="0.2">
      <c r="A5091" s="273">
        <f t="shared" si="402"/>
        <v>5089</v>
      </c>
      <c r="B5091" s="16">
        <f t="shared" si="399"/>
        <v>870105.29749999999</v>
      </c>
      <c r="C5091" s="274">
        <f t="shared" si="403"/>
        <v>789812.79999999993</v>
      </c>
      <c r="D5091" s="276">
        <f t="shared" si="400"/>
        <v>170.97765720180783</v>
      </c>
      <c r="E5091" s="276">
        <f t="shared" si="401"/>
        <v>155.19999999999999</v>
      </c>
    </row>
    <row r="5092" spans="1:5" x14ac:dyDescent="0.2">
      <c r="A5092" s="273">
        <f t="shared" si="402"/>
        <v>5090</v>
      </c>
      <c r="B5092" s="16">
        <f t="shared" si="399"/>
        <v>870272.47499999998</v>
      </c>
      <c r="C5092" s="274">
        <f t="shared" si="403"/>
        <v>789968</v>
      </c>
      <c r="D5092" s="276">
        <f t="shared" si="400"/>
        <v>170.97691060903733</v>
      </c>
      <c r="E5092" s="276">
        <f t="shared" si="401"/>
        <v>155.19999999999999</v>
      </c>
    </row>
    <row r="5093" spans="1:5" x14ac:dyDescent="0.2">
      <c r="A5093" s="273">
        <f t="shared" si="402"/>
        <v>5091</v>
      </c>
      <c r="B5093" s="16">
        <f t="shared" si="399"/>
        <v>870439.65250000008</v>
      </c>
      <c r="C5093" s="274">
        <f t="shared" si="403"/>
        <v>790123.2</v>
      </c>
      <c r="D5093" s="276">
        <f t="shared" si="400"/>
        <v>170.97616430956592</v>
      </c>
      <c r="E5093" s="276">
        <f t="shared" si="401"/>
        <v>155.19999999999999</v>
      </c>
    </row>
    <row r="5094" spans="1:5" x14ac:dyDescent="0.2">
      <c r="A5094" s="273">
        <f t="shared" si="402"/>
        <v>5092</v>
      </c>
      <c r="B5094" s="16">
        <f t="shared" si="399"/>
        <v>870606.83000000007</v>
      </c>
      <c r="C5094" s="274">
        <f t="shared" si="403"/>
        <v>790278.39999999991</v>
      </c>
      <c r="D5094" s="276">
        <f t="shared" si="400"/>
        <v>170.97541830322075</v>
      </c>
      <c r="E5094" s="276">
        <f t="shared" si="401"/>
        <v>155.19999999999999</v>
      </c>
    </row>
    <row r="5095" spans="1:5" x14ac:dyDescent="0.2">
      <c r="A5095" s="273">
        <f t="shared" si="402"/>
        <v>5093</v>
      </c>
      <c r="B5095" s="16">
        <f t="shared" si="399"/>
        <v>870774.00750000007</v>
      </c>
      <c r="C5095" s="274">
        <f t="shared" si="403"/>
        <v>790433.6</v>
      </c>
      <c r="D5095" s="276">
        <f t="shared" si="400"/>
        <v>170.9746725898292</v>
      </c>
      <c r="E5095" s="276">
        <f t="shared" si="401"/>
        <v>155.19999999999999</v>
      </c>
    </row>
    <row r="5096" spans="1:5" x14ac:dyDescent="0.2">
      <c r="A5096" s="273">
        <f t="shared" si="402"/>
        <v>5094</v>
      </c>
      <c r="B5096" s="16">
        <f t="shared" si="399"/>
        <v>870941.18500000006</v>
      </c>
      <c r="C5096" s="274">
        <f t="shared" si="403"/>
        <v>790588.79999999993</v>
      </c>
      <c r="D5096" s="276">
        <f t="shared" si="400"/>
        <v>170.97392716921871</v>
      </c>
      <c r="E5096" s="276">
        <f t="shared" si="401"/>
        <v>155.19999999999999</v>
      </c>
    </row>
    <row r="5097" spans="1:5" x14ac:dyDescent="0.2">
      <c r="A5097" s="273">
        <f t="shared" si="402"/>
        <v>5095</v>
      </c>
      <c r="B5097" s="16">
        <f t="shared" si="399"/>
        <v>871108.36250000005</v>
      </c>
      <c r="C5097" s="274">
        <f t="shared" si="403"/>
        <v>790744</v>
      </c>
      <c r="D5097" s="276">
        <f t="shared" si="400"/>
        <v>170.97318204121689</v>
      </c>
      <c r="E5097" s="276">
        <f t="shared" si="401"/>
        <v>155.19999999999999</v>
      </c>
    </row>
    <row r="5098" spans="1:5" x14ac:dyDescent="0.2">
      <c r="A5098" s="273">
        <f t="shared" si="402"/>
        <v>5096</v>
      </c>
      <c r="B5098" s="16">
        <f t="shared" si="399"/>
        <v>871275.54</v>
      </c>
      <c r="C5098" s="274">
        <f t="shared" si="403"/>
        <v>790899.19999999995</v>
      </c>
      <c r="D5098" s="276">
        <f t="shared" si="400"/>
        <v>170.97243720565149</v>
      </c>
      <c r="E5098" s="276">
        <f t="shared" si="401"/>
        <v>155.19999999999999</v>
      </c>
    </row>
    <row r="5099" spans="1:5" x14ac:dyDescent="0.2">
      <c r="A5099" s="273">
        <f t="shared" si="402"/>
        <v>5097</v>
      </c>
      <c r="B5099" s="16">
        <f t="shared" si="399"/>
        <v>871442.71750000003</v>
      </c>
      <c r="C5099" s="274">
        <f t="shared" si="403"/>
        <v>791054.39999999991</v>
      </c>
      <c r="D5099" s="276">
        <f t="shared" si="400"/>
        <v>170.97169266235042</v>
      </c>
      <c r="E5099" s="276">
        <f t="shared" si="401"/>
        <v>155.19999999999999</v>
      </c>
    </row>
    <row r="5100" spans="1:5" x14ac:dyDescent="0.2">
      <c r="A5100" s="273">
        <f t="shared" si="402"/>
        <v>5098</v>
      </c>
      <c r="B5100" s="16">
        <f t="shared" si="399"/>
        <v>871609.89500000002</v>
      </c>
      <c r="C5100" s="274">
        <f t="shared" si="403"/>
        <v>791209.6</v>
      </c>
      <c r="D5100" s="276">
        <f t="shared" si="400"/>
        <v>170.97094841114162</v>
      </c>
      <c r="E5100" s="276">
        <f t="shared" si="401"/>
        <v>155.19999999999999</v>
      </c>
    </row>
    <row r="5101" spans="1:5" x14ac:dyDescent="0.2">
      <c r="A5101" s="273">
        <f t="shared" si="402"/>
        <v>5099</v>
      </c>
      <c r="B5101" s="16">
        <f t="shared" si="399"/>
        <v>871777.07250000001</v>
      </c>
      <c r="C5101" s="274">
        <f t="shared" si="403"/>
        <v>791364.79999999993</v>
      </c>
      <c r="D5101" s="276">
        <f t="shared" si="400"/>
        <v>170.97020445185331</v>
      </c>
      <c r="E5101" s="276">
        <f t="shared" si="401"/>
        <v>155.19999999999999</v>
      </c>
    </row>
    <row r="5102" spans="1:5" x14ac:dyDescent="0.2">
      <c r="A5102" s="273">
        <f t="shared" si="402"/>
        <v>5100</v>
      </c>
      <c r="B5102" s="16">
        <f t="shared" si="399"/>
        <v>871944.25</v>
      </c>
      <c r="C5102" s="274">
        <f t="shared" si="403"/>
        <v>791520</v>
      </c>
      <c r="D5102" s="276">
        <f t="shared" si="400"/>
        <v>170.96946078431372</v>
      </c>
      <c r="E5102" s="276">
        <f t="shared" si="401"/>
        <v>155.19999999999999</v>
      </c>
    </row>
    <row r="5103" spans="1:5" x14ac:dyDescent="0.2">
      <c r="A5103" s="273">
        <f t="shared" si="402"/>
        <v>5101</v>
      </c>
      <c r="B5103" s="16">
        <f t="shared" si="399"/>
        <v>872111.42749999999</v>
      </c>
      <c r="C5103" s="274">
        <f t="shared" si="403"/>
        <v>791675.2</v>
      </c>
      <c r="D5103" s="276">
        <f t="shared" si="400"/>
        <v>170.9687174083513</v>
      </c>
      <c r="E5103" s="276">
        <f t="shared" si="401"/>
        <v>155.19999999999999</v>
      </c>
    </row>
    <row r="5104" spans="1:5" x14ac:dyDescent="0.2">
      <c r="A5104" s="273">
        <f t="shared" si="402"/>
        <v>5102</v>
      </c>
      <c r="B5104" s="16">
        <f t="shared" si="399"/>
        <v>872278.60499999998</v>
      </c>
      <c r="C5104" s="274">
        <f t="shared" si="403"/>
        <v>791830.39999999991</v>
      </c>
      <c r="D5104" s="276">
        <f t="shared" si="400"/>
        <v>170.96797432379458</v>
      </c>
      <c r="E5104" s="276">
        <f t="shared" si="401"/>
        <v>155.19999999999999</v>
      </c>
    </row>
    <row r="5105" spans="1:5" x14ac:dyDescent="0.2">
      <c r="A5105" s="273">
        <f t="shared" si="402"/>
        <v>5103</v>
      </c>
      <c r="B5105" s="16">
        <f t="shared" si="399"/>
        <v>872445.78249999997</v>
      </c>
      <c r="C5105" s="274">
        <f t="shared" si="403"/>
        <v>791985.6</v>
      </c>
      <c r="D5105" s="276">
        <f t="shared" si="400"/>
        <v>170.96723153047228</v>
      </c>
      <c r="E5105" s="276">
        <f t="shared" si="401"/>
        <v>155.19999999999999</v>
      </c>
    </row>
    <row r="5106" spans="1:5" x14ac:dyDescent="0.2">
      <c r="A5106" s="273">
        <f t="shared" si="402"/>
        <v>5104</v>
      </c>
      <c r="B5106" s="16">
        <f t="shared" si="399"/>
        <v>872612.96000000008</v>
      </c>
      <c r="C5106" s="274">
        <f t="shared" si="403"/>
        <v>792140.79999999993</v>
      </c>
      <c r="D5106" s="276">
        <f t="shared" si="400"/>
        <v>170.96648902821318</v>
      </c>
      <c r="E5106" s="276">
        <f t="shared" si="401"/>
        <v>155.19999999999999</v>
      </c>
    </row>
    <row r="5107" spans="1:5" x14ac:dyDescent="0.2">
      <c r="A5107" s="273">
        <f t="shared" si="402"/>
        <v>5105</v>
      </c>
      <c r="B5107" s="16">
        <f t="shared" si="399"/>
        <v>872780.13750000007</v>
      </c>
      <c r="C5107" s="274">
        <f t="shared" si="403"/>
        <v>792296</v>
      </c>
      <c r="D5107" s="276">
        <f t="shared" si="400"/>
        <v>170.96574681684623</v>
      </c>
      <c r="E5107" s="276">
        <f t="shared" si="401"/>
        <v>155.19999999999999</v>
      </c>
    </row>
    <row r="5108" spans="1:5" x14ac:dyDescent="0.2">
      <c r="A5108" s="273">
        <f t="shared" si="402"/>
        <v>5106</v>
      </c>
      <c r="B5108" s="16">
        <f t="shared" si="399"/>
        <v>872947.31500000006</v>
      </c>
      <c r="C5108" s="274">
        <f t="shared" si="403"/>
        <v>792451.2</v>
      </c>
      <c r="D5108" s="276">
        <f t="shared" si="400"/>
        <v>170.96500489620055</v>
      </c>
      <c r="E5108" s="276">
        <f t="shared" si="401"/>
        <v>155.19999999999999</v>
      </c>
    </row>
    <row r="5109" spans="1:5" x14ac:dyDescent="0.2">
      <c r="A5109" s="273">
        <f t="shared" si="402"/>
        <v>5107</v>
      </c>
      <c r="B5109" s="16">
        <f t="shared" si="399"/>
        <v>873114.49250000005</v>
      </c>
      <c r="C5109" s="274">
        <f t="shared" si="403"/>
        <v>792606.39999999991</v>
      </c>
      <c r="D5109" s="276">
        <f t="shared" si="400"/>
        <v>170.96426326610535</v>
      </c>
      <c r="E5109" s="276">
        <f t="shared" si="401"/>
        <v>155.19999999999999</v>
      </c>
    </row>
    <row r="5110" spans="1:5" x14ac:dyDescent="0.2">
      <c r="A5110" s="273">
        <f t="shared" si="402"/>
        <v>5108</v>
      </c>
      <c r="B5110" s="16">
        <f t="shared" si="399"/>
        <v>873281.67</v>
      </c>
      <c r="C5110" s="274">
        <f t="shared" si="403"/>
        <v>792761.6</v>
      </c>
      <c r="D5110" s="276">
        <f t="shared" si="400"/>
        <v>170.96352192638997</v>
      </c>
      <c r="E5110" s="276">
        <f t="shared" si="401"/>
        <v>155.19999999999999</v>
      </c>
    </row>
    <row r="5111" spans="1:5" x14ac:dyDescent="0.2">
      <c r="A5111" s="273">
        <f t="shared" si="402"/>
        <v>5109</v>
      </c>
      <c r="B5111" s="16">
        <f t="shared" si="399"/>
        <v>873448.84750000003</v>
      </c>
      <c r="C5111" s="274">
        <f t="shared" si="403"/>
        <v>792916.79999999993</v>
      </c>
      <c r="D5111" s="276">
        <f t="shared" si="400"/>
        <v>170.96278087688393</v>
      </c>
      <c r="E5111" s="276">
        <f t="shared" si="401"/>
        <v>155.19999999999999</v>
      </c>
    </row>
    <row r="5112" spans="1:5" x14ac:dyDescent="0.2">
      <c r="A5112" s="273">
        <f t="shared" si="402"/>
        <v>5110</v>
      </c>
      <c r="B5112" s="16">
        <f t="shared" si="399"/>
        <v>873616.02500000002</v>
      </c>
      <c r="C5112" s="274">
        <f t="shared" si="403"/>
        <v>793072</v>
      </c>
      <c r="D5112" s="276">
        <f t="shared" si="400"/>
        <v>170.96204011741685</v>
      </c>
      <c r="E5112" s="276">
        <f t="shared" si="401"/>
        <v>155.19999999999999</v>
      </c>
    </row>
    <row r="5113" spans="1:5" x14ac:dyDescent="0.2">
      <c r="A5113" s="273">
        <f t="shared" si="402"/>
        <v>5111</v>
      </c>
      <c r="B5113" s="16">
        <f t="shared" si="399"/>
        <v>873783.20250000001</v>
      </c>
      <c r="C5113" s="274">
        <f t="shared" si="403"/>
        <v>793227.2</v>
      </c>
      <c r="D5113" s="276">
        <f t="shared" si="400"/>
        <v>170.96129964781844</v>
      </c>
      <c r="E5113" s="276">
        <f t="shared" si="401"/>
        <v>155.19999999999999</v>
      </c>
    </row>
    <row r="5114" spans="1:5" x14ac:dyDescent="0.2">
      <c r="A5114" s="273">
        <f t="shared" si="402"/>
        <v>5112</v>
      </c>
      <c r="B5114" s="16">
        <f t="shared" si="399"/>
        <v>873950.38</v>
      </c>
      <c r="C5114" s="274">
        <f t="shared" si="403"/>
        <v>793382.39999999991</v>
      </c>
      <c r="D5114" s="276">
        <f t="shared" si="400"/>
        <v>170.96055946791861</v>
      </c>
      <c r="E5114" s="276">
        <f t="shared" si="401"/>
        <v>155.19999999999999</v>
      </c>
    </row>
    <row r="5115" spans="1:5" x14ac:dyDescent="0.2">
      <c r="A5115" s="273">
        <f t="shared" si="402"/>
        <v>5113</v>
      </c>
      <c r="B5115" s="16">
        <f t="shared" si="399"/>
        <v>874117.5575</v>
      </c>
      <c r="C5115" s="274">
        <f t="shared" si="403"/>
        <v>793537.6</v>
      </c>
      <c r="D5115" s="276">
        <f t="shared" si="400"/>
        <v>170.95981957754742</v>
      </c>
      <c r="E5115" s="276">
        <f t="shared" si="401"/>
        <v>155.19999999999999</v>
      </c>
    </row>
    <row r="5116" spans="1:5" x14ac:dyDescent="0.2">
      <c r="A5116" s="273">
        <f t="shared" si="402"/>
        <v>5114</v>
      </c>
      <c r="B5116" s="16">
        <f t="shared" si="399"/>
        <v>874284.73499999999</v>
      </c>
      <c r="C5116" s="274">
        <f t="shared" si="403"/>
        <v>793692.79999999993</v>
      </c>
      <c r="D5116" s="276">
        <f t="shared" si="400"/>
        <v>170.95907997653501</v>
      </c>
      <c r="E5116" s="276">
        <f t="shared" si="401"/>
        <v>155.19999999999999</v>
      </c>
    </row>
    <row r="5117" spans="1:5" x14ac:dyDescent="0.2">
      <c r="A5117" s="273">
        <f t="shared" si="402"/>
        <v>5115</v>
      </c>
      <c r="B5117" s="16">
        <f t="shared" si="399"/>
        <v>874451.91249999998</v>
      </c>
      <c r="C5117" s="274">
        <f t="shared" si="403"/>
        <v>793848</v>
      </c>
      <c r="D5117" s="276">
        <f t="shared" si="400"/>
        <v>170.95834066471164</v>
      </c>
      <c r="E5117" s="276">
        <f t="shared" si="401"/>
        <v>155.19999999999999</v>
      </c>
    </row>
    <row r="5118" spans="1:5" x14ac:dyDescent="0.2">
      <c r="A5118" s="273">
        <f t="shared" si="402"/>
        <v>5116</v>
      </c>
      <c r="B5118" s="16">
        <f t="shared" si="399"/>
        <v>874619.09000000008</v>
      </c>
      <c r="C5118" s="274">
        <f t="shared" si="403"/>
        <v>794003.2</v>
      </c>
      <c r="D5118" s="276">
        <f t="shared" si="400"/>
        <v>170.95760164190776</v>
      </c>
      <c r="E5118" s="276">
        <f t="shared" si="401"/>
        <v>155.19999999999999</v>
      </c>
    </row>
    <row r="5119" spans="1:5" x14ac:dyDescent="0.2">
      <c r="A5119" s="273">
        <f t="shared" si="402"/>
        <v>5117</v>
      </c>
      <c r="B5119" s="16">
        <f t="shared" si="399"/>
        <v>874786.26750000007</v>
      </c>
      <c r="C5119" s="274">
        <f t="shared" si="403"/>
        <v>794158.39999999991</v>
      </c>
      <c r="D5119" s="276">
        <f t="shared" si="400"/>
        <v>170.95686290795391</v>
      </c>
      <c r="E5119" s="276">
        <f t="shared" si="401"/>
        <v>155.19999999999999</v>
      </c>
    </row>
    <row r="5120" spans="1:5" x14ac:dyDescent="0.2">
      <c r="A5120" s="273">
        <f t="shared" si="402"/>
        <v>5118</v>
      </c>
      <c r="B5120" s="16">
        <f t="shared" si="399"/>
        <v>874953.44500000007</v>
      </c>
      <c r="C5120" s="274">
        <f t="shared" si="403"/>
        <v>794313.6</v>
      </c>
      <c r="D5120" s="276">
        <f t="shared" si="400"/>
        <v>170.95612446268075</v>
      </c>
      <c r="E5120" s="276">
        <f t="shared" si="401"/>
        <v>155.19999999999999</v>
      </c>
    </row>
    <row r="5121" spans="1:5" x14ac:dyDescent="0.2">
      <c r="A5121" s="273">
        <f t="shared" si="402"/>
        <v>5119</v>
      </c>
      <c r="B5121" s="16">
        <f t="shared" si="399"/>
        <v>875120.62250000006</v>
      </c>
      <c r="C5121" s="274">
        <f t="shared" si="403"/>
        <v>794468.79999999993</v>
      </c>
      <c r="D5121" s="276">
        <f t="shared" si="400"/>
        <v>170.95538630591915</v>
      </c>
      <c r="E5121" s="276">
        <f t="shared" si="401"/>
        <v>155.19999999999999</v>
      </c>
    </row>
    <row r="5122" spans="1:5" x14ac:dyDescent="0.2">
      <c r="A5122" s="273">
        <f t="shared" si="402"/>
        <v>5120</v>
      </c>
      <c r="B5122" s="16">
        <f t="shared" si="399"/>
        <v>875287.8</v>
      </c>
      <c r="C5122" s="274">
        <f t="shared" si="403"/>
        <v>794624</v>
      </c>
      <c r="D5122" s="276">
        <f t="shared" si="400"/>
        <v>170.9546484375</v>
      </c>
      <c r="E5122" s="276">
        <f t="shared" si="401"/>
        <v>155.19999999999999</v>
      </c>
    </row>
    <row r="5123" spans="1:5" x14ac:dyDescent="0.2">
      <c r="A5123" s="273">
        <f t="shared" si="402"/>
        <v>5121</v>
      </c>
      <c r="B5123" s="16">
        <f t="shared" si="399"/>
        <v>875454.97750000004</v>
      </c>
      <c r="C5123" s="274">
        <f t="shared" si="403"/>
        <v>794779.2</v>
      </c>
      <c r="D5123" s="276">
        <f t="shared" si="400"/>
        <v>170.95391085725444</v>
      </c>
      <c r="E5123" s="276">
        <f t="shared" si="401"/>
        <v>155.19999999999999</v>
      </c>
    </row>
    <row r="5124" spans="1:5" x14ac:dyDescent="0.2">
      <c r="A5124" s="273">
        <f t="shared" si="402"/>
        <v>5122</v>
      </c>
      <c r="B5124" s="16">
        <f t="shared" ref="B5124:B5187" si="404">1.165*(16600+(A5124*143.5))</f>
        <v>875622.15500000003</v>
      </c>
      <c r="C5124" s="274">
        <f t="shared" si="403"/>
        <v>794934.39999999991</v>
      </c>
      <c r="D5124" s="276">
        <f t="shared" ref="D5124:D5187" si="405">B5124/A5124</f>
        <v>170.95317356501369</v>
      </c>
      <c r="E5124" s="276">
        <f t="shared" ref="E5124:E5187" si="406">C5124/A5124</f>
        <v>155.19999999999999</v>
      </c>
    </row>
    <row r="5125" spans="1:5" x14ac:dyDescent="0.2">
      <c r="A5125" s="273">
        <f t="shared" si="402"/>
        <v>5123</v>
      </c>
      <c r="B5125" s="16">
        <f t="shared" si="404"/>
        <v>875789.33250000002</v>
      </c>
      <c r="C5125" s="274">
        <f t="shared" si="403"/>
        <v>795089.6</v>
      </c>
      <c r="D5125" s="276">
        <f t="shared" si="405"/>
        <v>170.95243656060902</v>
      </c>
      <c r="E5125" s="276">
        <f t="shared" si="406"/>
        <v>155.19999999999999</v>
      </c>
    </row>
    <row r="5126" spans="1:5" x14ac:dyDescent="0.2">
      <c r="A5126" s="273">
        <f t="shared" si="402"/>
        <v>5124</v>
      </c>
      <c r="B5126" s="16">
        <f t="shared" si="404"/>
        <v>875956.51</v>
      </c>
      <c r="C5126" s="274">
        <f t="shared" si="403"/>
        <v>795244.79999999993</v>
      </c>
      <c r="D5126" s="276">
        <f t="shared" si="405"/>
        <v>170.95169984387198</v>
      </c>
      <c r="E5126" s="276">
        <f t="shared" si="406"/>
        <v>155.19999999999999</v>
      </c>
    </row>
    <row r="5127" spans="1:5" x14ac:dyDescent="0.2">
      <c r="A5127" s="273">
        <f t="shared" si="402"/>
        <v>5125</v>
      </c>
      <c r="B5127" s="16">
        <f t="shared" si="404"/>
        <v>876123.6875</v>
      </c>
      <c r="C5127" s="274">
        <f t="shared" si="403"/>
        <v>795399.99999999988</v>
      </c>
      <c r="D5127" s="276">
        <f t="shared" si="405"/>
        <v>170.95096341463415</v>
      </c>
      <c r="E5127" s="276">
        <f t="shared" si="406"/>
        <v>155.19999999999999</v>
      </c>
    </row>
    <row r="5128" spans="1:5" x14ac:dyDescent="0.2">
      <c r="A5128" s="273">
        <f t="shared" si="402"/>
        <v>5126</v>
      </c>
      <c r="B5128" s="16">
        <f t="shared" si="404"/>
        <v>876290.86499999999</v>
      </c>
      <c r="C5128" s="274">
        <f t="shared" si="403"/>
        <v>795555.2</v>
      </c>
      <c r="D5128" s="276">
        <f t="shared" si="405"/>
        <v>170.95022727272726</v>
      </c>
      <c r="E5128" s="276">
        <f t="shared" si="406"/>
        <v>155.19999999999999</v>
      </c>
    </row>
    <row r="5129" spans="1:5" x14ac:dyDescent="0.2">
      <c r="A5129" s="273">
        <f t="shared" si="402"/>
        <v>5127</v>
      </c>
      <c r="B5129" s="16">
        <f t="shared" si="404"/>
        <v>876458.04249999998</v>
      </c>
      <c r="C5129" s="274">
        <f t="shared" si="403"/>
        <v>795710.39999999991</v>
      </c>
      <c r="D5129" s="276">
        <f t="shared" si="405"/>
        <v>170.94949141798321</v>
      </c>
      <c r="E5129" s="276">
        <f t="shared" si="406"/>
        <v>155.19999999999999</v>
      </c>
    </row>
    <row r="5130" spans="1:5" x14ac:dyDescent="0.2">
      <c r="A5130" s="273">
        <f t="shared" si="402"/>
        <v>5128</v>
      </c>
      <c r="B5130" s="16">
        <f t="shared" si="404"/>
        <v>876625.22</v>
      </c>
      <c r="C5130" s="274">
        <f t="shared" si="403"/>
        <v>795865.59999999998</v>
      </c>
      <c r="D5130" s="276">
        <f t="shared" si="405"/>
        <v>170.94875585023399</v>
      </c>
      <c r="E5130" s="276">
        <f t="shared" si="406"/>
        <v>155.19999999999999</v>
      </c>
    </row>
    <row r="5131" spans="1:5" x14ac:dyDescent="0.2">
      <c r="A5131" s="273">
        <f t="shared" si="402"/>
        <v>5129</v>
      </c>
      <c r="B5131" s="16">
        <f t="shared" si="404"/>
        <v>876792.39750000008</v>
      </c>
      <c r="C5131" s="274">
        <f t="shared" si="403"/>
        <v>796020.79999999993</v>
      </c>
      <c r="D5131" s="276">
        <f t="shared" si="405"/>
        <v>170.94802056931178</v>
      </c>
      <c r="E5131" s="276">
        <f t="shared" si="406"/>
        <v>155.19999999999999</v>
      </c>
    </row>
    <row r="5132" spans="1:5" x14ac:dyDescent="0.2">
      <c r="A5132" s="273">
        <f t="shared" si="402"/>
        <v>5130</v>
      </c>
      <c r="B5132" s="16">
        <f t="shared" si="404"/>
        <v>876959.57500000007</v>
      </c>
      <c r="C5132" s="274">
        <f t="shared" si="403"/>
        <v>796175.99999999988</v>
      </c>
      <c r="D5132" s="276">
        <f t="shared" si="405"/>
        <v>170.94728557504874</v>
      </c>
      <c r="E5132" s="276">
        <f t="shared" si="406"/>
        <v>155.19999999999999</v>
      </c>
    </row>
    <row r="5133" spans="1:5" x14ac:dyDescent="0.2">
      <c r="A5133" s="273">
        <f t="shared" si="402"/>
        <v>5131</v>
      </c>
      <c r="B5133" s="16">
        <f t="shared" si="404"/>
        <v>877126.75250000006</v>
      </c>
      <c r="C5133" s="274">
        <f t="shared" si="403"/>
        <v>796331.2</v>
      </c>
      <c r="D5133" s="276">
        <f t="shared" si="405"/>
        <v>170.94655086727735</v>
      </c>
      <c r="E5133" s="276">
        <f t="shared" si="406"/>
        <v>155.19999999999999</v>
      </c>
    </row>
    <row r="5134" spans="1:5" x14ac:dyDescent="0.2">
      <c r="A5134" s="273">
        <f t="shared" si="402"/>
        <v>5132</v>
      </c>
      <c r="B5134" s="16">
        <f t="shared" si="404"/>
        <v>877293.93</v>
      </c>
      <c r="C5134" s="274">
        <f t="shared" si="403"/>
        <v>796486.39999999991</v>
      </c>
      <c r="D5134" s="276">
        <f t="shared" si="405"/>
        <v>170.9458164458301</v>
      </c>
      <c r="E5134" s="276">
        <f t="shared" si="406"/>
        <v>155.19999999999999</v>
      </c>
    </row>
    <row r="5135" spans="1:5" x14ac:dyDescent="0.2">
      <c r="A5135" s="273">
        <f t="shared" si="402"/>
        <v>5133</v>
      </c>
      <c r="B5135" s="16">
        <f t="shared" si="404"/>
        <v>877461.10750000004</v>
      </c>
      <c r="C5135" s="274">
        <f t="shared" si="403"/>
        <v>796641.6</v>
      </c>
      <c r="D5135" s="276">
        <f t="shared" si="405"/>
        <v>170.94508231053965</v>
      </c>
      <c r="E5135" s="276">
        <f t="shared" si="406"/>
        <v>155.19999999999999</v>
      </c>
    </row>
    <row r="5136" spans="1:5" x14ac:dyDescent="0.2">
      <c r="A5136" s="273">
        <f t="shared" si="402"/>
        <v>5134</v>
      </c>
      <c r="B5136" s="16">
        <f t="shared" si="404"/>
        <v>877628.28500000003</v>
      </c>
      <c r="C5136" s="274">
        <f t="shared" si="403"/>
        <v>796796.79999999993</v>
      </c>
      <c r="D5136" s="276">
        <f t="shared" si="405"/>
        <v>170.9443484612388</v>
      </c>
      <c r="E5136" s="276">
        <f t="shared" si="406"/>
        <v>155.19999999999999</v>
      </c>
    </row>
    <row r="5137" spans="1:5" x14ac:dyDescent="0.2">
      <c r="A5137" s="273">
        <f t="shared" si="402"/>
        <v>5135</v>
      </c>
      <c r="B5137" s="16">
        <f t="shared" si="404"/>
        <v>877795.46250000002</v>
      </c>
      <c r="C5137" s="274">
        <f t="shared" si="403"/>
        <v>796951.99999999988</v>
      </c>
      <c r="D5137" s="276">
        <f t="shared" si="405"/>
        <v>170.94361489776048</v>
      </c>
      <c r="E5137" s="276">
        <f t="shared" si="406"/>
        <v>155.19999999999999</v>
      </c>
    </row>
    <row r="5138" spans="1:5" x14ac:dyDescent="0.2">
      <c r="A5138" s="273">
        <f t="shared" si="402"/>
        <v>5136</v>
      </c>
      <c r="B5138" s="16">
        <f t="shared" si="404"/>
        <v>877962.64</v>
      </c>
      <c r="C5138" s="274">
        <f t="shared" si="403"/>
        <v>797107.19999999995</v>
      </c>
      <c r="D5138" s="276">
        <f t="shared" si="405"/>
        <v>170.94288161993771</v>
      </c>
      <c r="E5138" s="276">
        <f t="shared" si="406"/>
        <v>155.19999999999999</v>
      </c>
    </row>
    <row r="5139" spans="1:5" x14ac:dyDescent="0.2">
      <c r="A5139" s="273">
        <f t="shared" si="402"/>
        <v>5137</v>
      </c>
      <c r="B5139" s="16">
        <f t="shared" si="404"/>
        <v>878129.8175</v>
      </c>
      <c r="C5139" s="274">
        <f t="shared" si="403"/>
        <v>797262.39999999991</v>
      </c>
      <c r="D5139" s="276">
        <f t="shared" si="405"/>
        <v>170.94214862760367</v>
      </c>
      <c r="E5139" s="276">
        <f t="shared" si="406"/>
        <v>155.19999999999999</v>
      </c>
    </row>
    <row r="5140" spans="1:5" x14ac:dyDescent="0.2">
      <c r="A5140" s="273">
        <f t="shared" si="402"/>
        <v>5138</v>
      </c>
      <c r="B5140" s="16">
        <f t="shared" si="404"/>
        <v>878296.995</v>
      </c>
      <c r="C5140" s="274">
        <f t="shared" si="403"/>
        <v>797417.6</v>
      </c>
      <c r="D5140" s="276">
        <f t="shared" si="405"/>
        <v>170.94141592059168</v>
      </c>
      <c r="E5140" s="276">
        <f t="shared" si="406"/>
        <v>155.19999999999999</v>
      </c>
    </row>
    <row r="5141" spans="1:5" x14ac:dyDescent="0.2">
      <c r="A5141" s="273">
        <f t="shared" si="402"/>
        <v>5139</v>
      </c>
      <c r="B5141" s="16">
        <f t="shared" si="404"/>
        <v>878464.17249999999</v>
      </c>
      <c r="C5141" s="274">
        <f t="shared" si="403"/>
        <v>797572.79999999993</v>
      </c>
      <c r="D5141" s="276">
        <f t="shared" si="405"/>
        <v>170.94068349873515</v>
      </c>
      <c r="E5141" s="276">
        <f t="shared" si="406"/>
        <v>155.19999999999999</v>
      </c>
    </row>
    <row r="5142" spans="1:5" x14ac:dyDescent="0.2">
      <c r="A5142" s="273">
        <f t="shared" si="402"/>
        <v>5140</v>
      </c>
      <c r="B5142" s="16">
        <f t="shared" si="404"/>
        <v>878631.35</v>
      </c>
      <c r="C5142" s="274">
        <f t="shared" si="403"/>
        <v>797727.99999999988</v>
      </c>
      <c r="D5142" s="276">
        <f t="shared" si="405"/>
        <v>170.93995136186771</v>
      </c>
      <c r="E5142" s="276">
        <f t="shared" si="406"/>
        <v>155.19999999999999</v>
      </c>
    </row>
    <row r="5143" spans="1:5" x14ac:dyDescent="0.2">
      <c r="A5143" s="273">
        <f t="shared" si="402"/>
        <v>5141</v>
      </c>
      <c r="B5143" s="16">
        <f t="shared" si="404"/>
        <v>878798.52750000008</v>
      </c>
      <c r="C5143" s="274">
        <f t="shared" si="403"/>
        <v>797883.2</v>
      </c>
      <c r="D5143" s="276">
        <f t="shared" si="405"/>
        <v>170.939219509823</v>
      </c>
      <c r="E5143" s="276">
        <f t="shared" si="406"/>
        <v>155.19999999999999</v>
      </c>
    </row>
    <row r="5144" spans="1:5" x14ac:dyDescent="0.2">
      <c r="A5144" s="273">
        <f t="shared" si="402"/>
        <v>5142</v>
      </c>
      <c r="B5144" s="16">
        <f t="shared" si="404"/>
        <v>878965.70500000007</v>
      </c>
      <c r="C5144" s="274">
        <f t="shared" si="403"/>
        <v>798038.39999999991</v>
      </c>
      <c r="D5144" s="276">
        <f t="shared" si="405"/>
        <v>170.93848794243488</v>
      </c>
      <c r="E5144" s="276">
        <f t="shared" si="406"/>
        <v>155.19999999999999</v>
      </c>
    </row>
    <row r="5145" spans="1:5" x14ac:dyDescent="0.2">
      <c r="A5145" s="273">
        <f t="shared" si="402"/>
        <v>5143</v>
      </c>
      <c r="B5145" s="16">
        <f t="shared" si="404"/>
        <v>879132.88250000007</v>
      </c>
      <c r="C5145" s="274">
        <f t="shared" si="403"/>
        <v>798193.6</v>
      </c>
      <c r="D5145" s="276">
        <f t="shared" si="405"/>
        <v>170.93775665953726</v>
      </c>
      <c r="E5145" s="276">
        <f t="shared" si="406"/>
        <v>155.19999999999999</v>
      </c>
    </row>
    <row r="5146" spans="1:5" x14ac:dyDescent="0.2">
      <c r="A5146" s="273">
        <f t="shared" si="402"/>
        <v>5144</v>
      </c>
      <c r="B5146" s="16">
        <f t="shared" si="404"/>
        <v>879300.06</v>
      </c>
      <c r="C5146" s="274">
        <f t="shared" si="403"/>
        <v>798348.79999999993</v>
      </c>
      <c r="D5146" s="276">
        <f t="shared" si="405"/>
        <v>170.93702566096425</v>
      </c>
      <c r="E5146" s="276">
        <f t="shared" si="406"/>
        <v>155.19999999999999</v>
      </c>
    </row>
    <row r="5147" spans="1:5" x14ac:dyDescent="0.2">
      <c r="A5147" s="273">
        <f t="shared" si="402"/>
        <v>5145</v>
      </c>
      <c r="B5147" s="16">
        <f t="shared" si="404"/>
        <v>879467.23750000005</v>
      </c>
      <c r="C5147" s="274">
        <f t="shared" si="403"/>
        <v>798503.99999999988</v>
      </c>
      <c r="D5147" s="276">
        <f t="shared" si="405"/>
        <v>170.93629494655005</v>
      </c>
      <c r="E5147" s="276">
        <f t="shared" si="406"/>
        <v>155.19999999999999</v>
      </c>
    </row>
    <row r="5148" spans="1:5" x14ac:dyDescent="0.2">
      <c r="A5148" s="273">
        <f t="shared" si="402"/>
        <v>5146</v>
      </c>
      <c r="B5148" s="16">
        <f t="shared" si="404"/>
        <v>879634.41500000004</v>
      </c>
      <c r="C5148" s="274">
        <f t="shared" si="403"/>
        <v>798659.2</v>
      </c>
      <c r="D5148" s="276">
        <f t="shared" si="405"/>
        <v>170.93556451612903</v>
      </c>
      <c r="E5148" s="276">
        <f t="shared" si="406"/>
        <v>155.19999999999999</v>
      </c>
    </row>
    <row r="5149" spans="1:5" x14ac:dyDescent="0.2">
      <c r="A5149" s="273">
        <f t="shared" si="402"/>
        <v>5147</v>
      </c>
      <c r="B5149" s="16">
        <f t="shared" si="404"/>
        <v>879801.59250000003</v>
      </c>
      <c r="C5149" s="274">
        <f t="shared" si="403"/>
        <v>798814.39999999991</v>
      </c>
      <c r="D5149" s="276">
        <f t="shared" si="405"/>
        <v>170.93483436953565</v>
      </c>
      <c r="E5149" s="276">
        <f t="shared" si="406"/>
        <v>155.19999999999999</v>
      </c>
    </row>
    <row r="5150" spans="1:5" x14ac:dyDescent="0.2">
      <c r="A5150" s="273">
        <f t="shared" si="402"/>
        <v>5148</v>
      </c>
      <c r="B5150" s="16">
        <f t="shared" si="404"/>
        <v>879968.77</v>
      </c>
      <c r="C5150" s="274">
        <f t="shared" si="403"/>
        <v>798969.6</v>
      </c>
      <c r="D5150" s="276">
        <f t="shared" si="405"/>
        <v>170.93410450660451</v>
      </c>
      <c r="E5150" s="276">
        <f t="shared" si="406"/>
        <v>155.19999999999999</v>
      </c>
    </row>
    <row r="5151" spans="1:5" x14ac:dyDescent="0.2">
      <c r="A5151" s="273">
        <f t="shared" si="402"/>
        <v>5149</v>
      </c>
      <c r="B5151" s="16">
        <f t="shared" si="404"/>
        <v>880135.94750000001</v>
      </c>
      <c r="C5151" s="274">
        <f t="shared" si="403"/>
        <v>799124.79999999993</v>
      </c>
      <c r="D5151" s="276">
        <f t="shared" si="405"/>
        <v>170.93337492717032</v>
      </c>
      <c r="E5151" s="276">
        <f t="shared" si="406"/>
        <v>155.19999999999999</v>
      </c>
    </row>
    <row r="5152" spans="1:5" x14ac:dyDescent="0.2">
      <c r="A5152" s="273">
        <f t="shared" si="402"/>
        <v>5150</v>
      </c>
      <c r="B5152" s="16">
        <f t="shared" si="404"/>
        <v>880303.125</v>
      </c>
      <c r="C5152" s="274">
        <f t="shared" si="403"/>
        <v>799279.99999999988</v>
      </c>
      <c r="D5152" s="276">
        <f t="shared" si="405"/>
        <v>170.93264563106797</v>
      </c>
      <c r="E5152" s="276">
        <f t="shared" si="406"/>
        <v>155.19999999999999</v>
      </c>
    </row>
    <row r="5153" spans="1:5" x14ac:dyDescent="0.2">
      <c r="A5153" s="273">
        <f t="shared" ref="A5153:A5216" si="407">A5152+1</f>
        <v>5151</v>
      </c>
      <c r="B5153" s="16">
        <f t="shared" si="404"/>
        <v>880470.30249999999</v>
      </c>
      <c r="C5153" s="274">
        <f t="shared" ref="C5153:C5216" si="408">A5153*155.2</f>
        <v>799435.2</v>
      </c>
      <c r="D5153" s="276">
        <f t="shared" si="405"/>
        <v>170.93191661813239</v>
      </c>
      <c r="E5153" s="276">
        <f t="shared" si="406"/>
        <v>155.19999999999999</v>
      </c>
    </row>
    <row r="5154" spans="1:5" x14ac:dyDescent="0.2">
      <c r="A5154" s="273">
        <f t="shared" si="407"/>
        <v>5152</v>
      </c>
      <c r="B5154" s="16">
        <f t="shared" si="404"/>
        <v>880637.48</v>
      </c>
      <c r="C5154" s="274">
        <f t="shared" si="408"/>
        <v>799590.39999999991</v>
      </c>
      <c r="D5154" s="276">
        <f t="shared" si="405"/>
        <v>170.93118788819876</v>
      </c>
      <c r="E5154" s="276">
        <f t="shared" si="406"/>
        <v>155.19999999999999</v>
      </c>
    </row>
    <row r="5155" spans="1:5" x14ac:dyDescent="0.2">
      <c r="A5155" s="273">
        <f t="shared" si="407"/>
        <v>5153</v>
      </c>
      <c r="B5155" s="16">
        <f t="shared" si="404"/>
        <v>880804.65749999997</v>
      </c>
      <c r="C5155" s="274">
        <f t="shared" si="408"/>
        <v>799745.6</v>
      </c>
      <c r="D5155" s="276">
        <f t="shared" si="405"/>
        <v>170.93045944110227</v>
      </c>
      <c r="E5155" s="276">
        <f t="shared" si="406"/>
        <v>155.19999999999999</v>
      </c>
    </row>
    <row r="5156" spans="1:5" x14ac:dyDescent="0.2">
      <c r="A5156" s="273">
        <f t="shared" si="407"/>
        <v>5154</v>
      </c>
      <c r="B5156" s="16">
        <f t="shared" si="404"/>
        <v>880971.83500000008</v>
      </c>
      <c r="C5156" s="274">
        <f t="shared" si="408"/>
        <v>799900.79999999993</v>
      </c>
      <c r="D5156" s="276">
        <f t="shared" si="405"/>
        <v>170.92973127667833</v>
      </c>
      <c r="E5156" s="276">
        <f t="shared" si="406"/>
        <v>155.19999999999999</v>
      </c>
    </row>
    <row r="5157" spans="1:5" x14ac:dyDescent="0.2">
      <c r="A5157" s="273">
        <f t="shared" si="407"/>
        <v>5155</v>
      </c>
      <c r="B5157" s="16">
        <f t="shared" si="404"/>
        <v>881139.01250000007</v>
      </c>
      <c r="C5157" s="274">
        <f t="shared" si="408"/>
        <v>800055.99999999988</v>
      </c>
      <c r="D5157" s="276">
        <f t="shared" si="405"/>
        <v>170.92900339476239</v>
      </c>
      <c r="E5157" s="276">
        <f t="shared" si="406"/>
        <v>155.19999999999999</v>
      </c>
    </row>
    <row r="5158" spans="1:5" x14ac:dyDescent="0.2">
      <c r="A5158" s="273">
        <f t="shared" si="407"/>
        <v>5156</v>
      </c>
      <c r="B5158" s="16">
        <f t="shared" si="404"/>
        <v>881306.19000000006</v>
      </c>
      <c r="C5158" s="274">
        <f t="shared" si="408"/>
        <v>800211.2</v>
      </c>
      <c r="D5158" s="276">
        <f t="shared" si="405"/>
        <v>170.92827579519007</v>
      </c>
      <c r="E5158" s="276">
        <f t="shared" si="406"/>
        <v>155.19999999999999</v>
      </c>
    </row>
    <row r="5159" spans="1:5" x14ac:dyDescent="0.2">
      <c r="A5159" s="273">
        <f t="shared" si="407"/>
        <v>5157</v>
      </c>
      <c r="B5159" s="16">
        <f t="shared" si="404"/>
        <v>881473.36750000005</v>
      </c>
      <c r="C5159" s="274">
        <f t="shared" si="408"/>
        <v>800366.39999999991</v>
      </c>
      <c r="D5159" s="276">
        <f t="shared" si="405"/>
        <v>170.92754847779719</v>
      </c>
      <c r="E5159" s="276">
        <f t="shared" si="406"/>
        <v>155.19999999999999</v>
      </c>
    </row>
    <row r="5160" spans="1:5" x14ac:dyDescent="0.2">
      <c r="A5160" s="273">
        <f t="shared" si="407"/>
        <v>5158</v>
      </c>
      <c r="B5160" s="16">
        <f t="shared" si="404"/>
        <v>881640.54500000004</v>
      </c>
      <c r="C5160" s="274">
        <f t="shared" si="408"/>
        <v>800521.6</v>
      </c>
      <c r="D5160" s="276">
        <f t="shared" si="405"/>
        <v>170.92682144241954</v>
      </c>
      <c r="E5160" s="276">
        <f t="shared" si="406"/>
        <v>155.19999999999999</v>
      </c>
    </row>
    <row r="5161" spans="1:5" x14ac:dyDescent="0.2">
      <c r="A5161" s="273">
        <f t="shared" si="407"/>
        <v>5159</v>
      </c>
      <c r="B5161" s="16">
        <f t="shared" si="404"/>
        <v>881807.72250000003</v>
      </c>
      <c r="C5161" s="274">
        <f t="shared" si="408"/>
        <v>800676.79999999993</v>
      </c>
      <c r="D5161" s="276">
        <f t="shared" si="405"/>
        <v>170.92609468889322</v>
      </c>
      <c r="E5161" s="276">
        <f t="shared" si="406"/>
        <v>155.19999999999999</v>
      </c>
    </row>
    <row r="5162" spans="1:5" x14ac:dyDescent="0.2">
      <c r="A5162" s="273">
        <f t="shared" si="407"/>
        <v>5160</v>
      </c>
      <c r="B5162" s="16">
        <f t="shared" si="404"/>
        <v>881974.9</v>
      </c>
      <c r="C5162" s="274">
        <f t="shared" si="408"/>
        <v>800831.99999999988</v>
      </c>
      <c r="D5162" s="276">
        <f t="shared" si="405"/>
        <v>170.92536821705426</v>
      </c>
      <c r="E5162" s="276">
        <f t="shared" si="406"/>
        <v>155.19999999999999</v>
      </c>
    </row>
    <row r="5163" spans="1:5" x14ac:dyDescent="0.2">
      <c r="A5163" s="273">
        <f t="shared" si="407"/>
        <v>5161</v>
      </c>
      <c r="B5163" s="16">
        <f t="shared" si="404"/>
        <v>882142.07750000001</v>
      </c>
      <c r="C5163" s="274">
        <f t="shared" si="408"/>
        <v>800987.2</v>
      </c>
      <c r="D5163" s="276">
        <f t="shared" si="405"/>
        <v>170.92464202673901</v>
      </c>
      <c r="E5163" s="276">
        <f t="shared" si="406"/>
        <v>155.19999999999999</v>
      </c>
    </row>
    <row r="5164" spans="1:5" x14ac:dyDescent="0.2">
      <c r="A5164" s="273">
        <f t="shared" si="407"/>
        <v>5162</v>
      </c>
      <c r="B5164" s="16">
        <f t="shared" si="404"/>
        <v>882309.255</v>
      </c>
      <c r="C5164" s="274">
        <f t="shared" si="408"/>
        <v>801142.39999999991</v>
      </c>
      <c r="D5164" s="276">
        <f t="shared" si="405"/>
        <v>170.92391611778382</v>
      </c>
      <c r="E5164" s="276">
        <f t="shared" si="406"/>
        <v>155.19999999999999</v>
      </c>
    </row>
    <row r="5165" spans="1:5" x14ac:dyDescent="0.2">
      <c r="A5165" s="273">
        <f t="shared" si="407"/>
        <v>5163</v>
      </c>
      <c r="B5165" s="16">
        <f t="shared" si="404"/>
        <v>882476.4325</v>
      </c>
      <c r="C5165" s="274">
        <f t="shared" si="408"/>
        <v>801297.6</v>
      </c>
      <c r="D5165" s="276">
        <f t="shared" si="405"/>
        <v>170.92319049002518</v>
      </c>
      <c r="E5165" s="276">
        <f t="shared" si="406"/>
        <v>155.19999999999999</v>
      </c>
    </row>
    <row r="5166" spans="1:5" x14ac:dyDescent="0.2">
      <c r="A5166" s="273">
        <f t="shared" si="407"/>
        <v>5164</v>
      </c>
      <c r="B5166" s="16">
        <f t="shared" si="404"/>
        <v>882643.61</v>
      </c>
      <c r="C5166" s="274">
        <f t="shared" si="408"/>
        <v>801452.79999999993</v>
      </c>
      <c r="D5166" s="276">
        <f t="shared" si="405"/>
        <v>170.92246514329977</v>
      </c>
      <c r="E5166" s="276">
        <f t="shared" si="406"/>
        <v>155.19999999999999</v>
      </c>
    </row>
    <row r="5167" spans="1:5" x14ac:dyDescent="0.2">
      <c r="A5167" s="273">
        <f t="shared" si="407"/>
        <v>5165</v>
      </c>
      <c r="B5167" s="16">
        <f t="shared" si="404"/>
        <v>882810.78749999998</v>
      </c>
      <c r="C5167" s="274">
        <f t="shared" si="408"/>
        <v>801607.99999999988</v>
      </c>
      <c r="D5167" s="276">
        <f t="shared" si="405"/>
        <v>170.92174007744433</v>
      </c>
      <c r="E5167" s="276">
        <f t="shared" si="406"/>
        <v>155.19999999999999</v>
      </c>
    </row>
    <row r="5168" spans="1:5" x14ac:dyDescent="0.2">
      <c r="A5168" s="273">
        <f t="shared" si="407"/>
        <v>5166</v>
      </c>
      <c r="B5168" s="16">
        <f t="shared" si="404"/>
        <v>882977.96500000008</v>
      </c>
      <c r="C5168" s="274">
        <f t="shared" si="408"/>
        <v>801763.2</v>
      </c>
      <c r="D5168" s="276">
        <f t="shared" si="405"/>
        <v>170.92101529229581</v>
      </c>
      <c r="E5168" s="276">
        <f t="shared" si="406"/>
        <v>155.19999999999999</v>
      </c>
    </row>
    <row r="5169" spans="1:5" x14ac:dyDescent="0.2">
      <c r="A5169" s="273">
        <f t="shared" si="407"/>
        <v>5167</v>
      </c>
      <c r="B5169" s="16">
        <f t="shared" si="404"/>
        <v>883145.14250000007</v>
      </c>
      <c r="C5169" s="274">
        <f t="shared" si="408"/>
        <v>801918.39999999991</v>
      </c>
      <c r="D5169" s="276">
        <f t="shared" si="405"/>
        <v>170.92029078769113</v>
      </c>
      <c r="E5169" s="276">
        <f t="shared" si="406"/>
        <v>155.19999999999999</v>
      </c>
    </row>
    <row r="5170" spans="1:5" x14ac:dyDescent="0.2">
      <c r="A5170" s="273">
        <f t="shared" si="407"/>
        <v>5168</v>
      </c>
      <c r="B5170" s="16">
        <f t="shared" si="404"/>
        <v>883312.32000000007</v>
      </c>
      <c r="C5170" s="274">
        <f t="shared" si="408"/>
        <v>802073.59999999998</v>
      </c>
      <c r="D5170" s="276">
        <f t="shared" si="405"/>
        <v>170.9195665634675</v>
      </c>
      <c r="E5170" s="276">
        <f t="shared" si="406"/>
        <v>155.19999999999999</v>
      </c>
    </row>
    <row r="5171" spans="1:5" x14ac:dyDescent="0.2">
      <c r="A5171" s="273">
        <f t="shared" si="407"/>
        <v>5169</v>
      </c>
      <c r="B5171" s="16">
        <f t="shared" si="404"/>
        <v>883479.49750000006</v>
      </c>
      <c r="C5171" s="274">
        <f t="shared" si="408"/>
        <v>802228.79999999993</v>
      </c>
      <c r="D5171" s="276">
        <f t="shared" si="405"/>
        <v>170.9188426194622</v>
      </c>
      <c r="E5171" s="276">
        <f t="shared" si="406"/>
        <v>155.19999999999999</v>
      </c>
    </row>
    <row r="5172" spans="1:5" x14ac:dyDescent="0.2">
      <c r="A5172" s="273">
        <f t="shared" si="407"/>
        <v>5170</v>
      </c>
      <c r="B5172" s="16">
        <f t="shared" si="404"/>
        <v>883646.67500000005</v>
      </c>
      <c r="C5172" s="274">
        <f t="shared" si="408"/>
        <v>802383.99999999988</v>
      </c>
      <c r="D5172" s="276">
        <f t="shared" si="405"/>
        <v>170.91811895551257</v>
      </c>
      <c r="E5172" s="276">
        <f t="shared" si="406"/>
        <v>155.19999999999999</v>
      </c>
    </row>
    <row r="5173" spans="1:5" x14ac:dyDescent="0.2">
      <c r="A5173" s="273">
        <f t="shared" si="407"/>
        <v>5171</v>
      </c>
      <c r="B5173" s="16">
        <f t="shared" si="404"/>
        <v>883813.85250000004</v>
      </c>
      <c r="C5173" s="274">
        <f t="shared" si="408"/>
        <v>802539.2</v>
      </c>
      <c r="D5173" s="276">
        <f t="shared" si="405"/>
        <v>170.91739557145621</v>
      </c>
      <c r="E5173" s="276">
        <f t="shared" si="406"/>
        <v>155.19999999999999</v>
      </c>
    </row>
    <row r="5174" spans="1:5" x14ac:dyDescent="0.2">
      <c r="A5174" s="273">
        <f t="shared" si="407"/>
        <v>5172</v>
      </c>
      <c r="B5174" s="16">
        <f t="shared" si="404"/>
        <v>883981.03</v>
      </c>
      <c r="C5174" s="274">
        <f t="shared" si="408"/>
        <v>802694.39999999991</v>
      </c>
      <c r="D5174" s="276">
        <f t="shared" si="405"/>
        <v>170.9166724671307</v>
      </c>
      <c r="E5174" s="276">
        <f t="shared" si="406"/>
        <v>155.19999999999999</v>
      </c>
    </row>
    <row r="5175" spans="1:5" x14ac:dyDescent="0.2">
      <c r="A5175" s="273">
        <f t="shared" si="407"/>
        <v>5173</v>
      </c>
      <c r="B5175" s="16">
        <f t="shared" si="404"/>
        <v>884148.20750000002</v>
      </c>
      <c r="C5175" s="274">
        <f t="shared" si="408"/>
        <v>802849.6</v>
      </c>
      <c r="D5175" s="276">
        <f t="shared" si="405"/>
        <v>170.91594964237387</v>
      </c>
      <c r="E5175" s="276">
        <f t="shared" si="406"/>
        <v>155.19999999999999</v>
      </c>
    </row>
    <row r="5176" spans="1:5" x14ac:dyDescent="0.2">
      <c r="A5176" s="273">
        <f t="shared" si="407"/>
        <v>5174</v>
      </c>
      <c r="B5176" s="16">
        <f t="shared" si="404"/>
        <v>884315.38500000001</v>
      </c>
      <c r="C5176" s="274">
        <f t="shared" si="408"/>
        <v>803004.79999999993</v>
      </c>
      <c r="D5176" s="276">
        <f t="shared" si="405"/>
        <v>170.91522709702357</v>
      </c>
      <c r="E5176" s="276">
        <f t="shared" si="406"/>
        <v>155.19999999999999</v>
      </c>
    </row>
    <row r="5177" spans="1:5" x14ac:dyDescent="0.2">
      <c r="A5177" s="273">
        <f t="shared" si="407"/>
        <v>5175</v>
      </c>
      <c r="B5177" s="16">
        <f t="shared" si="404"/>
        <v>884482.5625</v>
      </c>
      <c r="C5177" s="274">
        <f t="shared" si="408"/>
        <v>803159.99999999988</v>
      </c>
      <c r="D5177" s="276">
        <f t="shared" si="405"/>
        <v>170.91450483091788</v>
      </c>
      <c r="E5177" s="276">
        <f t="shared" si="406"/>
        <v>155.19999999999999</v>
      </c>
    </row>
    <row r="5178" spans="1:5" x14ac:dyDescent="0.2">
      <c r="A5178" s="273">
        <f t="shared" si="407"/>
        <v>5176</v>
      </c>
      <c r="B5178" s="16">
        <f t="shared" si="404"/>
        <v>884649.74</v>
      </c>
      <c r="C5178" s="274">
        <f t="shared" si="408"/>
        <v>803315.19999999995</v>
      </c>
      <c r="D5178" s="276">
        <f t="shared" si="405"/>
        <v>170.91378284389489</v>
      </c>
      <c r="E5178" s="276">
        <f t="shared" si="406"/>
        <v>155.19999999999999</v>
      </c>
    </row>
    <row r="5179" spans="1:5" x14ac:dyDescent="0.2">
      <c r="A5179" s="273">
        <f t="shared" si="407"/>
        <v>5177</v>
      </c>
      <c r="B5179" s="16">
        <f t="shared" si="404"/>
        <v>884816.91749999998</v>
      </c>
      <c r="C5179" s="274">
        <f t="shared" si="408"/>
        <v>803470.39999999991</v>
      </c>
      <c r="D5179" s="276">
        <f t="shared" si="405"/>
        <v>170.91306113579293</v>
      </c>
      <c r="E5179" s="276">
        <f t="shared" si="406"/>
        <v>155.19999999999999</v>
      </c>
    </row>
    <row r="5180" spans="1:5" x14ac:dyDescent="0.2">
      <c r="A5180" s="273">
        <f t="shared" si="407"/>
        <v>5178</v>
      </c>
      <c r="B5180" s="16">
        <f t="shared" si="404"/>
        <v>884984.09499999997</v>
      </c>
      <c r="C5180" s="274">
        <f t="shared" si="408"/>
        <v>803625.6</v>
      </c>
      <c r="D5180" s="276">
        <f t="shared" si="405"/>
        <v>170.91233970645035</v>
      </c>
      <c r="E5180" s="276">
        <f t="shared" si="406"/>
        <v>155.19999999999999</v>
      </c>
    </row>
    <row r="5181" spans="1:5" x14ac:dyDescent="0.2">
      <c r="A5181" s="273">
        <f t="shared" si="407"/>
        <v>5179</v>
      </c>
      <c r="B5181" s="16">
        <f t="shared" si="404"/>
        <v>885151.27250000008</v>
      </c>
      <c r="C5181" s="274">
        <f t="shared" si="408"/>
        <v>803780.79999999993</v>
      </c>
      <c r="D5181" s="276">
        <f t="shared" si="405"/>
        <v>170.91161855570576</v>
      </c>
      <c r="E5181" s="276">
        <f t="shared" si="406"/>
        <v>155.19999999999999</v>
      </c>
    </row>
    <row r="5182" spans="1:5" x14ac:dyDescent="0.2">
      <c r="A5182" s="273">
        <f t="shared" si="407"/>
        <v>5180</v>
      </c>
      <c r="B5182" s="16">
        <f t="shared" si="404"/>
        <v>885318.45000000007</v>
      </c>
      <c r="C5182" s="274">
        <f t="shared" si="408"/>
        <v>803935.99999999988</v>
      </c>
      <c r="D5182" s="276">
        <f t="shared" si="405"/>
        <v>170.91089768339771</v>
      </c>
      <c r="E5182" s="276">
        <f t="shared" si="406"/>
        <v>155.19999999999999</v>
      </c>
    </row>
    <row r="5183" spans="1:5" x14ac:dyDescent="0.2">
      <c r="A5183" s="273">
        <f t="shared" si="407"/>
        <v>5181</v>
      </c>
      <c r="B5183" s="16">
        <f t="shared" si="404"/>
        <v>885485.62750000006</v>
      </c>
      <c r="C5183" s="274">
        <f t="shared" si="408"/>
        <v>804091.2</v>
      </c>
      <c r="D5183" s="276">
        <f t="shared" si="405"/>
        <v>170.91017708936499</v>
      </c>
      <c r="E5183" s="276">
        <f t="shared" si="406"/>
        <v>155.19999999999999</v>
      </c>
    </row>
    <row r="5184" spans="1:5" x14ac:dyDescent="0.2">
      <c r="A5184" s="273">
        <f t="shared" si="407"/>
        <v>5182</v>
      </c>
      <c r="B5184" s="16">
        <f t="shared" si="404"/>
        <v>885652.80500000005</v>
      </c>
      <c r="C5184" s="274">
        <f t="shared" si="408"/>
        <v>804246.39999999991</v>
      </c>
      <c r="D5184" s="276">
        <f t="shared" si="405"/>
        <v>170.90945677344655</v>
      </c>
      <c r="E5184" s="276">
        <f t="shared" si="406"/>
        <v>155.19999999999999</v>
      </c>
    </row>
    <row r="5185" spans="1:5" x14ac:dyDescent="0.2">
      <c r="A5185" s="273">
        <f t="shared" si="407"/>
        <v>5183</v>
      </c>
      <c r="B5185" s="16">
        <f t="shared" si="404"/>
        <v>885819.98250000004</v>
      </c>
      <c r="C5185" s="274">
        <f t="shared" si="408"/>
        <v>804401.6</v>
      </c>
      <c r="D5185" s="276">
        <f t="shared" si="405"/>
        <v>170.9087367354814</v>
      </c>
      <c r="E5185" s="276">
        <f t="shared" si="406"/>
        <v>155.19999999999999</v>
      </c>
    </row>
    <row r="5186" spans="1:5" x14ac:dyDescent="0.2">
      <c r="A5186" s="273">
        <f t="shared" si="407"/>
        <v>5184</v>
      </c>
      <c r="B5186" s="16">
        <f t="shared" si="404"/>
        <v>885987.16</v>
      </c>
      <c r="C5186" s="274">
        <f t="shared" si="408"/>
        <v>804556.79999999993</v>
      </c>
      <c r="D5186" s="276">
        <f t="shared" si="405"/>
        <v>170.90801697530864</v>
      </c>
      <c r="E5186" s="276">
        <f t="shared" si="406"/>
        <v>155.19999999999999</v>
      </c>
    </row>
    <row r="5187" spans="1:5" x14ac:dyDescent="0.2">
      <c r="A5187" s="273">
        <f t="shared" si="407"/>
        <v>5185</v>
      </c>
      <c r="B5187" s="16">
        <f t="shared" si="404"/>
        <v>886154.33750000002</v>
      </c>
      <c r="C5187" s="274">
        <f t="shared" si="408"/>
        <v>804711.99999999988</v>
      </c>
      <c r="D5187" s="276">
        <f t="shared" si="405"/>
        <v>170.90729749276761</v>
      </c>
      <c r="E5187" s="276">
        <f t="shared" si="406"/>
        <v>155.19999999999999</v>
      </c>
    </row>
    <row r="5188" spans="1:5" x14ac:dyDescent="0.2">
      <c r="A5188" s="273">
        <f t="shared" si="407"/>
        <v>5186</v>
      </c>
      <c r="B5188" s="16">
        <f t="shared" ref="B5188:B5251" si="409">1.165*(16600+(A5188*143.5))</f>
        <v>886321.51500000001</v>
      </c>
      <c r="C5188" s="274">
        <f t="shared" si="408"/>
        <v>804867.2</v>
      </c>
      <c r="D5188" s="276">
        <f t="shared" ref="D5188:D5251" si="410">B5188/A5188</f>
        <v>170.90657828769764</v>
      </c>
      <c r="E5188" s="276">
        <f t="shared" ref="E5188:E5251" si="411">C5188/A5188</f>
        <v>155.19999999999999</v>
      </c>
    </row>
    <row r="5189" spans="1:5" x14ac:dyDescent="0.2">
      <c r="A5189" s="273">
        <f t="shared" si="407"/>
        <v>5187</v>
      </c>
      <c r="B5189" s="16">
        <f t="shared" si="409"/>
        <v>886488.6925</v>
      </c>
      <c r="C5189" s="274">
        <f t="shared" si="408"/>
        <v>805022.39999999991</v>
      </c>
      <c r="D5189" s="276">
        <f t="shared" si="410"/>
        <v>170.90585935993832</v>
      </c>
      <c r="E5189" s="276">
        <f t="shared" si="411"/>
        <v>155.19999999999999</v>
      </c>
    </row>
    <row r="5190" spans="1:5" x14ac:dyDescent="0.2">
      <c r="A5190" s="273">
        <f t="shared" si="407"/>
        <v>5188</v>
      </c>
      <c r="B5190" s="16">
        <f t="shared" si="409"/>
        <v>886655.87</v>
      </c>
      <c r="C5190" s="274">
        <f t="shared" si="408"/>
        <v>805177.6</v>
      </c>
      <c r="D5190" s="276">
        <f t="shared" si="410"/>
        <v>170.90514070932923</v>
      </c>
      <c r="E5190" s="276">
        <f t="shared" si="411"/>
        <v>155.19999999999999</v>
      </c>
    </row>
    <row r="5191" spans="1:5" x14ac:dyDescent="0.2">
      <c r="A5191" s="273">
        <f t="shared" si="407"/>
        <v>5189</v>
      </c>
      <c r="B5191" s="16">
        <f t="shared" si="409"/>
        <v>886823.04749999999</v>
      </c>
      <c r="C5191" s="274">
        <f t="shared" si="408"/>
        <v>805332.79999999993</v>
      </c>
      <c r="D5191" s="276">
        <f t="shared" si="410"/>
        <v>170.90442233571017</v>
      </c>
      <c r="E5191" s="276">
        <f t="shared" si="411"/>
        <v>155.19999999999999</v>
      </c>
    </row>
    <row r="5192" spans="1:5" x14ac:dyDescent="0.2">
      <c r="A5192" s="273">
        <f t="shared" si="407"/>
        <v>5190</v>
      </c>
      <c r="B5192" s="16">
        <f t="shared" si="409"/>
        <v>886990.22499999998</v>
      </c>
      <c r="C5192" s="274">
        <f t="shared" si="408"/>
        <v>805487.99999999988</v>
      </c>
      <c r="D5192" s="276">
        <f t="shared" si="410"/>
        <v>170.90370423892099</v>
      </c>
      <c r="E5192" s="276">
        <f t="shared" si="411"/>
        <v>155.19999999999999</v>
      </c>
    </row>
    <row r="5193" spans="1:5" x14ac:dyDescent="0.2">
      <c r="A5193" s="273">
        <f t="shared" si="407"/>
        <v>5191</v>
      </c>
      <c r="B5193" s="16">
        <f t="shared" si="409"/>
        <v>887157.40250000008</v>
      </c>
      <c r="C5193" s="274">
        <f t="shared" si="408"/>
        <v>805643.2</v>
      </c>
      <c r="D5193" s="276">
        <f t="shared" si="410"/>
        <v>170.90298641880179</v>
      </c>
      <c r="E5193" s="276">
        <f t="shared" si="411"/>
        <v>155.19999999999999</v>
      </c>
    </row>
    <row r="5194" spans="1:5" x14ac:dyDescent="0.2">
      <c r="A5194" s="273">
        <f t="shared" si="407"/>
        <v>5192</v>
      </c>
      <c r="B5194" s="16">
        <f t="shared" si="409"/>
        <v>887324.58000000007</v>
      </c>
      <c r="C5194" s="274">
        <f t="shared" si="408"/>
        <v>805798.39999999991</v>
      </c>
      <c r="D5194" s="276">
        <f t="shared" si="410"/>
        <v>170.90226887519262</v>
      </c>
      <c r="E5194" s="276">
        <f t="shared" si="411"/>
        <v>155.19999999999999</v>
      </c>
    </row>
    <row r="5195" spans="1:5" x14ac:dyDescent="0.2">
      <c r="A5195" s="273">
        <f t="shared" si="407"/>
        <v>5193</v>
      </c>
      <c r="B5195" s="16">
        <f t="shared" si="409"/>
        <v>887491.75750000007</v>
      </c>
      <c r="C5195" s="274">
        <f t="shared" si="408"/>
        <v>805953.6</v>
      </c>
      <c r="D5195" s="276">
        <f t="shared" si="410"/>
        <v>170.90155160793378</v>
      </c>
      <c r="E5195" s="276">
        <f t="shared" si="411"/>
        <v>155.19999999999999</v>
      </c>
    </row>
    <row r="5196" spans="1:5" x14ac:dyDescent="0.2">
      <c r="A5196" s="273">
        <f t="shared" si="407"/>
        <v>5194</v>
      </c>
      <c r="B5196" s="16">
        <f t="shared" si="409"/>
        <v>887658.93500000006</v>
      </c>
      <c r="C5196" s="274">
        <f t="shared" si="408"/>
        <v>806108.79999999993</v>
      </c>
      <c r="D5196" s="276">
        <f t="shared" si="410"/>
        <v>170.90083461686564</v>
      </c>
      <c r="E5196" s="276">
        <f t="shared" si="411"/>
        <v>155.19999999999999</v>
      </c>
    </row>
    <row r="5197" spans="1:5" x14ac:dyDescent="0.2">
      <c r="A5197" s="273">
        <f t="shared" si="407"/>
        <v>5195</v>
      </c>
      <c r="B5197" s="16">
        <f t="shared" si="409"/>
        <v>887826.11250000005</v>
      </c>
      <c r="C5197" s="274">
        <f t="shared" si="408"/>
        <v>806263.99999999988</v>
      </c>
      <c r="D5197" s="276">
        <f t="shared" si="410"/>
        <v>170.90011790182868</v>
      </c>
      <c r="E5197" s="276">
        <f t="shared" si="411"/>
        <v>155.19999999999999</v>
      </c>
    </row>
    <row r="5198" spans="1:5" x14ac:dyDescent="0.2">
      <c r="A5198" s="273">
        <f t="shared" si="407"/>
        <v>5196</v>
      </c>
      <c r="B5198" s="16">
        <f t="shared" si="409"/>
        <v>887993.29</v>
      </c>
      <c r="C5198" s="274">
        <f t="shared" si="408"/>
        <v>806419.2</v>
      </c>
      <c r="D5198" s="276">
        <f t="shared" si="410"/>
        <v>170.8994014626636</v>
      </c>
      <c r="E5198" s="276">
        <f t="shared" si="411"/>
        <v>155.19999999999999</v>
      </c>
    </row>
    <row r="5199" spans="1:5" x14ac:dyDescent="0.2">
      <c r="A5199" s="273">
        <f t="shared" si="407"/>
        <v>5197</v>
      </c>
      <c r="B5199" s="16">
        <f t="shared" si="409"/>
        <v>888160.46750000003</v>
      </c>
      <c r="C5199" s="274">
        <f t="shared" si="408"/>
        <v>806574.39999999991</v>
      </c>
      <c r="D5199" s="276">
        <f t="shared" si="410"/>
        <v>170.89868529921108</v>
      </c>
      <c r="E5199" s="276">
        <f t="shared" si="411"/>
        <v>155.19999999999999</v>
      </c>
    </row>
    <row r="5200" spans="1:5" x14ac:dyDescent="0.2">
      <c r="A5200" s="273">
        <f t="shared" si="407"/>
        <v>5198</v>
      </c>
      <c r="B5200" s="16">
        <f t="shared" si="409"/>
        <v>888327.64500000002</v>
      </c>
      <c r="C5200" s="274">
        <f t="shared" si="408"/>
        <v>806729.6</v>
      </c>
      <c r="D5200" s="276">
        <f t="shared" si="410"/>
        <v>170.89796941131203</v>
      </c>
      <c r="E5200" s="276">
        <f t="shared" si="411"/>
        <v>155.19999999999999</v>
      </c>
    </row>
    <row r="5201" spans="1:5" x14ac:dyDescent="0.2">
      <c r="A5201" s="273">
        <f t="shared" si="407"/>
        <v>5199</v>
      </c>
      <c r="B5201" s="16">
        <f t="shared" si="409"/>
        <v>888494.82250000001</v>
      </c>
      <c r="C5201" s="274">
        <f t="shared" si="408"/>
        <v>806884.79999999993</v>
      </c>
      <c r="D5201" s="276">
        <f t="shared" si="410"/>
        <v>170.89725379880747</v>
      </c>
      <c r="E5201" s="276">
        <f t="shared" si="411"/>
        <v>155.19999999999999</v>
      </c>
    </row>
    <row r="5202" spans="1:5" x14ac:dyDescent="0.2">
      <c r="A5202" s="273">
        <f t="shared" si="407"/>
        <v>5200</v>
      </c>
      <c r="B5202" s="16">
        <f t="shared" si="409"/>
        <v>888662</v>
      </c>
      <c r="C5202" s="274">
        <f t="shared" si="408"/>
        <v>807039.99999999988</v>
      </c>
      <c r="D5202" s="276">
        <f t="shared" si="410"/>
        <v>170.89653846153846</v>
      </c>
      <c r="E5202" s="276">
        <f t="shared" si="411"/>
        <v>155.19999999999999</v>
      </c>
    </row>
    <row r="5203" spans="1:5" x14ac:dyDescent="0.2">
      <c r="A5203" s="273">
        <f t="shared" si="407"/>
        <v>5201</v>
      </c>
      <c r="B5203" s="16">
        <f t="shared" si="409"/>
        <v>888829.17749999999</v>
      </c>
      <c r="C5203" s="274">
        <f t="shared" si="408"/>
        <v>807195.2</v>
      </c>
      <c r="D5203" s="276">
        <f t="shared" si="410"/>
        <v>170.89582339934628</v>
      </c>
      <c r="E5203" s="276">
        <f t="shared" si="411"/>
        <v>155.19999999999999</v>
      </c>
    </row>
    <row r="5204" spans="1:5" x14ac:dyDescent="0.2">
      <c r="A5204" s="273">
        <f t="shared" si="407"/>
        <v>5202</v>
      </c>
      <c r="B5204" s="16">
        <f t="shared" si="409"/>
        <v>888996.35499999998</v>
      </c>
      <c r="C5204" s="274">
        <f t="shared" si="408"/>
        <v>807350.39999999991</v>
      </c>
      <c r="D5204" s="276">
        <f t="shared" si="410"/>
        <v>170.89510861207228</v>
      </c>
      <c r="E5204" s="276">
        <f t="shared" si="411"/>
        <v>155.19999999999999</v>
      </c>
    </row>
    <row r="5205" spans="1:5" x14ac:dyDescent="0.2">
      <c r="A5205" s="273">
        <f t="shared" si="407"/>
        <v>5203</v>
      </c>
      <c r="B5205" s="16">
        <f t="shared" si="409"/>
        <v>889163.53249999997</v>
      </c>
      <c r="C5205" s="274">
        <f t="shared" si="408"/>
        <v>807505.6</v>
      </c>
      <c r="D5205" s="276">
        <f t="shared" si="410"/>
        <v>170.89439409955793</v>
      </c>
      <c r="E5205" s="276">
        <f t="shared" si="411"/>
        <v>155.19999999999999</v>
      </c>
    </row>
    <row r="5206" spans="1:5" x14ac:dyDescent="0.2">
      <c r="A5206" s="273">
        <f t="shared" si="407"/>
        <v>5204</v>
      </c>
      <c r="B5206" s="16">
        <f t="shared" si="409"/>
        <v>889330.71000000008</v>
      </c>
      <c r="C5206" s="274">
        <f t="shared" si="408"/>
        <v>807660.79999999993</v>
      </c>
      <c r="D5206" s="276">
        <f t="shared" si="410"/>
        <v>170.8936798616449</v>
      </c>
      <c r="E5206" s="276">
        <f t="shared" si="411"/>
        <v>155.19999999999999</v>
      </c>
    </row>
    <row r="5207" spans="1:5" x14ac:dyDescent="0.2">
      <c r="A5207" s="273">
        <f t="shared" si="407"/>
        <v>5205</v>
      </c>
      <c r="B5207" s="16">
        <f t="shared" si="409"/>
        <v>889497.88750000007</v>
      </c>
      <c r="C5207" s="274">
        <f t="shared" si="408"/>
        <v>807815.99999999988</v>
      </c>
      <c r="D5207" s="276">
        <f t="shared" si="410"/>
        <v>170.89296589817485</v>
      </c>
      <c r="E5207" s="276">
        <f t="shared" si="411"/>
        <v>155.19999999999999</v>
      </c>
    </row>
    <row r="5208" spans="1:5" x14ac:dyDescent="0.2">
      <c r="A5208" s="273">
        <f t="shared" si="407"/>
        <v>5206</v>
      </c>
      <c r="B5208" s="16">
        <f t="shared" si="409"/>
        <v>889665.06500000006</v>
      </c>
      <c r="C5208" s="274">
        <f t="shared" si="408"/>
        <v>807971.2</v>
      </c>
      <c r="D5208" s="276">
        <f t="shared" si="410"/>
        <v>170.89225220898965</v>
      </c>
      <c r="E5208" s="276">
        <f t="shared" si="411"/>
        <v>155.19999999999999</v>
      </c>
    </row>
    <row r="5209" spans="1:5" x14ac:dyDescent="0.2">
      <c r="A5209" s="273">
        <f t="shared" si="407"/>
        <v>5207</v>
      </c>
      <c r="B5209" s="16">
        <f t="shared" si="409"/>
        <v>889832.24250000005</v>
      </c>
      <c r="C5209" s="274">
        <f t="shared" si="408"/>
        <v>808126.39999999991</v>
      </c>
      <c r="D5209" s="276">
        <f t="shared" si="410"/>
        <v>170.89153879393126</v>
      </c>
      <c r="E5209" s="276">
        <f t="shared" si="411"/>
        <v>155.19999999999999</v>
      </c>
    </row>
    <row r="5210" spans="1:5" x14ac:dyDescent="0.2">
      <c r="A5210" s="273">
        <f t="shared" si="407"/>
        <v>5208</v>
      </c>
      <c r="B5210" s="16">
        <f t="shared" si="409"/>
        <v>889999.42</v>
      </c>
      <c r="C5210" s="274">
        <f t="shared" si="408"/>
        <v>808281.59999999998</v>
      </c>
      <c r="D5210" s="276">
        <f t="shared" si="410"/>
        <v>170.89082565284178</v>
      </c>
      <c r="E5210" s="276">
        <f t="shared" si="411"/>
        <v>155.19999999999999</v>
      </c>
    </row>
    <row r="5211" spans="1:5" x14ac:dyDescent="0.2">
      <c r="A5211" s="273">
        <f t="shared" si="407"/>
        <v>5209</v>
      </c>
      <c r="B5211" s="16">
        <f t="shared" si="409"/>
        <v>890166.59750000003</v>
      </c>
      <c r="C5211" s="274">
        <f t="shared" si="408"/>
        <v>808436.79999999993</v>
      </c>
      <c r="D5211" s="276">
        <f t="shared" si="410"/>
        <v>170.89011278556345</v>
      </c>
      <c r="E5211" s="276">
        <f t="shared" si="411"/>
        <v>155.19999999999999</v>
      </c>
    </row>
    <row r="5212" spans="1:5" x14ac:dyDescent="0.2">
      <c r="A5212" s="273">
        <f t="shared" si="407"/>
        <v>5210</v>
      </c>
      <c r="B5212" s="16">
        <f t="shared" si="409"/>
        <v>890333.77500000002</v>
      </c>
      <c r="C5212" s="274">
        <f t="shared" si="408"/>
        <v>808591.99999999988</v>
      </c>
      <c r="D5212" s="276">
        <f t="shared" si="410"/>
        <v>170.88940019193859</v>
      </c>
      <c r="E5212" s="276">
        <f t="shared" si="411"/>
        <v>155.19999999999999</v>
      </c>
    </row>
    <row r="5213" spans="1:5" x14ac:dyDescent="0.2">
      <c r="A5213" s="273">
        <f t="shared" si="407"/>
        <v>5211</v>
      </c>
      <c r="B5213" s="16">
        <f t="shared" si="409"/>
        <v>890500.95250000001</v>
      </c>
      <c r="C5213" s="274">
        <f t="shared" si="408"/>
        <v>808747.2</v>
      </c>
      <c r="D5213" s="276">
        <f t="shared" si="410"/>
        <v>170.88868787180962</v>
      </c>
      <c r="E5213" s="276">
        <f t="shared" si="411"/>
        <v>155.19999999999999</v>
      </c>
    </row>
    <row r="5214" spans="1:5" x14ac:dyDescent="0.2">
      <c r="A5214" s="273">
        <f t="shared" si="407"/>
        <v>5212</v>
      </c>
      <c r="B5214" s="16">
        <f t="shared" si="409"/>
        <v>890668.13</v>
      </c>
      <c r="C5214" s="274">
        <f t="shared" si="408"/>
        <v>808902.39999999991</v>
      </c>
      <c r="D5214" s="276">
        <f t="shared" si="410"/>
        <v>170.8879758250192</v>
      </c>
      <c r="E5214" s="276">
        <f t="shared" si="411"/>
        <v>155.19999999999999</v>
      </c>
    </row>
    <row r="5215" spans="1:5" x14ac:dyDescent="0.2">
      <c r="A5215" s="273">
        <f t="shared" si="407"/>
        <v>5213</v>
      </c>
      <c r="B5215" s="16">
        <f t="shared" si="409"/>
        <v>890835.3075</v>
      </c>
      <c r="C5215" s="274">
        <f t="shared" si="408"/>
        <v>809057.6</v>
      </c>
      <c r="D5215" s="276">
        <f t="shared" si="410"/>
        <v>170.88726405140994</v>
      </c>
      <c r="E5215" s="276">
        <f t="shared" si="411"/>
        <v>155.19999999999999</v>
      </c>
    </row>
    <row r="5216" spans="1:5" x14ac:dyDescent="0.2">
      <c r="A5216" s="273">
        <f t="shared" si="407"/>
        <v>5214</v>
      </c>
      <c r="B5216" s="16">
        <f t="shared" si="409"/>
        <v>891002.48499999999</v>
      </c>
      <c r="C5216" s="274">
        <f t="shared" si="408"/>
        <v>809212.79999999993</v>
      </c>
      <c r="D5216" s="276">
        <f t="shared" si="410"/>
        <v>170.88655255082469</v>
      </c>
      <c r="E5216" s="276">
        <f t="shared" si="411"/>
        <v>155.19999999999999</v>
      </c>
    </row>
    <row r="5217" spans="1:5" x14ac:dyDescent="0.2">
      <c r="A5217" s="273">
        <f t="shared" ref="A5217:A5280" si="412">A5216+1</f>
        <v>5215</v>
      </c>
      <c r="B5217" s="16">
        <f t="shared" si="409"/>
        <v>891169.66249999998</v>
      </c>
      <c r="C5217" s="274">
        <f t="shared" ref="C5217:C5280" si="413">A5217*155.2</f>
        <v>809367.99999999988</v>
      </c>
      <c r="D5217" s="276">
        <f t="shared" si="410"/>
        <v>170.88584132310643</v>
      </c>
      <c r="E5217" s="276">
        <f t="shared" si="411"/>
        <v>155.19999999999999</v>
      </c>
    </row>
    <row r="5218" spans="1:5" x14ac:dyDescent="0.2">
      <c r="A5218" s="273">
        <f t="shared" si="412"/>
        <v>5216</v>
      </c>
      <c r="B5218" s="16">
        <f t="shared" si="409"/>
        <v>891336.84000000008</v>
      </c>
      <c r="C5218" s="274">
        <f t="shared" si="413"/>
        <v>809523.19999999995</v>
      </c>
      <c r="D5218" s="276">
        <f t="shared" si="410"/>
        <v>170.88513036809817</v>
      </c>
      <c r="E5218" s="276">
        <f t="shared" si="411"/>
        <v>155.19999999999999</v>
      </c>
    </row>
    <row r="5219" spans="1:5" x14ac:dyDescent="0.2">
      <c r="A5219" s="273">
        <f t="shared" si="412"/>
        <v>5217</v>
      </c>
      <c r="B5219" s="16">
        <f t="shared" si="409"/>
        <v>891504.01750000007</v>
      </c>
      <c r="C5219" s="274">
        <f t="shared" si="413"/>
        <v>809678.39999999991</v>
      </c>
      <c r="D5219" s="276">
        <f t="shared" si="410"/>
        <v>170.88441968564311</v>
      </c>
      <c r="E5219" s="276">
        <f t="shared" si="411"/>
        <v>155.19999999999999</v>
      </c>
    </row>
    <row r="5220" spans="1:5" x14ac:dyDescent="0.2">
      <c r="A5220" s="273">
        <f t="shared" si="412"/>
        <v>5218</v>
      </c>
      <c r="B5220" s="16">
        <f t="shared" si="409"/>
        <v>891671.19500000007</v>
      </c>
      <c r="C5220" s="274">
        <f t="shared" si="413"/>
        <v>809833.6</v>
      </c>
      <c r="D5220" s="276">
        <f t="shared" si="410"/>
        <v>170.88370927558452</v>
      </c>
      <c r="E5220" s="276">
        <f t="shared" si="411"/>
        <v>155.19999999999999</v>
      </c>
    </row>
    <row r="5221" spans="1:5" x14ac:dyDescent="0.2">
      <c r="A5221" s="273">
        <f t="shared" si="412"/>
        <v>5219</v>
      </c>
      <c r="B5221" s="16">
        <f t="shared" si="409"/>
        <v>891838.37250000006</v>
      </c>
      <c r="C5221" s="274">
        <f t="shared" si="413"/>
        <v>809988.79999999993</v>
      </c>
      <c r="D5221" s="276">
        <f t="shared" si="410"/>
        <v>170.88299913776586</v>
      </c>
      <c r="E5221" s="276">
        <f t="shared" si="411"/>
        <v>155.19999999999999</v>
      </c>
    </row>
    <row r="5222" spans="1:5" x14ac:dyDescent="0.2">
      <c r="A5222" s="273">
        <f t="shared" si="412"/>
        <v>5220</v>
      </c>
      <c r="B5222" s="16">
        <f t="shared" si="409"/>
        <v>892005.55</v>
      </c>
      <c r="C5222" s="274">
        <f t="shared" si="413"/>
        <v>810143.99999999988</v>
      </c>
      <c r="D5222" s="276">
        <f t="shared" si="410"/>
        <v>170.88228927203065</v>
      </c>
      <c r="E5222" s="276">
        <f t="shared" si="411"/>
        <v>155.19999999999999</v>
      </c>
    </row>
    <row r="5223" spans="1:5" x14ac:dyDescent="0.2">
      <c r="A5223" s="273">
        <f t="shared" si="412"/>
        <v>5221</v>
      </c>
      <c r="B5223" s="16">
        <f t="shared" si="409"/>
        <v>892172.72750000004</v>
      </c>
      <c r="C5223" s="274">
        <f t="shared" si="413"/>
        <v>810299.2</v>
      </c>
      <c r="D5223" s="276">
        <f t="shared" si="410"/>
        <v>170.88157967822258</v>
      </c>
      <c r="E5223" s="276">
        <f t="shared" si="411"/>
        <v>155.19999999999999</v>
      </c>
    </row>
    <row r="5224" spans="1:5" x14ac:dyDescent="0.2">
      <c r="A5224" s="273">
        <f t="shared" si="412"/>
        <v>5222</v>
      </c>
      <c r="B5224" s="16">
        <f t="shared" si="409"/>
        <v>892339.90500000003</v>
      </c>
      <c r="C5224" s="274">
        <f t="shared" si="413"/>
        <v>810454.39999999991</v>
      </c>
      <c r="D5224" s="276">
        <f t="shared" si="410"/>
        <v>170.88087035618537</v>
      </c>
      <c r="E5224" s="276">
        <f t="shared" si="411"/>
        <v>155.19999999999999</v>
      </c>
    </row>
    <row r="5225" spans="1:5" x14ac:dyDescent="0.2">
      <c r="A5225" s="273">
        <f t="shared" si="412"/>
        <v>5223</v>
      </c>
      <c r="B5225" s="16">
        <f t="shared" si="409"/>
        <v>892507.08250000002</v>
      </c>
      <c r="C5225" s="274">
        <f t="shared" si="413"/>
        <v>810609.6</v>
      </c>
      <c r="D5225" s="276">
        <f t="shared" si="410"/>
        <v>170.88016130576298</v>
      </c>
      <c r="E5225" s="276">
        <f t="shared" si="411"/>
        <v>155.19999999999999</v>
      </c>
    </row>
    <row r="5226" spans="1:5" x14ac:dyDescent="0.2">
      <c r="A5226" s="273">
        <f t="shared" si="412"/>
        <v>5224</v>
      </c>
      <c r="B5226" s="16">
        <f t="shared" si="409"/>
        <v>892674.26</v>
      </c>
      <c r="C5226" s="274">
        <f t="shared" si="413"/>
        <v>810764.79999999993</v>
      </c>
      <c r="D5226" s="276">
        <f t="shared" si="410"/>
        <v>170.87945252679938</v>
      </c>
      <c r="E5226" s="276">
        <f t="shared" si="411"/>
        <v>155.19999999999999</v>
      </c>
    </row>
    <row r="5227" spans="1:5" x14ac:dyDescent="0.2">
      <c r="A5227" s="273">
        <f t="shared" si="412"/>
        <v>5225</v>
      </c>
      <c r="B5227" s="16">
        <f t="shared" si="409"/>
        <v>892841.4375</v>
      </c>
      <c r="C5227" s="274">
        <f t="shared" si="413"/>
        <v>810919.99999999988</v>
      </c>
      <c r="D5227" s="276">
        <f t="shared" si="410"/>
        <v>170.87874401913876</v>
      </c>
      <c r="E5227" s="276">
        <f t="shared" si="411"/>
        <v>155.19999999999999</v>
      </c>
    </row>
    <row r="5228" spans="1:5" x14ac:dyDescent="0.2">
      <c r="A5228" s="273">
        <f t="shared" si="412"/>
        <v>5226</v>
      </c>
      <c r="B5228" s="16">
        <f t="shared" si="409"/>
        <v>893008.61499999999</v>
      </c>
      <c r="C5228" s="274">
        <f t="shared" si="413"/>
        <v>811075.2</v>
      </c>
      <c r="D5228" s="276">
        <f t="shared" si="410"/>
        <v>170.87803578262535</v>
      </c>
      <c r="E5228" s="276">
        <f t="shared" si="411"/>
        <v>155.19999999999999</v>
      </c>
    </row>
    <row r="5229" spans="1:5" x14ac:dyDescent="0.2">
      <c r="A5229" s="273">
        <f t="shared" si="412"/>
        <v>5227</v>
      </c>
      <c r="B5229" s="16">
        <f t="shared" si="409"/>
        <v>893175.79249999998</v>
      </c>
      <c r="C5229" s="274">
        <f t="shared" si="413"/>
        <v>811230.39999999991</v>
      </c>
      <c r="D5229" s="276">
        <f t="shared" si="410"/>
        <v>170.87732781710349</v>
      </c>
      <c r="E5229" s="276">
        <f t="shared" si="411"/>
        <v>155.19999999999999</v>
      </c>
    </row>
    <row r="5230" spans="1:5" x14ac:dyDescent="0.2">
      <c r="A5230" s="273">
        <f t="shared" si="412"/>
        <v>5228</v>
      </c>
      <c r="B5230" s="16">
        <f t="shared" si="409"/>
        <v>893342.97</v>
      </c>
      <c r="C5230" s="274">
        <f t="shared" si="413"/>
        <v>811385.6</v>
      </c>
      <c r="D5230" s="276">
        <f t="shared" si="410"/>
        <v>170.87662012241773</v>
      </c>
      <c r="E5230" s="276">
        <f t="shared" si="411"/>
        <v>155.19999999999999</v>
      </c>
    </row>
    <row r="5231" spans="1:5" x14ac:dyDescent="0.2">
      <c r="A5231" s="273">
        <f t="shared" si="412"/>
        <v>5229</v>
      </c>
      <c r="B5231" s="16">
        <f t="shared" si="409"/>
        <v>893510.14750000008</v>
      </c>
      <c r="C5231" s="274">
        <f t="shared" si="413"/>
        <v>811540.79999999993</v>
      </c>
      <c r="D5231" s="276">
        <f t="shared" si="410"/>
        <v>170.87591269841272</v>
      </c>
      <c r="E5231" s="276">
        <f t="shared" si="411"/>
        <v>155.19999999999999</v>
      </c>
    </row>
    <row r="5232" spans="1:5" x14ac:dyDescent="0.2">
      <c r="A5232" s="273">
        <f t="shared" si="412"/>
        <v>5230</v>
      </c>
      <c r="B5232" s="16">
        <f t="shared" si="409"/>
        <v>893677.32500000007</v>
      </c>
      <c r="C5232" s="274">
        <f t="shared" si="413"/>
        <v>811695.99999999988</v>
      </c>
      <c r="D5232" s="276">
        <f t="shared" si="410"/>
        <v>170.8752055449331</v>
      </c>
      <c r="E5232" s="276">
        <f t="shared" si="411"/>
        <v>155.19999999999999</v>
      </c>
    </row>
    <row r="5233" spans="1:5" x14ac:dyDescent="0.2">
      <c r="A5233" s="273">
        <f t="shared" si="412"/>
        <v>5231</v>
      </c>
      <c r="B5233" s="16">
        <f t="shared" si="409"/>
        <v>893844.50250000006</v>
      </c>
      <c r="C5233" s="274">
        <f t="shared" si="413"/>
        <v>811851.2</v>
      </c>
      <c r="D5233" s="276">
        <f t="shared" si="410"/>
        <v>170.87449866182376</v>
      </c>
      <c r="E5233" s="276">
        <f t="shared" si="411"/>
        <v>155.19999999999999</v>
      </c>
    </row>
    <row r="5234" spans="1:5" x14ac:dyDescent="0.2">
      <c r="A5234" s="273">
        <f t="shared" si="412"/>
        <v>5232</v>
      </c>
      <c r="B5234" s="16">
        <f t="shared" si="409"/>
        <v>894011.68</v>
      </c>
      <c r="C5234" s="274">
        <f t="shared" si="413"/>
        <v>812006.39999999991</v>
      </c>
      <c r="D5234" s="276">
        <f t="shared" si="410"/>
        <v>170.87379204892969</v>
      </c>
      <c r="E5234" s="276">
        <f t="shared" si="411"/>
        <v>155.19999999999999</v>
      </c>
    </row>
    <row r="5235" spans="1:5" x14ac:dyDescent="0.2">
      <c r="A5235" s="273">
        <f t="shared" si="412"/>
        <v>5233</v>
      </c>
      <c r="B5235" s="16">
        <f t="shared" si="409"/>
        <v>894178.85750000004</v>
      </c>
      <c r="C5235" s="274">
        <f t="shared" si="413"/>
        <v>812161.6</v>
      </c>
      <c r="D5235" s="276">
        <f t="shared" si="410"/>
        <v>170.87308570609594</v>
      </c>
      <c r="E5235" s="276">
        <f t="shared" si="411"/>
        <v>155.19999999999999</v>
      </c>
    </row>
    <row r="5236" spans="1:5" x14ac:dyDescent="0.2">
      <c r="A5236" s="273">
        <f t="shared" si="412"/>
        <v>5234</v>
      </c>
      <c r="B5236" s="16">
        <f t="shared" si="409"/>
        <v>894346.03500000003</v>
      </c>
      <c r="C5236" s="274">
        <f t="shared" si="413"/>
        <v>812316.79999999993</v>
      </c>
      <c r="D5236" s="276">
        <f t="shared" si="410"/>
        <v>170.87237963316775</v>
      </c>
      <c r="E5236" s="276">
        <f t="shared" si="411"/>
        <v>155.19999999999999</v>
      </c>
    </row>
    <row r="5237" spans="1:5" x14ac:dyDescent="0.2">
      <c r="A5237" s="273">
        <f t="shared" si="412"/>
        <v>5235</v>
      </c>
      <c r="B5237" s="16">
        <f t="shared" si="409"/>
        <v>894513.21250000002</v>
      </c>
      <c r="C5237" s="274">
        <f t="shared" si="413"/>
        <v>812471.99999999988</v>
      </c>
      <c r="D5237" s="276">
        <f t="shared" si="410"/>
        <v>170.87167382999044</v>
      </c>
      <c r="E5237" s="276">
        <f t="shared" si="411"/>
        <v>155.19999999999999</v>
      </c>
    </row>
    <row r="5238" spans="1:5" x14ac:dyDescent="0.2">
      <c r="A5238" s="273">
        <f t="shared" si="412"/>
        <v>5236</v>
      </c>
      <c r="B5238" s="16">
        <f t="shared" si="409"/>
        <v>894680.39</v>
      </c>
      <c r="C5238" s="274">
        <f t="shared" si="413"/>
        <v>812627.2</v>
      </c>
      <c r="D5238" s="276">
        <f t="shared" si="410"/>
        <v>170.87096829640947</v>
      </c>
      <c r="E5238" s="276">
        <f t="shared" si="411"/>
        <v>155.19999999999999</v>
      </c>
    </row>
    <row r="5239" spans="1:5" x14ac:dyDescent="0.2">
      <c r="A5239" s="273">
        <f t="shared" si="412"/>
        <v>5237</v>
      </c>
      <c r="B5239" s="16">
        <f t="shared" si="409"/>
        <v>894847.5675</v>
      </c>
      <c r="C5239" s="274">
        <f t="shared" si="413"/>
        <v>812782.39999999991</v>
      </c>
      <c r="D5239" s="276">
        <f t="shared" si="410"/>
        <v>170.87026303227037</v>
      </c>
      <c r="E5239" s="276">
        <f t="shared" si="411"/>
        <v>155.19999999999999</v>
      </c>
    </row>
    <row r="5240" spans="1:5" x14ac:dyDescent="0.2">
      <c r="A5240" s="273">
        <f t="shared" si="412"/>
        <v>5238</v>
      </c>
      <c r="B5240" s="16">
        <f t="shared" si="409"/>
        <v>895014.745</v>
      </c>
      <c r="C5240" s="274">
        <f t="shared" si="413"/>
        <v>812937.6</v>
      </c>
      <c r="D5240" s="276">
        <f t="shared" si="410"/>
        <v>170.86955803741887</v>
      </c>
      <c r="E5240" s="276">
        <f t="shared" si="411"/>
        <v>155.19999999999999</v>
      </c>
    </row>
    <row r="5241" spans="1:5" x14ac:dyDescent="0.2">
      <c r="A5241" s="273">
        <f t="shared" si="412"/>
        <v>5239</v>
      </c>
      <c r="B5241" s="16">
        <f t="shared" si="409"/>
        <v>895181.92249999999</v>
      </c>
      <c r="C5241" s="274">
        <f t="shared" si="413"/>
        <v>813092.79999999993</v>
      </c>
      <c r="D5241" s="276">
        <f t="shared" si="410"/>
        <v>170.86885331170069</v>
      </c>
      <c r="E5241" s="276">
        <f t="shared" si="411"/>
        <v>155.19999999999999</v>
      </c>
    </row>
    <row r="5242" spans="1:5" x14ac:dyDescent="0.2">
      <c r="A5242" s="273">
        <f t="shared" si="412"/>
        <v>5240</v>
      </c>
      <c r="B5242" s="16">
        <f t="shared" si="409"/>
        <v>895349.1</v>
      </c>
      <c r="C5242" s="274">
        <f t="shared" si="413"/>
        <v>813247.99999999988</v>
      </c>
      <c r="D5242" s="276">
        <f t="shared" si="410"/>
        <v>170.86814885496182</v>
      </c>
      <c r="E5242" s="276">
        <f t="shared" si="411"/>
        <v>155.19999999999999</v>
      </c>
    </row>
    <row r="5243" spans="1:5" x14ac:dyDescent="0.2">
      <c r="A5243" s="273">
        <f t="shared" si="412"/>
        <v>5241</v>
      </c>
      <c r="B5243" s="16">
        <f t="shared" si="409"/>
        <v>895516.27750000008</v>
      </c>
      <c r="C5243" s="274">
        <f t="shared" si="413"/>
        <v>813403.2</v>
      </c>
      <c r="D5243" s="276">
        <f t="shared" si="410"/>
        <v>170.86744466704829</v>
      </c>
      <c r="E5243" s="276">
        <f t="shared" si="411"/>
        <v>155.19999999999999</v>
      </c>
    </row>
    <row r="5244" spans="1:5" x14ac:dyDescent="0.2">
      <c r="A5244" s="273">
        <f t="shared" si="412"/>
        <v>5242</v>
      </c>
      <c r="B5244" s="16">
        <f t="shared" si="409"/>
        <v>895683.45500000007</v>
      </c>
      <c r="C5244" s="274">
        <f t="shared" si="413"/>
        <v>813558.39999999991</v>
      </c>
      <c r="D5244" s="276">
        <f t="shared" si="410"/>
        <v>170.8667407478062</v>
      </c>
      <c r="E5244" s="276">
        <f t="shared" si="411"/>
        <v>155.19999999999999</v>
      </c>
    </row>
    <row r="5245" spans="1:5" x14ac:dyDescent="0.2">
      <c r="A5245" s="273">
        <f t="shared" si="412"/>
        <v>5243</v>
      </c>
      <c r="B5245" s="16">
        <f t="shared" si="409"/>
        <v>895850.63250000007</v>
      </c>
      <c r="C5245" s="274">
        <f t="shared" si="413"/>
        <v>813713.6</v>
      </c>
      <c r="D5245" s="276">
        <f t="shared" si="410"/>
        <v>170.86603709708183</v>
      </c>
      <c r="E5245" s="276">
        <f t="shared" si="411"/>
        <v>155.19999999999999</v>
      </c>
    </row>
    <row r="5246" spans="1:5" x14ac:dyDescent="0.2">
      <c r="A5246" s="273">
        <f t="shared" si="412"/>
        <v>5244</v>
      </c>
      <c r="B5246" s="16">
        <f t="shared" si="409"/>
        <v>896017.81</v>
      </c>
      <c r="C5246" s="274">
        <f t="shared" si="413"/>
        <v>813868.79999999993</v>
      </c>
      <c r="D5246" s="276">
        <f t="shared" si="410"/>
        <v>170.8653337147216</v>
      </c>
      <c r="E5246" s="276">
        <f t="shared" si="411"/>
        <v>155.19999999999999</v>
      </c>
    </row>
    <row r="5247" spans="1:5" x14ac:dyDescent="0.2">
      <c r="A5247" s="273">
        <f t="shared" si="412"/>
        <v>5245</v>
      </c>
      <c r="B5247" s="16">
        <f t="shared" si="409"/>
        <v>896184.98750000005</v>
      </c>
      <c r="C5247" s="274">
        <f t="shared" si="413"/>
        <v>814023.99999999988</v>
      </c>
      <c r="D5247" s="276">
        <f t="shared" si="410"/>
        <v>170.86463060057199</v>
      </c>
      <c r="E5247" s="276">
        <f t="shared" si="411"/>
        <v>155.19999999999999</v>
      </c>
    </row>
    <row r="5248" spans="1:5" x14ac:dyDescent="0.2">
      <c r="A5248" s="273">
        <f t="shared" si="412"/>
        <v>5246</v>
      </c>
      <c r="B5248" s="16">
        <f t="shared" si="409"/>
        <v>896352.16500000004</v>
      </c>
      <c r="C5248" s="274">
        <f t="shared" si="413"/>
        <v>814179.2</v>
      </c>
      <c r="D5248" s="276">
        <f t="shared" si="410"/>
        <v>170.86392775447962</v>
      </c>
      <c r="E5248" s="276">
        <f t="shared" si="411"/>
        <v>155.19999999999999</v>
      </c>
    </row>
    <row r="5249" spans="1:5" x14ac:dyDescent="0.2">
      <c r="A5249" s="273">
        <f t="shared" si="412"/>
        <v>5247</v>
      </c>
      <c r="B5249" s="16">
        <f t="shared" si="409"/>
        <v>896519.34250000003</v>
      </c>
      <c r="C5249" s="274">
        <f t="shared" si="413"/>
        <v>814334.39999999991</v>
      </c>
      <c r="D5249" s="276">
        <f t="shared" si="410"/>
        <v>170.86322517629122</v>
      </c>
      <c r="E5249" s="276">
        <f t="shared" si="411"/>
        <v>155.19999999999999</v>
      </c>
    </row>
    <row r="5250" spans="1:5" x14ac:dyDescent="0.2">
      <c r="A5250" s="273">
        <f t="shared" si="412"/>
        <v>5248</v>
      </c>
      <c r="B5250" s="16">
        <f t="shared" si="409"/>
        <v>896686.52</v>
      </c>
      <c r="C5250" s="274">
        <f t="shared" si="413"/>
        <v>814489.59999999998</v>
      </c>
      <c r="D5250" s="276">
        <f t="shared" si="410"/>
        <v>170.86252286585366</v>
      </c>
      <c r="E5250" s="276">
        <f t="shared" si="411"/>
        <v>155.19999999999999</v>
      </c>
    </row>
    <row r="5251" spans="1:5" x14ac:dyDescent="0.2">
      <c r="A5251" s="273">
        <f t="shared" si="412"/>
        <v>5249</v>
      </c>
      <c r="B5251" s="16">
        <f t="shared" si="409"/>
        <v>896853.69750000001</v>
      </c>
      <c r="C5251" s="274">
        <f t="shared" si="413"/>
        <v>814644.79999999993</v>
      </c>
      <c r="D5251" s="276">
        <f t="shared" si="410"/>
        <v>170.86182082301391</v>
      </c>
      <c r="E5251" s="276">
        <f t="shared" si="411"/>
        <v>155.19999999999999</v>
      </c>
    </row>
    <row r="5252" spans="1:5" x14ac:dyDescent="0.2">
      <c r="A5252" s="273">
        <f t="shared" si="412"/>
        <v>5250</v>
      </c>
      <c r="B5252" s="16">
        <f t="shared" ref="B5252:B5315" si="414">1.165*(16600+(A5252*143.5))</f>
        <v>897020.875</v>
      </c>
      <c r="C5252" s="274">
        <f t="shared" si="413"/>
        <v>814799.99999999988</v>
      </c>
      <c r="D5252" s="276">
        <f t="shared" ref="D5252:D5315" si="415">B5252/A5252</f>
        <v>170.86111904761904</v>
      </c>
      <c r="E5252" s="276">
        <f t="shared" ref="E5252:E5315" si="416">C5252/A5252</f>
        <v>155.19999999999999</v>
      </c>
    </row>
    <row r="5253" spans="1:5" x14ac:dyDescent="0.2">
      <c r="A5253" s="273">
        <f t="shared" si="412"/>
        <v>5251</v>
      </c>
      <c r="B5253" s="16">
        <f t="shared" si="414"/>
        <v>897188.05249999999</v>
      </c>
      <c r="C5253" s="274">
        <f t="shared" si="413"/>
        <v>814955.2</v>
      </c>
      <c r="D5253" s="276">
        <f t="shared" si="415"/>
        <v>170.86041753951628</v>
      </c>
      <c r="E5253" s="276">
        <f t="shared" si="416"/>
        <v>155.19999999999999</v>
      </c>
    </row>
    <row r="5254" spans="1:5" x14ac:dyDescent="0.2">
      <c r="A5254" s="273">
        <f t="shared" si="412"/>
        <v>5252</v>
      </c>
      <c r="B5254" s="16">
        <f t="shared" si="414"/>
        <v>897355.23</v>
      </c>
      <c r="C5254" s="274">
        <f t="shared" si="413"/>
        <v>815110.39999999991</v>
      </c>
      <c r="D5254" s="276">
        <f t="shared" si="415"/>
        <v>170.85971629855294</v>
      </c>
      <c r="E5254" s="276">
        <f t="shared" si="416"/>
        <v>155.19999999999999</v>
      </c>
    </row>
    <row r="5255" spans="1:5" x14ac:dyDescent="0.2">
      <c r="A5255" s="273">
        <f t="shared" si="412"/>
        <v>5253</v>
      </c>
      <c r="B5255" s="16">
        <f t="shared" si="414"/>
        <v>897522.40749999997</v>
      </c>
      <c r="C5255" s="274">
        <f t="shared" si="413"/>
        <v>815265.6</v>
      </c>
      <c r="D5255" s="276">
        <f t="shared" si="415"/>
        <v>170.85901532457643</v>
      </c>
      <c r="E5255" s="276">
        <f t="shared" si="416"/>
        <v>155.19999999999999</v>
      </c>
    </row>
    <row r="5256" spans="1:5" x14ac:dyDescent="0.2">
      <c r="A5256" s="273">
        <f t="shared" si="412"/>
        <v>5254</v>
      </c>
      <c r="B5256" s="16">
        <f t="shared" si="414"/>
        <v>897689.58500000008</v>
      </c>
      <c r="C5256" s="274">
        <f t="shared" si="413"/>
        <v>815420.79999999993</v>
      </c>
      <c r="D5256" s="276">
        <f t="shared" si="415"/>
        <v>170.85831461743436</v>
      </c>
      <c r="E5256" s="276">
        <f t="shared" si="416"/>
        <v>155.19999999999999</v>
      </c>
    </row>
    <row r="5257" spans="1:5" x14ac:dyDescent="0.2">
      <c r="A5257" s="273">
        <f t="shared" si="412"/>
        <v>5255</v>
      </c>
      <c r="B5257" s="16">
        <f t="shared" si="414"/>
        <v>897856.76250000007</v>
      </c>
      <c r="C5257" s="274">
        <f t="shared" si="413"/>
        <v>815575.99999999988</v>
      </c>
      <c r="D5257" s="276">
        <f t="shared" si="415"/>
        <v>170.85761417697432</v>
      </c>
      <c r="E5257" s="276">
        <f t="shared" si="416"/>
        <v>155.19999999999999</v>
      </c>
    </row>
    <row r="5258" spans="1:5" x14ac:dyDescent="0.2">
      <c r="A5258" s="273">
        <f t="shared" si="412"/>
        <v>5256</v>
      </c>
      <c r="B5258" s="16">
        <f t="shared" si="414"/>
        <v>898023.94000000006</v>
      </c>
      <c r="C5258" s="274">
        <f t="shared" si="413"/>
        <v>815731.19999999995</v>
      </c>
      <c r="D5258" s="276">
        <f t="shared" si="415"/>
        <v>170.85691400304415</v>
      </c>
      <c r="E5258" s="276">
        <f t="shared" si="416"/>
        <v>155.19999999999999</v>
      </c>
    </row>
    <row r="5259" spans="1:5" x14ac:dyDescent="0.2">
      <c r="A5259" s="273">
        <f t="shared" si="412"/>
        <v>5257</v>
      </c>
      <c r="B5259" s="16">
        <f t="shared" si="414"/>
        <v>898191.11750000005</v>
      </c>
      <c r="C5259" s="274">
        <f t="shared" si="413"/>
        <v>815886.39999999991</v>
      </c>
      <c r="D5259" s="276">
        <f t="shared" si="415"/>
        <v>170.85621409549174</v>
      </c>
      <c r="E5259" s="276">
        <f t="shared" si="416"/>
        <v>155.19999999999999</v>
      </c>
    </row>
    <row r="5260" spans="1:5" x14ac:dyDescent="0.2">
      <c r="A5260" s="273">
        <f t="shared" si="412"/>
        <v>5258</v>
      </c>
      <c r="B5260" s="16">
        <f t="shared" si="414"/>
        <v>898358.29500000004</v>
      </c>
      <c r="C5260" s="274">
        <f t="shared" si="413"/>
        <v>816041.6</v>
      </c>
      <c r="D5260" s="276">
        <f t="shared" si="415"/>
        <v>170.8555144541651</v>
      </c>
      <c r="E5260" s="276">
        <f t="shared" si="416"/>
        <v>155.19999999999999</v>
      </c>
    </row>
    <row r="5261" spans="1:5" x14ac:dyDescent="0.2">
      <c r="A5261" s="273">
        <f t="shared" si="412"/>
        <v>5259</v>
      </c>
      <c r="B5261" s="16">
        <f t="shared" si="414"/>
        <v>898525.47250000003</v>
      </c>
      <c r="C5261" s="274">
        <f t="shared" si="413"/>
        <v>816196.79999999993</v>
      </c>
      <c r="D5261" s="276">
        <f t="shared" si="415"/>
        <v>170.85481507891234</v>
      </c>
      <c r="E5261" s="276">
        <f t="shared" si="416"/>
        <v>155.19999999999999</v>
      </c>
    </row>
    <row r="5262" spans="1:5" x14ac:dyDescent="0.2">
      <c r="A5262" s="273">
        <f t="shared" si="412"/>
        <v>5260</v>
      </c>
      <c r="B5262" s="16">
        <f t="shared" si="414"/>
        <v>898692.65</v>
      </c>
      <c r="C5262" s="274">
        <f t="shared" si="413"/>
        <v>816351.99999999988</v>
      </c>
      <c r="D5262" s="276">
        <f t="shared" si="415"/>
        <v>170.85411596958176</v>
      </c>
      <c r="E5262" s="276">
        <f t="shared" si="416"/>
        <v>155.19999999999999</v>
      </c>
    </row>
    <row r="5263" spans="1:5" x14ac:dyDescent="0.2">
      <c r="A5263" s="273">
        <f t="shared" si="412"/>
        <v>5261</v>
      </c>
      <c r="B5263" s="16">
        <f t="shared" si="414"/>
        <v>898859.82750000001</v>
      </c>
      <c r="C5263" s="274">
        <f t="shared" si="413"/>
        <v>816507.2</v>
      </c>
      <c r="D5263" s="276">
        <f t="shared" si="415"/>
        <v>170.85341712602167</v>
      </c>
      <c r="E5263" s="276">
        <f t="shared" si="416"/>
        <v>155.19999999999999</v>
      </c>
    </row>
    <row r="5264" spans="1:5" x14ac:dyDescent="0.2">
      <c r="A5264" s="273">
        <f t="shared" si="412"/>
        <v>5262</v>
      </c>
      <c r="B5264" s="16">
        <f t="shared" si="414"/>
        <v>899027.005</v>
      </c>
      <c r="C5264" s="274">
        <f t="shared" si="413"/>
        <v>816662.39999999991</v>
      </c>
      <c r="D5264" s="276">
        <f t="shared" si="415"/>
        <v>170.85271854808059</v>
      </c>
      <c r="E5264" s="276">
        <f t="shared" si="416"/>
        <v>155.19999999999999</v>
      </c>
    </row>
    <row r="5265" spans="1:5" x14ac:dyDescent="0.2">
      <c r="A5265" s="273">
        <f t="shared" si="412"/>
        <v>5263</v>
      </c>
      <c r="B5265" s="16">
        <f t="shared" si="414"/>
        <v>899194.1825</v>
      </c>
      <c r="C5265" s="274">
        <f t="shared" si="413"/>
        <v>816817.6</v>
      </c>
      <c r="D5265" s="276">
        <f t="shared" si="415"/>
        <v>170.85202023560706</v>
      </c>
      <c r="E5265" s="276">
        <f t="shared" si="416"/>
        <v>155.19999999999999</v>
      </c>
    </row>
    <row r="5266" spans="1:5" x14ac:dyDescent="0.2">
      <c r="A5266" s="273">
        <f t="shared" si="412"/>
        <v>5264</v>
      </c>
      <c r="B5266" s="16">
        <f t="shared" si="414"/>
        <v>899361.36</v>
      </c>
      <c r="C5266" s="274">
        <f t="shared" si="413"/>
        <v>816972.79999999993</v>
      </c>
      <c r="D5266" s="276">
        <f t="shared" si="415"/>
        <v>170.85132218844984</v>
      </c>
      <c r="E5266" s="276">
        <f t="shared" si="416"/>
        <v>155.19999999999999</v>
      </c>
    </row>
    <row r="5267" spans="1:5" x14ac:dyDescent="0.2">
      <c r="A5267" s="273">
        <f t="shared" si="412"/>
        <v>5265</v>
      </c>
      <c r="B5267" s="16">
        <f t="shared" si="414"/>
        <v>899528.53749999998</v>
      </c>
      <c r="C5267" s="274">
        <f t="shared" si="413"/>
        <v>817127.99999999988</v>
      </c>
      <c r="D5267" s="276">
        <f t="shared" si="415"/>
        <v>170.85062440645774</v>
      </c>
      <c r="E5267" s="276">
        <f t="shared" si="416"/>
        <v>155.19999999999999</v>
      </c>
    </row>
    <row r="5268" spans="1:5" x14ac:dyDescent="0.2">
      <c r="A5268" s="273">
        <f t="shared" si="412"/>
        <v>5266</v>
      </c>
      <c r="B5268" s="16">
        <f t="shared" si="414"/>
        <v>899695.71500000008</v>
      </c>
      <c r="C5268" s="274">
        <f t="shared" si="413"/>
        <v>817283.2</v>
      </c>
      <c r="D5268" s="276">
        <f t="shared" si="415"/>
        <v>170.84992688947969</v>
      </c>
      <c r="E5268" s="276">
        <f t="shared" si="416"/>
        <v>155.19999999999999</v>
      </c>
    </row>
    <row r="5269" spans="1:5" x14ac:dyDescent="0.2">
      <c r="A5269" s="273">
        <f t="shared" si="412"/>
        <v>5267</v>
      </c>
      <c r="B5269" s="16">
        <f t="shared" si="414"/>
        <v>899862.89250000007</v>
      </c>
      <c r="C5269" s="274">
        <f t="shared" si="413"/>
        <v>817438.39999999991</v>
      </c>
      <c r="D5269" s="276">
        <f t="shared" si="415"/>
        <v>170.84922963736474</v>
      </c>
      <c r="E5269" s="276">
        <f t="shared" si="416"/>
        <v>155.19999999999999</v>
      </c>
    </row>
    <row r="5270" spans="1:5" x14ac:dyDescent="0.2">
      <c r="A5270" s="273">
        <f t="shared" si="412"/>
        <v>5268</v>
      </c>
      <c r="B5270" s="16">
        <f t="shared" si="414"/>
        <v>900030.07000000007</v>
      </c>
      <c r="C5270" s="274">
        <f t="shared" si="413"/>
        <v>817593.6</v>
      </c>
      <c r="D5270" s="276">
        <f t="shared" si="415"/>
        <v>170.84853264996204</v>
      </c>
      <c r="E5270" s="276">
        <f t="shared" si="416"/>
        <v>155.19999999999999</v>
      </c>
    </row>
    <row r="5271" spans="1:5" x14ac:dyDescent="0.2">
      <c r="A5271" s="273">
        <f t="shared" si="412"/>
        <v>5269</v>
      </c>
      <c r="B5271" s="16">
        <f t="shared" si="414"/>
        <v>900197.24750000006</v>
      </c>
      <c r="C5271" s="274">
        <f t="shared" si="413"/>
        <v>817748.79999999993</v>
      </c>
      <c r="D5271" s="276">
        <f t="shared" si="415"/>
        <v>170.84783592712091</v>
      </c>
      <c r="E5271" s="276">
        <f t="shared" si="416"/>
        <v>155.19999999999999</v>
      </c>
    </row>
    <row r="5272" spans="1:5" x14ac:dyDescent="0.2">
      <c r="A5272" s="273">
        <f t="shared" si="412"/>
        <v>5270</v>
      </c>
      <c r="B5272" s="16">
        <f t="shared" si="414"/>
        <v>900364.42500000005</v>
      </c>
      <c r="C5272" s="274">
        <f t="shared" si="413"/>
        <v>817903.99999999988</v>
      </c>
      <c r="D5272" s="276">
        <f t="shared" si="415"/>
        <v>170.8471394686907</v>
      </c>
      <c r="E5272" s="276">
        <f t="shared" si="416"/>
        <v>155.19999999999999</v>
      </c>
    </row>
    <row r="5273" spans="1:5" x14ac:dyDescent="0.2">
      <c r="A5273" s="273">
        <f t="shared" si="412"/>
        <v>5271</v>
      </c>
      <c r="B5273" s="16">
        <f t="shared" si="414"/>
        <v>900531.60250000004</v>
      </c>
      <c r="C5273" s="274">
        <f t="shared" si="413"/>
        <v>818059.2</v>
      </c>
      <c r="D5273" s="276">
        <f t="shared" si="415"/>
        <v>170.84644327452096</v>
      </c>
      <c r="E5273" s="276">
        <f t="shared" si="416"/>
        <v>155.19999999999999</v>
      </c>
    </row>
    <row r="5274" spans="1:5" x14ac:dyDescent="0.2">
      <c r="A5274" s="273">
        <f t="shared" si="412"/>
        <v>5272</v>
      </c>
      <c r="B5274" s="16">
        <f t="shared" si="414"/>
        <v>900698.78</v>
      </c>
      <c r="C5274" s="274">
        <f t="shared" si="413"/>
        <v>818214.39999999991</v>
      </c>
      <c r="D5274" s="276">
        <f t="shared" si="415"/>
        <v>170.8457473444613</v>
      </c>
      <c r="E5274" s="276">
        <f t="shared" si="416"/>
        <v>155.19999999999999</v>
      </c>
    </row>
    <row r="5275" spans="1:5" x14ac:dyDescent="0.2">
      <c r="A5275" s="273">
        <f t="shared" si="412"/>
        <v>5273</v>
      </c>
      <c r="B5275" s="16">
        <f t="shared" si="414"/>
        <v>900865.95750000002</v>
      </c>
      <c r="C5275" s="274">
        <f t="shared" si="413"/>
        <v>818369.6</v>
      </c>
      <c r="D5275" s="276">
        <f t="shared" si="415"/>
        <v>170.84505167836147</v>
      </c>
      <c r="E5275" s="276">
        <f t="shared" si="416"/>
        <v>155.19999999999999</v>
      </c>
    </row>
    <row r="5276" spans="1:5" x14ac:dyDescent="0.2">
      <c r="A5276" s="273">
        <f t="shared" si="412"/>
        <v>5274</v>
      </c>
      <c r="B5276" s="16">
        <f t="shared" si="414"/>
        <v>901033.13500000001</v>
      </c>
      <c r="C5276" s="274">
        <f t="shared" si="413"/>
        <v>818524.79999999993</v>
      </c>
      <c r="D5276" s="276">
        <f t="shared" si="415"/>
        <v>170.8443562760713</v>
      </c>
      <c r="E5276" s="276">
        <f t="shared" si="416"/>
        <v>155.19999999999999</v>
      </c>
    </row>
    <row r="5277" spans="1:5" x14ac:dyDescent="0.2">
      <c r="A5277" s="273">
        <f t="shared" si="412"/>
        <v>5275</v>
      </c>
      <c r="B5277" s="16">
        <f t="shared" si="414"/>
        <v>901200.3125</v>
      </c>
      <c r="C5277" s="274">
        <f t="shared" si="413"/>
        <v>818679.99999999988</v>
      </c>
      <c r="D5277" s="276">
        <f t="shared" si="415"/>
        <v>170.84366113744076</v>
      </c>
      <c r="E5277" s="276">
        <f t="shared" si="416"/>
        <v>155.19999999999999</v>
      </c>
    </row>
    <row r="5278" spans="1:5" x14ac:dyDescent="0.2">
      <c r="A5278" s="273">
        <f t="shared" si="412"/>
        <v>5276</v>
      </c>
      <c r="B5278" s="16">
        <f t="shared" si="414"/>
        <v>901367.49</v>
      </c>
      <c r="C5278" s="274">
        <f t="shared" si="413"/>
        <v>818835.2</v>
      </c>
      <c r="D5278" s="276">
        <f t="shared" si="415"/>
        <v>170.84296626231995</v>
      </c>
      <c r="E5278" s="276">
        <f t="shared" si="416"/>
        <v>155.19999999999999</v>
      </c>
    </row>
    <row r="5279" spans="1:5" x14ac:dyDescent="0.2">
      <c r="A5279" s="273">
        <f t="shared" si="412"/>
        <v>5277</v>
      </c>
      <c r="B5279" s="16">
        <f t="shared" si="414"/>
        <v>901534.66749999998</v>
      </c>
      <c r="C5279" s="274">
        <f t="shared" si="413"/>
        <v>818990.39999999991</v>
      </c>
      <c r="D5279" s="276">
        <f t="shared" si="415"/>
        <v>170.84227165055901</v>
      </c>
      <c r="E5279" s="276">
        <f t="shared" si="416"/>
        <v>155.19999999999999</v>
      </c>
    </row>
    <row r="5280" spans="1:5" x14ac:dyDescent="0.2">
      <c r="A5280" s="273">
        <f t="shared" si="412"/>
        <v>5278</v>
      </c>
      <c r="B5280" s="16">
        <f t="shared" si="414"/>
        <v>901701.84499999997</v>
      </c>
      <c r="C5280" s="274">
        <f t="shared" si="413"/>
        <v>819145.6</v>
      </c>
      <c r="D5280" s="276">
        <f t="shared" si="415"/>
        <v>170.84157730200832</v>
      </c>
      <c r="E5280" s="276">
        <f t="shared" si="416"/>
        <v>155.19999999999999</v>
      </c>
    </row>
    <row r="5281" spans="1:5" x14ac:dyDescent="0.2">
      <c r="A5281" s="273">
        <f t="shared" ref="A5281:A5344" si="417">A5280+1</f>
        <v>5279</v>
      </c>
      <c r="B5281" s="16">
        <f t="shared" si="414"/>
        <v>901869.02250000008</v>
      </c>
      <c r="C5281" s="274">
        <f t="shared" ref="C5281:C5344" si="418">A5281*155.2</f>
        <v>819300.79999999993</v>
      </c>
      <c r="D5281" s="276">
        <f t="shared" si="415"/>
        <v>170.84088321651831</v>
      </c>
      <c r="E5281" s="276">
        <f t="shared" si="416"/>
        <v>155.19999999999999</v>
      </c>
    </row>
    <row r="5282" spans="1:5" x14ac:dyDescent="0.2">
      <c r="A5282" s="273">
        <f t="shared" si="417"/>
        <v>5280</v>
      </c>
      <c r="B5282" s="16">
        <f t="shared" si="414"/>
        <v>902036.20000000007</v>
      </c>
      <c r="C5282" s="274">
        <f t="shared" si="418"/>
        <v>819455.99999999988</v>
      </c>
      <c r="D5282" s="276">
        <f t="shared" si="415"/>
        <v>170.8401893939394</v>
      </c>
      <c r="E5282" s="276">
        <f t="shared" si="416"/>
        <v>155.19999999999999</v>
      </c>
    </row>
    <row r="5283" spans="1:5" x14ac:dyDescent="0.2">
      <c r="A5283" s="273">
        <f t="shared" si="417"/>
        <v>5281</v>
      </c>
      <c r="B5283" s="16">
        <f t="shared" si="414"/>
        <v>902203.37750000006</v>
      </c>
      <c r="C5283" s="274">
        <f t="shared" si="418"/>
        <v>819611.2</v>
      </c>
      <c r="D5283" s="276">
        <f t="shared" si="415"/>
        <v>170.83949583412235</v>
      </c>
      <c r="E5283" s="276">
        <f t="shared" si="416"/>
        <v>155.19999999999999</v>
      </c>
    </row>
    <row r="5284" spans="1:5" x14ac:dyDescent="0.2">
      <c r="A5284" s="273">
        <f t="shared" si="417"/>
        <v>5282</v>
      </c>
      <c r="B5284" s="16">
        <f t="shared" si="414"/>
        <v>902370.55500000005</v>
      </c>
      <c r="C5284" s="274">
        <f t="shared" si="418"/>
        <v>819766.39999999991</v>
      </c>
      <c r="D5284" s="276">
        <f t="shared" si="415"/>
        <v>170.83880253691785</v>
      </c>
      <c r="E5284" s="276">
        <f t="shared" si="416"/>
        <v>155.19999999999999</v>
      </c>
    </row>
    <row r="5285" spans="1:5" x14ac:dyDescent="0.2">
      <c r="A5285" s="273">
        <f t="shared" si="417"/>
        <v>5283</v>
      </c>
      <c r="B5285" s="16">
        <f t="shared" si="414"/>
        <v>902537.73250000004</v>
      </c>
      <c r="C5285" s="274">
        <f t="shared" si="418"/>
        <v>819921.6</v>
      </c>
      <c r="D5285" s="276">
        <f t="shared" si="415"/>
        <v>170.83810950217679</v>
      </c>
      <c r="E5285" s="276">
        <f t="shared" si="416"/>
        <v>155.19999999999999</v>
      </c>
    </row>
    <row r="5286" spans="1:5" x14ac:dyDescent="0.2">
      <c r="A5286" s="273">
        <f t="shared" si="417"/>
        <v>5284</v>
      </c>
      <c r="B5286" s="16">
        <f t="shared" si="414"/>
        <v>902704.91</v>
      </c>
      <c r="C5286" s="274">
        <f t="shared" si="418"/>
        <v>820076.79999999993</v>
      </c>
      <c r="D5286" s="276">
        <f t="shared" si="415"/>
        <v>170.8374167297502</v>
      </c>
      <c r="E5286" s="276">
        <f t="shared" si="416"/>
        <v>155.19999999999999</v>
      </c>
    </row>
    <row r="5287" spans="1:5" x14ac:dyDescent="0.2">
      <c r="A5287" s="273">
        <f t="shared" si="417"/>
        <v>5285</v>
      </c>
      <c r="B5287" s="16">
        <f t="shared" si="414"/>
        <v>902872.08750000002</v>
      </c>
      <c r="C5287" s="274">
        <f t="shared" si="418"/>
        <v>820231.99999999988</v>
      </c>
      <c r="D5287" s="276">
        <f t="shared" si="415"/>
        <v>170.83672421948913</v>
      </c>
      <c r="E5287" s="276">
        <f t="shared" si="416"/>
        <v>155.19999999999999</v>
      </c>
    </row>
    <row r="5288" spans="1:5" x14ac:dyDescent="0.2">
      <c r="A5288" s="273">
        <f t="shared" si="417"/>
        <v>5286</v>
      </c>
      <c r="B5288" s="16">
        <f t="shared" si="414"/>
        <v>903039.26500000001</v>
      </c>
      <c r="C5288" s="274">
        <f t="shared" si="418"/>
        <v>820387.2</v>
      </c>
      <c r="D5288" s="276">
        <f t="shared" si="415"/>
        <v>170.83603197124481</v>
      </c>
      <c r="E5288" s="276">
        <f t="shared" si="416"/>
        <v>155.19999999999999</v>
      </c>
    </row>
    <row r="5289" spans="1:5" x14ac:dyDescent="0.2">
      <c r="A5289" s="273">
        <f t="shared" si="417"/>
        <v>5287</v>
      </c>
      <c r="B5289" s="16">
        <f t="shared" si="414"/>
        <v>903206.4425</v>
      </c>
      <c r="C5289" s="274">
        <f t="shared" si="418"/>
        <v>820542.39999999991</v>
      </c>
      <c r="D5289" s="276">
        <f t="shared" si="415"/>
        <v>170.83533998486854</v>
      </c>
      <c r="E5289" s="276">
        <f t="shared" si="416"/>
        <v>155.19999999999999</v>
      </c>
    </row>
    <row r="5290" spans="1:5" x14ac:dyDescent="0.2">
      <c r="A5290" s="273">
        <f t="shared" si="417"/>
        <v>5288</v>
      </c>
      <c r="B5290" s="16">
        <f t="shared" si="414"/>
        <v>903373.62</v>
      </c>
      <c r="C5290" s="274">
        <f t="shared" si="418"/>
        <v>820697.59999999998</v>
      </c>
      <c r="D5290" s="276">
        <f t="shared" si="415"/>
        <v>170.83464826021179</v>
      </c>
      <c r="E5290" s="276">
        <f t="shared" si="416"/>
        <v>155.19999999999999</v>
      </c>
    </row>
    <row r="5291" spans="1:5" x14ac:dyDescent="0.2">
      <c r="A5291" s="273">
        <f t="shared" si="417"/>
        <v>5289</v>
      </c>
      <c r="B5291" s="16">
        <f t="shared" si="414"/>
        <v>903540.79749999999</v>
      </c>
      <c r="C5291" s="274">
        <f t="shared" si="418"/>
        <v>820852.79999999993</v>
      </c>
      <c r="D5291" s="276">
        <f t="shared" si="415"/>
        <v>170.83395679712612</v>
      </c>
      <c r="E5291" s="276">
        <f t="shared" si="416"/>
        <v>155.19999999999999</v>
      </c>
    </row>
    <row r="5292" spans="1:5" x14ac:dyDescent="0.2">
      <c r="A5292" s="273">
        <f t="shared" si="417"/>
        <v>5290</v>
      </c>
      <c r="B5292" s="16">
        <f t="shared" si="414"/>
        <v>903707.97499999998</v>
      </c>
      <c r="C5292" s="274">
        <f t="shared" si="418"/>
        <v>821007.99999999988</v>
      </c>
      <c r="D5292" s="276">
        <f t="shared" si="415"/>
        <v>170.83326559546313</v>
      </c>
      <c r="E5292" s="276">
        <f t="shared" si="416"/>
        <v>155.19999999999999</v>
      </c>
    </row>
    <row r="5293" spans="1:5" x14ac:dyDescent="0.2">
      <c r="A5293" s="273">
        <f t="shared" si="417"/>
        <v>5291</v>
      </c>
      <c r="B5293" s="16">
        <f t="shared" si="414"/>
        <v>903875.15250000008</v>
      </c>
      <c r="C5293" s="274">
        <f t="shared" si="418"/>
        <v>821163.2</v>
      </c>
      <c r="D5293" s="276">
        <f t="shared" si="415"/>
        <v>170.83257465507467</v>
      </c>
      <c r="E5293" s="276">
        <f t="shared" si="416"/>
        <v>155.19999999999999</v>
      </c>
    </row>
    <row r="5294" spans="1:5" x14ac:dyDescent="0.2">
      <c r="A5294" s="273">
        <f t="shared" si="417"/>
        <v>5292</v>
      </c>
      <c r="B5294" s="16">
        <f t="shared" si="414"/>
        <v>904042.33000000007</v>
      </c>
      <c r="C5294" s="274">
        <f t="shared" si="418"/>
        <v>821318.39999999991</v>
      </c>
      <c r="D5294" s="276">
        <f t="shared" si="415"/>
        <v>170.83188397581256</v>
      </c>
      <c r="E5294" s="276">
        <f t="shared" si="416"/>
        <v>155.19999999999999</v>
      </c>
    </row>
    <row r="5295" spans="1:5" x14ac:dyDescent="0.2">
      <c r="A5295" s="273">
        <f t="shared" si="417"/>
        <v>5293</v>
      </c>
      <c r="B5295" s="16">
        <f t="shared" si="414"/>
        <v>904209.50750000007</v>
      </c>
      <c r="C5295" s="274">
        <f t="shared" si="418"/>
        <v>821473.6</v>
      </c>
      <c r="D5295" s="276">
        <f t="shared" si="415"/>
        <v>170.83119355752882</v>
      </c>
      <c r="E5295" s="276">
        <f t="shared" si="416"/>
        <v>155.19999999999999</v>
      </c>
    </row>
    <row r="5296" spans="1:5" x14ac:dyDescent="0.2">
      <c r="A5296" s="273">
        <f t="shared" si="417"/>
        <v>5294</v>
      </c>
      <c r="B5296" s="16">
        <f t="shared" si="414"/>
        <v>904376.68500000006</v>
      </c>
      <c r="C5296" s="274">
        <f t="shared" si="418"/>
        <v>821628.79999999993</v>
      </c>
      <c r="D5296" s="276">
        <f t="shared" si="415"/>
        <v>170.83050340007557</v>
      </c>
      <c r="E5296" s="276">
        <f t="shared" si="416"/>
        <v>155.19999999999999</v>
      </c>
    </row>
    <row r="5297" spans="1:5" x14ac:dyDescent="0.2">
      <c r="A5297" s="273">
        <f t="shared" si="417"/>
        <v>5295</v>
      </c>
      <c r="B5297" s="16">
        <f t="shared" si="414"/>
        <v>904543.86250000005</v>
      </c>
      <c r="C5297" s="274">
        <f t="shared" si="418"/>
        <v>821783.99999999988</v>
      </c>
      <c r="D5297" s="276">
        <f t="shared" si="415"/>
        <v>170.82981350330502</v>
      </c>
      <c r="E5297" s="276">
        <f t="shared" si="416"/>
        <v>155.19999999999999</v>
      </c>
    </row>
    <row r="5298" spans="1:5" x14ac:dyDescent="0.2">
      <c r="A5298" s="273">
        <f t="shared" si="417"/>
        <v>5296</v>
      </c>
      <c r="B5298" s="16">
        <f t="shared" si="414"/>
        <v>904711.04</v>
      </c>
      <c r="C5298" s="274">
        <f t="shared" si="418"/>
        <v>821939.19999999995</v>
      </c>
      <c r="D5298" s="276">
        <f t="shared" si="415"/>
        <v>170.82912386706948</v>
      </c>
      <c r="E5298" s="276">
        <f t="shared" si="416"/>
        <v>155.19999999999999</v>
      </c>
    </row>
    <row r="5299" spans="1:5" x14ac:dyDescent="0.2">
      <c r="A5299" s="273">
        <f t="shared" si="417"/>
        <v>5297</v>
      </c>
      <c r="B5299" s="16">
        <f t="shared" si="414"/>
        <v>904878.21750000003</v>
      </c>
      <c r="C5299" s="274">
        <f t="shared" si="418"/>
        <v>822094.39999999991</v>
      </c>
      <c r="D5299" s="276">
        <f t="shared" si="415"/>
        <v>170.82843449122146</v>
      </c>
      <c r="E5299" s="276">
        <f t="shared" si="416"/>
        <v>155.19999999999999</v>
      </c>
    </row>
    <row r="5300" spans="1:5" x14ac:dyDescent="0.2">
      <c r="A5300" s="273">
        <f t="shared" si="417"/>
        <v>5298</v>
      </c>
      <c r="B5300" s="16">
        <f t="shared" si="414"/>
        <v>905045.39500000002</v>
      </c>
      <c r="C5300" s="274">
        <f t="shared" si="418"/>
        <v>822249.6</v>
      </c>
      <c r="D5300" s="276">
        <f t="shared" si="415"/>
        <v>170.82774537561343</v>
      </c>
      <c r="E5300" s="276">
        <f t="shared" si="416"/>
        <v>155.19999999999999</v>
      </c>
    </row>
    <row r="5301" spans="1:5" x14ac:dyDescent="0.2">
      <c r="A5301" s="273">
        <f t="shared" si="417"/>
        <v>5299</v>
      </c>
      <c r="B5301" s="16">
        <f t="shared" si="414"/>
        <v>905212.57250000001</v>
      </c>
      <c r="C5301" s="274">
        <f t="shared" si="418"/>
        <v>822404.79999999993</v>
      </c>
      <c r="D5301" s="276">
        <f t="shared" si="415"/>
        <v>170.82705652009813</v>
      </c>
      <c r="E5301" s="276">
        <f t="shared" si="416"/>
        <v>155.19999999999999</v>
      </c>
    </row>
    <row r="5302" spans="1:5" x14ac:dyDescent="0.2">
      <c r="A5302" s="273">
        <f t="shared" si="417"/>
        <v>5300</v>
      </c>
      <c r="B5302" s="16">
        <f t="shared" si="414"/>
        <v>905379.75</v>
      </c>
      <c r="C5302" s="274">
        <f t="shared" si="418"/>
        <v>822559.99999999988</v>
      </c>
      <c r="D5302" s="276">
        <f t="shared" si="415"/>
        <v>170.82636792452831</v>
      </c>
      <c r="E5302" s="276">
        <f t="shared" si="416"/>
        <v>155.19999999999999</v>
      </c>
    </row>
    <row r="5303" spans="1:5" x14ac:dyDescent="0.2">
      <c r="A5303" s="273">
        <f t="shared" si="417"/>
        <v>5301</v>
      </c>
      <c r="B5303" s="16">
        <f t="shared" si="414"/>
        <v>905546.92749999999</v>
      </c>
      <c r="C5303" s="274">
        <f t="shared" si="418"/>
        <v>822715.2</v>
      </c>
      <c r="D5303" s="276">
        <f t="shared" si="415"/>
        <v>170.82567958875683</v>
      </c>
      <c r="E5303" s="276">
        <f t="shared" si="416"/>
        <v>155.19999999999999</v>
      </c>
    </row>
    <row r="5304" spans="1:5" x14ac:dyDescent="0.2">
      <c r="A5304" s="273">
        <f t="shared" si="417"/>
        <v>5302</v>
      </c>
      <c r="B5304" s="16">
        <f t="shared" si="414"/>
        <v>905714.10499999998</v>
      </c>
      <c r="C5304" s="274">
        <f t="shared" si="418"/>
        <v>822870.39999999991</v>
      </c>
      <c r="D5304" s="276">
        <f t="shared" si="415"/>
        <v>170.82499151263673</v>
      </c>
      <c r="E5304" s="276">
        <f t="shared" si="416"/>
        <v>155.19999999999999</v>
      </c>
    </row>
    <row r="5305" spans="1:5" x14ac:dyDescent="0.2">
      <c r="A5305" s="273">
        <f t="shared" si="417"/>
        <v>5303</v>
      </c>
      <c r="B5305" s="16">
        <f t="shared" si="414"/>
        <v>905881.28249999997</v>
      </c>
      <c r="C5305" s="274">
        <f t="shared" si="418"/>
        <v>823025.6</v>
      </c>
      <c r="D5305" s="276">
        <f t="shared" si="415"/>
        <v>170.8243036960211</v>
      </c>
      <c r="E5305" s="276">
        <f t="shared" si="416"/>
        <v>155.19999999999999</v>
      </c>
    </row>
    <row r="5306" spans="1:5" x14ac:dyDescent="0.2">
      <c r="A5306" s="273">
        <f t="shared" si="417"/>
        <v>5304</v>
      </c>
      <c r="B5306" s="16">
        <f t="shared" si="414"/>
        <v>906048.46000000008</v>
      </c>
      <c r="C5306" s="274">
        <f t="shared" si="418"/>
        <v>823180.79999999993</v>
      </c>
      <c r="D5306" s="276">
        <f t="shared" si="415"/>
        <v>170.82361613876321</v>
      </c>
      <c r="E5306" s="276">
        <f t="shared" si="416"/>
        <v>155.19999999999999</v>
      </c>
    </row>
    <row r="5307" spans="1:5" x14ac:dyDescent="0.2">
      <c r="A5307" s="273">
        <f t="shared" si="417"/>
        <v>5305</v>
      </c>
      <c r="B5307" s="16">
        <f t="shared" si="414"/>
        <v>906215.63750000007</v>
      </c>
      <c r="C5307" s="274">
        <f t="shared" si="418"/>
        <v>823335.99999999988</v>
      </c>
      <c r="D5307" s="276">
        <f t="shared" si="415"/>
        <v>170.82292884071632</v>
      </c>
      <c r="E5307" s="276">
        <f t="shared" si="416"/>
        <v>155.19999999999999</v>
      </c>
    </row>
    <row r="5308" spans="1:5" x14ac:dyDescent="0.2">
      <c r="A5308" s="273">
        <f t="shared" si="417"/>
        <v>5306</v>
      </c>
      <c r="B5308" s="16">
        <f t="shared" si="414"/>
        <v>906382.81500000006</v>
      </c>
      <c r="C5308" s="274">
        <f t="shared" si="418"/>
        <v>823491.2</v>
      </c>
      <c r="D5308" s="276">
        <f t="shared" si="415"/>
        <v>170.8222418017339</v>
      </c>
      <c r="E5308" s="276">
        <f t="shared" si="416"/>
        <v>155.19999999999999</v>
      </c>
    </row>
    <row r="5309" spans="1:5" x14ac:dyDescent="0.2">
      <c r="A5309" s="273">
        <f t="shared" si="417"/>
        <v>5307</v>
      </c>
      <c r="B5309" s="16">
        <f t="shared" si="414"/>
        <v>906549.99250000005</v>
      </c>
      <c r="C5309" s="274">
        <f t="shared" si="418"/>
        <v>823646.39999999991</v>
      </c>
      <c r="D5309" s="276">
        <f t="shared" si="415"/>
        <v>170.8215550216695</v>
      </c>
      <c r="E5309" s="276">
        <f t="shared" si="416"/>
        <v>155.19999999999999</v>
      </c>
    </row>
    <row r="5310" spans="1:5" x14ac:dyDescent="0.2">
      <c r="A5310" s="273">
        <f t="shared" si="417"/>
        <v>5308</v>
      </c>
      <c r="B5310" s="16">
        <f t="shared" si="414"/>
        <v>906717.17</v>
      </c>
      <c r="C5310" s="274">
        <f t="shared" si="418"/>
        <v>823801.6</v>
      </c>
      <c r="D5310" s="276">
        <f t="shared" si="415"/>
        <v>170.8208685003768</v>
      </c>
      <c r="E5310" s="276">
        <f t="shared" si="416"/>
        <v>155.19999999999999</v>
      </c>
    </row>
    <row r="5311" spans="1:5" x14ac:dyDescent="0.2">
      <c r="A5311" s="273">
        <f t="shared" si="417"/>
        <v>5309</v>
      </c>
      <c r="B5311" s="16">
        <f t="shared" si="414"/>
        <v>906884.34750000003</v>
      </c>
      <c r="C5311" s="274">
        <f t="shared" si="418"/>
        <v>823956.79999999993</v>
      </c>
      <c r="D5311" s="276">
        <f t="shared" si="415"/>
        <v>170.82018223770956</v>
      </c>
      <c r="E5311" s="276">
        <f t="shared" si="416"/>
        <v>155.19999999999999</v>
      </c>
    </row>
    <row r="5312" spans="1:5" x14ac:dyDescent="0.2">
      <c r="A5312" s="273">
        <f t="shared" si="417"/>
        <v>5310</v>
      </c>
      <c r="B5312" s="16">
        <f t="shared" si="414"/>
        <v>907051.52500000002</v>
      </c>
      <c r="C5312" s="274">
        <f t="shared" si="418"/>
        <v>824111.99999999988</v>
      </c>
      <c r="D5312" s="276">
        <f t="shared" si="415"/>
        <v>170.81949623352168</v>
      </c>
      <c r="E5312" s="276">
        <f t="shared" si="416"/>
        <v>155.19999999999999</v>
      </c>
    </row>
    <row r="5313" spans="1:5" x14ac:dyDescent="0.2">
      <c r="A5313" s="273">
        <f t="shared" si="417"/>
        <v>5311</v>
      </c>
      <c r="B5313" s="16">
        <f t="shared" si="414"/>
        <v>907218.70250000001</v>
      </c>
      <c r="C5313" s="274">
        <f t="shared" si="418"/>
        <v>824267.2</v>
      </c>
      <c r="D5313" s="276">
        <f t="shared" si="415"/>
        <v>170.81881048766712</v>
      </c>
      <c r="E5313" s="276">
        <f t="shared" si="416"/>
        <v>155.19999999999999</v>
      </c>
    </row>
    <row r="5314" spans="1:5" x14ac:dyDescent="0.2">
      <c r="A5314" s="273">
        <f t="shared" si="417"/>
        <v>5312</v>
      </c>
      <c r="B5314" s="16">
        <f t="shared" si="414"/>
        <v>907385.88</v>
      </c>
      <c r="C5314" s="274">
        <f t="shared" si="418"/>
        <v>824422.39999999991</v>
      </c>
      <c r="D5314" s="276">
        <f t="shared" si="415"/>
        <v>170.81812500000001</v>
      </c>
      <c r="E5314" s="276">
        <f t="shared" si="416"/>
        <v>155.19999999999999</v>
      </c>
    </row>
    <row r="5315" spans="1:5" x14ac:dyDescent="0.2">
      <c r="A5315" s="273">
        <f t="shared" si="417"/>
        <v>5313</v>
      </c>
      <c r="B5315" s="16">
        <f t="shared" si="414"/>
        <v>907553.0575</v>
      </c>
      <c r="C5315" s="274">
        <f t="shared" si="418"/>
        <v>824577.6</v>
      </c>
      <c r="D5315" s="276">
        <f t="shared" si="415"/>
        <v>170.81743977037456</v>
      </c>
      <c r="E5315" s="276">
        <f t="shared" si="416"/>
        <v>155.19999999999999</v>
      </c>
    </row>
    <row r="5316" spans="1:5" x14ac:dyDescent="0.2">
      <c r="A5316" s="273">
        <f t="shared" si="417"/>
        <v>5314</v>
      </c>
      <c r="B5316" s="16">
        <f t="shared" ref="B5316:B5379" si="419">1.165*(16600+(A5316*143.5))</f>
        <v>907720.23499999999</v>
      </c>
      <c r="C5316" s="274">
        <f t="shared" si="418"/>
        <v>824732.79999999993</v>
      </c>
      <c r="D5316" s="276">
        <f t="shared" ref="D5316:D5379" si="420">B5316/A5316</f>
        <v>170.81675479864509</v>
      </c>
      <c r="E5316" s="276">
        <f t="shared" ref="E5316:E5379" si="421">C5316/A5316</f>
        <v>155.19999999999999</v>
      </c>
    </row>
    <row r="5317" spans="1:5" x14ac:dyDescent="0.2">
      <c r="A5317" s="273">
        <f t="shared" si="417"/>
        <v>5315</v>
      </c>
      <c r="B5317" s="16">
        <f t="shared" si="419"/>
        <v>907887.41249999998</v>
      </c>
      <c r="C5317" s="274">
        <f t="shared" si="418"/>
        <v>824887.99999999988</v>
      </c>
      <c r="D5317" s="276">
        <f t="shared" si="420"/>
        <v>170.81607008466602</v>
      </c>
      <c r="E5317" s="276">
        <f t="shared" si="421"/>
        <v>155.19999999999999</v>
      </c>
    </row>
    <row r="5318" spans="1:5" x14ac:dyDescent="0.2">
      <c r="A5318" s="273">
        <f t="shared" si="417"/>
        <v>5316</v>
      </c>
      <c r="B5318" s="16">
        <f t="shared" si="419"/>
        <v>908054.59000000008</v>
      </c>
      <c r="C5318" s="274">
        <f t="shared" si="418"/>
        <v>825043.2</v>
      </c>
      <c r="D5318" s="276">
        <f t="shared" si="420"/>
        <v>170.81538562829198</v>
      </c>
      <c r="E5318" s="276">
        <f t="shared" si="421"/>
        <v>155.19999999999999</v>
      </c>
    </row>
    <row r="5319" spans="1:5" x14ac:dyDescent="0.2">
      <c r="A5319" s="273">
        <f t="shared" si="417"/>
        <v>5317</v>
      </c>
      <c r="B5319" s="16">
        <f t="shared" si="419"/>
        <v>908221.76750000007</v>
      </c>
      <c r="C5319" s="274">
        <f t="shared" si="418"/>
        <v>825198.39999999991</v>
      </c>
      <c r="D5319" s="276">
        <f t="shared" si="420"/>
        <v>170.81470142937749</v>
      </c>
      <c r="E5319" s="276">
        <f t="shared" si="421"/>
        <v>155.19999999999999</v>
      </c>
    </row>
    <row r="5320" spans="1:5" x14ac:dyDescent="0.2">
      <c r="A5320" s="273">
        <f t="shared" si="417"/>
        <v>5318</v>
      </c>
      <c r="B5320" s="16">
        <f t="shared" si="419"/>
        <v>908388.94500000007</v>
      </c>
      <c r="C5320" s="274">
        <f t="shared" si="418"/>
        <v>825353.6</v>
      </c>
      <c r="D5320" s="276">
        <f t="shared" si="420"/>
        <v>170.81401748777736</v>
      </c>
      <c r="E5320" s="276">
        <f t="shared" si="421"/>
        <v>155.19999999999999</v>
      </c>
    </row>
    <row r="5321" spans="1:5" x14ac:dyDescent="0.2">
      <c r="A5321" s="273">
        <f t="shared" si="417"/>
        <v>5319</v>
      </c>
      <c r="B5321" s="16">
        <f t="shared" si="419"/>
        <v>908556.12250000006</v>
      </c>
      <c r="C5321" s="274">
        <f t="shared" si="418"/>
        <v>825508.79999999993</v>
      </c>
      <c r="D5321" s="276">
        <f t="shared" si="420"/>
        <v>170.8133338033465</v>
      </c>
      <c r="E5321" s="276">
        <f t="shared" si="421"/>
        <v>155.19999999999999</v>
      </c>
    </row>
    <row r="5322" spans="1:5" x14ac:dyDescent="0.2">
      <c r="A5322" s="273">
        <f t="shared" si="417"/>
        <v>5320</v>
      </c>
      <c r="B5322" s="16">
        <f t="shared" si="419"/>
        <v>908723.3</v>
      </c>
      <c r="C5322" s="274">
        <f t="shared" si="418"/>
        <v>825663.99999999988</v>
      </c>
      <c r="D5322" s="276">
        <f t="shared" si="420"/>
        <v>170.81265037593985</v>
      </c>
      <c r="E5322" s="276">
        <f t="shared" si="421"/>
        <v>155.19999999999999</v>
      </c>
    </row>
    <row r="5323" spans="1:5" x14ac:dyDescent="0.2">
      <c r="A5323" s="273">
        <f t="shared" si="417"/>
        <v>5321</v>
      </c>
      <c r="B5323" s="16">
        <f t="shared" si="419"/>
        <v>908890.47750000004</v>
      </c>
      <c r="C5323" s="274">
        <f t="shared" si="418"/>
        <v>825819.2</v>
      </c>
      <c r="D5323" s="276">
        <f t="shared" si="420"/>
        <v>170.81196720541251</v>
      </c>
      <c r="E5323" s="276">
        <f t="shared" si="421"/>
        <v>155.19999999999999</v>
      </c>
    </row>
    <row r="5324" spans="1:5" x14ac:dyDescent="0.2">
      <c r="A5324" s="273">
        <f t="shared" si="417"/>
        <v>5322</v>
      </c>
      <c r="B5324" s="16">
        <f t="shared" si="419"/>
        <v>909057.65500000003</v>
      </c>
      <c r="C5324" s="274">
        <f t="shared" si="418"/>
        <v>825974.39999999991</v>
      </c>
      <c r="D5324" s="276">
        <f t="shared" si="420"/>
        <v>170.8112842916197</v>
      </c>
      <c r="E5324" s="276">
        <f t="shared" si="421"/>
        <v>155.19999999999999</v>
      </c>
    </row>
    <row r="5325" spans="1:5" x14ac:dyDescent="0.2">
      <c r="A5325" s="273">
        <f t="shared" si="417"/>
        <v>5323</v>
      </c>
      <c r="B5325" s="16">
        <f t="shared" si="419"/>
        <v>909224.83250000002</v>
      </c>
      <c r="C5325" s="274">
        <f t="shared" si="418"/>
        <v>826129.6</v>
      </c>
      <c r="D5325" s="276">
        <f t="shared" si="420"/>
        <v>170.81060163441668</v>
      </c>
      <c r="E5325" s="276">
        <f t="shared" si="421"/>
        <v>155.19999999999999</v>
      </c>
    </row>
    <row r="5326" spans="1:5" x14ac:dyDescent="0.2">
      <c r="A5326" s="273">
        <f t="shared" si="417"/>
        <v>5324</v>
      </c>
      <c r="B5326" s="16">
        <f t="shared" si="419"/>
        <v>909392.01</v>
      </c>
      <c r="C5326" s="274">
        <f t="shared" si="418"/>
        <v>826284.79999999993</v>
      </c>
      <c r="D5326" s="276">
        <f t="shared" si="420"/>
        <v>170.80991923365892</v>
      </c>
      <c r="E5326" s="276">
        <f t="shared" si="421"/>
        <v>155.19999999999999</v>
      </c>
    </row>
    <row r="5327" spans="1:5" x14ac:dyDescent="0.2">
      <c r="A5327" s="273">
        <f t="shared" si="417"/>
        <v>5325</v>
      </c>
      <c r="B5327" s="16">
        <f t="shared" si="419"/>
        <v>909559.1875</v>
      </c>
      <c r="C5327" s="274">
        <f t="shared" si="418"/>
        <v>826439.99999999988</v>
      </c>
      <c r="D5327" s="276">
        <f t="shared" si="420"/>
        <v>170.80923708920187</v>
      </c>
      <c r="E5327" s="276">
        <f t="shared" si="421"/>
        <v>155.19999999999999</v>
      </c>
    </row>
    <row r="5328" spans="1:5" x14ac:dyDescent="0.2">
      <c r="A5328" s="273">
        <f t="shared" si="417"/>
        <v>5326</v>
      </c>
      <c r="B5328" s="16">
        <f t="shared" si="419"/>
        <v>909726.36499999999</v>
      </c>
      <c r="C5328" s="274">
        <f t="shared" si="418"/>
        <v>826595.2</v>
      </c>
      <c r="D5328" s="276">
        <f t="shared" si="420"/>
        <v>170.80855520090122</v>
      </c>
      <c r="E5328" s="276">
        <f t="shared" si="421"/>
        <v>155.19999999999999</v>
      </c>
    </row>
    <row r="5329" spans="1:5" x14ac:dyDescent="0.2">
      <c r="A5329" s="273">
        <f t="shared" si="417"/>
        <v>5327</v>
      </c>
      <c r="B5329" s="16">
        <f t="shared" si="419"/>
        <v>909893.54249999998</v>
      </c>
      <c r="C5329" s="274">
        <f t="shared" si="418"/>
        <v>826750.39999999991</v>
      </c>
      <c r="D5329" s="276">
        <f t="shared" si="420"/>
        <v>170.80787356861273</v>
      </c>
      <c r="E5329" s="276">
        <f t="shared" si="421"/>
        <v>155.19999999999999</v>
      </c>
    </row>
    <row r="5330" spans="1:5" x14ac:dyDescent="0.2">
      <c r="A5330" s="273">
        <f t="shared" si="417"/>
        <v>5328</v>
      </c>
      <c r="B5330" s="16">
        <f t="shared" si="419"/>
        <v>910060.72</v>
      </c>
      <c r="C5330" s="274">
        <f t="shared" si="418"/>
        <v>826905.59999999998</v>
      </c>
      <c r="D5330" s="276">
        <f t="shared" si="420"/>
        <v>170.80719219219219</v>
      </c>
      <c r="E5330" s="276">
        <f t="shared" si="421"/>
        <v>155.19999999999999</v>
      </c>
    </row>
    <row r="5331" spans="1:5" x14ac:dyDescent="0.2">
      <c r="A5331" s="273">
        <f t="shared" si="417"/>
        <v>5329</v>
      </c>
      <c r="B5331" s="16">
        <f t="shared" si="419"/>
        <v>910227.89750000008</v>
      </c>
      <c r="C5331" s="274">
        <f t="shared" si="418"/>
        <v>827060.79999999993</v>
      </c>
      <c r="D5331" s="276">
        <f t="shared" si="420"/>
        <v>170.80651107149561</v>
      </c>
      <c r="E5331" s="276">
        <f t="shared" si="421"/>
        <v>155.19999999999999</v>
      </c>
    </row>
    <row r="5332" spans="1:5" x14ac:dyDescent="0.2">
      <c r="A5332" s="273">
        <f t="shared" si="417"/>
        <v>5330</v>
      </c>
      <c r="B5332" s="16">
        <f t="shared" si="419"/>
        <v>910395.07500000007</v>
      </c>
      <c r="C5332" s="274">
        <f t="shared" si="418"/>
        <v>827215.99999999988</v>
      </c>
      <c r="D5332" s="276">
        <f t="shared" si="420"/>
        <v>170.805830206379</v>
      </c>
      <c r="E5332" s="276">
        <f t="shared" si="421"/>
        <v>155.19999999999999</v>
      </c>
    </row>
    <row r="5333" spans="1:5" x14ac:dyDescent="0.2">
      <c r="A5333" s="273">
        <f t="shared" si="417"/>
        <v>5331</v>
      </c>
      <c r="B5333" s="16">
        <f t="shared" si="419"/>
        <v>910562.25250000006</v>
      </c>
      <c r="C5333" s="274">
        <f t="shared" si="418"/>
        <v>827371.2</v>
      </c>
      <c r="D5333" s="276">
        <f t="shared" si="420"/>
        <v>170.80514959669856</v>
      </c>
      <c r="E5333" s="276">
        <f t="shared" si="421"/>
        <v>155.19999999999999</v>
      </c>
    </row>
    <row r="5334" spans="1:5" x14ac:dyDescent="0.2">
      <c r="A5334" s="273">
        <f t="shared" si="417"/>
        <v>5332</v>
      </c>
      <c r="B5334" s="16">
        <f t="shared" si="419"/>
        <v>910729.43</v>
      </c>
      <c r="C5334" s="274">
        <f t="shared" si="418"/>
        <v>827526.39999999991</v>
      </c>
      <c r="D5334" s="276">
        <f t="shared" si="420"/>
        <v>170.80446924231057</v>
      </c>
      <c r="E5334" s="276">
        <f t="shared" si="421"/>
        <v>155.19999999999999</v>
      </c>
    </row>
    <row r="5335" spans="1:5" x14ac:dyDescent="0.2">
      <c r="A5335" s="273">
        <f t="shared" si="417"/>
        <v>5333</v>
      </c>
      <c r="B5335" s="16">
        <f t="shared" si="419"/>
        <v>910896.60750000004</v>
      </c>
      <c r="C5335" s="274">
        <f t="shared" si="418"/>
        <v>827681.6</v>
      </c>
      <c r="D5335" s="276">
        <f t="shared" si="420"/>
        <v>170.80378914307144</v>
      </c>
      <c r="E5335" s="276">
        <f t="shared" si="421"/>
        <v>155.19999999999999</v>
      </c>
    </row>
    <row r="5336" spans="1:5" x14ac:dyDescent="0.2">
      <c r="A5336" s="273">
        <f t="shared" si="417"/>
        <v>5334</v>
      </c>
      <c r="B5336" s="16">
        <f t="shared" si="419"/>
        <v>911063.78500000003</v>
      </c>
      <c r="C5336" s="274">
        <f t="shared" si="418"/>
        <v>827836.79999999993</v>
      </c>
      <c r="D5336" s="276">
        <f t="shared" si="420"/>
        <v>170.80310929883765</v>
      </c>
      <c r="E5336" s="276">
        <f t="shared" si="421"/>
        <v>155.19999999999999</v>
      </c>
    </row>
    <row r="5337" spans="1:5" x14ac:dyDescent="0.2">
      <c r="A5337" s="273">
        <f t="shared" si="417"/>
        <v>5335</v>
      </c>
      <c r="B5337" s="16">
        <f t="shared" si="419"/>
        <v>911230.96250000002</v>
      </c>
      <c r="C5337" s="274">
        <f t="shared" si="418"/>
        <v>827991.99999999988</v>
      </c>
      <c r="D5337" s="276">
        <f t="shared" si="420"/>
        <v>170.8024297094658</v>
      </c>
      <c r="E5337" s="276">
        <f t="shared" si="421"/>
        <v>155.19999999999999</v>
      </c>
    </row>
    <row r="5338" spans="1:5" x14ac:dyDescent="0.2">
      <c r="A5338" s="273">
        <f t="shared" si="417"/>
        <v>5336</v>
      </c>
      <c r="B5338" s="16">
        <f t="shared" si="419"/>
        <v>911398.14</v>
      </c>
      <c r="C5338" s="274">
        <f t="shared" si="418"/>
        <v>828147.19999999995</v>
      </c>
      <c r="D5338" s="276">
        <f t="shared" si="420"/>
        <v>170.8017503748126</v>
      </c>
      <c r="E5338" s="276">
        <f t="shared" si="421"/>
        <v>155.19999999999999</v>
      </c>
    </row>
    <row r="5339" spans="1:5" x14ac:dyDescent="0.2">
      <c r="A5339" s="273">
        <f t="shared" si="417"/>
        <v>5337</v>
      </c>
      <c r="B5339" s="16">
        <f t="shared" si="419"/>
        <v>911565.3175</v>
      </c>
      <c r="C5339" s="274">
        <f t="shared" si="418"/>
        <v>828302.39999999991</v>
      </c>
      <c r="D5339" s="276">
        <f t="shared" si="420"/>
        <v>170.80107129473487</v>
      </c>
      <c r="E5339" s="276">
        <f t="shared" si="421"/>
        <v>155.19999999999999</v>
      </c>
    </row>
    <row r="5340" spans="1:5" x14ac:dyDescent="0.2">
      <c r="A5340" s="273">
        <f t="shared" si="417"/>
        <v>5338</v>
      </c>
      <c r="B5340" s="16">
        <f t="shared" si="419"/>
        <v>911732.495</v>
      </c>
      <c r="C5340" s="274">
        <f t="shared" si="418"/>
        <v>828457.6</v>
      </c>
      <c r="D5340" s="276">
        <f t="shared" si="420"/>
        <v>170.80039246908956</v>
      </c>
      <c r="E5340" s="276">
        <f t="shared" si="421"/>
        <v>155.19999999999999</v>
      </c>
    </row>
    <row r="5341" spans="1:5" x14ac:dyDescent="0.2">
      <c r="A5341" s="273">
        <f t="shared" si="417"/>
        <v>5339</v>
      </c>
      <c r="B5341" s="16">
        <f t="shared" si="419"/>
        <v>911899.67249999999</v>
      </c>
      <c r="C5341" s="274">
        <f t="shared" si="418"/>
        <v>828612.79999999993</v>
      </c>
      <c r="D5341" s="276">
        <f t="shared" si="420"/>
        <v>170.79971389773365</v>
      </c>
      <c r="E5341" s="276">
        <f t="shared" si="421"/>
        <v>155.19999999999999</v>
      </c>
    </row>
    <row r="5342" spans="1:5" x14ac:dyDescent="0.2">
      <c r="A5342" s="273">
        <f t="shared" si="417"/>
        <v>5340</v>
      </c>
      <c r="B5342" s="16">
        <f t="shared" si="419"/>
        <v>912066.85</v>
      </c>
      <c r="C5342" s="274">
        <f t="shared" si="418"/>
        <v>828767.99999999988</v>
      </c>
      <c r="D5342" s="276">
        <f t="shared" si="420"/>
        <v>170.79903558052433</v>
      </c>
      <c r="E5342" s="276">
        <f t="shared" si="421"/>
        <v>155.19999999999999</v>
      </c>
    </row>
    <row r="5343" spans="1:5" x14ac:dyDescent="0.2">
      <c r="A5343" s="273">
        <f t="shared" si="417"/>
        <v>5341</v>
      </c>
      <c r="B5343" s="16">
        <f t="shared" si="419"/>
        <v>912234.02750000008</v>
      </c>
      <c r="C5343" s="274">
        <f t="shared" si="418"/>
        <v>828923.2</v>
      </c>
      <c r="D5343" s="276">
        <f t="shared" si="420"/>
        <v>170.79835751731886</v>
      </c>
      <c r="E5343" s="276">
        <f t="shared" si="421"/>
        <v>155.19999999999999</v>
      </c>
    </row>
    <row r="5344" spans="1:5" x14ac:dyDescent="0.2">
      <c r="A5344" s="273">
        <f t="shared" si="417"/>
        <v>5342</v>
      </c>
      <c r="B5344" s="16">
        <f t="shared" si="419"/>
        <v>912401.20500000007</v>
      </c>
      <c r="C5344" s="274">
        <f t="shared" si="418"/>
        <v>829078.39999999991</v>
      </c>
      <c r="D5344" s="276">
        <f t="shared" si="420"/>
        <v>170.79767970797457</v>
      </c>
      <c r="E5344" s="276">
        <f t="shared" si="421"/>
        <v>155.19999999999999</v>
      </c>
    </row>
    <row r="5345" spans="1:5" x14ac:dyDescent="0.2">
      <c r="A5345" s="273">
        <f t="shared" ref="A5345:A5408" si="422">A5344+1</f>
        <v>5343</v>
      </c>
      <c r="B5345" s="16">
        <f t="shared" si="419"/>
        <v>912568.38250000007</v>
      </c>
      <c r="C5345" s="274">
        <f t="shared" ref="C5345:C5408" si="423">A5345*155.2</f>
        <v>829233.6</v>
      </c>
      <c r="D5345" s="276">
        <f t="shared" si="420"/>
        <v>170.79700215234888</v>
      </c>
      <c r="E5345" s="276">
        <f t="shared" si="421"/>
        <v>155.19999999999999</v>
      </c>
    </row>
    <row r="5346" spans="1:5" x14ac:dyDescent="0.2">
      <c r="A5346" s="273">
        <f t="shared" si="422"/>
        <v>5344</v>
      </c>
      <c r="B5346" s="16">
        <f t="shared" si="419"/>
        <v>912735.56</v>
      </c>
      <c r="C5346" s="274">
        <f t="shared" si="423"/>
        <v>829388.79999999993</v>
      </c>
      <c r="D5346" s="276">
        <f t="shared" si="420"/>
        <v>170.79632485029941</v>
      </c>
      <c r="E5346" s="276">
        <f t="shared" si="421"/>
        <v>155.19999999999999</v>
      </c>
    </row>
    <row r="5347" spans="1:5" x14ac:dyDescent="0.2">
      <c r="A5347" s="273">
        <f t="shared" si="422"/>
        <v>5345</v>
      </c>
      <c r="B5347" s="16">
        <f t="shared" si="419"/>
        <v>912902.73750000005</v>
      </c>
      <c r="C5347" s="274">
        <f t="shared" si="423"/>
        <v>829543.99999999988</v>
      </c>
      <c r="D5347" s="276">
        <f t="shared" si="420"/>
        <v>170.79564780168383</v>
      </c>
      <c r="E5347" s="276">
        <f t="shared" si="421"/>
        <v>155.19999999999999</v>
      </c>
    </row>
    <row r="5348" spans="1:5" x14ac:dyDescent="0.2">
      <c r="A5348" s="273">
        <f t="shared" si="422"/>
        <v>5346</v>
      </c>
      <c r="B5348" s="16">
        <f t="shared" si="419"/>
        <v>913069.91500000004</v>
      </c>
      <c r="C5348" s="274">
        <f t="shared" si="423"/>
        <v>829699.2</v>
      </c>
      <c r="D5348" s="276">
        <f t="shared" si="420"/>
        <v>170.7949710063599</v>
      </c>
      <c r="E5348" s="276">
        <f t="shared" si="421"/>
        <v>155.19999999999999</v>
      </c>
    </row>
    <row r="5349" spans="1:5" x14ac:dyDescent="0.2">
      <c r="A5349" s="273">
        <f t="shared" si="422"/>
        <v>5347</v>
      </c>
      <c r="B5349" s="16">
        <f t="shared" si="419"/>
        <v>913237.09250000003</v>
      </c>
      <c r="C5349" s="274">
        <f t="shared" si="423"/>
        <v>829854.39999999991</v>
      </c>
      <c r="D5349" s="276">
        <f t="shared" si="420"/>
        <v>170.79429446418553</v>
      </c>
      <c r="E5349" s="276">
        <f t="shared" si="421"/>
        <v>155.19999999999999</v>
      </c>
    </row>
    <row r="5350" spans="1:5" x14ac:dyDescent="0.2">
      <c r="A5350" s="273">
        <f t="shared" si="422"/>
        <v>5348</v>
      </c>
      <c r="B5350" s="16">
        <f t="shared" si="419"/>
        <v>913404.27</v>
      </c>
      <c r="C5350" s="274">
        <f t="shared" si="423"/>
        <v>830009.6</v>
      </c>
      <c r="D5350" s="276">
        <f t="shared" si="420"/>
        <v>170.79361817501871</v>
      </c>
      <c r="E5350" s="276">
        <f t="shared" si="421"/>
        <v>155.19999999999999</v>
      </c>
    </row>
    <row r="5351" spans="1:5" x14ac:dyDescent="0.2">
      <c r="A5351" s="273">
        <f t="shared" si="422"/>
        <v>5349</v>
      </c>
      <c r="B5351" s="16">
        <f t="shared" si="419"/>
        <v>913571.44750000001</v>
      </c>
      <c r="C5351" s="274">
        <f t="shared" si="423"/>
        <v>830164.79999999993</v>
      </c>
      <c r="D5351" s="276">
        <f t="shared" si="420"/>
        <v>170.79294213871751</v>
      </c>
      <c r="E5351" s="276">
        <f t="shared" si="421"/>
        <v>155.19999999999999</v>
      </c>
    </row>
    <row r="5352" spans="1:5" x14ac:dyDescent="0.2">
      <c r="A5352" s="273">
        <f t="shared" si="422"/>
        <v>5350</v>
      </c>
      <c r="B5352" s="16">
        <f t="shared" si="419"/>
        <v>913738.625</v>
      </c>
      <c r="C5352" s="274">
        <f t="shared" si="423"/>
        <v>830319.99999999988</v>
      </c>
      <c r="D5352" s="276">
        <f t="shared" si="420"/>
        <v>170.79226635514019</v>
      </c>
      <c r="E5352" s="276">
        <f t="shared" si="421"/>
        <v>155.19999999999999</v>
      </c>
    </row>
    <row r="5353" spans="1:5" x14ac:dyDescent="0.2">
      <c r="A5353" s="273">
        <f t="shared" si="422"/>
        <v>5351</v>
      </c>
      <c r="B5353" s="16">
        <f t="shared" si="419"/>
        <v>913905.80249999999</v>
      </c>
      <c r="C5353" s="274">
        <f t="shared" si="423"/>
        <v>830475.2</v>
      </c>
      <c r="D5353" s="276">
        <f t="shared" si="420"/>
        <v>170.791590824145</v>
      </c>
      <c r="E5353" s="276">
        <f t="shared" si="421"/>
        <v>155.19999999999999</v>
      </c>
    </row>
    <row r="5354" spans="1:5" x14ac:dyDescent="0.2">
      <c r="A5354" s="273">
        <f t="shared" si="422"/>
        <v>5352</v>
      </c>
      <c r="B5354" s="16">
        <f t="shared" si="419"/>
        <v>914072.98</v>
      </c>
      <c r="C5354" s="274">
        <f t="shared" si="423"/>
        <v>830630.39999999991</v>
      </c>
      <c r="D5354" s="276">
        <f t="shared" si="420"/>
        <v>170.79091554559042</v>
      </c>
      <c r="E5354" s="276">
        <f t="shared" si="421"/>
        <v>155.19999999999999</v>
      </c>
    </row>
    <row r="5355" spans="1:5" x14ac:dyDescent="0.2">
      <c r="A5355" s="273">
        <f t="shared" si="422"/>
        <v>5353</v>
      </c>
      <c r="B5355" s="16">
        <f t="shared" si="419"/>
        <v>914240.15749999997</v>
      </c>
      <c r="C5355" s="274">
        <f t="shared" si="423"/>
        <v>830785.6</v>
      </c>
      <c r="D5355" s="276">
        <f t="shared" si="420"/>
        <v>170.79024051933496</v>
      </c>
      <c r="E5355" s="276">
        <f t="shared" si="421"/>
        <v>155.19999999999999</v>
      </c>
    </row>
    <row r="5356" spans="1:5" x14ac:dyDescent="0.2">
      <c r="A5356" s="273">
        <f t="shared" si="422"/>
        <v>5354</v>
      </c>
      <c r="B5356" s="16">
        <f t="shared" si="419"/>
        <v>914407.33500000008</v>
      </c>
      <c r="C5356" s="274">
        <f t="shared" si="423"/>
        <v>830940.79999999993</v>
      </c>
      <c r="D5356" s="276">
        <f t="shared" si="420"/>
        <v>170.78956574523721</v>
      </c>
      <c r="E5356" s="276">
        <f t="shared" si="421"/>
        <v>155.19999999999999</v>
      </c>
    </row>
    <row r="5357" spans="1:5" x14ac:dyDescent="0.2">
      <c r="A5357" s="273">
        <f t="shared" si="422"/>
        <v>5355</v>
      </c>
      <c r="B5357" s="16">
        <f t="shared" si="419"/>
        <v>914574.51250000007</v>
      </c>
      <c r="C5357" s="274">
        <f t="shared" si="423"/>
        <v>831095.99999999988</v>
      </c>
      <c r="D5357" s="276">
        <f t="shared" si="420"/>
        <v>170.78889122315593</v>
      </c>
      <c r="E5357" s="276">
        <f t="shared" si="421"/>
        <v>155.19999999999999</v>
      </c>
    </row>
    <row r="5358" spans="1:5" x14ac:dyDescent="0.2">
      <c r="A5358" s="273">
        <f t="shared" si="422"/>
        <v>5356</v>
      </c>
      <c r="B5358" s="16">
        <f t="shared" si="419"/>
        <v>914741.69000000006</v>
      </c>
      <c r="C5358" s="274">
        <f t="shared" si="423"/>
        <v>831251.2</v>
      </c>
      <c r="D5358" s="276">
        <f t="shared" si="420"/>
        <v>170.78821695294997</v>
      </c>
      <c r="E5358" s="276">
        <f t="shared" si="421"/>
        <v>155.19999999999999</v>
      </c>
    </row>
    <row r="5359" spans="1:5" x14ac:dyDescent="0.2">
      <c r="A5359" s="273">
        <f t="shared" si="422"/>
        <v>5357</v>
      </c>
      <c r="B5359" s="16">
        <f t="shared" si="419"/>
        <v>914908.86750000005</v>
      </c>
      <c r="C5359" s="274">
        <f t="shared" si="423"/>
        <v>831406.39999999991</v>
      </c>
      <c r="D5359" s="276">
        <f t="shared" si="420"/>
        <v>170.78754293447827</v>
      </c>
      <c r="E5359" s="276">
        <f t="shared" si="421"/>
        <v>155.19999999999999</v>
      </c>
    </row>
    <row r="5360" spans="1:5" x14ac:dyDescent="0.2">
      <c r="A5360" s="273">
        <f t="shared" si="422"/>
        <v>5358</v>
      </c>
      <c r="B5360" s="16">
        <f t="shared" si="419"/>
        <v>915076.04500000004</v>
      </c>
      <c r="C5360" s="274">
        <f t="shared" si="423"/>
        <v>831561.6</v>
      </c>
      <c r="D5360" s="276">
        <f t="shared" si="420"/>
        <v>170.78686916759986</v>
      </c>
      <c r="E5360" s="276">
        <f t="shared" si="421"/>
        <v>155.19999999999999</v>
      </c>
    </row>
    <row r="5361" spans="1:5" x14ac:dyDescent="0.2">
      <c r="A5361" s="273">
        <f t="shared" si="422"/>
        <v>5359</v>
      </c>
      <c r="B5361" s="16">
        <f t="shared" si="419"/>
        <v>915243.22250000003</v>
      </c>
      <c r="C5361" s="274">
        <f t="shared" si="423"/>
        <v>831716.79999999993</v>
      </c>
      <c r="D5361" s="276">
        <f t="shared" si="420"/>
        <v>170.78619565217392</v>
      </c>
      <c r="E5361" s="276">
        <f t="shared" si="421"/>
        <v>155.19999999999999</v>
      </c>
    </row>
    <row r="5362" spans="1:5" x14ac:dyDescent="0.2">
      <c r="A5362" s="273">
        <f t="shared" si="422"/>
        <v>5360</v>
      </c>
      <c r="B5362" s="16">
        <f t="shared" si="419"/>
        <v>915410.4</v>
      </c>
      <c r="C5362" s="274">
        <f t="shared" si="423"/>
        <v>831871.99999999988</v>
      </c>
      <c r="D5362" s="276">
        <f t="shared" si="420"/>
        <v>170.78552238805972</v>
      </c>
      <c r="E5362" s="276">
        <f t="shared" si="421"/>
        <v>155.19999999999999</v>
      </c>
    </row>
    <row r="5363" spans="1:5" x14ac:dyDescent="0.2">
      <c r="A5363" s="273">
        <f t="shared" si="422"/>
        <v>5361</v>
      </c>
      <c r="B5363" s="16">
        <f t="shared" si="419"/>
        <v>915577.57750000001</v>
      </c>
      <c r="C5363" s="274">
        <f t="shared" si="423"/>
        <v>832027.2</v>
      </c>
      <c r="D5363" s="276">
        <f t="shared" si="420"/>
        <v>170.78484937511658</v>
      </c>
      <c r="E5363" s="276">
        <f t="shared" si="421"/>
        <v>155.19999999999999</v>
      </c>
    </row>
    <row r="5364" spans="1:5" x14ac:dyDescent="0.2">
      <c r="A5364" s="273">
        <f t="shared" si="422"/>
        <v>5362</v>
      </c>
      <c r="B5364" s="16">
        <f t="shared" si="419"/>
        <v>915744.755</v>
      </c>
      <c r="C5364" s="274">
        <f t="shared" si="423"/>
        <v>832182.39999999991</v>
      </c>
      <c r="D5364" s="276">
        <f t="shared" si="420"/>
        <v>170.78417661320404</v>
      </c>
      <c r="E5364" s="276">
        <f t="shared" si="421"/>
        <v>155.19999999999999</v>
      </c>
    </row>
    <row r="5365" spans="1:5" x14ac:dyDescent="0.2">
      <c r="A5365" s="273">
        <f t="shared" si="422"/>
        <v>5363</v>
      </c>
      <c r="B5365" s="16">
        <f t="shared" si="419"/>
        <v>915911.9325</v>
      </c>
      <c r="C5365" s="274">
        <f t="shared" si="423"/>
        <v>832337.6</v>
      </c>
      <c r="D5365" s="276">
        <f t="shared" si="420"/>
        <v>170.78350410218161</v>
      </c>
      <c r="E5365" s="276">
        <f t="shared" si="421"/>
        <v>155.19999999999999</v>
      </c>
    </row>
    <row r="5366" spans="1:5" x14ac:dyDescent="0.2">
      <c r="A5366" s="273">
        <f t="shared" si="422"/>
        <v>5364</v>
      </c>
      <c r="B5366" s="16">
        <f t="shared" si="419"/>
        <v>916079.11</v>
      </c>
      <c r="C5366" s="274">
        <f t="shared" si="423"/>
        <v>832492.79999999993</v>
      </c>
      <c r="D5366" s="276">
        <f t="shared" si="420"/>
        <v>170.78283184190903</v>
      </c>
      <c r="E5366" s="276">
        <f t="shared" si="421"/>
        <v>155.19999999999999</v>
      </c>
    </row>
    <row r="5367" spans="1:5" x14ac:dyDescent="0.2">
      <c r="A5367" s="273">
        <f t="shared" si="422"/>
        <v>5365</v>
      </c>
      <c r="B5367" s="16">
        <f t="shared" si="419"/>
        <v>916246.28749999998</v>
      </c>
      <c r="C5367" s="274">
        <f t="shared" si="423"/>
        <v>832647.99999999988</v>
      </c>
      <c r="D5367" s="276">
        <f t="shared" si="420"/>
        <v>170.78215983224604</v>
      </c>
      <c r="E5367" s="276">
        <f t="shared" si="421"/>
        <v>155.19999999999999</v>
      </c>
    </row>
    <row r="5368" spans="1:5" x14ac:dyDescent="0.2">
      <c r="A5368" s="273">
        <f t="shared" si="422"/>
        <v>5366</v>
      </c>
      <c r="B5368" s="16">
        <f t="shared" si="419"/>
        <v>916413.46500000008</v>
      </c>
      <c r="C5368" s="274">
        <f t="shared" si="423"/>
        <v>832803.2</v>
      </c>
      <c r="D5368" s="276">
        <f t="shared" si="420"/>
        <v>170.78148807305257</v>
      </c>
      <c r="E5368" s="276">
        <f t="shared" si="421"/>
        <v>155.19999999999999</v>
      </c>
    </row>
    <row r="5369" spans="1:5" x14ac:dyDescent="0.2">
      <c r="A5369" s="273">
        <f t="shared" si="422"/>
        <v>5367</v>
      </c>
      <c r="B5369" s="16">
        <f t="shared" si="419"/>
        <v>916580.64250000007</v>
      </c>
      <c r="C5369" s="274">
        <f t="shared" si="423"/>
        <v>832958.39999999991</v>
      </c>
      <c r="D5369" s="276">
        <f t="shared" si="420"/>
        <v>170.78081656418857</v>
      </c>
      <c r="E5369" s="276">
        <f t="shared" si="421"/>
        <v>155.19999999999999</v>
      </c>
    </row>
    <row r="5370" spans="1:5" x14ac:dyDescent="0.2">
      <c r="A5370" s="273">
        <f t="shared" si="422"/>
        <v>5368</v>
      </c>
      <c r="B5370" s="16">
        <f t="shared" si="419"/>
        <v>916747.82000000007</v>
      </c>
      <c r="C5370" s="274">
        <f t="shared" si="423"/>
        <v>833113.59999999998</v>
      </c>
      <c r="D5370" s="276">
        <f t="shared" si="420"/>
        <v>170.78014530551417</v>
      </c>
      <c r="E5370" s="276">
        <f t="shared" si="421"/>
        <v>155.19999999999999</v>
      </c>
    </row>
    <row r="5371" spans="1:5" x14ac:dyDescent="0.2">
      <c r="A5371" s="273">
        <f t="shared" si="422"/>
        <v>5369</v>
      </c>
      <c r="B5371" s="16">
        <f t="shared" si="419"/>
        <v>916914.99750000006</v>
      </c>
      <c r="C5371" s="274">
        <f t="shared" si="423"/>
        <v>833268.79999999993</v>
      </c>
      <c r="D5371" s="276">
        <f t="shared" si="420"/>
        <v>170.77947429688956</v>
      </c>
      <c r="E5371" s="276">
        <f t="shared" si="421"/>
        <v>155.19999999999999</v>
      </c>
    </row>
    <row r="5372" spans="1:5" x14ac:dyDescent="0.2">
      <c r="A5372" s="273">
        <f t="shared" si="422"/>
        <v>5370</v>
      </c>
      <c r="B5372" s="16">
        <f t="shared" si="419"/>
        <v>917082.17500000005</v>
      </c>
      <c r="C5372" s="274">
        <f t="shared" si="423"/>
        <v>833423.99999999988</v>
      </c>
      <c r="D5372" s="276">
        <f t="shared" si="420"/>
        <v>170.77880353817505</v>
      </c>
      <c r="E5372" s="276">
        <f t="shared" si="421"/>
        <v>155.19999999999999</v>
      </c>
    </row>
    <row r="5373" spans="1:5" x14ac:dyDescent="0.2">
      <c r="A5373" s="273">
        <f t="shared" si="422"/>
        <v>5371</v>
      </c>
      <c r="B5373" s="16">
        <f t="shared" si="419"/>
        <v>917249.35250000004</v>
      </c>
      <c r="C5373" s="274">
        <f t="shared" si="423"/>
        <v>833579.2</v>
      </c>
      <c r="D5373" s="276">
        <f t="shared" si="420"/>
        <v>170.77813302923107</v>
      </c>
      <c r="E5373" s="276">
        <f t="shared" si="421"/>
        <v>155.19999999999999</v>
      </c>
    </row>
    <row r="5374" spans="1:5" x14ac:dyDescent="0.2">
      <c r="A5374" s="273">
        <f t="shared" si="422"/>
        <v>5372</v>
      </c>
      <c r="B5374" s="16">
        <f t="shared" si="419"/>
        <v>917416.53</v>
      </c>
      <c r="C5374" s="274">
        <f t="shared" si="423"/>
        <v>833734.39999999991</v>
      </c>
      <c r="D5374" s="276">
        <f t="shared" si="420"/>
        <v>170.77746276991809</v>
      </c>
      <c r="E5374" s="276">
        <f t="shared" si="421"/>
        <v>155.19999999999999</v>
      </c>
    </row>
    <row r="5375" spans="1:5" x14ac:dyDescent="0.2">
      <c r="A5375" s="273">
        <f t="shared" si="422"/>
        <v>5373</v>
      </c>
      <c r="B5375" s="16">
        <f t="shared" si="419"/>
        <v>917583.70750000002</v>
      </c>
      <c r="C5375" s="274">
        <f t="shared" si="423"/>
        <v>833889.6</v>
      </c>
      <c r="D5375" s="276">
        <f t="shared" si="420"/>
        <v>170.77679276009678</v>
      </c>
      <c r="E5375" s="276">
        <f t="shared" si="421"/>
        <v>155.19999999999999</v>
      </c>
    </row>
    <row r="5376" spans="1:5" x14ac:dyDescent="0.2">
      <c r="A5376" s="273">
        <f t="shared" si="422"/>
        <v>5374</v>
      </c>
      <c r="B5376" s="16">
        <f t="shared" si="419"/>
        <v>917750.88500000001</v>
      </c>
      <c r="C5376" s="274">
        <f t="shared" si="423"/>
        <v>834044.79999999993</v>
      </c>
      <c r="D5376" s="276">
        <f t="shared" si="420"/>
        <v>170.77612299962783</v>
      </c>
      <c r="E5376" s="276">
        <f t="shared" si="421"/>
        <v>155.19999999999999</v>
      </c>
    </row>
    <row r="5377" spans="1:5" x14ac:dyDescent="0.2">
      <c r="A5377" s="273">
        <f t="shared" si="422"/>
        <v>5375</v>
      </c>
      <c r="B5377" s="16">
        <f t="shared" si="419"/>
        <v>917918.0625</v>
      </c>
      <c r="C5377" s="274">
        <f t="shared" si="423"/>
        <v>834199.99999999988</v>
      </c>
      <c r="D5377" s="276">
        <f t="shared" si="420"/>
        <v>170.77545348837208</v>
      </c>
      <c r="E5377" s="276">
        <f t="shared" si="421"/>
        <v>155.19999999999999</v>
      </c>
    </row>
    <row r="5378" spans="1:5" x14ac:dyDescent="0.2">
      <c r="A5378" s="273">
        <f t="shared" si="422"/>
        <v>5376</v>
      </c>
      <c r="B5378" s="16">
        <f t="shared" si="419"/>
        <v>918085.24</v>
      </c>
      <c r="C5378" s="274">
        <f t="shared" si="423"/>
        <v>834355.19999999995</v>
      </c>
      <c r="D5378" s="276">
        <f t="shared" si="420"/>
        <v>170.77478422619046</v>
      </c>
      <c r="E5378" s="276">
        <f t="shared" si="421"/>
        <v>155.19999999999999</v>
      </c>
    </row>
    <row r="5379" spans="1:5" x14ac:dyDescent="0.2">
      <c r="A5379" s="273">
        <f t="shared" si="422"/>
        <v>5377</v>
      </c>
      <c r="B5379" s="16">
        <f t="shared" si="419"/>
        <v>918252.41749999998</v>
      </c>
      <c r="C5379" s="274">
        <f t="shared" si="423"/>
        <v>834510.39999999991</v>
      </c>
      <c r="D5379" s="276">
        <f t="shared" si="420"/>
        <v>170.77411521294403</v>
      </c>
      <c r="E5379" s="276">
        <f t="shared" si="421"/>
        <v>155.19999999999999</v>
      </c>
    </row>
    <row r="5380" spans="1:5" x14ac:dyDescent="0.2">
      <c r="A5380" s="273">
        <f t="shared" si="422"/>
        <v>5378</v>
      </c>
      <c r="B5380" s="16">
        <f t="shared" ref="B5380:B5443" si="424">1.165*(16600+(A5380*143.5))</f>
        <v>918419.59499999997</v>
      </c>
      <c r="C5380" s="274">
        <f t="shared" si="423"/>
        <v>834665.6</v>
      </c>
      <c r="D5380" s="276">
        <f t="shared" ref="D5380:D5443" si="425">B5380/A5380</f>
        <v>170.77344644849387</v>
      </c>
      <c r="E5380" s="276">
        <f t="shared" ref="E5380:E5443" si="426">C5380/A5380</f>
        <v>155.19999999999999</v>
      </c>
    </row>
    <row r="5381" spans="1:5" x14ac:dyDescent="0.2">
      <c r="A5381" s="273">
        <f t="shared" si="422"/>
        <v>5379</v>
      </c>
      <c r="B5381" s="16">
        <f t="shared" si="424"/>
        <v>918586.77250000008</v>
      </c>
      <c r="C5381" s="274">
        <f t="shared" si="423"/>
        <v>834820.79999999993</v>
      </c>
      <c r="D5381" s="276">
        <f t="shared" si="425"/>
        <v>170.77277793270127</v>
      </c>
      <c r="E5381" s="276">
        <f t="shared" si="426"/>
        <v>155.19999999999999</v>
      </c>
    </row>
    <row r="5382" spans="1:5" x14ac:dyDescent="0.2">
      <c r="A5382" s="273">
        <f t="shared" si="422"/>
        <v>5380</v>
      </c>
      <c r="B5382" s="16">
        <f t="shared" si="424"/>
        <v>918753.95000000007</v>
      </c>
      <c r="C5382" s="274">
        <f t="shared" si="423"/>
        <v>834975.99999999988</v>
      </c>
      <c r="D5382" s="276">
        <f t="shared" si="425"/>
        <v>170.77210966542754</v>
      </c>
      <c r="E5382" s="276">
        <f t="shared" si="426"/>
        <v>155.19999999999999</v>
      </c>
    </row>
    <row r="5383" spans="1:5" x14ac:dyDescent="0.2">
      <c r="A5383" s="273">
        <f t="shared" si="422"/>
        <v>5381</v>
      </c>
      <c r="B5383" s="16">
        <f t="shared" si="424"/>
        <v>918921.12750000006</v>
      </c>
      <c r="C5383" s="274">
        <f t="shared" si="423"/>
        <v>835131.2</v>
      </c>
      <c r="D5383" s="276">
        <f t="shared" si="425"/>
        <v>170.7714416465341</v>
      </c>
      <c r="E5383" s="276">
        <f t="shared" si="426"/>
        <v>155.19999999999999</v>
      </c>
    </row>
    <row r="5384" spans="1:5" x14ac:dyDescent="0.2">
      <c r="A5384" s="273">
        <f t="shared" si="422"/>
        <v>5382</v>
      </c>
      <c r="B5384" s="16">
        <f t="shared" si="424"/>
        <v>919088.30500000005</v>
      </c>
      <c r="C5384" s="274">
        <f t="shared" si="423"/>
        <v>835286.39999999991</v>
      </c>
      <c r="D5384" s="276">
        <f t="shared" si="425"/>
        <v>170.77077387588258</v>
      </c>
      <c r="E5384" s="276">
        <f t="shared" si="426"/>
        <v>155.19999999999999</v>
      </c>
    </row>
    <row r="5385" spans="1:5" x14ac:dyDescent="0.2">
      <c r="A5385" s="273">
        <f t="shared" si="422"/>
        <v>5383</v>
      </c>
      <c r="B5385" s="16">
        <f t="shared" si="424"/>
        <v>919255.48250000004</v>
      </c>
      <c r="C5385" s="274">
        <f t="shared" si="423"/>
        <v>835441.6</v>
      </c>
      <c r="D5385" s="276">
        <f t="shared" si="425"/>
        <v>170.77010635333457</v>
      </c>
      <c r="E5385" s="276">
        <f t="shared" si="426"/>
        <v>155.19999999999999</v>
      </c>
    </row>
    <row r="5386" spans="1:5" x14ac:dyDescent="0.2">
      <c r="A5386" s="273">
        <f t="shared" si="422"/>
        <v>5384</v>
      </c>
      <c r="B5386" s="16">
        <f t="shared" si="424"/>
        <v>919422.66</v>
      </c>
      <c r="C5386" s="274">
        <f t="shared" si="423"/>
        <v>835596.79999999993</v>
      </c>
      <c r="D5386" s="276">
        <f t="shared" si="425"/>
        <v>170.76943907875187</v>
      </c>
      <c r="E5386" s="276">
        <f t="shared" si="426"/>
        <v>155.19999999999999</v>
      </c>
    </row>
    <row r="5387" spans="1:5" x14ac:dyDescent="0.2">
      <c r="A5387" s="273">
        <f t="shared" si="422"/>
        <v>5385</v>
      </c>
      <c r="B5387" s="16">
        <f t="shared" si="424"/>
        <v>919589.83750000002</v>
      </c>
      <c r="C5387" s="274">
        <f t="shared" si="423"/>
        <v>835751.99999999988</v>
      </c>
      <c r="D5387" s="276">
        <f t="shared" si="425"/>
        <v>170.76877205199628</v>
      </c>
      <c r="E5387" s="276">
        <f t="shared" si="426"/>
        <v>155.19999999999999</v>
      </c>
    </row>
    <row r="5388" spans="1:5" x14ac:dyDescent="0.2">
      <c r="A5388" s="273">
        <f t="shared" si="422"/>
        <v>5386</v>
      </c>
      <c r="B5388" s="16">
        <f t="shared" si="424"/>
        <v>919757.01500000001</v>
      </c>
      <c r="C5388" s="274">
        <f t="shared" si="423"/>
        <v>835907.2</v>
      </c>
      <c r="D5388" s="276">
        <f t="shared" si="425"/>
        <v>170.76810527292983</v>
      </c>
      <c r="E5388" s="276">
        <f t="shared" si="426"/>
        <v>155.19999999999999</v>
      </c>
    </row>
    <row r="5389" spans="1:5" x14ac:dyDescent="0.2">
      <c r="A5389" s="273">
        <f t="shared" si="422"/>
        <v>5387</v>
      </c>
      <c r="B5389" s="16">
        <f t="shared" si="424"/>
        <v>919924.1925</v>
      </c>
      <c r="C5389" s="274">
        <f t="shared" si="423"/>
        <v>836062.39999999991</v>
      </c>
      <c r="D5389" s="276">
        <f t="shared" si="425"/>
        <v>170.76743874141451</v>
      </c>
      <c r="E5389" s="276">
        <f t="shared" si="426"/>
        <v>155.19999999999999</v>
      </c>
    </row>
    <row r="5390" spans="1:5" x14ac:dyDescent="0.2">
      <c r="A5390" s="273">
        <f t="shared" si="422"/>
        <v>5388</v>
      </c>
      <c r="B5390" s="16">
        <f t="shared" si="424"/>
        <v>920091.37</v>
      </c>
      <c r="C5390" s="274">
        <f t="shared" si="423"/>
        <v>836217.6</v>
      </c>
      <c r="D5390" s="276">
        <f t="shared" si="425"/>
        <v>170.76677245731256</v>
      </c>
      <c r="E5390" s="276">
        <f t="shared" si="426"/>
        <v>155.19999999999999</v>
      </c>
    </row>
    <row r="5391" spans="1:5" x14ac:dyDescent="0.2">
      <c r="A5391" s="273">
        <f t="shared" si="422"/>
        <v>5389</v>
      </c>
      <c r="B5391" s="16">
        <f t="shared" si="424"/>
        <v>920258.54749999999</v>
      </c>
      <c r="C5391" s="274">
        <f t="shared" si="423"/>
        <v>836372.79999999993</v>
      </c>
      <c r="D5391" s="276">
        <f t="shared" si="425"/>
        <v>170.76610642048618</v>
      </c>
      <c r="E5391" s="276">
        <f t="shared" si="426"/>
        <v>155.19999999999999</v>
      </c>
    </row>
    <row r="5392" spans="1:5" x14ac:dyDescent="0.2">
      <c r="A5392" s="273">
        <f t="shared" si="422"/>
        <v>5390</v>
      </c>
      <c r="B5392" s="16">
        <f t="shared" si="424"/>
        <v>920425.72499999998</v>
      </c>
      <c r="C5392" s="274">
        <f t="shared" si="423"/>
        <v>836527.99999999988</v>
      </c>
      <c r="D5392" s="276">
        <f t="shared" si="425"/>
        <v>170.76544063079777</v>
      </c>
      <c r="E5392" s="276">
        <f t="shared" si="426"/>
        <v>155.19999999999999</v>
      </c>
    </row>
    <row r="5393" spans="1:5" x14ac:dyDescent="0.2">
      <c r="A5393" s="273">
        <f t="shared" si="422"/>
        <v>5391</v>
      </c>
      <c r="B5393" s="16">
        <f t="shared" si="424"/>
        <v>920592.90250000008</v>
      </c>
      <c r="C5393" s="274">
        <f t="shared" si="423"/>
        <v>836683.2</v>
      </c>
      <c r="D5393" s="276">
        <f t="shared" si="425"/>
        <v>170.76477508810981</v>
      </c>
      <c r="E5393" s="276">
        <f t="shared" si="426"/>
        <v>155.19999999999999</v>
      </c>
    </row>
    <row r="5394" spans="1:5" x14ac:dyDescent="0.2">
      <c r="A5394" s="273">
        <f t="shared" si="422"/>
        <v>5392</v>
      </c>
      <c r="B5394" s="16">
        <f t="shared" si="424"/>
        <v>920760.08000000007</v>
      </c>
      <c r="C5394" s="274">
        <f t="shared" si="423"/>
        <v>836838.39999999991</v>
      </c>
      <c r="D5394" s="276">
        <f t="shared" si="425"/>
        <v>170.76410979228487</v>
      </c>
      <c r="E5394" s="276">
        <f t="shared" si="426"/>
        <v>155.19999999999999</v>
      </c>
    </row>
    <row r="5395" spans="1:5" x14ac:dyDescent="0.2">
      <c r="A5395" s="273">
        <f t="shared" si="422"/>
        <v>5393</v>
      </c>
      <c r="B5395" s="16">
        <f t="shared" si="424"/>
        <v>920927.25750000007</v>
      </c>
      <c r="C5395" s="274">
        <f t="shared" si="423"/>
        <v>836993.6</v>
      </c>
      <c r="D5395" s="276">
        <f t="shared" si="425"/>
        <v>170.76344474318563</v>
      </c>
      <c r="E5395" s="276">
        <f t="shared" si="426"/>
        <v>155.19999999999999</v>
      </c>
    </row>
    <row r="5396" spans="1:5" x14ac:dyDescent="0.2">
      <c r="A5396" s="273">
        <f t="shared" si="422"/>
        <v>5394</v>
      </c>
      <c r="B5396" s="16">
        <f t="shared" si="424"/>
        <v>921094.43500000006</v>
      </c>
      <c r="C5396" s="274">
        <f t="shared" si="423"/>
        <v>837148.79999999993</v>
      </c>
      <c r="D5396" s="276">
        <f t="shared" si="425"/>
        <v>170.76277994067485</v>
      </c>
      <c r="E5396" s="276">
        <f t="shared" si="426"/>
        <v>155.19999999999999</v>
      </c>
    </row>
    <row r="5397" spans="1:5" x14ac:dyDescent="0.2">
      <c r="A5397" s="273">
        <f t="shared" si="422"/>
        <v>5395</v>
      </c>
      <c r="B5397" s="16">
        <f t="shared" si="424"/>
        <v>921261.61250000005</v>
      </c>
      <c r="C5397" s="274">
        <f t="shared" si="423"/>
        <v>837303.99999999988</v>
      </c>
      <c r="D5397" s="276">
        <f t="shared" si="425"/>
        <v>170.76211538461538</v>
      </c>
      <c r="E5397" s="276">
        <f t="shared" si="426"/>
        <v>155.19999999999999</v>
      </c>
    </row>
    <row r="5398" spans="1:5" x14ac:dyDescent="0.2">
      <c r="A5398" s="273">
        <f t="shared" si="422"/>
        <v>5396</v>
      </c>
      <c r="B5398" s="16">
        <f t="shared" si="424"/>
        <v>921428.79</v>
      </c>
      <c r="C5398" s="274">
        <f t="shared" si="423"/>
        <v>837459.2</v>
      </c>
      <c r="D5398" s="276">
        <f t="shared" si="425"/>
        <v>170.76145107487028</v>
      </c>
      <c r="E5398" s="276">
        <f t="shared" si="426"/>
        <v>155.19999999999999</v>
      </c>
    </row>
    <row r="5399" spans="1:5" x14ac:dyDescent="0.2">
      <c r="A5399" s="273">
        <f t="shared" si="422"/>
        <v>5397</v>
      </c>
      <c r="B5399" s="16">
        <f t="shared" si="424"/>
        <v>921595.96750000003</v>
      </c>
      <c r="C5399" s="274">
        <f t="shared" si="423"/>
        <v>837614.39999999991</v>
      </c>
      <c r="D5399" s="276">
        <f t="shared" si="425"/>
        <v>170.76078701130257</v>
      </c>
      <c r="E5399" s="276">
        <f t="shared" si="426"/>
        <v>155.19999999999999</v>
      </c>
    </row>
    <row r="5400" spans="1:5" x14ac:dyDescent="0.2">
      <c r="A5400" s="273">
        <f t="shared" si="422"/>
        <v>5398</v>
      </c>
      <c r="B5400" s="16">
        <f t="shared" si="424"/>
        <v>921763.14500000002</v>
      </c>
      <c r="C5400" s="274">
        <f t="shared" si="423"/>
        <v>837769.6</v>
      </c>
      <c r="D5400" s="276">
        <f t="shared" si="425"/>
        <v>170.76012319377548</v>
      </c>
      <c r="E5400" s="276">
        <f t="shared" si="426"/>
        <v>155.19999999999999</v>
      </c>
    </row>
    <row r="5401" spans="1:5" x14ac:dyDescent="0.2">
      <c r="A5401" s="273">
        <f t="shared" si="422"/>
        <v>5399</v>
      </c>
      <c r="B5401" s="16">
        <f t="shared" si="424"/>
        <v>921930.32250000001</v>
      </c>
      <c r="C5401" s="274">
        <f t="shared" si="423"/>
        <v>837924.79999999993</v>
      </c>
      <c r="D5401" s="276">
        <f t="shared" si="425"/>
        <v>170.75945962215226</v>
      </c>
      <c r="E5401" s="276">
        <f t="shared" si="426"/>
        <v>155.19999999999999</v>
      </c>
    </row>
    <row r="5402" spans="1:5" x14ac:dyDescent="0.2">
      <c r="A5402" s="273">
        <f t="shared" si="422"/>
        <v>5400</v>
      </c>
      <c r="B5402" s="16">
        <f t="shared" si="424"/>
        <v>922097.5</v>
      </c>
      <c r="C5402" s="274">
        <f t="shared" si="423"/>
        <v>838079.99999999988</v>
      </c>
      <c r="D5402" s="276">
        <f t="shared" si="425"/>
        <v>170.75879629629631</v>
      </c>
      <c r="E5402" s="276">
        <f t="shared" si="426"/>
        <v>155.19999999999999</v>
      </c>
    </row>
    <row r="5403" spans="1:5" x14ac:dyDescent="0.2">
      <c r="A5403" s="273">
        <f t="shared" si="422"/>
        <v>5401</v>
      </c>
      <c r="B5403" s="16">
        <f t="shared" si="424"/>
        <v>922264.67749999999</v>
      </c>
      <c r="C5403" s="274">
        <f t="shared" si="423"/>
        <v>838235.2</v>
      </c>
      <c r="D5403" s="276">
        <f t="shared" si="425"/>
        <v>170.75813321607109</v>
      </c>
      <c r="E5403" s="276">
        <f t="shared" si="426"/>
        <v>155.19999999999999</v>
      </c>
    </row>
    <row r="5404" spans="1:5" x14ac:dyDescent="0.2">
      <c r="A5404" s="273">
        <f t="shared" si="422"/>
        <v>5402</v>
      </c>
      <c r="B5404" s="16">
        <f t="shared" si="424"/>
        <v>922431.85499999998</v>
      </c>
      <c r="C5404" s="274">
        <f t="shared" si="423"/>
        <v>838390.39999999991</v>
      </c>
      <c r="D5404" s="276">
        <f t="shared" si="425"/>
        <v>170.75747038134026</v>
      </c>
      <c r="E5404" s="276">
        <f t="shared" si="426"/>
        <v>155.19999999999999</v>
      </c>
    </row>
    <row r="5405" spans="1:5" x14ac:dyDescent="0.2">
      <c r="A5405" s="273">
        <f t="shared" si="422"/>
        <v>5403</v>
      </c>
      <c r="B5405" s="16">
        <f t="shared" si="424"/>
        <v>922599.03249999997</v>
      </c>
      <c r="C5405" s="274">
        <f t="shared" si="423"/>
        <v>838545.6</v>
      </c>
      <c r="D5405" s="276">
        <f t="shared" si="425"/>
        <v>170.75680779196742</v>
      </c>
      <c r="E5405" s="276">
        <f t="shared" si="426"/>
        <v>155.19999999999999</v>
      </c>
    </row>
    <row r="5406" spans="1:5" x14ac:dyDescent="0.2">
      <c r="A5406" s="273">
        <f t="shared" si="422"/>
        <v>5404</v>
      </c>
      <c r="B5406" s="16">
        <f t="shared" si="424"/>
        <v>922766.21000000008</v>
      </c>
      <c r="C5406" s="274">
        <f t="shared" si="423"/>
        <v>838700.79999999993</v>
      </c>
      <c r="D5406" s="276">
        <f t="shared" si="425"/>
        <v>170.75614544781644</v>
      </c>
      <c r="E5406" s="276">
        <f t="shared" si="426"/>
        <v>155.19999999999999</v>
      </c>
    </row>
    <row r="5407" spans="1:5" x14ac:dyDescent="0.2">
      <c r="A5407" s="273">
        <f t="shared" si="422"/>
        <v>5405</v>
      </c>
      <c r="B5407" s="16">
        <f t="shared" si="424"/>
        <v>922933.38750000007</v>
      </c>
      <c r="C5407" s="274">
        <f t="shared" si="423"/>
        <v>838855.99999999988</v>
      </c>
      <c r="D5407" s="276">
        <f t="shared" si="425"/>
        <v>170.75548334875117</v>
      </c>
      <c r="E5407" s="276">
        <f t="shared" si="426"/>
        <v>155.19999999999999</v>
      </c>
    </row>
    <row r="5408" spans="1:5" x14ac:dyDescent="0.2">
      <c r="A5408" s="273">
        <f t="shared" si="422"/>
        <v>5406</v>
      </c>
      <c r="B5408" s="16">
        <f t="shared" si="424"/>
        <v>923100.56500000006</v>
      </c>
      <c r="C5408" s="274">
        <f t="shared" si="423"/>
        <v>839011.2</v>
      </c>
      <c r="D5408" s="276">
        <f t="shared" si="425"/>
        <v>170.75482149463559</v>
      </c>
      <c r="E5408" s="276">
        <f t="shared" si="426"/>
        <v>155.19999999999999</v>
      </c>
    </row>
    <row r="5409" spans="1:5" x14ac:dyDescent="0.2">
      <c r="A5409" s="273">
        <f t="shared" ref="A5409:A5472" si="427">A5408+1</f>
        <v>5407</v>
      </c>
      <c r="B5409" s="16">
        <f t="shared" si="424"/>
        <v>923267.74250000005</v>
      </c>
      <c r="C5409" s="274">
        <f t="shared" ref="C5409:C5472" si="428">A5409*155.2</f>
        <v>839166.39999999991</v>
      </c>
      <c r="D5409" s="276">
        <f t="shared" si="425"/>
        <v>170.75415988533385</v>
      </c>
      <c r="E5409" s="276">
        <f t="shared" si="426"/>
        <v>155.19999999999999</v>
      </c>
    </row>
    <row r="5410" spans="1:5" x14ac:dyDescent="0.2">
      <c r="A5410" s="273">
        <f t="shared" si="427"/>
        <v>5408</v>
      </c>
      <c r="B5410" s="16">
        <f t="shared" si="424"/>
        <v>923434.92</v>
      </c>
      <c r="C5410" s="274">
        <f t="shared" si="428"/>
        <v>839321.59999999998</v>
      </c>
      <c r="D5410" s="276">
        <f t="shared" si="425"/>
        <v>170.75349852071005</v>
      </c>
      <c r="E5410" s="276">
        <f t="shared" si="426"/>
        <v>155.19999999999999</v>
      </c>
    </row>
    <row r="5411" spans="1:5" x14ac:dyDescent="0.2">
      <c r="A5411" s="273">
        <f t="shared" si="427"/>
        <v>5409</v>
      </c>
      <c r="B5411" s="16">
        <f t="shared" si="424"/>
        <v>923602.09750000003</v>
      </c>
      <c r="C5411" s="274">
        <f t="shared" si="428"/>
        <v>839476.79999999993</v>
      </c>
      <c r="D5411" s="276">
        <f t="shared" si="425"/>
        <v>170.75283740062858</v>
      </c>
      <c r="E5411" s="276">
        <f t="shared" si="426"/>
        <v>155.19999999999999</v>
      </c>
    </row>
    <row r="5412" spans="1:5" x14ac:dyDescent="0.2">
      <c r="A5412" s="273">
        <f t="shared" si="427"/>
        <v>5410</v>
      </c>
      <c r="B5412" s="16">
        <f t="shared" si="424"/>
        <v>923769.27500000002</v>
      </c>
      <c r="C5412" s="274">
        <f t="shared" si="428"/>
        <v>839631.99999999988</v>
      </c>
      <c r="D5412" s="276">
        <f t="shared" si="425"/>
        <v>170.7521765249538</v>
      </c>
      <c r="E5412" s="276">
        <f t="shared" si="426"/>
        <v>155.19999999999999</v>
      </c>
    </row>
    <row r="5413" spans="1:5" x14ac:dyDescent="0.2">
      <c r="A5413" s="273">
        <f t="shared" si="427"/>
        <v>5411</v>
      </c>
      <c r="B5413" s="16">
        <f t="shared" si="424"/>
        <v>923936.45250000001</v>
      </c>
      <c r="C5413" s="274">
        <f t="shared" si="428"/>
        <v>839787.2</v>
      </c>
      <c r="D5413" s="276">
        <f t="shared" si="425"/>
        <v>170.75151589355019</v>
      </c>
      <c r="E5413" s="276">
        <f t="shared" si="426"/>
        <v>155.19999999999999</v>
      </c>
    </row>
    <row r="5414" spans="1:5" x14ac:dyDescent="0.2">
      <c r="A5414" s="273">
        <f t="shared" si="427"/>
        <v>5412</v>
      </c>
      <c r="B5414" s="16">
        <f t="shared" si="424"/>
        <v>924103.63</v>
      </c>
      <c r="C5414" s="274">
        <f t="shared" si="428"/>
        <v>839942.39999999991</v>
      </c>
      <c r="D5414" s="276">
        <f t="shared" si="425"/>
        <v>170.75085550628233</v>
      </c>
      <c r="E5414" s="276">
        <f t="shared" si="426"/>
        <v>155.19999999999999</v>
      </c>
    </row>
    <row r="5415" spans="1:5" x14ac:dyDescent="0.2">
      <c r="A5415" s="273">
        <f t="shared" si="427"/>
        <v>5413</v>
      </c>
      <c r="B5415" s="16">
        <f t="shared" si="424"/>
        <v>924270.8075</v>
      </c>
      <c r="C5415" s="274">
        <f t="shared" si="428"/>
        <v>840097.6</v>
      </c>
      <c r="D5415" s="276">
        <f t="shared" si="425"/>
        <v>170.75019536301497</v>
      </c>
      <c r="E5415" s="276">
        <f t="shared" si="426"/>
        <v>155.19999999999999</v>
      </c>
    </row>
    <row r="5416" spans="1:5" x14ac:dyDescent="0.2">
      <c r="A5416" s="273">
        <f t="shared" si="427"/>
        <v>5414</v>
      </c>
      <c r="B5416" s="16">
        <f t="shared" si="424"/>
        <v>924437.98499999999</v>
      </c>
      <c r="C5416" s="274">
        <f t="shared" si="428"/>
        <v>840252.79999999993</v>
      </c>
      <c r="D5416" s="276">
        <f t="shared" si="425"/>
        <v>170.74953546361286</v>
      </c>
      <c r="E5416" s="276">
        <f t="shared" si="426"/>
        <v>155.19999999999999</v>
      </c>
    </row>
    <row r="5417" spans="1:5" x14ac:dyDescent="0.2">
      <c r="A5417" s="273">
        <f t="shared" si="427"/>
        <v>5415</v>
      </c>
      <c r="B5417" s="16">
        <f t="shared" si="424"/>
        <v>924605.16249999998</v>
      </c>
      <c r="C5417" s="274">
        <f t="shared" si="428"/>
        <v>840407.99999999988</v>
      </c>
      <c r="D5417" s="276">
        <f t="shared" si="425"/>
        <v>170.74887580794089</v>
      </c>
      <c r="E5417" s="276">
        <f t="shared" si="426"/>
        <v>155.19999999999999</v>
      </c>
    </row>
    <row r="5418" spans="1:5" x14ac:dyDescent="0.2">
      <c r="A5418" s="273">
        <f t="shared" si="427"/>
        <v>5416</v>
      </c>
      <c r="B5418" s="16">
        <f t="shared" si="424"/>
        <v>924772.34000000008</v>
      </c>
      <c r="C5418" s="274">
        <f t="shared" si="428"/>
        <v>840563.19999999995</v>
      </c>
      <c r="D5418" s="276">
        <f t="shared" si="425"/>
        <v>170.74821639586412</v>
      </c>
      <c r="E5418" s="276">
        <f t="shared" si="426"/>
        <v>155.19999999999999</v>
      </c>
    </row>
    <row r="5419" spans="1:5" x14ac:dyDescent="0.2">
      <c r="A5419" s="273">
        <f t="shared" si="427"/>
        <v>5417</v>
      </c>
      <c r="B5419" s="16">
        <f t="shared" si="424"/>
        <v>924939.51750000007</v>
      </c>
      <c r="C5419" s="274">
        <f t="shared" si="428"/>
        <v>840718.39999999991</v>
      </c>
      <c r="D5419" s="276">
        <f t="shared" si="425"/>
        <v>170.74755722724757</v>
      </c>
      <c r="E5419" s="276">
        <f t="shared" si="426"/>
        <v>155.19999999999999</v>
      </c>
    </row>
    <row r="5420" spans="1:5" x14ac:dyDescent="0.2">
      <c r="A5420" s="273">
        <f t="shared" si="427"/>
        <v>5418</v>
      </c>
      <c r="B5420" s="16">
        <f t="shared" si="424"/>
        <v>925106.69500000007</v>
      </c>
      <c r="C5420" s="274">
        <f t="shared" si="428"/>
        <v>840873.6</v>
      </c>
      <c r="D5420" s="276">
        <f t="shared" si="425"/>
        <v>170.74689830195646</v>
      </c>
      <c r="E5420" s="276">
        <f t="shared" si="426"/>
        <v>155.19999999999999</v>
      </c>
    </row>
    <row r="5421" spans="1:5" x14ac:dyDescent="0.2">
      <c r="A5421" s="273">
        <f t="shared" si="427"/>
        <v>5419</v>
      </c>
      <c r="B5421" s="16">
        <f t="shared" si="424"/>
        <v>925273.87250000006</v>
      </c>
      <c r="C5421" s="274">
        <f t="shared" si="428"/>
        <v>841028.79999999993</v>
      </c>
      <c r="D5421" s="276">
        <f t="shared" si="425"/>
        <v>170.74623961985608</v>
      </c>
      <c r="E5421" s="276">
        <f t="shared" si="426"/>
        <v>155.19999999999999</v>
      </c>
    </row>
    <row r="5422" spans="1:5" x14ac:dyDescent="0.2">
      <c r="A5422" s="273">
        <f t="shared" si="427"/>
        <v>5420</v>
      </c>
      <c r="B5422" s="16">
        <f t="shared" si="424"/>
        <v>925441.05</v>
      </c>
      <c r="C5422" s="274">
        <f t="shared" si="428"/>
        <v>841183.99999999988</v>
      </c>
      <c r="D5422" s="276">
        <f t="shared" si="425"/>
        <v>170.74558118081183</v>
      </c>
      <c r="E5422" s="276">
        <f t="shared" si="426"/>
        <v>155.19999999999999</v>
      </c>
    </row>
    <row r="5423" spans="1:5" x14ac:dyDescent="0.2">
      <c r="A5423" s="273">
        <f t="shared" si="427"/>
        <v>5421</v>
      </c>
      <c r="B5423" s="16">
        <f t="shared" si="424"/>
        <v>925608.22750000004</v>
      </c>
      <c r="C5423" s="274">
        <f t="shared" si="428"/>
        <v>841339.2</v>
      </c>
      <c r="D5423" s="276">
        <f t="shared" si="425"/>
        <v>170.74492298468917</v>
      </c>
      <c r="E5423" s="276">
        <f t="shared" si="426"/>
        <v>155.19999999999999</v>
      </c>
    </row>
    <row r="5424" spans="1:5" x14ac:dyDescent="0.2">
      <c r="A5424" s="273">
        <f t="shared" si="427"/>
        <v>5422</v>
      </c>
      <c r="B5424" s="16">
        <f t="shared" si="424"/>
        <v>925775.40500000003</v>
      </c>
      <c r="C5424" s="274">
        <f t="shared" si="428"/>
        <v>841494.39999999991</v>
      </c>
      <c r="D5424" s="276">
        <f t="shared" si="425"/>
        <v>170.74426503135376</v>
      </c>
      <c r="E5424" s="276">
        <f t="shared" si="426"/>
        <v>155.19999999999999</v>
      </c>
    </row>
    <row r="5425" spans="1:5" x14ac:dyDescent="0.2">
      <c r="A5425" s="273">
        <f t="shared" si="427"/>
        <v>5423</v>
      </c>
      <c r="B5425" s="16">
        <f t="shared" si="424"/>
        <v>925942.58250000002</v>
      </c>
      <c r="C5425" s="274">
        <f t="shared" si="428"/>
        <v>841649.6</v>
      </c>
      <c r="D5425" s="276">
        <f t="shared" si="425"/>
        <v>170.74360732067123</v>
      </c>
      <c r="E5425" s="276">
        <f t="shared" si="426"/>
        <v>155.19999999999999</v>
      </c>
    </row>
    <row r="5426" spans="1:5" x14ac:dyDescent="0.2">
      <c r="A5426" s="273">
        <f t="shared" si="427"/>
        <v>5424</v>
      </c>
      <c r="B5426" s="16">
        <f t="shared" si="424"/>
        <v>926109.76</v>
      </c>
      <c r="C5426" s="274">
        <f t="shared" si="428"/>
        <v>841804.79999999993</v>
      </c>
      <c r="D5426" s="276">
        <f t="shared" si="425"/>
        <v>170.74294985250737</v>
      </c>
      <c r="E5426" s="276">
        <f t="shared" si="426"/>
        <v>155.19999999999999</v>
      </c>
    </row>
    <row r="5427" spans="1:5" x14ac:dyDescent="0.2">
      <c r="A5427" s="273">
        <f t="shared" si="427"/>
        <v>5425</v>
      </c>
      <c r="B5427" s="16">
        <f t="shared" si="424"/>
        <v>926276.9375</v>
      </c>
      <c r="C5427" s="274">
        <f t="shared" si="428"/>
        <v>841959.99999999988</v>
      </c>
      <c r="D5427" s="276">
        <f t="shared" si="425"/>
        <v>170.7422926267281</v>
      </c>
      <c r="E5427" s="276">
        <f t="shared" si="426"/>
        <v>155.19999999999999</v>
      </c>
    </row>
    <row r="5428" spans="1:5" x14ac:dyDescent="0.2">
      <c r="A5428" s="273">
        <f t="shared" si="427"/>
        <v>5426</v>
      </c>
      <c r="B5428" s="16">
        <f t="shared" si="424"/>
        <v>926444.11499999999</v>
      </c>
      <c r="C5428" s="274">
        <f t="shared" si="428"/>
        <v>842115.2</v>
      </c>
      <c r="D5428" s="276">
        <f t="shared" si="425"/>
        <v>170.7416356431994</v>
      </c>
      <c r="E5428" s="276">
        <f t="shared" si="426"/>
        <v>155.19999999999999</v>
      </c>
    </row>
    <row r="5429" spans="1:5" x14ac:dyDescent="0.2">
      <c r="A5429" s="273">
        <f t="shared" si="427"/>
        <v>5427</v>
      </c>
      <c r="B5429" s="16">
        <f t="shared" si="424"/>
        <v>926611.29249999998</v>
      </c>
      <c r="C5429" s="274">
        <f t="shared" si="428"/>
        <v>842270.39999999991</v>
      </c>
      <c r="D5429" s="276">
        <f t="shared" si="425"/>
        <v>170.74097890178734</v>
      </c>
      <c r="E5429" s="276">
        <f t="shared" si="426"/>
        <v>155.19999999999999</v>
      </c>
    </row>
    <row r="5430" spans="1:5" x14ac:dyDescent="0.2">
      <c r="A5430" s="273">
        <f t="shared" si="427"/>
        <v>5428</v>
      </c>
      <c r="B5430" s="16">
        <f t="shared" si="424"/>
        <v>926778.47</v>
      </c>
      <c r="C5430" s="274">
        <f t="shared" si="428"/>
        <v>842425.6</v>
      </c>
      <c r="D5430" s="276">
        <f t="shared" si="425"/>
        <v>170.74032240235815</v>
      </c>
      <c r="E5430" s="276">
        <f t="shared" si="426"/>
        <v>155.19999999999999</v>
      </c>
    </row>
    <row r="5431" spans="1:5" x14ac:dyDescent="0.2">
      <c r="A5431" s="273">
        <f t="shared" si="427"/>
        <v>5429</v>
      </c>
      <c r="B5431" s="16">
        <f t="shared" si="424"/>
        <v>926945.64750000008</v>
      </c>
      <c r="C5431" s="274">
        <f t="shared" si="428"/>
        <v>842580.79999999993</v>
      </c>
      <c r="D5431" s="276">
        <f t="shared" si="425"/>
        <v>170.73966614477806</v>
      </c>
      <c r="E5431" s="276">
        <f t="shared" si="426"/>
        <v>155.19999999999999</v>
      </c>
    </row>
    <row r="5432" spans="1:5" x14ac:dyDescent="0.2">
      <c r="A5432" s="273">
        <f t="shared" si="427"/>
        <v>5430</v>
      </c>
      <c r="B5432" s="16">
        <f t="shared" si="424"/>
        <v>927112.82500000007</v>
      </c>
      <c r="C5432" s="274">
        <f t="shared" si="428"/>
        <v>842735.99999999988</v>
      </c>
      <c r="D5432" s="276">
        <f t="shared" si="425"/>
        <v>170.73901012891346</v>
      </c>
      <c r="E5432" s="276">
        <f t="shared" si="426"/>
        <v>155.19999999999999</v>
      </c>
    </row>
    <row r="5433" spans="1:5" x14ac:dyDescent="0.2">
      <c r="A5433" s="273">
        <f t="shared" si="427"/>
        <v>5431</v>
      </c>
      <c r="B5433" s="16">
        <f t="shared" si="424"/>
        <v>927280.00250000006</v>
      </c>
      <c r="C5433" s="274">
        <f t="shared" si="428"/>
        <v>842891.2</v>
      </c>
      <c r="D5433" s="276">
        <f t="shared" si="425"/>
        <v>170.73835435463084</v>
      </c>
      <c r="E5433" s="276">
        <f t="shared" si="426"/>
        <v>155.19999999999999</v>
      </c>
    </row>
    <row r="5434" spans="1:5" x14ac:dyDescent="0.2">
      <c r="A5434" s="273">
        <f t="shared" si="427"/>
        <v>5432</v>
      </c>
      <c r="B5434" s="16">
        <f t="shared" si="424"/>
        <v>927447.18</v>
      </c>
      <c r="C5434" s="274">
        <f t="shared" si="428"/>
        <v>843046.39999999991</v>
      </c>
      <c r="D5434" s="276">
        <f t="shared" si="425"/>
        <v>170.73769882179678</v>
      </c>
      <c r="E5434" s="276">
        <f t="shared" si="426"/>
        <v>155.19999999999999</v>
      </c>
    </row>
    <row r="5435" spans="1:5" x14ac:dyDescent="0.2">
      <c r="A5435" s="273">
        <f t="shared" si="427"/>
        <v>5433</v>
      </c>
      <c r="B5435" s="16">
        <f t="shared" si="424"/>
        <v>927614.35750000004</v>
      </c>
      <c r="C5435" s="274">
        <f t="shared" si="428"/>
        <v>843201.6</v>
      </c>
      <c r="D5435" s="276">
        <f t="shared" si="425"/>
        <v>170.73704353027793</v>
      </c>
      <c r="E5435" s="276">
        <f t="shared" si="426"/>
        <v>155.19999999999999</v>
      </c>
    </row>
    <row r="5436" spans="1:5" x14ac:dyDescent="0.2">
      <c r="A5436" s="273">
        <f t="shared" si="427"/>
        <v>5434</v>
      </c>
      <c r="B5436" s="16">
        <f t="shared" si="424"/>
        <v>927781.53500000003</v>
      </c>
      <c r="C5436" s="274">
        <f t="shared" si="428"/>
        <v>843356.79999999993</v>
      </c>
      <c r="D5436" s="276">
        <f t="shared" si="425"/>
        <v>170.73638847994113</v>
      </c>
      <c r="E5436" s="276">
        <f t="shared" si="426"/>
        <v>155.19999999999999</v>
      </c>
    </row>
    <row r="5437" spans="1:5" x14ac:dyDescent="0.2">
      <c r="A5437" s="273">
        <f t="shared" si="427"/>
        <v>5435</v>
      </c>
      <c r="B5437" s="16">
        <f t="shared" si="424"/>
        <v>927948.71250000002</v>
      </c>
      <c r="C5437" s="274">
        <f t="shared" si="428"/>
        <v>843511.99999999988</v>
      </c>
      <c r="D5437" s="276">
        <f t="shared" si="425"/>
        <v>170.73573367065319</v>
      </c>
      <c r="E5437" s="276">
        <f t="shared" si="426"/>
        <v>155.19999999999999</v>
      </c>
    </row>
    <row r="5438" spans="1:5" x14ac:dyDescent="0.2">
      <c r="A5438" s="273">
        <f t="shared" si="427"/>
        <v>5436</v>
      </c>
      <c r="B5438" s="16">
        <f t="shared" si="424"/>
        <v>928115.89</v>
      </c>
      <c r="C5438" s="274">
        <f t="shared" si="428"/>
        <v>843667.2</v>
      </c>
      <c r="D5438" s="276">
        <f t="shared" si="425"/>
        <v>170.73507910228111</v>
      </c>
      <c r="E5438" s="276">
        <f t="shared" si="426"/>
        <v>155.19999999999999</v>
      </c>
    </row>
    <row r="5439" spans="1:5" x14ac:dyDescent="0.2">
      <c r="A5439" s="273">
        <f t="shared" si="427"/>
        <v>5437</v>
      </c>
      <c r="B5439" s="16">
        <f t="shared" si="424"/>
        <v>928283.0675</v>
      </c>
      <c r="C5439" s="274">
        <f t="shared" si="428"/>
        <v>843822.39999999991</v>
      </c>
      <c r="D5439" s="276">
        <f t="shared" si="425"/>
        <v>170.73442477469192</v>
      </c>
      <c r="E5439" s="276">
        <f t="shared" si="426"/>
        <v>155.19999999999999</v>
      </c>
    </row>
    <row r="5440" spans="1:5" x14ac:dyDescent="0.2">
      <c r="A5440" s="273">
        <f t="shared" si="427"/>
        <v>5438</v>
      </c>
      <c r="B5440" s="16">
        <f t="shared" si="424"/>
        <v>928450.245</v>
      </c>
      <c r="C5440" s="274">
        <f t="shared" si="428"/>
        <v>843977.6</v>
      </c>
      <c r="D5440" s="276">
        <f t="shared" si="425"/>
        <v>170.73377068775284</v>
      </c>
      <c r="E5440" s="276">
        <f t="shared" si="426"/>
        <v>155.19999999999999</v>
      </c>
    </row>
    <row r="5441" spans="1:5" x14ac:dyDescent="0.2">
      <c r="A5441" s="273">
        <f t="shared" si="427"/>
        <v>5439</v>
      </c>
      <c r="B5441" s="16">
        <f t="shared" si="424"/>
        <v>928617.42249999999</v>
      </c>
      <c r="C5441" s="274">
        <f t="shared" si="428"/>
        <v>844132.79999999993</v>
      </c>
      <c r="D5441" s="276">
        <f t="shared" si="425"/>
        <v>170.73311684133111</v>
      </c>
      <c r="E5441" s="276">
        <f t="shared" si="426"/>
        <v>155.19999999999999</v>
      </c>
    </row>
    <row r="5442" spans="1:5" x14ac:dyDescent="0.2">
      <c r="A5442" s="273">
        <f t="shared" si="427"/>
        <v>5440</v>
      </c>
      <c r="B5442" s="16">
        <f t="shared" si="424"/>
        <v>928784.6</v>
      </c>
      <c r="C5442" s="274">
        <f t="shared" si="428"/>
        <v>844287.99999999988</v>
      </c>
      <c r="D5442" s="276">
        <f t="shared" si="425"/>
        <v>170.73246323529412</v>
      </c>
      <c r="E5442" s="276">
        <f t="shared" si="426"/>
        <v>155.19999999999999</v>
      </c>
    </row>
    <row r="5443" spans="1:5" x14ac:dyDescent="0.2">
      <c r="A5443" s="273">
        <f t="shared" si="427"/>
        <v>5441</v>
      </c>
      <c r="B5443" s="16">
        <f t="shared" si="424"/>
        <v>928951.77750000008</v>
      </c>
      <c r="C5443" s="274">
        <f t="shared" si="428"/>
        <v>844443.2</v>
      </c>
      <c r="D5443" s="276">
        <f t="shared" si="425"/>
        <v>170.73180986950931</v>
      </c>
      <c r="E5443" s="276">
        <f t="shared" si="426"/>
        <v>155.19999999999999</v>
      </c>
    </row>
    <row r="5444" spans="1:5" x14ac:dyDescent="0.2">
      <c r="A5444" s="273">
        <f t="shared" si="427"/>
        <v>5442</v>
      </c>
      <c r="B5444" s="16">
        <f t="shared" ref="B5444:B5507" si="429">1.165*(16600+(A5444*143.5))</f>
        <v>929118.95500000007</v>
      </c>
      <c r="C5444" s="274">
        <f t="shared" si="428"/>
        <v>844598.39999999991</v>
      </c>
      <c r="D5444" s="276">
        <f t="shared" ref="D5444:D5507" si="430">B5444/A5444</f>
        <v>170.7311567438442</v>
      </c>
      <c r="E5444" s="276">
        <f t="shared" ref="E5444:E5507" si="431">C5444/A5444</f>
        <v>155.19999999999999</v>
      </c>
    </row>
    <row r="5445" spans="1:5" x14ac:dyDescent="0.2">
      <c r="A5445" s="273">
        <f t="shared" si="427"/>
        <v>5443</v>
      </c>
      <c r="B5445" s="16">
        <f t="shared" si="429"/>
        <v>929286.13250000007</v>
      </c>
      <c r="C5445" s="274">
        <f t="shared" si="428"/>
        <v>844753.6</v>
      </c>
      <c r="D5445" s="276">
        <f t="shared" si="430"/>
        <v>170.73050385816646</v>
      </c>
      <c r="E5445" s="276">
        <f t="shared" si="431"/>
        <v>155.19999999999999</v>
      </c>
    </row>
    <row r="5446" spans="1:5" x14ac:dyDescent="0.2">
      <c r="A5446" s="273">
        <f t="shared" si="427"/>
        <v>5444</v>
      </c>
      <c r="B5446" s="16">
        <f t="shared" si="429"/>
        <v>929453.31</v>
      </c>
      <c r="C5446" s="274">
        <f t="shared" si="428"/>
        <v>844908.79999999993</v>
      </c>
      <c r="D5446" s="276">
        <f t="shared" si="430"/>
        <v>170.72985121234387</v>
      </c>
      <c r="E5446" s="276">
        <f t="shared" si="431"/>
        <v>155.19999999999999</v>
      </c>
    </row>
    <row r="5447" spans="1:5" x14ac:dyDescent="0.2">
      <c r="A5447" s="273">
        <f t="shared" si="427"/>
        <v>5445</v>
      </c>
      <c r="B5447" s="16">
        <f t="shared" si="429"/>
        <v>929620.48750000005</v>
      </c>
      <c r="C5447" s="274">
        <f t="shared" si="428"/>
        <v>845063.99999999988</v>
      </c>
      <c r="D5447" s="276">
        <f t="shared" si="430"/>
        <v>170.72919880624426</v>
      </c>
      <c r="E5447" s="276">
        <f t="shared" si="431"/>
        <v>155.19999999999999</v>
      </c>
    </row>
    <row r="5448" spans="1:5" x14ac:dyDescent="0.2">
      <c r="A5448" s="273">
        <f t="shared" si="427"/>
        <v>5446</v>
      </c>
      <c r="B5448" s="16">
        <f t="shared" si="429"/>
        <v>929787.66500000004</v>
      </c>
      <c r="C5448" s="274">
        <f t="shared" si="428"/>
        <v>845219.2</v>
      </c>
      <c r="D5448" s="276">
        <f t="shared" si="430"/>
        <v>170.72854663973558</v>
      </c>
      <c r="E5448" s="276">
        <f t="shared" si="431"/>
        <v>155.19999999999999</v>
      </c>
    </row>
    <row r="5449" spans="1:5" x14ac:dyDescent="0.2">
      <c r="A5449" s="273">
        <f t="shared" si="427"/>
        <v>5447</v>
      </c>
      <c r="B5449" s="16">
        <f t="shared" si="429"/>
        <v>929954.84250000003</v>
      </c>
      <c r="C5449" s="274">
        <f t="shared" si="428"/>
        <v>845374.39999999991</v>
      </c>
      <c r="D5449" s="276">
        <f t="shared" si="430"/>
        <v>170.7278947126859</v>
      </c>
      <c r="E5449" s="276">
        <f t="shared" si="431"/>
        <v>155.19999999999999</v>
      </c>
    </row>
    <row r="5450" spans="1:5" x14ac:dyDescent="0.2">
      <c r="A5450" s="273">
        <f t="shared" si="427"/>
        <v>5448</v>
      </c>
      <c r="B5450" s="16">
        <f t="shared" si="429"/>
        <v>930122.02</v>
      </c>
      <c r="C5450" s="274">
        <f t="shared" si="428"/>
        <v>845529.59999999998</v>
      </c>
      <c r="D5450" s="276">
        <f t="shared" si="430"/>
        <v>170.72724302496329</v>
      </c>
      <c r="E5450" s="276">
        <f t="shared" si="431"/>
        <v>155.19999999999999</v>
      </c>
    </row>
    <row r="5451" spans="1:5" x14ac:dyDescent="0.2">
      <c r="A5451" s="273">
        <f t="shared" si="427"/>
        <v>5449</v>
      </c>
      <c r="B5451" s="16">
        <f t="shared" si="429"/>
        <v>930289.19750000001</v>
      </c>
      <c r="C5451" s="274">
        <f t="shared" si="428"/>
        <v>845684.79999999993</v>
      </c>
      <c r="D5451" s="276">
        <f t="shared" si="430"/>
        <v>170.72659157643605</v>
      </c>
      <c r="E5451" s="276">
        <f t="shared" si="431"/>
        <v>155.19999999999999</v>
      </c>
    </row>
    <row r="5452" spans="1:5" x14ac:dyDescent="0.2">
      <c r="A5452" s="273">
        <f t="shared" si="427"/>
        <v>5450</v>
      </c>
      <c r="B5452" s="16">
        <f t="shared" si="429"/>
        <v>930456.375</v>
      </c>
      <c r="C5452" s="274">
        <f t="shared" si="428"/>
        <v>845839.99999999988</v>
      </c>
      <c r="D5452" s="276">
        <f t="shared" si="430"/>
        <v>170.72594036697248</v>
      </c>
      <c r="E5452" s="276">
        <f t="shared" si="431"/>
        <v>155.19999999999999</v>
      </c>
    </row>
    <row r="5453" spans="1:5" x14ac:dyDescent="0.2">
      <c r="A5453" s="273">
        <f t="shared" si="427"/>
        <v>5451</v>
      </c>
      <c r="B5453" s="16">
        <f t="shared" si="429"/>
        <v>930623.55249999999</v>
      </c>
      <c r="C5453" s="274">
        <f t="shared" si="428"/>
        <v>845995.2</v>
      </c>
      <c r="D5453" s="276">
        <f t="shared" si="430"/>
        <v>170.72528939644101</v>
      </c>
      <c r="E5453" s="276">
        <f t="shared" si="431"/>
        <v>155.19999999999999</v>
      </c>
    </row>
    <row r="5454" spans="1:5" x14ac:dyDescent="0.2">
      <c r="A5454" s="273">
        <f t="shared" si="427"/>
        <v>5452</v>
      </c>
      <c r="B5454" s="16">
        <f t="shared" si="429"/>
        <v>930790.73</v>
      </c>
      <c r="C5454" s="274">
        <f t="shared" si="428"/>
        <v>846150.39999999991</v>
      </c>
      <c r="D5454" s="276">
        <f t="shared" si="430"/>
        <v>170.7246386647102</v>
      </c>
      <c r="E5454" s="276">
        <f t="shared" si="431"/>
        <v>155.19999999999999</v>
      </c>
    </row>
    <row r="5455" spans="1:5" x14ac:dyDescent="0.2">
      <c r="A5455" s="273">
        <f t="shared" si="427"/>
        <v>5453</v>
      </c>
      <c r="B5455" s="16">
        <f t="shared" si="429"/>
        <v>930957.90749999997</v>
      </c>
      <c r="C5455" s="274">
        <f t="shared" si="428"/>
        <v>846305.6</v>
      </c>
      <c r="D5455" s="276">
        <f t="shared" si="430"/>
        <v>170.72398817164864</v>
      </c>
      <c r="E5455" s="276">
        <f t="shared" si="431"/>
        <v>155.19999999999999</v>
      </c>
    </row>
    <row r="5456" spans="1:5" x14ac:dyDescent="0.2">
      <c r="A5456" s="273">
        <f t="shared" si="427"/>
        <v>5454</v>
      </c>
      <c r="B5456" s="16">
        <f t="shared" si="429"/>
        <v>931125.08500000008</v>
      </c>
      <c r="C5456" s="274">
        <f t="shared" si="428"/>
        <v>846460.79999999993</v>
      </c>
      <c r="D5456" s="276">
        <f t="shared" si="430"/>
        <v>170.72333791712506</v>
      </c>
      <c r="E5456" s="276">
        <f t="shared" si="431"/>
        <v>155.19999999999999</v>
      </c>
    </row>
    <row r="5457" spans="1:5" x14ac:dyDescent="0.2">
      <c r="A5457" s="273">
        <f t="shared" si="427"/>
        <v>5455</v>
      </c>
      <c r="B5457" s="16">
        <f t="shared" si="429"/>
        <v>931292.26250000007</v>
      </c>
      <c r="C5457" s="274">
        <f t="shared" si="428"/>
        <v>846615.99999999988</v>
      </c>
      <c r="D5457" s="276">
        <f t="shared" si="430"/>
        <v>170.72268790100827</v>
      </c>
      <c r="E5457" s="276">
        <f t="shared" si="431"/>
        <v>155.19999999999999</v>
      </c>
    </row>
    <row r="5458" spans="1:5" x14ac:dyDescent="0.2">
      <c r="A5458" s="273">
        <f t="shared" si="427"/>
        <v>5456</v>
      </c>
      <c r="B5458" s="16">
        <f t="shared" si="429"/>
        <v>931459.44000000006</v>
      </c>
      <c r="C5458" s="274">
        <f t="shared" si="428"/>
        <v>846771.19999999995</v>
      </c>
      <c r="D5458" s="276">
        <f t="shared" si="430"/>
        <v>170.72203812316715</v>
      </c>
      <c r="E5458" s="276">
        <f t="shared" si="431"/>
        <v>155.19999999999999</v>
      </c>
    </row>
    <row r="5459" spans="1:5" x14ac:dyDescent="0.2">
      <c r="A5459" s="273">
        <f t="shared" si="427"/>
        <v>5457</v>
      </c>
      <c r="B5459" s="16">
        <f t="shared" si="429"/>
        <v>931626.61750000005</v>
      </c>
      <c r="C5459" s="274">
        <f t="shared" si="428"/>
        <v>846926.39999999991</v>
      </c>
      <c r="D5459" s="276">
        <f t="shared" si="430"/>
        <v>170.72138858347077</v>
      </c>
      <c r="E5459" s="276">
        <f t="shared" si="431"/>
        <v>155.19999999999999</v>
      </c>
    </row>
    <row r="5460" spans="1:5" x14ac:dyDescent="0.2">
      <c r="A5460" s="273">
        <f t="shared" si="427"/>
        <v>5458</v>
      </c>
      <c r="B5460" s="16">
        <f t="shared" si="429"/>
        <v>931793.79500000004</v>
      </c>
      <c r="C5460" s="274">
        <f t="shared" si="428"/>
        <v>847081.6</v>
      </c>
      <c r="D5460" s="276">
        <f t="shared" si="430"/>
        <v>170.72073928178821</v>
      </c>
      <c r="E5460" s="276">
        <f t="shared" si="431"/>
        <v>155.19999999999999</v>
      </c>
    </row>
    <row r="5461" spans="1:5" x14ac:dyDescent="0.2">
      <c r="A5461" s="273">
        <f t="shared" si="427"/>
        <v>5459</v>
      </c>
      <c r="B5461" s="16">
        <f t="shared" si="429"/>
        <v>931960.97250000003</v>
      </c>
      <c r="C5461" s="274">
        <f t="shared" si="428"/>
        <v>847236.79999999993</v>
      </c>
      <c r="D5461" s="276">
        <f t="shared" si="430"/>
        <v>170.72009021798866</v>
      </c>
      <c r="E5461" s="276">
        <f t="shared" si="431"/>
        <v>155.19999999999999</v>
      </c>
    </row>
    <row r="5462" spans="1:5" x14ac:dyDescent="0.2">
      <c r="A5462" s="273">
        <f t="shared" si="427"/>
        <v>5460</v>
      </c>
      <c r="B5462" s="16">
        <f t="shared" si="429"/>
        <v>932128.15</v>
      </c>
      <c r="C5462" s="274">
        <f t="shared" si="428"/>
        <v>847391.99999999988</v>
      </c>
      <c r="D5462" s="276">
        <f t="shared" si="430"/>
        <v>170.71944139194139</v>
      </c>
      <c r="E5462" s="276">
        <f t="shared" si="431"/>
        <v>155.19999999999999</v>
      </c>
    </row>
    <row r="5463" spans="1:5" x14ac:dyDescent="0.2">
      <c r="A5463" s="273">
        <f t="shared" si="427"/>
        <v>5461</v>
      </c>
      <c r="B5463" s="16">
        <f t="shared" si="429"/>
        <v>932295.32750000001</v>
      </c>
      <c r="C5463" s="274">
        <f t="shared" si="428"/>
        <v>847547.2</v>
      </c>
      <c r="D5463" s="276">
        <f t="shared" si="430"/>
        <v>170.71879280351584</v>
      </c>
      <c r="E5463" s="276">
        <f t="shared" si="431"/>
        <v>155.19999999999999</v>
      </c>
    </row>
    <row r="5464" spans="1:5" x14ac:dyDescent="0.2">
      <c r="A5464" s="273">
        <f t="shared" si="427"/>
        <v>5462</v>
      </c>
      <c r="B5464" s="16">
        <f t="shared" si="429"/>
        <v>932462.505</v>
      </c>
      <c r="C5464" s="274">
        <f t="shared" si="428"/>
        <v>847702.39999999991</v>
      </c>
      <c r="D5464" s="276">
        <f t="shared" si="430"/>
        <v>170.71814445258147</v>
      </c>
      <c r="E5464" s="276">
        <f t="shared" si="431"/>
        <v>155.19999999999999</v>
      </c>
    </row>
    <row r="5465" spans="1:5" x14ac:dyDescent="0.2">
      <c r="A5465" s="273">
        <f t="shared" si="427"/>
        <v>5463</v>
      </c>
      <c r="B5465" s="16">
        <f t="shared" si="429"/>
        <v>932629.6825</v>
      </c>
      <c r="C5465" s="274">
        <f t="shared" si="428"/>
        <v>847857.6</v>
      </c>
      <c r="D5465" s="276">
        <f t="shared" si="430"/>
        <v>170.71749633900788</v>
      </c>
      <c r="E5465" s="276">
        <f t="shared" si="431"/>
        <v>155.19999999999999</v>
      </c>
    </row>
    <row r="5466" spans="1:5" x14ac:dyDescent="0.2">
      <c r="A5466" s="273">
        <f t="shared" si="427"/>
        <v>5464</v>
      </c>
      <c r="B5466" s="16">
        <f t="shared" si="429"/>
        <v>932796.86</v>
      </c>
      <c r="C5466" s="274">
        <f t="shared" si="428"/>
        <v>848012.79999999993</v>
      </c>
      <c r="D5466" s="276">
        <f t="shared" si="430"/>
        <v>170.7168484626647</v>
      </c>
      <c r="E5466" s="276">
        <f t="shared" si="431"/>
        <v>155.19999999999999</v>
      </c>
    </row>
    <row r="5467" spans="1:5" x14ac:dyDescent="0.2">
      <c r="A5467" s="273">
        <f t="shared" si="427"/>
        <v>5465</v>
      </c>
      <c r="B5467" s="16">
        <f t="shared" si="429"/>
        <v>932964.03749999998</v>
      </c>
      <c r="C5467" s="274">
        <f t="shared" si="428"/>
        <v>848167.99999999988</v>
      </c>
      <c r="D5467" s="276">
        <f t="shared" si="430"/>
        <v>170.71620082342176</v>
      </c>
      <c r="E5467" s="276">
        <f t="shared" si="431"/>
        <v>155.19999999999999</v>
      </c>
    </row>
    <row r="5468" spans="1:5" x14ac:dyDescent="0.2">
      <c r="A5468" s="273">
        <f t="shared" si="427"/>
        <v>5466</v>
      </c>
      <c r="B5468" s="16">
        <f t="shared" si="429"/>
        <v>933131.21500000008</v>
      </c>
      <c r="C5468" s="274">
        <f t="shared" si="428"/>
        <v>848323.2</v>
      </c>
      <c r="D5468" s="276">
        <f t="shared" si="430"/>
        <v>170.71555342114894</v>
      </c>
      <c r="E5468" s="276">
        <f t="shared" si="431"/>
        <v>155.19999999999999</v>
      </c>
    </row>
    <row r="5469" spans="1:5" x14ac:dyDescent="0.2">
      <c r="A5469" s="273">
        <f t="shared" si="427"/>
        <v>5467</v>
      </c>
      <c r="B5469" s="16">
        <f t="shared" si="429"/>
        <v>933298.39250000007</v>
      </c>
      <c r="C5469" s="274">
        <f t="shared" si="428"/>
        <v>848478.39999999991</v>
      </c>
      <c r="D5469" s="276">
        <f t="shared" si="430"/>
        <v>170.71490625571613</v>
      </c>
      <c r="E5469" s="276">
        <f t="shared" si="431"/>
        <v>155.19999999999999</v>
      </c>
    </row>
    <row r="5470" spans="1:5" x14ac:dyDescent="0.2">
      <c r="A5470" s="273">
        <f t="shared" si="427"/>
        <v>5468</v>
      </c>
      <c r="B5470" s="16">
        <f t="shared" si="429"/>
        <v>933465.57000000007</v>
      </c>
      <c r="C5470" s="274">
        <f t="shared" si="428"/>
        <v>848633.6</v>
      </c>
      <c r="D5470" s="276">
        <f t="shared" si="430"/>
        <v>170.71425932699344</v>
      </c>
      <c r="E5470" s="276">
        <f t="shared" si="431"/>
        <v>155.19999999999999</v>
      </c>
    </row>
    <row r="5471" spans="1:5" x14ac:dyDescent="0.2">
      <c r="A5471" s="273">
        <f t="shared" si="427"/>
        <v>5469</v>
      </c>
      <c r="B5471" s="16">
        <f t="shared" si="429"/>
        <v>933632.74750000006</v>
      </c>
      <c r="C5471" s="274">
        <f t="shared" si="428"/>
        <v>848788.79999999993</v>
      </c>
      <c r="D5471" s="276">
        <f t="shared" si="430"/>
        <v>170.71361263485099</v>
      </c>
      <c r="E5471" s="276">
        <f t="shared" si="431"/>
        <v>155.19999999999999</v>
      </c>
    </row>
    <row r="5472" spans="1:5" x14ac:dyDescent="0.2">
      <c r="A5472" s="273">
        <f t="shared" si="427"/>
        <v>5470</v>
      </c>
      <c r="B5472" s="16">
        <f t="shared" si="429"/>
        <v>933799.92500000005</v>
      </c>
      <c r="C5472" s="274">
        <f t="shared" si="428"/>
        <v>848943.99999999988</v>
      </c>
      <c r="D5472" s="276">
        <f t="shared" si="430"/>
        <v>170.71296617915905</v>
      </c>
      <c r="E5472" s="276">
        <f t="shared" si="431"/>
        <v>155.19999999999999</v>
      </c>
    </row>
    <row r="5473" spans="1:5" x14ac:dyDescent="0.2">
      <c r="A5473" s="273">
        <f t="shared" ref="A5473:A5536" si="432">A5472+1</f>
        <v>5471</v>
      </c>
      <c r="B5473" s="16">
        <f t="shared" si="429"/>
        <v>933967.10250000004</v>
      </c>
      <c r="C5473" s="274">
        <f t="shared" ref="C5473:C5536" si="433">A5473*155.2</f>
        <v>849099.2</v>
      </c>
      <c r="D5473" s="276">
        <f t="shared" si="430"/>
        <v>170.71231995978798</v>
      </c>
      <c r="E5473" s="276">
        <f t="shared" si="431"/>
        <v>155.19999999999999</v>
      </c>
    </row>
    <row r="5474" spans="1:5" x14ac:dyDescent="0.2">
      <c r="A5474" s="273">
        <f t="shared" si="432"/>
        <v>5472</v>
      </c>
      <c r="B5474" s="16">
        <f t="shared" si="429"/>
        <v>934134.28</v>
      </c>
      <c r="C5474" s="274">
        <f t="shared" si="433"/>
        <v>849254.39999999991</v>
      </c>
      <c r="D5474" s="276">
        <f t="shared" si="430"/>
        <v>170.71167397660818</v>
      </c>
      <c r="E5474" s="276">
        <f t="shared" si="431"/>
        <v>155.19999999999999</v>
      </c>
    </row>
    <row r="5475" spans="1:5" x14ac:dyDescent="0.2">
      <c r="A5475" s="273">
        <f t="shared" si="432"/>
        <v>5473</v>
      </c>
      <c r="B5475" s="16">
        <f t="shared" si="429"/>
        <v>934301.45750000002</v>
      </c>
      <c r="C5475" s="274">
        <f t="shared" si="433"/>
        <v>849409.6</v>
      </c>
      <c r="D5475" s="276">
        <f t="shared" si="430"/>
        <v>170.71102822949024</v>
      </c>
      <c r="E5475" s="276">
        <f t="shared" si="431"/>
        <v>155.19999999999999</v>
      </c>
    </row>
    <row r="5476" spans="1:5" x14ac:dyDescent="0.2">
      <c r="A5476" s="273">
        <f t="shared" si="432"/>
        <v>5474</v>
      </c>
      <c r="B5476" s="16">
        <f t="shared" si="429"/>
        <v>934468.63500000001</v>
      </c>
      <c r="C5476" s="274">
        <f t="shared" si="433"/>
        <v>849564.79999999993</v>
      </c>
      <c r="D5476" s="276">
        <f t="shared" si="430"/>
        <v>170.71038271830471</v>
      </c>
      <c r="E5476" s="276">
        <f t="shared" si="431"/>
        <v>155.19999999999999</v>
      </c>
    </row>
    <row r="5477" spans="1:5" x14ac:dyDescent="0.2">
      <c r="A5477" s="273">
        <f t="shared" si="432"/>
        <v>5475</v>
      </c>
      <c r="B5477" s="16">
        <f t="shared" si="429"/>
        <v>934635.8125</v>
      </c>
      <c r="C5477" s="274">
        <f t="shared" si="433"/>
        <v>849719.99999999988</v>
      </c>
      <c r="D5477" s="276">
        <f t="shared" si="430"/>
        <v>170.70973744292237</v>
      </c>
      <c r="E5477" s="276">
        <f t="shared" si="431"/>
        <v>155.19999999999999</v>
      </c>
    </row>
    <row r="5478" spans="1:5" x14ac:dyDescent="0.2">
      <c r="A5478" s="273">
        <f t="shared" si="432"/>
        <v>5476</v>
      </c>
      <c r="B5478" s="16">
        <f t="shared" si="429"/>
        <v>934802.99</v>
      </c>
      <c r="C5478" s="274">
        <f t="shared" si="433"/>
        <v>849875.2</v>
      </c>
      <c r="D5478" s="276">
        <f t="shared" si="430"/>
        <v>170.70909240321402</v>
      </c>
      <c r="E5478" s="276">
        <f t="shared" si="431"/>
        <v>155.19999999999999</v>
      </c>
    </row>
    <row r="5479" spans="1:5" x14ac:dyDescent="0.2">
      <c r="A5479" s="273">
        <f t="shared" si="432"/>
        <v>5477</v>
      </c>
      <c r="B5479" s="16">
        <f t="shared" si="429"/>
        <v>934970.16749999998</v>
      </c>
      <c r="C5479" s="274">
        <f t="shared" si="433"/>
        <v>850030.39999999991</v>
      </c>
      <c r="D5479" s="276">
        <f t="shared" si="430"/>
        <v>170.70844759905057</v>
      </c>
      <c r="E5479" s="276">
        <f t="shared" si="431"/>
        <v>155.19999999999999</v>
      </c>
    </row>
    <row r="5480" spans="1:5" x14ac:dyDescent="0.2">
      <c r="A5480" s="273">
        <f t="shared" si="432"/>
        <v>5478</v>
      </c>
      <c r="B5480" s="16">
        <f t="shared" si="429"/>
        <v>935137.34499999997</v>
      </c>
      <c r="C5480" s="274">
        <f t="shared" si="433"/>
        <v>850185.6</v>
      </c>
      <c r="D5480" s="276">
        <f t="shared" si="430"/>
        <v>170.70780303030301</v>
      </c>
      <c r="E5480" s="276">
        <f t="shared" si="431"/>
        <v>155.19999999999999</v>
      </c>
    </row>
    <row r="5481" spans="1:5" x14ac:dyDescent="0.2">
      <c r="A5481" s="273">
        <f t="shared" si="432"/>
        <v>5479</v>
      </c>
      <c r="B5481" s="16">
        <f t="shared" si="429"/>
        <v>935304.52250000008</v>
      </c>
      <c r="C5481" s="274">
        <f t="shared" si="433"/>
        <v>850340.79999999993</v>
      </c>
      <c r="D5481" s="276">
        <f t="shared" si="430"/>
        <v>170.7071586968425</v>
      </c>
      <c r="E5481" s="276">
        <f t="shared" si="431"/>
        <v>155.19999999999999</v>
      </c>
    </row>
    <row r="5482" spans="1:5" x14ac:dyDescent="0.2">
      <c r="A5482" s="273">
        <f t="shared" si="432"/>
        <v>5480</v>
      </c>
      <c r="B5482" s="16">
        <f t="shared" si="429"/>
        <v>935471.70000000007</v>
      </c>
      <c r="C5482" s="274">
        <f t="shared" si="433"/>
        <v>850495.99999999988</v>
      </c>
      <c r="D5482" s="276">
        <f t="shared" si="430"/>
        <v>170.70651459854017</v>
      </c>
      <c r="E5482" s="276">
        <f t="shared" si="431"/>
        <v>155.19999999999999</v>
      </c>
    </row>
    <row r="5483" spans="1:5" x14ac:dyDescent="0.2">
      <c r="A5483" s="273">
        <f t="shared" si="432"/>
        <v>5481</v>
      </c>
      <c r="B5483" s="16">
        <f t="shared" si="429"/>
        <v>935638.87750000006</v>
      </c>
      <c r="C5483" s="274">
        <f t="shared" si="433"/>
        <v>850651.2</v>
      </c>
      <c r="D5483" s="276">
        <f t="shared" si="430"/>
        <v>170.7058707352673</v>
      </c>
      <c r="E5483" s="276">
        <f t="shared" si="431"/>
        <v>155.19999999999999</v>
      </c>
    </row>
    <row r="5484" spans="1:5" x14ac:dyDescent="0.2">
      <c r="A5484" s="273">
        <f t="shared" si="432"/>
        <v>5482</v>
      </c>
      <c r="B5484" s="16">
        <f t="shared" si="429"/>
        <v>935806.05500000005</v>
      </c>
      <c r="C5484" s="274">
        <f t="shared" si="433"/>
        <v>850806.39999999991</v>
      </c>
      <c r="D5484" s="276">
        <f t="shared" si="430"/>
        <v>170.70522710689531</v>
      </c>
      <c r="E5484" s="276">
        <f t="shared" si="431"/>
        <v>155.19999999999999</v>
      </c>
    </row>
    <row r="5485" spans="1:5" x14ac:dyDescent="0.2">
      <c r="A5485" s="273">
        <f t="shared" si="432"/>
        <v>5483</v>
      </c>
      <c r="B5485" s="16">
        <f t="shared" si="429"/>
        <v>935973.23250000004</v>
      </c>
      <c r="C5485" s="274">
        <f t="shared" si="433"/>
        <v>850961.6</v>
      </c>
      <c r="D5485" s="276">
        <f t="shared" si="430"/>
        <v>170.70458371329565</v>
      </c>
      <c r="E5485" s="276">
        <f t="shared" si="431"/>
        <v>155.19999999999999</v>
      </c>
    </row>
    <row r="5486" spans="1:5" x14ac:dyDescent="0.2">
      <c r="A5486" s="273">
        <f t="shared" si="432"/>
        <v>5484</v>
      </c>
      <c r="B5486" s="16">
        <f t="shared" si="429"/>
        <v>936140.41</v>
      </c>
      <c r="C5486" s="274">
        <f t="shared" si="433"/>
        <v>851116.79999999993</v>
      </c>
      <c r="D5486" s="276">
        <f t="shared" si="430"/>
        <v>170.70394055433991</v>
      </c>
      <c r="E5486" s="276">
        <f t="shared" si="431"/>
        <v>155.19999999999999</v>
      </c>
    </row>
    <row r="5487" spans="1:5" x14ac:dyDescent="0.2">
      <c r="A5487" s="273">
        <f t="shared" si="432"/>
        <v>5485</v>
      </c>
      <c r="B5487" s="16">
        <f t="shared" si="429"/>
        <v>936307.58750000002</v>
      </c>
      <c r="C5487" s="274">
        <f t="shared" si="433"/>
        <v>851271.99999999988</v>
      </c>
      <c r="D5487" s="276">
        <f t="shared" si="430"/>
        <v>170.70329762989974</v>
      </c>
      <c r="E5487" s="276">
        <f t="shared" si="431"/>
        <v>155.19999999999999</v>
      </c>
    </row>
    <row r="5488" spans="1:5" x14ac:dyDescent="0.2">
      <c r="A5488" s="273">
        <f t="shared" si="432"/>
        <v>5486</v>
      </c>
      <c r="B5488" s="16">
        <f t="shared" si="429"/>
        <v>936474.76500000001</v>
      </c>
      <c r="C5488" s="274">
        <f t="shared" si="433"/>
        <v>851427.2</v>
      </c>
      <c r="D5488" s="276">
        <f t="shared" si="430"/>
        <v>170.70265493984689</v>
      </c>
      <c r="E5488" s="276">
        <f t="shared" si="431"/>
        <v>155.19999999999999</v>
      </c>
    </row>
    <row r="5489" spans="1:5" x14ac:dyDescent="0.2">
      <c r="A5489" s="273">
        <f t="shared" si="432"/>
        <v>5487</v>
      </c>
      <c r="B5489" s="16">
        <f t="shared" si="429"/>
        <v>936641.9425</v>
      </c>
      <c r="C5489" s="274">
        <f t="shared" si="433"/>
        <v>851582.39999999991</v>
      </c>
      <c r="D5489" s="276">
        <f t="shared" si="430"/>
        <v>170.70201248405323</v>
      </c>
      <c r="E5489" s="276">
        <f t="shared" si="431"/>
        <v>155.19999999999999</v>
      </c>
    </row>
    <row r="5490" spans="1:5" x14ac:dyDescent="0.2">
      <c r="A5490" s="273">
        <f t="shared" si="432"/>
        <v>5488</v>
      </c>
      <c r="B5490" s="16">
        <f t="shared" si="429"/>
        <v>936809.12</v>
      </c>
      <c r="C5490" s="274">
        <f t="shared" si="433"/>
        <v>851737.59999999998</v>
      </c>
      <c r="D5490" s="276">
        <f t="shared" si="430"/>
        <v>170.70137026239067</v>
      </c>
      <c r="E5490" s="276">
        <f t="shared" si="431"/>
        <v>155.19999999999999</v>
      </c>
    </row>
    <row r="5491" spans="1:5" x14ac:dyDescent="0.2">
      <c r="A5491" s="273">
        <f t="shared" si="432"/>
        <v>5489</v>
      </c>
      <c r="B5491" s="16">
        <f t="shared" si="429"/>
        <v>936976.29749999999</v>
      </c>
      <c r="C5491" s="274">
        <f t="shared" si="433"/>
        <v>851892.79999999993</v>
      </c>
      <c r="D5491" s="276">
        <f t="shared" si="430"/>
        <v>170.70072827473129</v>
      </c>
      <c r="E5491" s="276">
        <f t="shared" si="431"/>
        <v>155.19999999999999</v>
      </c>
    </row>
    <row r="5492" spans="1:5" x14ac:dyDescent="0.2">
      <c r="A5492" s="273">
        <f t="shared" si="432"/>
        <v>5490</v>
      </c>
      <c r="B5492" s="16">
        <f t="shared" si="429"/>
        <v>937143.47499999998</v>
      </c>
      <c r="C5492" s="274">
        <f t="shared" si="433"/>
        <v>852047.99999999988</v>
      </c>
      <c r="D5492" s="276">
        <f t="shared" si="430"/>
        <v>170.70008652094717</v>
      </c>
      <c r="E5492" s="276">
        <f t="shared" si="431"/>
        <v>155.19999999999999</v>
      </c>
    </row>
    <row r="5493" spans="1:5" x14ac:dyDescent="0.2">
      <c r="A5493" s="273">
        <f t="shared" si="432"/>
        <v>5491</v>
      </c>
      <c r="B5493" s="16">
        <f t="shared" si="429"/>
        <v>937310.65250000008</v>
      </c>
      <c r="C5493" s="274">
        <f t="shared" si="433"/>
        <v>852203.2</v>
      </c>
      <c r="D5493" s="276">
        <f t="shared" si="430"/>
        <v>170.6994450009106</v>
      </c>
      <c r="E5493" s="276">
        <f t="shared" si="431"/>
        <v>155.19999999999999</v>
      </c>
    </row>
    <row r="5494" spans="1:5" x14ac:dyDescent="0.2">
      <c r="A5494" s="273">
        <f t="shared" si="432"/>
        <v>5492</v>
      </c>
      <c r="B5494" s="16">
        <f t="shared" si="429"/>
        <v>937477.83000000007</v>
      </c>
      <c r="C5494" s="274">
        <f t="shared" si="433"/>
        <v>852358.39999999991</v>
      </c>
      <c r="D5494" s="276">
        <f t="shared" si="430"/>
        <v>170.69880371449383</v>
      </c>
      <c r="E5494" s="276">
        <f t="shared" si="431"/>
        <v>155.19999999999999</v>
      </c>
    </row>
    <row r="5495" spans="1:5" x14ac:dyDescent="0.2">
      <c r="A5495" s="273">
        <f t="shared" si="432"/>
        <v>5493</v>
      </c>
      <c r="B5495" s="16">
        <f t="shared" si="429"/>
        <v>937645.00750000007</v>
      </c>
      <c r="C5495" s="274">
        <f t="shared" si="433"/>
        <v>852513.6</v>
      </c>
      <c r="D5495" s="276">
        <f t="shared" si="430"/>
        <v>170.69816266156928</v>
      </c>
      <c r="E5495" s="276">
        <f t="shared" si="431"/>
        <v>155.19999999999999</v>
      </c>
    </row>
    <row r="5496" spans="1:5" x14ac:dyDescent="0.2">
      <c r="A5496" s="273">
        <f t="shared" si="432"/>
        <v>5494</v>
      </c>
      <c r="B5496" s="16">
        <f t="shared" si="429"/>
        <v>937812.18500000006</v>
      </c>
      <c r="C5496" s="274">
        <f t="shared" si="433"/>
        <v>852668.79999999993</v>
      </c>
      <c r="D5496" s="276">
        <f t="shared" si="430"/>
        <v>170.69752184200948</v>
      </c>
      <c r="E5496" s="276">
        <f t="shared" si="431"/>
        <v>155.19999999999999</v>
      </c>
    </row>
    <row r="5497" spans="1:5" x14ac:dyDescent="0.2">
      <c r="A5497" s="273">
        <f t="shared" si="432"/>
        <v>5495</v>
      </c>
      <c r="B5497" s="16">
        <f t="shared" si="429"/>
        <v>937979.36250000005</v>
      </c>
      <c r="C5497" s="274">
        <f t="shared" si="433"/>
        <v>852823.99999999988</v>
      </c>
      <c r="D5497" s="276">
        <f t="shared" si="430"/>
        <v>170.696881255687</v>
      </c>
      <c r="E5497" s="276">
        <f t="shared" si="431"/>
        <v>155.19999999999999</v>
      </c>
    </row>
    <row r="5498" spans="1:5" x14ac:dyDescent="0.2">
      <c r="A5498" s="273">
        <f t="shared" si="432"/>
        <v>5496</v>
      </c>
      <c r="B5498" s="16">
        <f t="shared" si="429"/>
        <v>938146.54</v>
      </c>
      <c r="C5498" s="274">
        <f t="shared" si="433"/>
        <v>852979.19999999995</v>
      </c>
      <c r="D5498" s="276">
        <f t="shared" si="430"/>
        <v>170.69624090247453</v>
      </c>
      <c r="E5498" s="276">
        <f t="shared" si="431"/>
        <v>155.19999999999999</v>
      </c>
    </row>
    <row r="5499" spans="1:5" x14ac:dyDescent="0.2">
      <c r="A5499" s="273">
        <f t="shared" si="432"/>
        <v>5497</v>
      </c>
      <c r="B5499" s="16">
        <f t="shared" si="429"/>
        <v>938313.71750000003</v>
      </c>
      <c r="C5499" s="274">
        <f t="shared" si="433"/>
        <v>853134.39999999991</v>
      </c>
      <c r="D5499" s="276">
        <f t="shared" si="430"/>
        <v>170.69560078224487</v>
      </c>
      <c r="E5499" s="276">
        <f t="shared" si="431"/>
        <v>155.19999999999999</v>
      </c>
    </row>
    <row r="5500" spans="1:5" x14ac:dyDescent="0.2">
      <c r="A5500" s="273">
        <f t="shared" si="432"/>
        <v>5498</v>
      </c>
      <c r="B5500" s="16">
        <f t="shared" si="429"/>
        <v>938480.89500000002</v>
      </c>
      <c r="C5500" s="274">
        <f t="shared" si="433"/>
        <v>853289.6</v>
      </c>
      <c r="D5500" s="276">
        <f t="shared" si="430"/>
        <v>170.69496089487086</v>
      </c>
      <c r="E5500" s="276">
        <f t="shared" si="431"/>
        <v>155.19999999999999</v>
      </c>
    </row>
    <row r="5501" spans="1:5" x14ac:dyDescent="0.2">
      <c r="A5501" s="273">
        <f t="shared" si="432"/>
        <v>5499</v>
      </c>
      <c r="B5501" s="16">
        <f t="shared" si="429"/>
        <v>938648.07250000001</v>
      </c>
      <c r="C5501" s="274">
        <f t="shared" si="433"/>
        <v>853444.79999999993</v>
      </c>
      <c r="D5501" s="276">
        <f t="shared" si="430"/>
        <v>170.69432124022549</v>
      </c>
      <c r="E5501" s="276">
        <f t="shared" si="431"/>
        <v>155.19999999999999</v>
      </c>
    </row>
    <row r="5502" spans="1:5" x14ac:dyDescent="0.2">
      <c r="A5502" s="273">
        <f t="shared" si="432"/>
        <v>5500</v>
      </c>
      <c r="B5502" s="16">
        <f t="shared" si="429"/>
        <v>938815.25</v>
      </c>
      <c r="C5502" s="274">
        <f t="shared" si="433"/>
        <v>853599.99999999988</v>
      </c>
      <c r="D5502" s="276">
        <f t="shared" si="430"/>
        <v>170.69368181818183</v>
      </c>
      <c r="E5502" s="276">
        <f t="shared" si="431"/>
        <v>155.19999999999999</v>
      </c>
    </row>
    <row r="5503" spans="1:5" x14ac:dyDescent="0.2">
      <c r="A5503" s="273">
        <f t="shared" si="432"/>
        <v>5501</v>
      </c>
      <c r="B5503" s="16">
        <f t="shared" si="429"/>
        <v>938982.42749999999</v>
      </c>
      <c r="C5503" s="274">
        <f t="shared" si="433"/>
        <v>853755.2</v>
      </c>
      <c r="D5503" s="276">
        <f t="shared" si="430"/>
        <v>170.69304262861297</v>
      </c>
      <c r="E5503" s="276">
        <f t="shared" si="431"/>
        <v>155.19999999999999</v>
      </c>
    </row>
    <row r="5504" spans="1:5" x14ac:dyDescent="0.2">
      <c r="A5504" s="273">
        <f t="shared" si="432"/>
        <v>5502</v>
      </c>
      <c r="B5504" s="16">
        <f t="shared" si="429"/>
        <v>939149.60499999998</v>
      </c>
      <c r="C5504" s="274">
        <f t="shared" si="433"/>
        <v>853910.39999999991</v>
      </c>
      <c r="D5504" s="276">
        <f t="shared" si="430"/>
        <v>170.69240367139221</v>
      </c>
      <c r="E5504" s="276">
        <f t="shared" si="431"/>
        <v>155.19999999999999</v>
      </c>
    </row>
    <row r="5505" spans="1:5" x14ac:dyDescent="0.2">
      <c r="A5505" s="273">
        <f t="shared" si="432"/>
        <v>5503</v>
      </c>
      <c r="B5505" s="16">
        <f t="shared" si="429"/>
        <v>939316.78249999997</v>
      </c>
      <c r="C5505" s="274">
        <f t="shared" si="433"/>
        <v>854065.6</v>
      </c>
      <c r="D5505" s="276">
        <f t="shared" si="430"/>
        <v>170.69176494639288</v>
      </c>
      <c r="E5505" s="276">
        <f t="shared" si="431"/>
        <v>155.19999999999999</v>
      </c>
    </row>
    <row r="5506" spans="1:5" x14ac:dyDescent="0.2">
      <c r="A5506" s="273">
        <f t="shared" si="432"/>
        <v>5504</v>
      </c>
      <c r="B5506" s="16">
        <f t="shared" si="429"/>
        <v>939483.96000000008</v>
      </c>
      <c r="C5506" s="274">
        <f t="shared" si="433"/>
        <v>854220.79999999993</v>
      </c>
      <c r="D5506" s="276">
        <f t="shared" si="430"/>
        <v>170.69112645348838</v>
      </c>
      <c r="E5506" s="276">
        <f t="shared" si="431"/>
        <v>155.19999999999999</v>
      </c>
    </row>
    <row r="5507" spans="1:5" x14ac:dyDescent="0.2">
      <c r="A5507" s="273">
        <f t="shared" si="432"/>
        <v>5505</v>
      </c>
      <c r="B5507" s="16">
        <f t="shared" si="429"/>
        <v>939651.13750000007</v>
      </c>
      <c r="C5507" s="274">
        <f t="shared" si="433"/>
        <v>854375.99999999988</v>
      </c>
      <c r="D5507" s="276">
        <f t="shared" si="430"/>
        <v>170.69048819255224</v>
      </c>
      <c r="E5507" s="276">
        <f t="shared" si="431"/>
        <v>155.19999999999999</v>
      </c>
    </row>
    <row r="5508" spans="1:5" x14ac:dyDescent="0.2">
      <c r="A5508" s="273">
        <f t="shared" si="432"/>
        <v>5506</v>
      </c>
      <c r="B5508" s="16">
        <f t="shared" ref="B5508:B5571" si="434">1.165*(16600+(A5508*143.5))</f>
        <v>939818.31500000006</v>
      </c>
      <c r="C5508" s="274">
        <f t="shared" si="433"/>
        <v>854531.2</v>
      </c>
      <c r="D5508" s="276">
        <f t="shared" ref="D5508:D5571" si="435">B5508/A5508</f>
        <v>170.68985016345806</v>
      </c>
      <c r="E5508" s="276">
        <f t="shared" ref="E5508:E5571" si="436">C5508/A5508</f>
        <v>155.19999999999999</v>
      </c>
    </row>
    <row r="5509" spans="1:5" x14ac:dyDescent="0.2">
      <c r="A5509" s="273">
        <f t="shared" si="432"/>
        <v>5507</v>
      </c>
      <c r="B5509" s="16">
        <f t="shared" si="434"/>
        <v>939985.49250000005</v>
      </c>
      <c r="C5509" s="274">
        <f t="shared" si="433"/>
        <v>854686.39999999991</v>
      </c>
      <c r="D5509" s="276">
        <f t="shared" si="435"/>
        <v>170.68921236607954</v>
      </c>
      <c r="E5509" s="276">
        <f t="shared" si="436"/>
        <v>155.19999999999999</v>
      </c>
    </row>
    <row r="5510" spans="1:5" x14ac:dyDescent="0.2">
      <c r="A5510" s="273">
        <f t="shared" si="432"/>
        <v>5508</v>
      </c>
      <c r="B5510" s="16">
        <f t="shared" si="434"/>
        <v>940152.67</v>
      </c>
      <c r="C5510" s="274">
        <f t="shared" si="433"/>
        <v>854841.6</v>
      </c>
      <c r="D5510" s="276">
        <f t="shared" si="435"/>
        <v>170.6885748002905</v>
      </c>
      <c r="E5510" s="276">
        <f t="shared" si="436"/>
        <v>155.19999999999999</v>
      </c>
    </row>
    <row r="5511" spans="1:5" x14ac:dyDescent="0.2">
      <c r="A5511" s="273">
        <f t="shared" si="432"/>
        <v>5509</v>
      </c>
      <c r="B5511" s="16">
        <f t="shared" si="434"/>
        <v>940319.84750000003</v>
      </c>
      <c r="C5511" s="274">
        <f t="shared" si="433"/>
        <v>854996.79999999993</v>
      </c>
      <c r="D5511" s="276">
        <f t="shared" si="435"/>
        <v>170.68793746596478</v>
      </c>
      <c r="E5511" s="276">
        <f t="shared" si="436"/>
        <v>155.19999999999999</v>
      </c>
    </row>
    <row r="5512" spans="1:5" x14ac:dyDescent="0.2">
      <c r="A5512" s="273">
        <f t="shared" si="432"/>
        <v>5510</v>
      </c>
      <c r="B5512" s="16">
        <f t="shared" si="434"/>
        <v>940487.02500000002</v>
      </c>
      <c r="C5512" s="274">
        <f t="shared" si="433"/>
        <v>855151.99999999988</v>
      </c>
      <c r="D5512" s="276">
        <f t="shared" si="435"/>
        <v>170.6873003629764</v>
      </c>
      <c r="E5512" s="276">
        <f t="shared" si="436"/>
        <v>155.19999999999999</v>
      </c>
    </row>
    <row r="5513" spans="1:5" x14ac:dyDescent="0.2">
      <c r="A5513" s="273">
        <f t="shared" si="432"/>
        <v>5511</v>
      </c>
      <c r="B5513" s="16">
        <f t="shared" si="434"/>
        <v>940654.20250000001</v>
      </c>
      <c r="C5513" s="274">
        <f t="shared" si="433"/>
        <v>855307.2</v>
      </c>
      <c r="D5513" s="276">
        <f t="shared" si="435"/>
        <v>170.68666349119943</v>
      </c>
      <c r="E5513" s="276">
        <f t="shared" si="436"/>
        <v>155.19999999999999</v>
      </c>
    </row>
    <row r="5514" spans="1:5" x14ac:dyDescent="0.2">
      <c r="A5514" s="273">
        <f t="shared" si="432"/>
        <v>5512</v>
      </c>
      <c r="B5514" s="16">
        <f t="shared" si="434"/>
        <v>940821.38</v>
      </c>
      <c r="C5514" s="274">
        <f t="shared" si="433"/>
        <v>855462.39999999991</v>
      </c>
      <c r="D5514" s="276">
        <f t="shared" si="435"/>
        <v>170.68602685050797</v>
      </c>
      <c r="E5514" s="276">
        <f t="shared" si="436"/>
        <v>155.19999999999999</v>
      </c>
    </row>
    <row r="5515" spans="1:5" x14ac:dyDescent="0.2">
      <c r="A5515" s="273">
        <f t="shared" si="432"/>
        <v>5513</v>
      </c>
      <c r="B5515" s="16">
        <f t="shared" si="434"/>
        <v>940988.5575</v>
      </c>
      <c r="C5515" s="274">
        <f t="shared" si="433"/>
        <v>855617.6</v>
      </c>
      <c r="D5515" s="276">
        <f t="shared" si="435"/>
        <v>170.68539044077636</v>
      </c>
      <c r="E5515" s="276">
        <f t="shared" si="436"/>
        <v>155.19999999999999</v>
      </c>
    </row>
    <row r="5516" spans="1:5" x14ac:dyDescent="0.2">
      <c r="A5516" s="273">
        <f t="shared" si="432"/>
        <v>5514</v>
      </c>
      <c r="B5516" s="16">
        <f t="shared" si="434"/>
        <v>941155.73499999999</v>
      </c>
      <c r="C5516" s="274">
        <f t="shared" si="433"/>
        <v>855772.79999999993</v>
      </c>
      <c r="D5516" s="276">
        <f t="shared" si="435"/>
        <v>170.68475426187885</v>
      </c>
      <c r="E5516" s="276">
        <f t="shared" si="436"/>
        <v>155.19999999999999</v>
      </c>
    </row>
    <row r="5517" spans="1:5" x14ac:dyDescent="0.2">
      <c r="A5517" s="273">
        <f t="shared" si="432"/>
        <v>5515</v>
      </c>
      <c r="B5517" s="16">
        <f t="shared" si="434"/>
        <v>941322.91249999998</v>
      </c>
      <c r="C5517" s="274">
        <f t="shared" si="433"/>
        <v>855927.99999999988</v>
      </c>
      <c r="D5517" s="276">
        <f t="shared" si="435"/>
        <v>170.68411831368994</v>
      </c>
      <c r="E5517" s="276">
        <f t="shared" si="436"/>
        <v>155.19999999999999</v>
      </c>
    </row>
    <row r="5518" spans="1:5" x14ac:dyDescent="0.2">
      <c r="A5518" s="273">
        <f t="shared" si="432"/>
        <v>5516</v>
      </c>
      <c r="B5518" s="16">
        <f t="shared" si="434"/>
        <v>941490.09000000008</v>
      </c>
      <c r="C5518" s="274">
        <f t="shared" si="433"/>
        <v>856083.2</v>
      </c>
      <c r="D5518" s="276">
        <f t="shared" si="435"/>
        <v>170.68348259608413</v>
      </c>
      <c r="E5518" s="276">
        <f t="shared" si="436"/>
        <v>155.19999999999999</v>
      </c>
    </row>
    <row r="5519" spans="1:5" x14ac:dyDescent="0.2">
      <c r="A5519" s="273">
        <f t="shared" si="432"/>
        <v>5517</v>
      </c>
      <c r="B5519" s="16">
        <f t="shared" si="434"/>
        <v>941657.26750000007</v>
      </c>
      <c r="C5519" s="274">
        <f t="shared" si="433"/>
        <v>856238.39999999991</v>
      </c>
      <c r="D5519" s="276">
        <f t="shared" si="435"/>
        <v>170.68284710893602</v>
      </c>
      <c r="E5519" s="276">
        <f t="shared" si="436"/>
        <v>155.19999999999999</v>
      </c>
    </row>
    <row r="5520" spans="1:5" x14ac:dyDescent="0.2">
      <c r="A5520" s="273">
        <f t="shared" si="432"/>
        <v>5518</v>
      </c>
      <c r="B5520" s="16">
        <f t="shared" si="434"/>
        <v>941824.44500000007</v>
      </c>
      <c r="C5520" s="274">
        <f t="shared" si="433"/>
        <v>856393.6</v>
      </c>
      <c r="D5520" s="276">
        <f t="shared" si="435"/>
        <v>170.68221185212033</v>
      </c>
      <c r="E5520" s="276">
        <f t="shared" si="436"/>
        <v>155.19999999999999</v>
      </c>
    </row>
    <row r="5521" spans="1:5" x14ac:dyDescent="0.2">
      <c r="A5521" s="273">
        <f t="shared" si="432"/>
        <v>5519</v>
      </c>
      <c r="B5521" s="16">
        <f t="shared" si="434"/>
        <v>941991.62250000006</v>
      </c>
      <c r="C5521" s="274">
        <f t="shared" si="433"/>
        <v>856548.79999999993</v>
      </c>
      <c r="D5521" s="276">
        <f t="shared" si="435"/>
        <v>170.68157682551188</v>
      </c>
      <c r="E5521" s="276">
        <f t="shared" si="436"/>
        <v>155.19999999999999</v>
      </c>
    </row>
    <row r="5522" spans="1:5" x14ac:dyDescent="0.2">
      <c r="A5522" s="273">
        <f t="shared" si="432"/>
        <v>5520</v>
      </c>
      <c r="B5522" s="16">
        <f t="shared" si="434"/>
        <v>942158.8</v>
      </c>
      <c r="C5522" s="274">
        <f t="shared" si="433"/>
        <v>856703.99999999988</v>
      </c>
      <c r="D5522" s="276">
        <f t="shared" si="435"/>
        <v>170.68094202898553</v>
      </c>
      <c r="E5522" s="276">
        <f t="shared" si="436"/>
        <v>155.19999999999999</v>
      </c>
    </row>
    <row r="5523" spans="1:5" x14ac:dyDescent="0.2">
      <c r="A5523" s="273">
        <f t="shared" si="432"/>
        <v>5521</v>
      </c>
      <c r="B5523" s="16">
        <f t="shared" si="434"/>
        <v>942325.97750000004</v>
      </c>
      <c r="C5523" s="274">
        <f t="shared" si="433"/>
        <v>856859.2</v>
      </c>
      <c r="D5523" s="276">
        <f t="shared" si="435"/>
        <v>170.68030746241624</v>
      </c>
      <c r="E5523" s="276">
        <f t="shared" si="436"/>
        <v>155.19999999999999</v>
      </c>
    </row>
    <row r="5524" spans="1:5" x14ac:dyDescent="0.2">
      <c r="A5524" s="273">
        <f t="shared" si="432"/>
        <v>5522</v>
      </c>
      <c r="B5524" s="16">
        <f t="shared" si="434"/>
        <v>942493.15500000003</v>
      </c>
      <c r="C5524" s="274">
        <f t="shared" si="433"/>
        <v>857014.39999999991</v>
      </c>
      <c r="D5524" s="276">
        <f t="shared" si="435"/>
        <v>170.6796731256791</v>
      </c>
      <c r="E5524" s="276">
        <f t="shared" si="436"/>
        <v>155.19999999999999</v>
      </c>
    </row>
    <row r="5525" spans="1:5" x14ac:dyDescent="0.2">
      <c r="A5525" s="273">
        <f t="shared" si="432"/>
        <v>5523</v>
      </c>
      <c r="B5525" s="16">
        <f t="shared" si="434"/>
        <v>942660.33250000002</v>
      </c>
      <c r="C5525" s="274">
        <f t="shared" si="433"/>
        <v>857169.6</v>
      </c>
      <c r="D5525" s="276">
        <f t="shared" si="435"/>
        <v>170.67903901864929</v>
      </c>
      <c r="E5525" s="276">
        <f t="shared" si="436"/>
        <v>155.19999999999999</v>
      </c>
    </row>
    <row r="5526" spans="1:5" x14ac:dyDescent="0.2">
      <c r="A5526" s="273">
        <f t="shared" si="432"/>
        <v>5524</v>
      </c>
      <c r="B5526" s="16">
        <f t="shared" si="434"/>
        <v>942827.51</v>
      </c>
      <c r="C5526" s="274">
        <f t="shared" si="433"/>
        <v>857324.79999999993</v>
      </c>
      <c r="D5526" s="276">
        <f t="shared" si="435"/>
        <v>170.67840514120203</v>
      </c>
      <c r="E5526" s="276">
        <f t="shared" si="436"/>
        <v>155.19999999999999</v>
      </c>
    </row>
    <row r="5527" spans="1:5" x14ac:dyDescent="0.2">
      <c r="A5527" s="273">
        <f t="shared" si="432"/>
        <v>5525</v>
      </c>
      <c r="B5527" s="16">
        <f t="shared" si="434"/>
        <v>942994.6875</v>
      </c>
      <c r="C5527" s="274">
        <f t="shared" si="433"/>
        <v>857479.99999999988</v>
      </c>
      <c r="D5527" s="276">
        <f t="shared" si="435"/>
        <v>170.67777149321267</v>
      </c>
      <c r="E5527" s="276">
        <f t="shared" si="436"/>
        <v>155.19999999999999</v>
      </c>
    </row>
    <row r="5528" spans="1:5" x14ac:dyDescent="0.2">
      <c r="A5528" s="273">
        <f t="shared" si="432"/>
        <v>5526</v>
      </c>
      <c r="B5528" s="16">
        <f t="shared" si="434"/>
        <v>943161.86499999999</v>
      </c>
      <c r="C5528" s="274">
        <f t="shared" si="433"/>
        <v>857635.2</v>
      </c>
      <c r="D5528" s="276">
        <f t="shared" si="435"/>
        <v>170.67713807455664</v>
      </c>
      <c r="E5528" s="276">
        <f t="shared" si="436"/>
        <v>155.19999999999999</v>
      </c>
    </row>
    <row r="5529" spans="1:5" x14ac:dyDescent="0.2">
      <c r="A5529" s="273">
        <f t="shared" si="432"/>
        <v>5527</v>
      </c>
      <c r="B5529" s="16">
        <f t="shared" si="434"/>
        <v>943329.04249999998</v>
      </c>
      <c r="C5529" s="274">
        <f t="shared" si="433"/>
        <v>857790.39999999991</v>
      </c>
      <c r="D5529" s="276">
        <f t="shared" si="435"/>
        <v>170.67650488510947</v>
      </c>
      <c r="E5529" s="276">
        <f t="shared" si="436"/>
        <v>155.19999999999999</v>
      </c>
    </row>
    <row r="5530" spans="1:5" x14ac:dyDescent="0.2">
      <c r="A5530" s="273">
        <f t="shared" si="432"/>
        <v>5528</v>
      </c>
      <c r="B5530" s="16">
        <f t="shared" si="434"/>
        <v>943496.22</v>
      </c>
      <c r="C5530" s="274">
        <f t="shared" si="433"/>
        <v>857945.59999999998</v>
      </c>
      <c r="D5530" s="276">
        <f t="shared" si="435"/>
        <v>170.67587192474673</v>
      </c>
      <c r="E5530" s="276">
        <f t="shared" si="436"/>
        <v>155.19999999999999</v>
      </c>
    </row>
    <row r="5531" spans="1:5" x14ac:dyDescent="0.2">
      <c r="A5531" s="273">
        <f t="shared" si="432"/>
        <v>5529</v>
      </c>
      <c r="B5531" s="16">
        <f t="shared" si="434"/>
        <v>943663.39750000008</v>
      </c>
      <c r="C5531" s="274">
        <f t="shared" si="433"/>
        <v>858100.79999999993</v>
      </c>
      <c r="D5531" s="276">
        <f t="shared" si="435"/>
        <v>170.6752391933442</v>
      </c>
      <c r="E5531" s="276">
        <f t="shared" si="436"/>
        <v>155.19999999999999</v>
      </c>
    </row>
    <row r="5532" spans="1:5" x14ac:dyDescent="0.2">
      <c r="A5532" s="273">
        <f t="shared" si="432"/>
        <v>5530</v>
      </c>
      <c r="B5532" s="16">
        <f t="shared" si="434"/>
        <v>943830.57500000007</v>
      </c>
      <c r="C5532" s="274">
        <f t="shared" si="433"/>
        <v>858255.99999999988</v>
      </c>
      <c r="D5532" s="276">
        <f t="shared" si="435"/>
        <v>170.67460669077758</v>
      </c>
      <c r="E5532" s="276">
        <f t="shared" si="436"/>
        <v>155.19999999999999</v>
      </c>
    </row>
    <row r="5533" spans="1:5" x14ac:dyDescent="0.2">
      <c r="A5533" s="273">
        <f t="shared" si="432"/>
        <v>5531</v>
      </c>
      <c r="B5533" s="16">
        <f t="shared" si="434"/>
        <v>943997.75250000006</v>
      </c>
      <c r="C5533" s="274">
        <f t="shared" si="433"/>
        <v>858411.2</v>
      </c>
      <c r="D5533" s="276">
        <f t="shared" si="435"/>
        <v>170.67397441692282</v>
      </c>
      <c r="E5533" s="276">
        <f t="shared" si="436"/>
        <v>155.19999999999999</v>
      </c>
    </row>
    <row r="5534" spans="1:5" x14ac:dyDescent="0.2">
      <c r="A5534" s="273">
        <f t="shared" si="432"/>
        <v>5532</v>
      </c>
      <c r="B5534" s="16">
        <f t="shared" si="434"/>
        <v>944164.93</v>
      </c>
      <c r="C5534" s="274">
        <f t="shared" si="433"/>
        <v>858566.39999999991</v>
      </c>
      <c r="D5534" s="276">
        <f t="shared" si="435"/>
        <v>170.67334237165582</v>
      </c>
      <c r="E5534" s="276">
        <f t="shared" si="436"/>
        <v>155.19999999999999</v>
      </c>
    </row>
    <row r="5535" spans="1:5" x14ac:dyDescent="0.2">
      <c r="A5535" s="273">
        <f t="shared" si="432"/>
        <v>5533</v>
      </c>
      <c r="B5535" s="16">
        <f t="shared" si="434"/>
        <v>944332.10750000004</v>
      </c>
      <c r="C5535" s="274">
        <f t="shared" si="433"/>
        <v>858721.6</v>
      </c>
      <c r="D5535" s="276">
        <f t="shared" si="435"/>
        <v>170.6727105548527</v>
      </c>
      <c r="E5535" s="276">
        <f t="shared" si="436"/>
        <v>155.19999999999999</v>
      </c>
    </row>
    <row r="5536" spans="1:5" x14ac:dyDescent="0.2">
      <c r="A5536" s="273">
        <f t="shared" si="432"/>
        <v>5534</v>
      </c>
      <c r="B5536" s="16">
        <f t="shared" si="434"/>
        <v>944499.28500000003</v>
      </c>
      <c r="C5536" s="274">
        <f t="shared" si="433"/>
        <v>858876.79999999993</v>
      </c>
      <c r="D5536" s="276">
        <f t="shared" si="435"/>
        <v>170.67207896638959</v>
      </c>
      <c r="E5536" s="276">
        <f t="shared" si="436"/>
        <v>155.19999999999999</v>
      </c>
    </row>
    <row r="5537" spans="1:5" x14ac:dyDescent="0.2">
      <c r="A5537" s="273">
        <f t="shared" ref="A5537:A5600" si="437">A5536+1</f>
        <v>5535</v>
      </c>
      <c r="B5537" s="16">
        <f t="shared" si="434"/>
        <v>944666.46250000002</v>
      </c>
      <c r="C5537" s="274">
        <f t="shared" ref="C5537:C5600" si="438">A5537*155.2</f>
        <v>859031.99999999988</v>
      </c>
      <c r="D5537" s="276">
        <f t="shared" si="435"/>
        <v>170.67144760614272</v>
      </c>
      <c r="E5537" s="276">
        <f t="shared" si="436"/>
        <v>155.19999999999999</v>
      </c>
    </row>
    <row r="5538" spans="1:5" x14ac:dyDescent="0.2">
      <c r="A5538" s="273">
        <f t="shared" si="437"/>
        <v>5536</v>
      </c>
      <c r="B5538" s="16">
        <f t="shared" si="434"/>
        <v>944833.64</v>
      </c>
      <c r="C5538" s="274">
        <f t="shared" si="438"/>
        <v>859187.19999999995</v>
      </c>
      <c r="D5538" s="276">
        <f t="shared" si="435"/>
        <v>170.67081647398845</v>
      </c>
      <c r="E5538" s="276">
        <f t="shared" si="436"/>
        <v>155.19999999999999</v>
      </c>
    </row>
    <row r="5539" spans="1:5" x14ac:dyDescent="0.2">
      <c r="A5539" s="273">
        <f t="shared" si="437"/>
        <v>5537</v>
      </c>
      <c r="B5539" s="16">
        <f t="shared" si="434"/>
        <v>945000.8175</v>
      </c>
      <c r="C5539" s="274">
        <f t="shared" si="438"/>
        <v>859342.39999999991</v>
      </c>
      <c r="D5539" s="276">
        <f t="shared" si="435"/>
        <v>170.67018556980315</v>
      </c>
      <c r="E5539" s="276">
        <f t="shared" si="436"/>
        <v>155.19999999999999</v>
      </c>
    </row>
    <row r="5540" spans="1:5" x14ac:dyDescent="0.2">
      <c r="A5540" s="273">
        <f t="shared" si="437"/>
        <v>5538</v>
      </c>
      <c r="B5540" s="16">
        <f t="shared" si="434"/>
        <v>945167.995</v>
      </c>
      <c r="C5540" s="274">
        <f t="shared" si="438"/>
        <v>859497.6</v>
      </c>
      <c r="D5540" s="276">
        <f t="shared" si="435"/>
        <v>170.66955489346336</v>
      </c>
      <c r="E5540" s="276">
        <f t="shared" si="436"/>
        <v>155.19999999999999</v>
      </c>
    </row>
    <row r="5541" spans="1:5" x14ac:dyDescent="0.2">
      <c r="A5541" s="273">
        <f t="shared" si="437"/>
        <v>5539</v>
      </c>
      <c r="B5541" s="16">
        <f t="shared" si="434"/>
        <v>945335.17249999999</v>
      </c>
      <c r="C5541" s="274">
        <f t="shared" si="438"/>
        <v>859652.79999999993</v>
      </c>
      <c r="D5541" s="276">
        <f t="shared" si="435"/>
        <v>170.66892444484563</v>
      </c>
      <c r="E5541" s="276">
        <f t="shared" si="436"/>
        <v>155.19999999999999</v>
      </c>
    </row>
    <row r="5542" spans="1:5" x14ac:dyDescent="0.2">
      <c r="A5542" s="273">
        <f t="shared" si="437"/>
        <v>5540</v>
      </c>
      <c r="B5542" s="16">
        <f t="shared" si="434"/>
        <v>945502.35</v>
      </c>
      <c r="C5542" s="274">
        <f t="shared" si="438"/>
        <v>859807.99999999988</v>
      </c>
      <c r="D5542" s="276">
        <f t="shared" si="435"/>
        <v>170.66829422382671</v>
      </c>
      <c r="E5542" s="276">
        <f t="shared" si="436"/>
        <v>155.19999999999999</v>
      </c>
    </row>
    <row r="5543" spans="1:5" x14ac:dyDescent="0.2">
      <c r="A5543" s="273">
        <f t="shared" si="437"/>
        <v>5541</v>
      </c>
      <c r="B5543" s="16">
        <f t="shared" si="434"/>
        <v>945669.52750000008</v>
      </c>
      <c r="C5543" s="274">
        <f t="shared" si="438"/>
        <v>859963.2</v>
      </c>
      <c r="D5543" s="276">
        <f t="shared" si="435"/>
        <v>170.66766423028335</v>
      </c>
      <c r="E5543" s="276">
        <f t="shared" si="436"/>
        <v>155.19999999999999</v>
      </c>
    </row>
    <row r="5544" spans="1:5" x14ac:dyDescent="0.2">
      <c r="A5544" s="273">
        <f t="shared" si="437"/>
        <v>5542</v>
      </c>
      <c r="B5544" s="16">
        <f t="shared" si="434"/>
        <v>945836.70500000007</v>
      </c>
      <c r="C5544" s="274">
        <f t="shared" si="438"/>
        <v>860118.39999999991</v>
      </c>
      <c r="D5544" s="276">
        <f t="shared" si="435"/>
        <v>170.66703446409241</v>
      </c>
      <c r="E5544" s="276">
        <f t="shared" si="436"/>
        <v>155.19999999999999</v>
      </c>
    </row>
    <row r="5545" spans="1:5" x14ac:dyDescent="0.2">
      <c r="A5545" s="273">
        <f t="shared" si="437"/>
        <v>5543</v>
      </c>
      <c r="B5545" s="16">
        <f t="shared" si="434"/>
        <v>946003.88250000007</v>
      </c>
      <c r="C5545" s="274">
        <f t="shared" si="438"/>
        <v>860273.6</v>
      </c>
      <c r="D5545" s="276">
        <f t="shared" si="435"/>
        <v>170.66640492513082</v>
      </c>
      <c r="E5545" s="276">
        <f t="shared" si="436"/>
        <v>155.19999999999999</v>
      </c>
    </row>
    <row r="5546" spans="1:5" x14ac:dyDescent="0.2">
      <c r="A5546" s="273">
        <f t="shared" si="437"/>
        <v>5544</v>
      </c>
      <c r="B5546" s="16">
        <f t="shared" si="434"/>
        <v>946171.06</v>
      </c>
      <c r="C5546" s="274">
        <f t="shared" si="438"/>
        <v>860428.79999999993</v>
      </c>
      <c r="D5546" s="276">
        <f t="shared" si="435"/>
        <v>170.66577561327563</v>
      </c>
      <c r="E5546" s="276">
        <f t="shared" si="436"/>
        <v>155.19999999999999</v>
      </c>
    </row>
    <row r="5547" spans="1:5" x14ac:dyDescent="0.2">
      <c r="A5547" s="273">
        <f t="shared" si="437"/>
        <v>5545</v>
      </c>
      <c r="B5547" s="16">
        <f t="shared" si="434"/>
        <v>946338.23750000005</v>
      </c>
      <c r="C5547" s="274">
        <f t="shared" si="438"/>
        <v>860583.99999999988</v>
      </c>
      <c r="D5547" s="276">
        <f t="shared" si="435"/>
        <v>170.66514652840397</v>
      </c>
      <c r="E5547" s="276">
        <f t="shared" si="436"/>
        <v>155.19999999999999</v>
      </c>
    </row>
    <row r="5548" spans="1:5" x14ac:dyDescent="0.2">
      <c r="A5548" s="273">
        <f t="shared" si="437"/>
        <v>5546</v>
      </c>
      <c r="B5548" s="16">
        <f t="shared" si="434"/>
        <v>946505.41500000004</v>
      </c>
      <c r="C5548" s="274">
        <f t="shared" si="438"/>
        <v>860739.2</v>
      </c>
      <c r="D5548" s="276">
        <f t="shared" si="435"/>
        <v>170.66451767039308</v>
      </c>
      <c r="E5548" s="276">
        <f t="shared" si="436"/>
        <v>155.19999999999999</v>
      </c>
    </row>
    <row r="5549" spans="1:5" x14ac:dyDescent="0.2">
      <c r="A5549" s="273">
        <f t="shared" si="437"/>
        <v>5547</v>
      </c>
      <c r="B5549" s="16">
        <f t="shared" si="434"/>
        <v>946672.59250000003</v>
      </c>
      <c r="C5549" s="274">
        <f t="shared" si="438"/>
        <v>860894.39999999991</v>
      </c>
      <c r="D5549" s="276">
        <f t="shared" si="435"/>
        <v>170.66388903912025</v>
      </c>
      <c r="E5549" s="276">
        <f t="shared" si="436"/>
        <v>155.19999999999999</v>
      </c>
    </row>
    <row r="5550" spans="1:5" x14ac:dyDescent="0.2">
      <c r="A5550" s="273">
        <f t="shared" si="437"/>
        <v>5548</v>
      </c>
      <c r="B5550" s="16">
        <f t="shared" si="434"/>
        <v>946839.77</v>
      </c>
      <c r="C5550" s="274">
        <f t="shared" si="438"/>
        <v>861049.6</v>
      </c>
      <c r="D5550" s="276">
        <f t="shared" si="435"/>
        <v>170.66326063446289</v>
      </c>
      <c r="E5550" s="276">
        <f t="shared" si="436"/>
        <v>155.19999999999999</v>
      </c>
    </row>
    <row r="5551" spans="1:5" x14ac:dyDescent="0.2">
      <c r="A5551" s="273">
        <f t="shared" si="437"/>
        <v>5549</v>
      </c>
      <c r="B5551" s="16">
        <f t="shared" si="434"/>
        <v>947006.94750000001</v>
      </c>
      <c r="C5551" s="274">
        <f t="shared" si="438"/>
        <v>861204.79999999993</v>
      </c>
      <c r="D5551" s="276">
        <f t="shared" si="435"/>
        <v>170.66263245629844</v>
      </c>
      <c r="E5551" s="276">
        <f t="shared" si="436"/>
        <v>155.19999999999999</v>
      </c>
    </row>
    <row r="5552" spans="1:5" x14ac:dyDescent="0.2">
      <c r="A5552" s="273">
        <f t="shared" si="437"/>
        <v>5550</v>
      </c>
      <c r="B5552" s="16">
        <f t="shared" si="434"/>
        <v>947174.125</v>
      </c>
      <c r="C5552" s="274">
        <f t="shared" si="438"/>
        <v>861359.99999999988</v>
      </c>
      <c r="D5552" s="276">
        <f t="shared" si="435"/>
        <v>170.66200450450449</v>
      </c>
      <c r="E5552" s="276">
        <f t="shared" si="436"/>
        <v>155.19999999999999</v>
      </c>
    </row>
    <row r="5553" spans="1:5" x14ac:dyDescent="0.2">
      <c r="A5553" s="273">
        <f t="shared" si="437"/>
        <v>5551</v>
      </c>
      <c r="B5553" s="16">
        <f t="shared" si="434"/>
        <v>947341.30249999999</v>
      </c>
      <c r="C5553" s="274">
        <f t="shared" si="438"/>
        <v>861515.2</v>
      </c>
      <c r="D5553" s="276">
        <f t="shared" si="435"/>
        <v>170.66137677895875</v>
      </c>
      <c r="E5553" s="276">
        <f t="shared" si="436"/>
        <v>155.19999999999999</v>
      </c>
    </row>
    <row r="5554" spans="1:5" x14ac:dyDescent="0.2">
      <c r="A5554" s="273">
        <f t="shared" si="437"/>
        <v>5552</v>
      </c>
      <c r="B5554" s="16">
        <f t="shared" si="434"/>
        <v>947508.48</v>
      </c>
      <c r="C5554" s="274">
        <f t="shared" si="438"/>
        <v>861670.39999999991</v>
      </c>
      <c r="D5554" s="276">
        <f t="shared" si="435"/>
        <v>170.66074927953889</v>
      </c>
      <c r="E5554" s="276">
        <f t="shared" si="436"/>
        <v>155.19999999999999</v>
      </c>
    </row>
    <row r="5555" spans="1:5" x14ac:dyDescent="0.2">
      <c r="A5555" s="273">
        <f t="shared" si="437"/>
        <v>5553</v>
      </c>
      <c r="B5555" s="16">
        <f t="shared" si="434"/>
        <v>947675.65749999997</v>
      </c>
      <c r="C5555" s="274">
        <f t="shared" si="438"/>
        <v>861825.6</v>
      </c>
      <c r="D5555" s="276">
        <f t="shared" si="435"/>
        <v>170.6601220061228</v>
      </c>
      <c r="E5555" s="276">
        <f t="shared" si="436"/>
        <v>155.19999999999999</v>
      </c>
    </row>
    <row r="5556" spans="1:5" x14ac:dyDescent="0.2">
      <c r="A5556" s="273">
        <f t="shared" si="437"/>
        <v>5554</v>
      </c>
      <c r="B5556" s="16">
        <f t="shared" si="434"/>
        <v>947842.83500000008</v>
      </c>
      <c r="C5556" s="274">
        <f t="shared" si="438"/>
        <v>861980.79999999993</v>
      </c>
      <c r="D5556" s="276">
        <f t="shared" si="435"/>
        <v>170.65949495858843</v>
      </c>
      <c r="E5556" s="276">
        <f t="shared" si="436"/>
        <v>155.19999999999999</v>
      </c>
    </row>
    <row r="5557" spans="1:5" x14ac:dyDescent="0.2">
      <c r="A5557" s="273">
        <f t="shared" si="437"/>
        <v>5555</v>
      </c>
      <c r="B5557" s="16">
        <f t="shared" si="434"/>
        <v>948010.01250000007</v>
      </c>
      <c r="C5557" s="274">
        <f t="shared" si="438"/>
        <v>862135.99999999988</v>
      </c>
      <c r="D5557" s="276">
        <f t="shared" si="435"/>
        <v>170.65886813681368</v>
      </c>
      <c r="E5557" s="276">
        <f t="shared" si="436"/>
        <v>155.19999999999999</v>
      </c>
    </row>
    <row r="5558" spans="1:5" x14ac:dyDescent="0.2">
      <c r="A5558" s="273">
        <f t="shared" si="437"/>
        <v>5556</v>
      </c>
      <c r="B5558" s="16">
        <f t="shared" si="434"/>
        <v>948177.19000000006</v>
      </c>
      <c r="C5558" s="274">
        <f t="shared" si="438"/>
        <v>862291.2</v>
      </c>
      <c r="D5558" s="276">
        <f t="shared" si="435"/>
        <v>170.65824154067676</v>
      </c>
      <c r="E5558" s="276">
        <f t="shared" si="436"/>
        <v>155.19999999999999</v>
      </c>
    </row>
    <row r="5559" spans="1:5" x14ac:dyDescent="0.2">
      <c r="A5559" s="273">
        <f t="shared" si="437"/>
        <v>5557</v>
      </c>
      <c r="B5559" s="16">
        <f t="shared" si="434"/>
        <v>948344.36750000005</v>
      </c>
      <c r="C5559" s="274">
        <f t="shared" si="438"/>
        <v>862446.39999999991</v>
      </c>
      <c r="D5559" s="276">
        <f t="shared" si="435"/>
        <v>170.65761517005581</v>
      </c>
      <c r="E5559" s="276">
        <f t="shared" si="436"/>
        <v>155.19999999999999</v>
      </c>
    </row>
    <row r="5560" spans="1:5" x14ac:dyDescent="0.2">
      <c r="A5560" s="273">
        <f t="shared" si="437"/>
        <v>5558</v>
      </c>
      <c r="B5560" s="16">
        <f t="shared" si="434"/>
        <v>948511.54500000004</v>
      </c>
      <c r="C5560" s="274">
        <f t="shared" si="438"/>
        <v>862601.6</v>
      </c>
      <c r="D5560" s="276">
        <f t="shared" si="435"/>
        <v>170.65698902482907</v>
      </c>
      <c r="E5560" s="276">
        <f t="shared" si="436"/>
        <v>155.19999999999999</v>
      </c>
    </row>
    <row r="5561" spans="1:5" x14ac:dyDescent="0.2">
      <c r="A5561" s="273">
        <f t="shared" si="437"/>
        <v>5559</v>
      </c>
      <c r="B5561" s="16">
        <f t="shared" si="434"/>
        <v>948678.72250000003</v>
      </c>
      <c r="C5561" s="274">
        <f t="shared" si="438"/>
        <v>862756.79999999993</v>
      </c>
      <c r="D5561" s="276">
        <f t="shared" si="435"/>
        <v>170.65636310487497</v>
      </c>
      <c r="E5561" s="276">
        <f t="shared" si="436"/>
        <v>155.19999999999999</v>
      </c>
    </row>
    <row r="5562" spans="1:5" x14ac:dyDescent="0.2">
      <c r="A5562" s="273">
        <f t="shared" si="437"/>
        <v>5560</v>
      </c>
      <c r="B5562" s="16">
        <f t="shared" si="434"/>
        <v>948845.9</v>
      </c>
      <c r="C5562" s="274">
        <f t="shared" si="438"/>
        <v>862911.99999999988</v>
      </c>
      <c r="D5562" s="276">
        <f t="shared" si="435"/>
        <v>170.65573741007194</v>
      </c>
      <c r="E5562" s="276">
        <f t="shared" si="436"/>
        <v>155.19999999999999</v>
      </c>
    </row>
    <row r="5563" spans="1:5" x14ac:dyDescent="0.2">
      <c r="A5563" s="273">
        <f t="shared" si="437"/>
        <v>5561</v>
      </c>
      <c r="B5563" s="16">
        <f t="shared" si="434"/>
        <v>949013.07750000001</v>
      </c>
      <c r="C5563" s="274">
        <f t="shared" si="438"/>
        <v>863067.2</v>
      </c>
      <c r="D5563" s="276">
        <f t="shared" si="435"/>
        <v>170.6551119402985</v>
      </c>
      <c r="E5563" s="276">
        <f t="shared" si="436"/>
        <v>155.19999999999999</v>
      </c>
    </row>
    <row r="5564" spans="1:5" x14ac:dyDescent="0.2">
      <c r="A5564" s="273">
        <f t="shared" si="437"/>
        <v>5562</v>
      </c>
      <c r="B5564" s="16">
        <f t="shared" si="434"/>
        <v>949180.255</v>
      </c>
      <c r="C5564" s="274">
        <f t="shared" si="438"/>
        <v>863222.39999999991</v>
      </c>
      <c r="D5564" s="276">
        <f t="shared" si="435"/>
        <v>170.65448669543329</v>
      </c>
      <c r="E5564" s="276">
        <f t="shared" si="436"/>
        <v>155.19999999999999</v>
      </c>
    </row>
    <row r="5565" spans="1:5" x14ac:dyDescent="0.2">
      <c r="A5565" s="273">
        <f t="shared" si="437"/>
        <v>5563</v>
      </c>
      <c r="B5565" s="16">
        <f t="shared" si="434"/>
        <v>949347.4325</v>
      </c>
      <c r="C5565" s="274">
        <f t="shared" si="438"/>
        <v>863377.6</v>
      </c>
      <c r="D5565" s="276">
        <f t="shared" si="435"/>
        <v>170.65386167535502</v>
      </c>
      <c r="E5565" s="276">
        <f t="shared" si="436"/>
        <v>155.19999999999999</v>
      </c>
    </row>
    <row r="5566" spans="1:5" x14ac:dyDescent="0.2">
      <c r="A5566" s="273">
        <f t="shared" si="437"/>
        <v>5564</v>
      </c>
      <c r="B5566" s="16">
        <f t="shared" si="434"/>
        <v>949514.61</v>
      </c>
      <c r="C5566" s="274">
        <f t="shared" si="438"/>
        <v>863532.79999999993</v>
      </c>
      <c r="D5566" s="276">
        <f t="shared" si="435"/>
        <v>170.65323687994248</v>
      </c>
      <c r="E5566" s="276">
        <f t="shared" si="436"/>
        <v>155.19999999999999</v>
      </c>
    </row>
    <row r="5567" spans="1:5" x14ac:dyDescent="0.2">
      <c r="A5567" s="273">
        <f t="shared" si="437"/>
        <v>5565</v>
      </c>
      <c r="B5567" s="16">
        <f t="shared" si="434"/>
        <v>949681.78749999998</v>
      </c>
      <c r="C5567" s="274">
        <f t="shared" si="438"/>
        <v>863687.99999999988</v>
      </c>
      <c r="D5567" s="276">
        <f t="shared" si="435"/>
        <v>170.65261230907456</v>
      </c>
      <c r="E5567" s="276">
        <f t="shared" si="436"/>
        <v>155.19999999999999</v>
      </c>
    </row>
    <row r="5568" spans="1:5" x14ac:dyDescent="0.2">
      <c r="A5568" s="273">
        <f t="shared" si="437"/>
        <v>5566</v>
      </c>
      <c r="B5568" s="16">
        <f t="shared" si="434"/>
        <v>949848.96500000008</v>
      </c>
      <c r="C5568" s="274">
        <f t="shared" si="438"/>
        <v>863843.2</v>
      </c>
      <c r="D5568" s="276">
        <f t="shared" si="435"/>
        <v>170.65198796263027</v>
      </c>
      <c r="E5568" s="276">
        <f t="shared" si="436"/>
        <v>155.19999999999999</v>
      </c>
    </row>
    <row r="5569" spans="1:5" x14ac:dyDescent="0.2">
      <c r="A5569" s="273">
        <f t="shared" si="437"/>
        <v>5567</v>
      </c>
      <c r="B5569" s="16">
        <f t="shared" si="434"/>
        <v>950016.14250000007</v>
      </c>
      <c r="C5569" s="274">
        <f t="shared" si="438"/>
        <v>863998.39999999991</v>
      </c>
      <c r="D5569" s="276">
        <f t="shared" si="435"/>
        <v>170.65136384048861</v>
      </c>
      <c r="E5569" s="276">
        <f t="shared" si="436"/>
        <v>155.19999999999999</v>
      </c>
    </row>
    <row r="5570" spans="1:5" x14ac:dyDescent="0.2">
      <c r="A5570" s="273">
        <f t="shared" si="437"/>
        <v>5568</v>
      </c>
      <c r="B5570" s="16">
        <f t="shared" si="434"/>
        <v>950183.32000000007</v>
      </c>
      <c r="C5570" s="274">
        <f t="shared" si="438"/>
        <v>864153.59999999998</v>
      </c>
      <c r="D5570" s="276">
        <f t="shared" si="435"/>
        <v>170.65073994252876</v>
      </c>
      <c r="E5570" s="276">
        <f t="shared" si="436"/>
        <v>155.19999999999999</v>
      </c>
    </row>
    <row r="5571" spans="1:5" x14ac:dyDescent="0.2">
      <c r="A5571" s="273">
        <f t="shared" si="437"/>
        <v>5569</v>
      </c>
      <c r="B5571" s="16">
        <f t="shared" si="434"/>
        <v>950350.49750000006</v>
      </c>
      <c r="C5571" s="274">
        <f t="shared" si="438"/>
        <v>864308.79999999993</v>
      </c>
      <c r="D5571" s="276">
        <f t="shared" si="435"/>
        <v>170.65011626862992</v>
      </c>
      <c r="E5571" s="276">
        <f t="shared" si="436"/>
        <v>155.19999999999999</v>
      </c>
    </row>
    <row r="5572" spans="1:5" x14ac:dyDescent="0.2">
      <c r="A5572" s="273">
        <f t="shared" si="437"/>
        <v>5570</v>
      </c>
      <c r="B5572" s="16">
        <f t="shared" ref="B5572:B5635" si="439">1.165*(16600+(A5572*143.5))</f>
        <v>950517.67500000005</v>
      </c>
      <c r="C5572" s="274">
        <f t="shared" si="438"/>
        <v>864463.99999999988</v>
      </c>
      <c r="D5572" s="276">
        <f t="shared" ref="D5572:D5635" si="440">B5572/A5572</f>
        <v>170.64949281867146</v>
      </c>
      <c r="E5572" s="276">
        <f t="shared" ref="E5572:E5635" si="441">C5572/A5572</f>
        <v>155.19999999999999</v>
      </c>
    </row>
    <row r="5573" spans="1:5" x14ac:dyDescent="0.2">
      <c r="A5573" s="273">
        <f t="shared" si="437"/>
        <v>5571</v>
      </c>
      <c r="B5573" s="16">
        <f t="shared" si="439"/>
        <v>950684.85250000004</v>
      </c>
      <c r="C5573" s="274">
        <f t="shared" si="438"/>
        <v>864619.2</v>
      </c>
      <c r="D5573" s="276">
        <f t="shared" si="440"/>
        <v>170.64886959253278</v>
      </c>
      <c r="E5573" s="276">
        <f t="shared" si="441"/>
        <v>155.19999999999999</v>
      </c>
    </row>
    <row r="5574" spans="1:5" x14ac:dyDescent="0.2">
      <c r="A5574" s="273">
        <f t="shared" si="437"/>
        <v>5572</v>
      </c>
      <c r="B5574" s="16">
        <f t="shared" si="439"/>
        <v>950852.03</v>
      </c>
      <c r="C5574" s="274">
        <f t="shared" si="438"/>
        <v>864774.39999999991</v>
      </c>
      <c r="D5574" s="276">
        <f t="shared" si="440"/>
        <v>170.64824659009332</v>
      </c>
      <c r="E5574" s="276">
        <f t="shared" si="441"/>
        <v>155.19999999999999</v>
      </c>
    </row>
    <row r="5575" spans="1:5" x14ac:dyDescent="0.2">
      <c r="A5575" s="273">
        <f t="shared" si="437"/>
        <v>5573</v>
      </c>
      <c r="B5575" s="16">
        <f t="shared" si="439"/>
        <v>951019.20750000002</v>
      </c>
      <c r="C5575" s="274">
        <f t="shared" si="438"/>
        <v>864929.6</v>
      </c>
      <c r="D5575" s="276">
        <f t="shared" si="440"/>
        <v>170.64762381123273</v>
      </c>
      <c r="E5575" s="276">
        <f t="shared" si="441"/>
        <v>155.19999999999999</v>
      </c>
    </row>
    <row r="5576" spans="1:5" x14ac:dyDescent="0.2">
      <c r="A5576" s="273">
        <f t="shared" si="437"/>
        <v>5574</v>
      </c>
      <c r="B5576" s="16">
        <f t="shared" si="439"/>
        <v>951186.38500000001</v>
      </c>
      <c r="C5576" s="274">
        <f t="shared" si="438"/>
        <v>865084.79999999993</v>
      </c>
      <c r="D5576" s="276">
        <f t="shared" si="440"/>
        <v>170.64700125583065</v>
      </c>
      <c r="E5576" s="276">
        <f t="shared" si="441"/>
        <v>155.19999999999999</v>
      </c>
    </row>
    <row r="5577" spans="1:5" x14ac:dyDescent="0.2">
      <c r="A5577" s="273">
        <f t="shared" si="437"/>
        <v>5575</v>
      </c>
      <c r="B5577" s="16">
        <f t="shared" si="439"/>
        <v>951353.5625</v>
      </c>
      <c r="C5577" s="274">
        <f t="shared" si="438"/>
        <v>865239.99999999988</v>
      </c>
      <c r="D5577" s="276">
        <f t="shared" si="440"/>
        <v>170.6463789237668</v>
      </c>
      <c r="E5577" s="276">
        <f t="shared" si="441"/>
        <v>155.19999999999999</v>
      </c>
    </row>
    <row r="5578" spans="1:5" x14ac:dyDescent="0.2">
      <c r="A5578" s="273">
        <f t="shared" si="437"/>
        <v>5576</v>
      </c>
      <c r="B5578" s="16">
        <f t="shared" si="439"/>
        <v>951520.74</v>
      </c>
      <c r="C5578" s="274">
        <f t="shared" si="438"/>
        <v>865395.19999999995</v>
      </c>
      <c r="D5578" s="276">
        <f t="shared" si="440"/>
        <v>170.6457568149211</v>
      </c>
      <c r="E5578" s="276">
        <f t="shared" si="441"/>
        <v>155.19999999999999</v>
      </c>
    </row>
    <row r="5579" spans="1:5" x14ac:dyDescent="0.2">
      <c r="A5579" s="273">
        <f t="shared" si="437"/>
        <v>5577</v>
      </c>
      <c r="B5579" s="16">
        <f t="shared" si="439"/>
        <v>951687.91749999998</v>
      </c>
      <c r="C5579" s="274">
        <f t="shared" si="438"/>
        <v>865550.39999999991</v>
      </c>
      <c r="D5579" s="276">
        <f t="shared" si="440"/>
        <v>170.64513492917339</v>
      </c>
      <c r="E5579" s="276">
        <f t="shared" si="441"/>
        <v>155.19999999999999</v>
      </c>
    </row>
    <row r="5580" spans="1:5" x14ac:dyDescent="0.2">
      <c r="A5580" s="273">
        <f t="shared" si="437"/>
        <v>5578</v>
      </c>
      <c r="B5580" s="16">
        <f t="shared" si="439"/>
        <v>951855.09499999997</v>
      </c>
      <c r="C5580" s="274">
        <f t="shared" si="438"/>
        <v>865705.6</v>
      </c>
      <c r="D5580" s="276">
        <f t="shared" si="440"/>
        <v>170.64451326640372</v>
      </c>
      <c r="E5580" s="276">
        <f t="shared" si="441"/>
        <v>155.19999999999999</v>
      </c>
    </row>
    <row r="5581" spans="1:5" x14ac:dyDescent="0.2">
      <c r="A5581" s="273">
        <f t="shared" si="437"/>
        <v>5579</v>
      </c>
      <c r="B5581" s="16">
        <f t="shared" si="439"/>
        <v>952022.27250000008</v>
      </c>
      <c r="C5581" s="274">
        <f t="shared" si="438"/>
        <v>865860.79999999993</v>
      </c>
      <c r="D5581" s="276">
        <f t="shared" si="440"/>
        <v>170.64389182649222</v>
      </c>
      <c r="E5581" s="276">
        <f t="shared" si="441"/>
        <v>155.19999999999999</v>
      </c>
    </row>
    <row r="5582" spans="1:5" x14ac:dyDescent="0.2">
      <c r="A5582" s="273">
        <f t="shared" si="437"/>
        <v>5580</v>
      </c>
      <c r="B5582" s="16">
        <f t="shared" si="439"/>
        <v>952189.45000000007</v>
      </c>
      <c r="C5582" s="274">
        <f t="shared" si="438"/>
        <v>866015.99999999988</v>
      </c>
      <c r="D5582" s="276">
        <f t="shared" si="440"/>
        <v>170.64327060931902</v>
      </c>
      <c r="E5582" s="276">
        <f t="shared" si="441"/>
        <v>155.19999999999999</v>
      </c>
    </row>
    <row r="5583" spans="1:5" x14ac:dyDescent="0.2">
      <c r="A5583" s="273">
        <f t="shared" si="437"/>
        <v>5581</v>
      </c>
      <c r="B5583" s="16">
        <f t="shared" si="439"/>
        <v>952356.62750000006</v>
      </c>
      <c r="C5583" s="274">
        <f t="shared" si="438"/>
        <v>866171.2</v>
      </c>
      <c r="D5583" s="276">
        <f t="shared" si="440"/>
        <v>170.64264961476439</v>
      </c>
      <c r="E5583" s="276">
        <f t="shared" si="441"/>
        <v>155.19999999999999</v>
      </c>
    </row>
    <row r="5584" spans="1:5" x14ac:dyDescent="0.2">
      <c r="A5584" s="273">
        <f t="shared" si="437"/>
        <v>5582</v>
      </c>
      <c r="B5584" s="16">
        <f t="shared" si="439"/>
        <v>952523.80500000005</v>
      </c>
      <c r="C5584" s="274">
        <f t="shared" si="438"/>
        <v>866326.39999999991</v>
      </c>
      <c r="D5584" s="276">
        <f t="shared" si="440"/>
        <v>170.64202884270873</v>
      </c>
      <c r="E5584" s="276">
        <f t="shared" si="441"/>
        <v>155.19999999999999</v>
      </c>
    </row>
    <row r="5585" spans="1:5" x14ac:dyDescent="0.2">
      <c r="A5585" s="273">
        <f t="shared" si="437"/>
        <v>5583</v>
      </c>
      <c r="B5585" s="16">
        <f t="shared" si="439"/>
        <v>952690.98250000004</v>
      </c>
      <c r="C5585" s="274">
        <f t="shared" si="438"/>
        <v>866481.6</v>
      </c>
      <c r="D5585" s="276">
        <f t="shared" si="440"/>
        <v>170.64140829303244</v>
      </c>
      <c r="E5585" s="276">
        <f t="shared" si="441"/>
        <v>155.19999999999999</v>
      </c>
    </row>
    <row r="5586" spans="1:5" x14ac:dyDescent="0.2">
      <c r="A5586" s="273">
        <f t="shared" si="437"/>
        <v>5584</v>
      </c>
      <c r="B5586" s="16">
        <f t="shared" si="439"/>
        <v>952858.16</v>
      </c>
      <c r="C5586" s="274">
        <f t="shared" si="438"/>
        <v>866636.79999999993</v>
      </c>
      <c r="D5586" s="276">
        <f t="shared" si="440"/>
        <v>170.64078796561606</v>
      </c>
      <c r="E5586" s="276">
        <f t="shared" si="441"/>
        <v>155.19999999999999</v>
      </c>
    </row>
    <row r="5587" spans="1:5" x14ac:dyDescent="0.2">
      <c r="A5587" s="273">
        <f t="shared" si="437"/>
        <v>5585</v>
      </c>
      <c r="B5587" s="16">
        <f t="shared" si="439"/>
        <v>953025.33750000002</v>
      </c>
      <c r="C5587" s="274">
        <f t="shared" si="438"/>
        <v>866791.99999999988</v>
      </c>
      <c r="D5587" s="276">
        <f t="shared" si="440"/>
        <v>170.6401678603402</v>
      </c>
      <c r="E5587" s="276">
        <f t="shared" si="441"/>
        <v>155.19999999999999</v>
      </c>
    </row>
    <row r="5588" spans="1:5" x14ac:dyDescent="0.2">
      <c r="A5588" s="273">
        <f t="shared" si="437"/>
        <v>5586</v>
      </c>
      <c r="B5588" s="16">
        <f t="shared" si="439"/>
        <v>953192.51500000001</v>
      </c>
      <c r="C5588" s="274">
        <f t="shared" si="438"/>
        <v>866947.2</v>
      </c>
      <c r="D5588" s="276">
        <f t="shared" si="440"/>
        <v>170.63954797708558</v>
      </c>
      <c r="E5588" s="276">
        <f t="shared" si="441"/>
        <v>155.19999999999999</v>
      </c>
    </row>
    <row r="5589" spans="1:5" x14ac:dyDescent="0.2">
      <c r="A5589" s="273">
        <f t="shared" si="437"/>
        <v>5587</v>
      </c>
      <c r="B5589" s="16">
        <f t="shared" si="439"/>
        <v>953359.6925</v>
      </c>
      <c r="C5589" s="274">
        <f t="shared" si="438"/>
        <v>867102.39999999991</v>
      </c>
      <c r="D5589" s="276">
        <f t="shared" si="440"/>
        <v>170.63892831573295</v>
      </c>
      <c r="E5589" s="276">
        <f t="shared" si="441"/>
        <v>155.19999999999999</v>
      </c>
    </row>
    <row r="5590" spans="1:5" x14ac:dyDescent="0.2">
      <c r="A5590" s="273">
        <f t="shared" si="437"/>
        <v>5588</v>
      </c>
      <c r="B5590" s="16">
        <f t="shared" si="439"/>
        <v>953526.87</v>
      </c>
      <c r="C5590" s="274">
        <f t="shared" si="438"/>
        <v>867257.6</v>
      </c>
      <c r="D5590" s="276">
        <f t="shared" si="440"/>
        <v>170.63830887616319</v>
      </c>
      <c r="E5590" s="276">
        <f t="shared" si="441"/>
        <v>155.19999999999999</v>
      </c>
    </row>
    <row r="5591" spans="1:5" x14ac:dyDescent="0.2">
      <c r="A5591" s="273">
        <f t="shared" si="437"/>
        <v>5589</v>
      </c>
      <c r="B5591" s="16">
        <f t="shared" si="439"/>
        <v>953694.04749999999</v>
      </c>
      <c r="C5591" s="274">
        <f t="shared" si="438"/>
        <v>867412.79999999993</v>
      </c>
      <c r="D5591" s="276">
        <f t="shared" si="440"/>
        <v>170.6376896582573</v>
      </c>
      <c r="E5591" s="276">
        <f t="shared" si="441"/>
        <v>155.19999999999999</v>
      </c>
    </row>
    <row r="5592" spans="1:5" x14ac:dyDescent="0.2">
      <c r="A5592" s="273">
        <f t="shared" si="437"/>
        <v>5590</v>
      </c>
      <c r="B5592" s="16">
        <f t="shared" si="439"/>
        <v>953861.22499999998</v>
      </c>
      <c r="C5592" s="274">
        <f t="shared" si="438"/>
        <v>867567.99999999988</v>
      </c>
      <c r="D5592" s="276">
        <f t="shared" si="440"/>
        <v>170.63707066189625</v>
      </c>
      <c r="E5592" s="276">
        <f t="shared" si="441"/>
        <v>155.19999999999999</v>
      </c>
    </row>
    <row r="5593" spans="1:5" x14ac:dyDescent="0.2">
      <c r="A5593" s="273">
        <f t="shared" si="437"/>
        <v>5591</v>
      </c>
      <c r="B5593" s="16">
        <f t="shared" si="439"/>
        <v>954028.40250000008</v>
      </c>
      <c r="C5593" s="274">
        <f t="shared" si="438"/>
        <v>867723.2</v>
      </c>
      <c r="D5593" s="276">
        <f t="shared" si="440"/>
        <v>170.6364518869612</v>
      </c>
      <c r="E5593" s="276">
        <f t="shared" si="441"/>
        <v>155.19999999999999</v>
      </c>
    </row>
    <row r="5594" spans="1:5" x14ac:dyDescent="0.2">
      <c r="A5594" s="273">
        <f t="shared" si="437"/>
        <v>5592</v>
      </c>
      <c r="B5594" s="16">
        <f t="shared" si="439"/>
        <v>954195.58000000007</v>
      </c>
      <c r="C5594" s="274">
        <f t="shared" si="438"/>
        <v>867878.39999999991</v>
      </c>
      <c r="D5594" s="276">
        <f t="shared" si="440"/>
        <v>170.63583333333335</v>
      </c>
      <c r="E5594" s="276">
        <f t="shared" si="441"/>
        <v>155.19999999999999</v>
      </c>
    </row>
    <row r="5595" spans="1:5" x14ac:dyDescent="0.2">
      <c r="A5595" s="273">
        <f t="shared" si="437"/>
        <v>5593</v>
      </c>
      <c r="B5595" s="16">
        <f t="shared" si="439"/>
        <v>954362.75750000007</v>
      </c>
      <c r="C5595" s="274">
        <f t="shared" si="438"/>
        <v>868033.6</v>
      </c>
      <c r="D5595" s="276">
        <f t="shared" si="440"/>
        <v>170.63521500089399</v>
      </c>
      <c r="E5595" s="276">
        <f t="shared" si="441"/>
        <v>155.19999999999999</v>
      </c>
    </row>
    <row r="5596" spans="1:5" x14ac:dyDescent="0.2">
      <c r="A5596" s="273">
        <f t="shared" si="437"/>
        <v>5594</v>
      </c>
      <c r="B5596" s="16">
        <f t="shared" si="439"/>
        <v>954529.93500000006</v>
      </c>
      <c r="C5596" s="274">
        <f t="shared" si="438"/>
        <v>868188.79999999993</v>
      </c>
      <c r="D5596" s="276">
        <f t="shared" si="440"/>
        <v>170.63459688952449</v>
      </c>
      <c r="E5596" s="276">
        <f t="shared" si="441"/>
        <v>155.19999999999999</v>
      </c>
    </row>
    <row r="5597" spans="1:5" x14ac:dyDescent="0.2">
      <c r="A5597" s="273">
        <f t="shared" si="437"/>
        <v>5595</v>
      </c>
      <c r="B5597" s="16">
        <f t="shared" si="439"/>
        <v>954697.11250000005</v>
      </c>
      <c r="C5597" s="274">
        <f t="shared" si="438"/>
        <v>868343.99999999988</v>
      </c>
      <c r="D5597" s="276">
        <f t="shared" si="440"/>
        <v>170.63397899910635</v>
      </c>
      <c r="E5597" s="276">
        <f t="shared" si="441"/>
        <v>155.19999999999999</v>
      </c>
    </row>
    <row r="5598" spans="1:5" x14ac:dyDescent="0.2">
      <c r="A5598" s="273">
        <f t="shared" si="437"/>
        <v>5596</v>
      </c>
      <c r="B5598" s="16">
        <f t="shared" si="439"/>
        <v>954864.29</v>
      </c>
      <c r="C5598" s="274">
        <f t="shared" si="438"/>
        <v>868499.2</v>
      </c>
      <c r="D5598" s="276">
        <f t="shared" si="440"/>
        <v>170.63336132952108</v>
      </c>
      <c r="E5598" s="276">
        <f t="shared" si="441"/>
        <v>155.19999999999999</v>
      </c>
    </row>
    <row r="5599" spans="1:5" x14ac:dyDescent="0.2">
      <c r="A5599" s="273">
        <f t="shared" si="437"/>
        <v>5597</v>
      </c>
      <c r="B5599" s="16">
        <f t="shared" si="439"/>
        <v>955031.46750000003</v>
      </c>
      <c r="C5599" s="274">
        <f t="shared" si="438"/>
        <v>868654.39999999991</v>
      </c>
      <c r="D5599" s="276">
        <f t="shared" si="440"/>
        <v>170.63274388065037</v>
      </c>
      <c r="E5599" s="276">
        <f t="shared" si="441"/>
        <v>155.19999999999999</v>
      </c>
    </row>
    <row r="5600" spans="1:5" x14ac:dyDescent="0.2">
      <c r="A5600" s="273">
        <f t="shared" si="437"/>
        <v>5598</v>
      </c>
      <c r="B5600" s="16">
        <f t="shared" si="439"/>
        <v>955198.64500000002</v>
      </c>
      <c r="C5600" s="274">
        <f t="shared" si="438"/>
        <v>868809.6</v>
      </c>
      <c r="D5600" s="276">
        <f t="shared" si="440"/>
        <v>170.63212665237586</v>
      </c>
      <c r="E5600" s="276">
        <f t="shared" si="441"/>
        <v>155.19999999999999</v>
      </c>
    </row>
    <row r="5601" spans="1:5" x14ac:dyDescent="0.2">
      <c r="A5601" s="273">
        <f t="shared" ref="A5601:A5664" si="442">A5600+1</f>
        <v>5599</v>
      </c>
      <c r="B5601" s="16">
        <f t="shared" si="439"/>
        <v>955365.82250000001</v>
      </c>
      <c r="C5601" s="274">
        <f t="shared" ref="C5601:C5664" si="443">A5601*155.2</f>
        <v>868964.79999999993</v>
      </c>
      <c r="D5601" s="276">
        <f t="shared" si="440"/>
        <v>170.63150964457938</v>
      </c>
      <c r="E5601" s="276">
        <f t="shared" si="441"/>
        <v>155.19999999999999</v>
      </c>
    </row>
    <row r="5602" spans="1:5" x14ac:dyDescent="0.2">
      <c r="A5602" s="273">
        <f t="shared" si="442"/>
        <v>5600</v>
      </c>
      <c r="B5602" s="16">
        <f t="shared" si="439"/>
        <v>955533</v>
      </c>
      <c r="C5602" s="274">
        <f t="shared" si="443"/>
        <v>869119.99999999988</v>
      </c>
      <c r="D5602" s="276">
        <f t="shared" si="440"/>
        <v>170.63089285714287</v>
      </c>
      <c r="E5602" s="276">
        <f t="shared" si="441"/>
        <v>155.19999999999999</v>
      </c>
    </row>
    <row r="5603" spans="1:5" x14ac:dyDescent="0.2">
      <c r="A5603" s="273">
        <f t="shared" si="442"/>
        <v>5601</v>
      </c>
      <c r="B5603" s="16">
        <f t="shared" si="439"/>
        <v>955700.17749999999</v>
      </c>
      <c r="C5603" s="274">
        <f t="shared" si="443"/>
        <v>869275.2</v>
      </c>
      <c r="D5603" s="276">
        <f t="shared" si="440"/>
        <v>170.63027628994823</v>
      </c>
      <c r="E5603" s="276">
        <f t="shared" si="441"/>
        <v>155.19999999999999</v>
      </c>
    </row>
    <row r="5604" spans="1:5" x14ac:dyDescent="0.2">
      <c r="A5604" s="273">
        <f t="shared" si="442"/>
        <v>5602</v>
      </c>
      <c r="B5604" s="16">
        <f t="shared" si="439"/>
        <v>955867.35499999998</v>
      </c>
      <c r="C5604" s="274">
        <f t="shared" si="443"/>
        <v>869430.39999999991</v>
      </c>
      <c r="D5604" s="276">
        <f t="shared" si="440"/>
        <v>170.62965994287754</v>
      </c>
      <c r="E5604" s="276">
        <f t="shared" si="441"/>
        <v>155.19999999999999</v>
      </c>
    </row>
    <row r="5605" spans="1:5" x14ac:dyDescent="0.2">
      <c r="A5605" s="273">
        <f t="shared" si="442"/>
        <v>5603</v>
      </c>
      <c r="B5605" s="16">
        <f t="shared" si="439"/>
        <v>956034.53249999997</v>
      </c>
      <c r="C5605" s="274">
        <f t="shared" si="443"/>
        <v>869585.6</v>
      </c>
      <c r="D5605" s="276">
        <f t="shared" si="440"/>
        <v>170.62904381581296</v>
      </c>
      <c r="E5605" s="276">
        <f t="shared" si="441"/>
        <v>155.19999999999999</v>
      </c>
    </row>
    <row r="5606" spans="1:5" x14ac:dyDescent="0.2">
      <c r="A5606" s="273">
        <f t="shared" si="442"/>
        <v>5604</v>
      </c>
      <c r="B5606" s="16">
        <f t="shared" si="439"/>
        <v>956201.71000000008</v>
      </c>
      <c r="C5606" s="274">
        <f t="shared" si="443"/>
        <v>869740.79999999993</v>
      </c>
      <c r="D5606" s="276">
        <f t="shared" si="440"/>
        <v>170.6284279086367</v>
      </c>
      <c r="E5606" s="276">
        <f t="shared" si="441"/>
        <v>155.19999999999999</v>
      </c>
    </row>
    <row r="5607" spans="1:5" x14ac:dyDescent="0.2">
      <c r="A5607" s="273">
        <f t="shared" si="442"/>
        <v>5605</v>
      </c>
      <c r="B5607" s="16">
        <f t="shared" si="439"/>
        <v>956368.88750000007</v>
      </c>
      <c r="C5607" s="274">
        <f t="shared" si="443"/>
        <v>869895.99999999988</v>
      </c>
      <c r="D5607" s="276">
        <f t="shared" si="440"/>
        <v>170.62781222123107</v>
      </c>
      <c r="E5607" s="276">
        <f t="shared" si="441"/>
        <v>155.19999999999999</v>
      </c>
    </row>
    <row r="5608" spans="1:5" x14ac:dyDescent="0.2">
      <c r="A5608" s="273">
        <f t="shared" si="442"/>
        <v>5606</v>
      </c>
      <c r="B5608" s="16">
        <f t="shared" si="439"/>
        <v>956536.06500000006</v>
      </c>
      <c r="C5608" s="274">
        <f t="shared" si="443"/>
        <v>870051.2</v>
      </c>
      <c r="D5608" s="276">
        <f t="shared" si="440"/>
        <v>170.62719675347842</v>
      </c>
      <c r="E5608" s="276">
        <f t="shared" si="441"/>
        <v>155.19999999999999</v>
      </c>
    </row>
    <row r="5609" spans="1:5" x14ac:dyDescent="0.2">
      <c r="A5609" s="273">
        <f t="shared" si="442"/>
        <v>5607</v>
      </c>
      <c r="B5609" s="16">
        <f t="shared" si="439"/>
        <v>956703.24250000005</v>
      </c>
      <c r="C5609" s="274">
        <f t="shared" si="443"/>
        <v>870206.39999999991</v>
      </c>
      <c r="D5609" s="276">
        <f t="shared" si="440"/>
        <v>170.6265815052613</v>
      </c>
      <c r="E5609" s="276">
        <f t="shared" si="441"/>
        <v>155.19999999999999</v>
      </c>
    </row>
    <row r="5610" spans="1:5" x14ac:dyDescent="0.2">
      <c r="A5610" s="273">
        <f t="shared" si="442"/>
        <v>5608</v>
      </c>
      <c r="B5610" s="16">
        <f t="shared" si="439"/>
        <v>956870.42</v>
      </c>
      <c r="C5610" s="274">
        <f t="shared" si="443"/>
        <v>870361.59999999998</v>
      </c>
      <c r="D5610" s="276">
        <f t="shared" si="440"/>
        <v>170.6259664764622</v>
      </c>
      <c r="E5610" s="276">
        <f t="shared" si="441"/>
        <v>155.19999999999999</v>
      </c>
    </row>
    <row r="5611" spans="1:5" x14ac:dyDescent="0.2">
      <c r="A5611" s="273">
        <f t="shared" si="442"/>
        <v>5609</v>
      </c>
      <c r="B5611" s="16">
        <f t="shared" si="439"/>
        <v>957037.59750000003</v>
      </c>
      <c r="C5611" s="274">
        <f t="shared" si="443"/>
        <v>870516.79999999993</v>
      </c>
      <c r="D5611" s="276">
        <f t="shared" si="440"/>
        <v>170.62535166696381</v>
      </c>
      <c r="E5611" s="276">
        <f t="shared" si="441"/>
        <v>155.19999999999999</v>
      </c>
    </row>
    <row r="5612" spans="1:5" x14ac:dyDescent="0.2">
      <c r="A5612" s="273">
        <f t="shared" si="442"/>
        <v>5610</v>
      </c>
      <c r="B5612" s="16">
        <f t="shared" si="439"/>
        <v>957204.77500000002</v>
      </c>
      <c r="C5612" s="274">
        <f t="shared" si="443"/>
        <v>870671.99999999988</v>
      </c>
      <c r="D5612" s="276">
        <f t="shared" si="440"/>
        <v>170.62473707664884</v>
      </c>
      <c r="E5612" s="276">
        <f t="shared" si="441"/>
        <v>155.19999999999999</v>
      </c>
    </row>
    <row r="5613" spans="1:5" x14ac:dyDescent="0.2">
      <c r="A5613" s="273">
        <f t="shared" si="442"/>
        <v>5611</v>
      </c>
      <c r="B5613" s="16">
        <f t="shared" si="439"/>
        <v>957371.95250000001</v>
      </c>
      <c r="C5613" s="274">
        <f t="shared" si="443"/>
        <v>870827.2</v>
      </c>
      <c r="D5613" s="276">
        <f t="shared" si="440"/>
        <v>170.62412270540011</v>
      </c>
      <c r="E5613" s="276">
        <f t="shared" si="441"/>
        <v>155.19999999999999</v>
      </c>
    </row>
    <row r="5614" spans="1:5" x14ac:dyDescent="0.2">
      <c r="A5614" s="273">
        <f t="shared" si="442"/>
        <v>5612</v>
      </c>
      <c r="B5614" s="16">
        <f t="shared" si="439"/>
        <v>957539.13</v>
      </c>
      <c r="C5614" s="274">
        <f t="shared" si="443"/>
        <v>870982.39999999991</v>
      </c>
      <c r="D5614" s="276">
        <f t="shared" si="440"/>
        <v>170.62350855310049</v>
      </c>
      <c r="E5614" s="276">
        <f t="shared" si="441"/>
        <v>155.19999999999999</v>
      </c>
    </row>
    <row r="5615" spans="1:5" x14ac:dyDescent="0.2">
      <c r="A5615" s="273">
        <f t="shared" si="442"/>
        <v>5613</v>
      </c>
      <c r="B5615" s="16">
        <f t="shared" si="439"/>
        <v>957706.3075</v>
      </c>
      <c r="C5615" s="274">
        <f t="shared" si="443"/>
        <v>871137.6</v>
      </c>
      <c r="D5615" s="276">
        <f t="shared" si="440"/>
        <v>170.622894619633</v>
      </c>
      <c r="E5615" s="276">
        <f t="shared" si="441"/>
        <v>155.19999999999999</v>
      </c>
    </row>
    <row r="5616" spans="1:5" x14ac:dyDescent="0.2">
      <c r="A5616" s="273">
        <f t="shared" si="442"/>
        <v>5614</v>
      </c>
      <c r="B5616" s="16">
        <f t="shared" si="439"/>
        <v>957873.48499999999</v>
      </c>
      <c r="C5616" s="274">
        <f t="shared" si="443"/>
        <v>871292.79999999993</v>
      </c>
      <c r="D5616" s="276">
        <f t="shared" si="440"/>
        <v>170.62228090488065</v>
      </c>
      <c r="E5616" s="276">
        <f t="shared" si="441"/>
        <v>155.19999999999999</v>
      </c>
    </row>
    <row r="5617" spans="1:5" x14ac:dyDescent="0.2">
      <c r="A5617" s="273">
        <f t="shared" si="442"/>
        <v>5615</v>
      </c>
      <c r="B5617" s="16">
        <f t="shared" si="439"/>
        <v>958040.66249999998</v>
      </c>
      <c r="C5617" s="274">
        <f t="shared" si="443"/>
        <v>871447.99999999988</v>
      </c>
      <c r="D5617" s="276">
        <f t="shared" si="440"/>
        <v>170.62166740872661</v>
      </c>
      <c r="E5617" s="276">
        <f t="shared" si="441"/>
        <v>155.19999999999999</v>
      </c>
    </row>
    <row r="5618" spans="1:5" x14ac:dyDescent="0.2">
      <c r="A5618" s="273">
        <f t="shared" si="442"/>
        <v>5616</v>
      </c>
      <c r="B5618" s="16">
        <f t="shared" si="439"/>
        <v>958207.84000000008</v>
      </c>
      <c r="C5618" s="274">
        <f t="shared" si="443"/>
        <v>871603.19999999995</v>
      </c>
      <c r="D5618" s="276">
        <f t="shared" si="440"/>
        <v>170.62105413105414</v>
      </c>
      <c r="E5618" s="276">
        <f t="shared" si="441"/>
        <v>155.19999999999999</v>
      </c>
    </row>
    <row r="5619" spans="1:5" x14ac:dyDescent="0.2">
      <c r="A5619" s="273">
        <f t="shared" si="442"/>
        <v>5617</v>
      </c>
      <c r="B5619" s="16">
        <f t="shared" si="439"/>
        <v>958375.01750000007</v>
      </c>
      <c r="C5619" s="274">
        <f t="shared" si="443"/>
        <v>871758.39999999991</v>
      </c>
      <c r="D5619" s="276">
        <f t="shared" si="440"/>
        <v>170.62044107174648</v>
      </c>
      <c r="E5619" s="276">
        <f t="shared" si="441"/>
        <v>155.19999999999999</v>
      </c>
    </row>
    <row r="5620" spans="1:5" x14ac:dyDescent="0.2">
      <c r="A5620" s="273">
        <f t="shared" si="442"/>
        <v>5618</v>
      </c>
      <c r="B5620" s="16">
        <f t="shared" si="439"/>
        <v>958542.19500000007</v>
      </c>
      <c r="C5620" s="274">
        <f t="shared" si="443"/>
        <v>871913.6</v>
      </c>
      <c r="D5620" s="276">
        <f t="shared" si="440"/>
        <v>170.61982823068709</v>
      </c>
      <c r="E5620" s="276">
        <f t="shared" si="441"/>
        <v>155.19999999999999</v>
      </c>
    </row>
    <row r="5621" spans="1:5" x14ac:dyDescent="0.2">
      <c r="A5621" s="273">
        <f t="shared" si="442"/>
        <v>5619</v>
      </c>
      <c r="B5621" s="16">
        <f t="shared" si="439"/>
        <v>958709.37250000006</v>
      </c>
      <c r="C5621" s="274">
        <f t="shared" si="443"/>
        <v>872068.79999999993</v>
      </c>
      <c r="D5621" s="276">
        <f t="shared" si="440"/>
        <v>170.6192156077594</v>
      </c>
      <c r="E5621" s="276">
        <f t="shared" si="441"/>
        <v>155.19999999999999</v>
      </c>
    </row>
    <row r="5622" spans="1:5" x14ac:dyDescent="0.2">
      <c r="A5622" s="273">
        <f t="shared" si="442"/>
        <v>5620</v>
      </c>
      <c r="B5622" s="16">
        <f t="shared" si="439"/>
        <v>958876.55</v>
      </c>
      <c r="C5622" s="274">
        <f t="shared" si="443"/>
        <v>872223.99999999988</v>
      </c>
      <c r="D5622" s="276">
        <f t="shared" si="440"/>
        <v>170.61860320284697</v>
      </c>
      <c r="E5622" s="276">
        <f t="shared" si="441"/>
        <v>155.19999999999999</v>
      </c>
    </row>
    <row r="5623" spans="1:5" x14ac:dyDescent="0.2">
      <c r="A5623" s="273">
        <f t="shared" si="442"/>
        <v>5621</v>
      </c>
      <c r="B5623" s="16">
        <f t="shared" si="439"/>
        <v>959043.72750000004</v>
      </c>
      <c r="C5623" s="274">
        <f t="shared" si="443"/>
        <v>872379.2</v>
      </c>
      <c r="D5623" s="276">
        <f t="shared" si="440"/>
        <v>170.6179910158335</v>
      </c>
      <c r="E5623" s="276">
        <f t="shared" si="441"/>
        <v>155.19999999999999</v>
      </c>
    </row>
    <row r="5624" spans="1:5" x14ac:dyDescent="0.2">
      <c r="A5624" s="273">
        <f t="shared" si="442"/>
        <v>5622</v>
      </c>
      <c r="B5624" s="16">
        <f t="shared" si="439"/>
        <v>959210.90500000003</v>
      </c>
      <c r="C5624" s="274">
        <f t="shared" si="443"/>
        <v>872534.39999999991</v>
      </c>
      <c r="D5624" s="276">
        <f t="shared" si="440"/>
        <v>170.61737904660265</v>
      </c>
      <c r="E5624" s="276">
        <f t="shared" si="441"/>
        <v>155.19999999999999</v>
      </c>
    </row>
    <row r="5625" spans="1:5" x14ac:dyDescent="0.2">
      <c r="A5625" s="273">
        <f t="shared" si="442"/>
        <v>5623</v>
      </c>
      <c r="B5625" s="16">
        <f t="shared" si="439"/>
        <v>959378.08250000002</v>
      </c>
      <c r="C5625" s="274">
        <f t="shared" si="443"/>
        <v>872689.6</v>
      </c>
      <c r="D5625" s="276">
        <f t="shared" si="440"/>
        <v>170.61676729503824</v>
      </c>
      <c r="E5625" s="276">
        <f t="shared" si="441"/>
        <v>155.19999999999999</v>
      </c>
    </row>
    <row r="5626" spans="1:5" x14ac:dyDescent="0.2">
      <c r="A5626" s="273">
        <f t="shared" si="442"/>
        <v>5624</v>
      </c>
      <c r="B5626" s="16">
        <f t="shared" si="439"/>
        <v>959545.26</v>
      </c>
      <c r="C5626" s="274">
        <f t="shared" si="443"/>
        <v>872844.79999999993</v>
      </c>
      <c r="D5626" s="276">
        <f t="shared" si="440"/>
        <v>170.61615576102417</v>
      </c>
      <c r="E5626" s="276">
        <f t="shared" si="441"/>
        <v>155.19999999999999</v>
      </c>
    </row>
    <row r="5627" spans="1:5" x14ac:dyDescent="0.2">
      <c r="A5627" s="273">
        <f t="shared" si="442"/>
        <v>5625</v>
      </c>
      <c r="B5627" s="16">
        <f t="shared" si="439"/>
        <v>959712.4375</v>
      </c>
      <c r="C5627" s="274">
        <f t="shared" si="443"/>
        <v>872999.99999999988</v>
      </c>
      <c r="D5627" s="276">
        <f t="shared" si="440"/>
        <v>170.61554444444445</v>
      </c>
      <c r="E5627" s="276">
        <f t="shared" si="441"/>
        <v>155.19999999999999</v>
      </c>
    </row>
    <row r="5628" spans="1:5" x14ac:dyDescent="0.2">
      <c r="A5628" s="273">
        <f t="shared" si="442"/>
        <v>5626</v>
      </c>
      <c r="B5628" s="16">
        <f t="shared" si="439"/>
        <v>959879.61499999999</v>
      </c>
      <c r="C5628" s="274">
        <f t="shared" si="443"/>
        <v>873155.2</v>
      </c>
      <c r="D5628" s="276">
        <f t="shared" si="440"/>
        <v>170.61493334518309</v>
      </c>
      <c r="E5628" s="276">
        <f t="shared" si="441"/>
        <v>155.19999999999999</v>
      </c>
    </row>
    <row r="5629" spans="1:5" x14ac:dyDescent="0.2">
      <c r="A5629" s="273">
        <f t="shared" si="442"/>
        <v>5627</v>
      </c>
      <c r="B5629" s="16">
        <f t="shared" si="439"/>
        <v>960046.79249999998</v>
      </c>
      <c r="C5629" s="274">
        <f t="shared" si="443"/>
        <v>873310.39999999991</v>
      </c>
      <c r="D5629" s="276">
        <f t="shared" si="440"/>
        <v>170.61432246312421</v>
      </c>
      <c r="E5629" s="276">
        <f t="shared" si="441"/>
        <v>155.19999999999999</v>
      </c>
    </row>
    <row r="5630" spans="1:5" x14ac:dyDescent="0.2">
      <c r="A5630" s="273">
        <f t="shared" si="442"/>
        <v>5628</v>
      </c>
      <c r="B5630" s="16">
        <f t="shared" si="439"/>
        <v>960213.97</v>
      </c>
      <c r="C5630" s="274">
        <f t="shared" si="443"/>
        <v>873465.6</v>
      </c>
      <c r="D5630" s="276">
        <f t="shared" si="440"/>
        <v>170.61371179815208</v>
      </c>
      <c r="E5630" s="276">
        <f t="shared" si="441"/>
        <v>155.19999999999999</v>
      </c>
    </row>
    <row r="5631" spans="1:5" x14ac:dyDescent="0.2">
      <c r="A5631" s="273">
        <f t="shared" si="442"/>
        <v>5629</v>
      </c>
      <c r="B5631" s="16">
        <f t="shared" si="439"/>
        <v>960381.14750000008</v>
      </c>
      <c r="C5631" s="274">
        <f t="shared" si="443"/>
        <v>873620.79999999993</v>
      </c>
      <c r="D5631" s="276">
        <f t="shared" si="440"/>
        <v>170.61310135015103</v>
      </c>
      <c r="E5631" s="276">
        <f t="shared" si="441"/>
        <v>155.19999999999999</v>
      </c>
    </row>
    <row r="5632" spans="1:5" x14ac:dyDescent="0.2">
      <c r="A5632" s="273">
        <f t="shared" si="442"/>
        <v>5630</v>
      </c>
      <c r="B5632" s="16">
        <f t="shared" si="439"/>
        <v>960548.32500000007</v>
      </c>
      <c r="C5632" s="274">
        <f t="shared" si="443"/>
        <v>873775.99999999988</v>
      </c>
      <c r="D5632" s="276">
        <f t="shared" si="440"/>
        <v>170.61249111900534</v>
      </c>
      <c r="E5632" s="276">
        <f t="shared" si="441"/>
        <v>155.19999999999999</v>
      </c>
    </row>
    <row r="5633" spans="1:5" x14ac:dyDescent="0.2">
      <c r="A5633" s="273">
        <f t="shared" si="442"/>
        <v>5631</v>
      </c>
      <c r="B5633" s="16">
        <f t="shared" si="439"/>
        <v>960715.50250000006</v>
      </c>
      <c r="C5633" s="274">
        <f t="shared" si="443"/>
        <v>873931.2</v>
      </c>
      <c r="D5633" s="276">
        <f t="shared" si="440"/>
        <v>170.61188110459955</v>
      </c>
      <c r="E5633" s="276">
        <f t="shared" si="441"/>
        <v>155.19999999999999</v>
      </c>
    </row>
    <row r="5634" spans="1:5" x14ac:dyDescent="0.2">
      <c r="A5634" s="273">
        <f t="shared" si="442"/>
        <v>5632</v>
      </c>
      <c r="B5634" s="16">
        <f t="shared" si="439"/>
        <v>960882.68</v>
      </c>
      <c r="C5634" s="274">
        <f t="shared" si="443"/>
        <v>874086.39999999991</v>
      </c>
      <c r="D5634" s="276">
        <f t="shared" si="440"/>
        <v>170.6112713068182</v>
      </c>
      <c r="E5634" s="276">
        <f t="shared" si="441"/>
        <v>155.19999999999999</v>
      </c>
    </row>
    <row r="5635" spans="1:5" x14ac:dyDescent="0.2">
      <c r="A5635" s="273">
        <f t="shared" si="442"/>
        <v>5633</v>
      </c>
      <c r="B5635" s="16">
        <f t="shared" si="439"/>
        <v>961049.85750000004</v>
      </c>
      <c r="C5635" s="274">
        <f t="shared" si="443"/>
        <v>874241.6</v>
      </c>
      <c r="D5635" s="276">
        <f t="shared" si="440"/>
        <v>170.6106617255459</v>
      </c>
      <c r="E5635" s="276">
        <f t="shared" si="441"/>
        <v>155.19999999999999</v>
      </c>
    </row>
    <row r="5636" spans="1:5" x14ac:dyDescent="0.2">
      <c r="A5636" s="273">
        <f t="shared" si="442"/>
        <v>5634</v>
      </c>
      <c r="B5636" s="16">
        <f t="shared" ref="B5636:B5699" si="444">1.165*(16600+(A5636*143.5))</f>
        <v>961217.03500000003</v>
      </c>
      <c r="C5636" s="274">
        <f t="shared" si="443"/>
        <v>874396.79999999993</v>
      </c>
      <c r="D5636" s="276">
        <f t="shared" ref="D5636:D5699" si="445">B5636/A5636</f>
        <v>170.6100523606674</v>
      </c>
      <c r="E5636" s="276">
        <f t="shared" ref="E5636:E5699" si="446">C5636/A5636</f>
        <v>155.19999999999999</v>
      </c>
    </row>
    <row r="5637" spans="1:5" x14ac:dyDescent="0.2">
      <c r="A5637" s="273">
        <f t="shared" si="442"/>
        <v>5635</v>
      </c>
      <c r="B5637" s="16">
        <f t="shared" si="444"/>
        <v>961384.21250000002</v>
      </c>
      <c r="C5637" s="274">
        <f t="shared" si="443"/>
        <v>874551.99999999988</v>
      </c>
      <c r="D5637" s="276">
        <f t="shared" si="445"/>
        <v>170.60944321206745</v>
      </c>
      <c r="E5637" s="276">
        <f t="shared" si="446"/>
        <v>155.19999999999999</v>
      </c>
    </row>
    <row r="5638" spans="1:5" x14ac:dyDescent="0.2">
      <c r="A5638" s="273">
        <f t="shared" si="442"/>
        <v>5636</v>
      </c>
      <c r="B5638" s="16">
        <f t="shared" si="444"/>
        <v>961551.39</v>
      </c>
      <c r="C5638" s="274">
        <f t="shared" si="443"/>
        <v>874707.2</v>
      </c>
      <c r="D5638" s="276">
        <f t="shared" si="445"/>
        <v>170.60883427963094</v>
      </c>
      <c r="E5638" s="276">
        <f t="shared" si="446"/>
        <v>155.19999999999999</v>
      </c>
    </row>
    <row r="5639" spans="1:5" x14ac:dyDescent="0.2">
      <c r="A5639" s="273">
        <f t="shared" si="442"/>
        <v>5637</v>
      </c>
      <c r="B5639" s="16">
        <f t="shared" si="444"/>
        <v>961718.5675</v>
      </c>
      <c r="C5639" s="274">
        <f t="shared" si="443"/>
        <v>874862.39999999991</v>
      </c>
      <c r="D5639" s="276">
        <f t="shared" si="445"/>
        <v>170.60822556324285</v>
      </c>
      <c r="E5639" s="276">
        <f t="shared" si="446"/>
        <v>155.19999999999999</v>
      </c>
    </row>
    <row r="5640" spans="1:5" x14ac:dyDescent="0.2">
      <c r="A5640" s="273">
        <f t="shared" si="442"/>
        <v>5638</v>
      </c>
      <c r="B5640" s="16">
        <f t="shared" si="444"/>
        <v>961885.745</v>
      </c>
      <c r="C5640" s="274">
        <f t="shared" si="443"/>
        <v>875017.6</v>
      </c>
      <c r="D5640" s="276">
        <f t="shared" si="445"/>
        <v>170.60761706278822</v>
      </c>
      <c r="E5640" s="276">
        <f t="shared" si="446"/>
        <v>155.19999999999999</v>
      </c>
    </row>
    <row r="5641" spans="1:5" x14ac:dyDescent="0.2">
      <c r="A5641" s="273">
        <f t="shared" si="442"/>
        <v>5639</v>
      </c>
      <c r="B5641" s="16">
        <f t="shared" si="444"/>
        <v>962052.92249999999</v>
      </c>
      <c r="C5641" s="274">
        <f t="shared" si="443"/>
        <v>875172.79999999993</v>
      </c>
      <c r="D5641" s="276">
        <f t="shared" si="445"/>
        <v>170.60700877815216</v>
      </c>
      <c r="E5641" s="276">
        <f t="shared" si="446"/>
        <v>155.19999999999999</v>
      </c>
    </row>
    <row r="5642" spans="1:5" x14ac:dyDescent="0.2">
      <c r="A5642" s="273">
        <f t="shared" si="442"/>
        <v>5640</v>
      </c>
      <c r="B5642" s="16">
        <f t="shared" si="444"/>
        <v>962220.1</v>
      </c>
      <c r="C5642" s="274">
        <f t="shared" si="443"/>
        <v>875327.99999999988</v>
      </c>
      <c r="D5642" s="276">
        <f t="shared" si="445"/>
        <v>170.60640070921986</v>
      </c>
      <c r="E5642" s="276">
        <f t="shared" si="446"/>
        <v>155.19999999999999</v>
      </c>
    </row>
    <row r="5643" spans="1:5" x14ac:dyDescent="0.2">
      <c r="A5643" s="273">
        <f t="shared" si="442"/>
        <v>5641</v>
      </c>
      <c r="B5643" s="16">
        <f t="shared" si="444"/>
        <v>962387.27750000008</v>
      </c>
      <c r="C5643" s="274">
        <f t="shared" si="443"/>
        <v>875483.2</v>
      </c>
      <c r="D5643" s="276">
        <f t="shared" si="445"/>
        <v>170.60579285587664</v>
      </c>
      <c r="E5643" s="276">
        <f t="shared" si="446"/>
        <v>155.19999999999999</v>
      </c>
    </row>
    <row r="5644" spans="1:5" x14ac:dyDescent="0.2">
      <c r="A5644" s="273">
        <f t="shared" si="442"/>
        <v>5642</v>
      </c>
      <c r="B5644" s="16">
        <f t="shared" si="444"/>
        <v>962554.45500000007</v>
      </c>
      <c r="C5644" s="274">
        <f t="shared" si="443"/>
        <v>875638.39999999991</v>
      </c>
      <c r="D5644" s="276">
        <f t="shared" si="445"/>
        <v>170.60518521800782</v>
      </c>
      <c r="E5644" s="276">
        <f t="shared" si="446"/>
        <v>155.19999999999999</v>
      </c>
    </row>
    <row r="5645" spans="1:5" x14ac:dyDescent="0.2">
      <c r="A5645" s="273">
        <f t="shared" si="442"/>
        <v>5643</v>
      </c>
      <c r="B5645" s="16">
        <f t="shared" si="444"/>
        <v>962721.63250000007</v>
      </c>
      <c r="C5645" s="274">
        <f t="shared" si="443"/>
        <v>875793.6</v>
      </c>
      <c r="D5645" s="276">
        <f t="shared" si="445"/>
        <v>170.60457779549887</v>
      </c>
      <c r="E5645" s="276">
        <f t="shared" si="446"/>
        <v>155.19999999999999</v>
      </c>
    </row>
    <row r="5646" spans="1:5" x14ac:dyDescent="0.2">
      <c r="A5646" s="273">
        <f t="shared" si="442"/>
        <v>5644</v>
      </c>
      <c r="B5646" s="16">
        <f t="shared" si="444"/>
        <v>962888.81</v>
      </c>
      <c r="C5646" s="274">
        <f t="shared" si="443"/>
        <v>875948.79999999993</v>
      </c>
      <c r="D5646" s="276">
        <f t="shared" si="445"/>
        <v>170.60397058823531</v>
      </c>
      <c r="E5646" s="276">
        <f t="shared" si="446"/>
        <v>155.19999999999999</v>
      </c>
    </row>
    <row r="5647" spans="1:5" x14ac:dyDescent="0.2">
      <c r="A5647" s="273">
        <f t="shared" si="442"/>
        <v>5645</v>
      </c>
      <c r="B5647" s="16">
        <f t="shared" si="444"/>
        <v>963055.98750000005</v>
      </c>
      <c r="C5647" s="274">
        <f t="shared" si="443"/>
        <v>876103.99999999988</v>
      </c>
      <c r="D5647" s="276">
        <f t="shared" si="445"/>
        <v>170.60336359610275</v>
      </c>
      <c r="E5647" s="276">
        <f t="shared" si="446"/>
        <v>155.19999999999999</v>
      </c>
    </row>
    <row r="5648" spans="1:5" x14ac:dyDescent="0.2">
      <c r="A5648" s="273">
        <f t="shared" si="442"/>
        <v>5646</v>
      </c>
      <c r="B5648" s="16">
        <f t="shared" si="444"/>
        <v>963223.16500000004</v>
      </c>
      <c r="C5648" s="274">
        <f t="shared" si="443"/>
        <v>876259.2</v>
      </c>
      <c r="D5648" s="276">
        <f t="shared" si="445"/>
        <v>170.6027568189869</v>
      </c>
      <c r="E5648" s="276">
        <f t="shared" si="446"/>
        <v>155.19999999999999</v>
      </c>
    </row>
    <row r="5649" spans="1:5" x14ac:dyDescent="0.2">
      <c r="A5649" s="273">
        <f t="shared" si="442"/>
        <v>5647</v>
      </c>
      <c r="B5649" s="16">
        <f t="shared" si="444"/>
        <v>963390.34250000003</v>
      </c>
      <c r="C5649" s="274">
        <f t="shared" si="443"/>
        <v>876414.39999999991</v>
      </c>
      <c r="D5649" s="276">
        <f t="shared" si="445"/>
        <v>170.60215025677351</v>
      </c>
      <c r="E5649" s="276">
        <f t="shared" si="446"/>
        <v>155.19999999999999</v>
      </c>
    </row>
    <row r="5650" spans="1:5" x14ac:dyDescent="0.2">
      <c r="A5650" s="273">
        <f t="shared" si="442"/>
        <v>5648</v>
      </c>
      <c r="B5650" s="16">
        <f t="shared" si="444"/>
        <v>963557.52</v>
      </c>
      <c r="C5650" s="274">
        <f t="shared" si="443"/>
        <v>876569.59999999998</v>
      </c>
      <c r="D5650" s="276">
        <f t="shared" si="445"/>
        <v>170.60154390934844</v>
      </c>
      <c r="E5650" s="276">
        <f t="shared" si="446"/>
        <v>155.19999999999999</v>
      </c>
    </row>
    <row r="5651" spans="1:5" x14ac:dyDescent="0.2">
      <c r="A5651" s="273">
        <f t="shared" si="442"/>
        <v>5649</v>
      </c>
      <c r="B5651" s="16">
        <f t="shared" si="444"/>
        <v>963724.69750000001</v>
      </c>
      <c r="C5651" s="274">
        <f t="shared" si="443"/>
        <v>876724.79999999993</v>
      </c>
      <c r="D5651" s="276">
        <f t="shared" si="445"/>
        <v>170.60093777659762</v>
      </c>
      <c r="E5651" s="276">
        <f t="shared" si="446"/>
        <v>155.19999999999999</v>
      </c>
    </row>
    <row r="5652" spans="1:5" x14ac:dyDescent="0.2">
      <c r="A5652" s="273">
        <f t="shared" si="442"/>
        <v>5650</v>
      </c>
      <c r="B5652" s="16">
        <f t="shared" si="444"/>
        <v>963891.875</v>
      </c>
      <c r="C5652" s="274">
        <f t="shared" si="443"/>
        <v>876879.99999999988</v>
      </c>
      <c r="D5652" s="276">
        <f t="shared" si="445"/>
        <v>170.60033185840709</v>
      </c>
      <c r="E5652" s="276">
        <f t="shared" si="446"/>
        <v>155.19999999999999</v>
      </c>
    </row>
    <row r="5653" spans="1:5" x14ac:dyDescent="0.2">
      <c r="A5653" s="273">
        <f t="shared" si="442"/>
        <v>5651</v>
      </c>
      <c r="B5653" s="16">
        <f t="shared" si="444"/>
        <v>964059.05249999999</v>
      </c>
      <c r="C5653" s="274">
        <f t="shared" si="443"/>
        <v>877035.2</v>
      </c>
      <c r="D5653" s="276">
        <f t="shared" si="445"/>
        <v>170.5997261546629</v>
      </c>
      <c r="E5653" s="276">
        <f t="shared" si="446"/>
        <v>155.19999999999999</v>
      </c>
    </row>
    <row r="5654" spans="1:5" x14ac:dyDescent="0.2">
      <c r="A5654" s="273">
        <f t="shared" si="442"/>
        <v>5652</v>
      </c>
      <c r="B5654" s="16">
        <f t="shared" si="444"/>
        <v>964226.23</v>
      </c>
      <c r="C5654" s="274">
        <f t="shared" si="443"/>
        <v>877190.39999999991</v>
      </c>
      <c r="D5654" s="276">
        <f t="shared" si="445"/>
        <v>170.59912066525123</v>
      </c>
      <c r="E5654" s="276">
        <f t="shared" si="446"/>
        <v>155.19999999999999</v>
      </c>
    </row>
    <row r="5655" spans="1:5" x14ac:dyDescent="0.2">
      <c r="A5655" s="273">
        <f t="shared" si="442"/>
        <v>5653</v>
      </c>
      <c r="B5655" s="16">
        <f t="shared" si="444"/>
        <v>964393.40749999997</v>
      </c>
      <c r="C5655" s="274">
        <f t="shared" si="443"/>
        <v>877345.6</v>
      </c>
      <c r="D5655" s="276">
        <f t="shared" si="445"/>
        <v>170.59851539005837</v>
      </c>
      <c r="E5655" s="276">
        <f t="shared" si="446"/>
        <v>155.19999999999999</v>
      </c>
    </row>
    <row r="5656" spans="1:5" x14ac:dyDescent="0.2">
      <c r="A5656" s="273">
        <f t="shared" si="442"/>
        <v>5654</v>
      </c>
      <c r="B5656" s="16">
        <f t="shared" si="444"/>
        <v>964560.58500000008</v>
      </c>
      <c r="C5656" s="274">
        <f t="shared" si="443"/>
        <v>877500.79999999993</v>
      </c>
      <c r="D5656" s="276">
        <f t="shared" si="445"/>
        <v>170.59791032897064</v>
      </c>
      <c r="E5656" s="276">
        <f t="shared" si="446"/>
        <v>155.19999999999999</v>
      </c>
    </row>
    <row r="5657" spans="1:5" x14ac:dyDescent="0.2">
      <c r="A5657" s="273">
        <f t="shared" si="442"/>
        <v>5655</v>
      </c>
      <c r="B5657" s="16">
        <f t="shared" si="444"/>
        <v>964727.76250000007</v>
      </c>
      <c r="C5657" s="274">
        <f t="shared" si="443"/>
        <v>877655.99999999988</v>
      </c>
      <c r="D5657" s="276">
        <f t="shared" si="445"/>
        <v>170.59730548187446</v>
      </c>
      <c r="E5657" s="276">
        <f t="shared" si="446"/>
        <v>155.19999999999999</v>
      </c>
    </row>
    <row r="5658" spans="1:5" x14ac:dyDescent="0.2">
      <c r="A5658" s="273">
        <f t="shared" si="442"/>
        <v>5656</v>
      </c>
      <c r="B5658" s="16">
        <f t="shared" si="444"/>
        <v>964894.94000000006</v>
      </c>
      <c r="C5658" s="274">
        <f t="shared" si="443"/>
        <v>877811.19999999995</v>
      </c>
      <c r="D5658" s="276">
        <f t="shared" si="445"/>
        <v>170.5967008486563</v>
      </c>
      <c r="E5658" s="276">
        <f t="shared" si="446"/>
        <v>155.19999999999999</v>
      </c>
    </row>
    <row r="5659" spans="1:5" x14ac:dyDescent="0.2">
      <c r="A5659" s="273">
        <f t="shared" si="442"/>
        <v>5657</v>
      </c>
      <c r="B5659" s="16">
        <f t="shared" si="444"/>
        <v>965062.11750000005</v>
      </c>
      <c r="C5659" s="274">
        <f t="shared" si="443"/>
        <v>877966.39999999991</v>
      </c>
      <c r="D5659" s="276">
        <f t="shared" si="445"/>
        <v>170.59609642920276</v>
      </c>
      <c r="E5659" s="276">
        <f t="shared" si="446"/>
        <v>155.19999999999999</v>
      </c>
    </row>
    <row r="5660" spans="1:5" x14ac:dyDescent="0.2">
      <c r="A5660" s="273">
        <f t="shared" si="442"/>
        <v>5658</v>
      </c>
      <c r="B5660" s="16">
        <f t="shared" si="444"/>
        <v>965229.29500000004</v>
      </c>
      <c r="C5660" s="274">
        <f t="shared" si="443"/>
        <v>878121.6</v>
      </c>
      <c r="D5660" s="276">
        <f t="shared" si="445"/>
        <v>170.5954922234005</v>
      </c>
      <c r="E5660" s="276">
        <f t="shared" si="446"/>
        <v>155.19999999999999</v>
      </c>
    </row>
    <row r="5661" spans="1:5" x14ac:dyDescent="0.2">
      <c r="A5661" s="273">
        <f t="shared" si="442"/>
        <v>5659</v>
      </c>
      <c r="B5661" s="16">
        <f t="shared" si="444"/>
        <v>965396.47250000003</v>
      </c>
      <c r="C5661" s="274">
        <f t="shared" si="443"/>
        <v>878276.79999999993</v>
      </c>
      <c r="D5661" s="276">
        <f t="shared" si="445"/>
        <v>170.59488823113625</v>
      </c>
      <c r="E5661" s="276">
        <f t="shared" si="446"/>
        <v>155.19999999999999</v>
      </c>
    </row>
    <row r="5662" spans="1:5" x14ac:dyDescent="0.2">
      <c r="A5662" s="273">
        <f t="shared" si="442"/>
        <v>5660</v>
      </c>
      <c r="B5662" s="16">
        <f t="shared" si="444"/>
        <v>965563.65</v>
      </c>
      <c r="C5662" s="274">
        <f t="shared" si="443"/>
        <v>878431.99999999988</v>
      </c>
      <c r="D5662" s="276">
        <f t="shared" si="445"/>
        <v>170.59428445229682</v>
      </c>
      <c r="E5662" s="276">
        <f t="shared" si="446"/>
        <v>155.19999999999999</v>
      </c>
    </row>
    <row r="5663" spans="1:5" x14ac:dyDescent="0.2">
      <c r="A5663" s="273">
        <f t="shared" si="442"/>
        <v>5661</v>
      </c>
      <c r="B5663" s="16">
        <f t="shared" si="444"/>
        <v>965730.82750000001</v>
      </c>
      <c r="C5663" s="274">
        <f t="shared" si="443"/>
        <v>878587.2</v>
      </c>
      <c r="D5663" s="276">
        <f t="shared" si="445"/>
        <v>170.59368088676914</v>
      </c>
      <c r="E5663" s="276">
        <f t="shared" si="446"/>
        <v>155.19999999999999</v>
      </c>
    </row>
    <row r="5664" spans="1:5" x14ac:dyDescent="0.2">
      <c r="A5664" s="273">
        <f t="shared" si="442"/>
        <v>5662</v>
      </c>
      <c r="B5664" s="16">
        <f t="shared" si="444"/>
        <v>965898.005</v>
      </c>
      <c r="C5664" s="274">
        <f t="shared" si="443"/>
        <v>878742.39999999991</v>
      </c>
      <c r="D5664" s="276">
        <f t="shared" si="445"/>
        <v>170.59307753444014</v>
      </c>
      <c r="E5664" s="276">
        <f t="shared" si="446"/>
        <v>155.19999999999999</v>
      </c>
    </row>
    <row r="5665" spans="1:5" x14ac:dyDescent="0.2">
      <c r="A5665" s="273">
        <f t="shared" ref="A5665:A5728" si="447">A5664+1</f>
        <v>5663</v>
      </c>
      <c r="B5665" s="16">
        <f t="shared" si="444"/>
        <v>966065.1825</v>
      </c>
      <c r="C5665" s="274">
        <f t="shared" ref="C5665:C5728" si="448">A5665*155.2</f>
        <v>878897.6</v>
      </c>
      <c r="D5665" s="276">
        <f t="shared" si="445"/>
        <v>170.59247439519689</v>
      </c>
      <c r="E5665" s="276">
        <f t="shared" si="446"/>
        <v>155.19999999999999</v>
      </c>
    </row>
    <row r="5666" spans="1:5" x14ac:dyDescent="0.2">
      <c r="A5666" s="273">
        <f t="shared" si="447"/>
        <v>5664</v>
      </c>
      <c r="B5666" s="16">
        <f t="shared" si="444"/>
        <v>966232.36</v>
      </c>
      <c r="C5666" s="274">
        <f t="shared" si="448"/>
        <v>879052.79999999993</v>
      </c>
      <c r="D5666" s="276">
        <f t="shared" si="445"/>
        <v>170.59187146892654</v>
      </c>
      <c r="E5666" s="276">
        <f t="shared" si="446"/>
        <v>155.19999999999999</v>
      </c>
    </row>
    <row r="5667" spans="1:5" x14ac:dyDescent="0.2">
      <c r="A5667" s="273">
        <f t="shared" si="447"/>
        <v>5665</v>
      </c>
      <c r="B5667" s="16">
        <f t="shared" si="444"/>
        <v>966399.53749999998</v>
      </c>
      <c r="C5667" s="274">
        <f t="shared" si="448"/>
        <v>879207.99999999988</v>
      </c>
      <c r="D5667" s="276">
        <f t="shared" si="445"/>
        <v>170.59126875551632</v>
      </c>
      <c r="E5667" s="276">
        <f t="shared" si="446"/>
        <v>155.19999999999999</v>
      </c>
    </row>
    <row r="5668" spans="1:5" x14ac:dyDescent="0.2">
      <c r="A5668" s="273">
        <f t="shared" si="447"/>
        <v>5666</v>
      </c>
      <c r="B5668" s="16">
        <f t="shared" si="444"/>
        <v>966566.71500000008</v>
      </c>
      <c r="C5668" s="274">
        <f t="shared" si="448"/>
        <v>879363.2</v>
      </c>
      <c r="D5668" s="276">
        <f t="shared" si="445"/>
        <v>170.59066625485352</v>
      </c>
      <c r="E5668" s="276">
        <f t="shared" si="446"/>
        <v>155.19999999999999</v>
      </c>
    </row>
    <row r="5669" spans="1:5" x14ac:dyDescent="0.2">
      <c r="A5669" s="273">
        <f t="shared" si="447"/>
        <v>5667</v>
      </c>
      <c r="B5669" s="16">
        <f t="shared" si="444"/>
        <v>966733.89250000007</v>
      </c>
      <c r="C5669" s="274">
        <f t="shared" si="448"/>
        <v>879518.39999999991</v>
      </c>
      <c r="D5669" s="276">
        <f t="shared" si="445"/>
        <v>170.59006396682548</v>
      </c>
      <c r="E5669" s="276">
        <f t="shared" si="446"/>
        <v>155.19999999999999</v>
      </c>
    </row>
    <row r="5670" spans="1:5" x14ac:dyDescent="0.2">
      <c r="A5670" s="273">
        <f t="shared" si="447"/>
        <v>5668</v>
      </c>
      <c r="B5670" s="16">
        <f t="shared" si="444"/>
        <v>966901.07000000007</v>
      </c>
      <c r="C5670" s="274">
        <f t="shared" si="448"/>
        <v>879673.6</v>
      </c>
      <c r="D5670" s="276">
        <f t="shared" si="445"/>
        <v>170.5894618913197</v>
      </c>
      <c r="E5670" s="276">
        <f t="shared" si="446"/>
        <v>155.19999999999999</v>
      </c>
    </row>
    <row r="5671" spans="1:5" x14ac:dyDescent="0.2">
      <c r="A5671" s="273">
        <f t="shared" si="447"/>
        <v>5669</v>
      </c>
      <c r="B5671" s="16">
        <f t="shared" si="444"/>
        <v>967068.24750000006</v>
      </c>
      <c r="C5671" s="274">
        <f t="shared" si="448"/>
        <v>879828.79999999993</v>
      </c>
      <c r="D5671" s="276">
        <f t="shared" si="445"/>
        <v>170.58886002822368</v>
      </c>
      <c r="E5671" s="276">
        <f t="shared" si="446"/>
        <v>155.19999999999999</v>
      </c>
    </row>
    <row r="5672" spans="1:5" x14ac:dyDescent="0.2">
      <c r="A5672" s="273">
        <f t="shared" si="447"/>
        <v>5670</v>
      </c>
      <c r="B5672" s="16">
        <f t="shared" si="444"/>
        <v>967235.42500000005</v>
      </c>
      <c r="C5672" s="274">
        <f t="shared" si="448"/>
        <v>879983.99999999988</v>
      </c>
      <c r="D5672" s="276">
        <f t="shared" si="445"/>
        <v>170.58825837742506</v>
      </c>
      <c r="E5672" s="276">
        <f t="shared" si="446"/>
        <v>155.19999999999999</v>
      </c>
    </row>
    <row r="5673" spans="1:5" x14ac:dyDescent="0.2">
      <c r="A5673" s="273">
        <f t="shared" si="447"/>
        <v>5671</v>
      </c>
      <c r="B5673" s="16">
        <f t="shared" si="444"/>
        <v>967402.60250000004</v>
      </c>
      <c r="C5673" s="274">
        <f t="shared" si="448"/>
        <v>880139.2</v>
      </c>
      <c r="D5673" s="276">
        <f t="shared" si="445"/>
        <v>170.58765693881151</v>
      </c>
      <c r="E5673" s="276">
        <f t="shared" si="446"/>
        <v>155.19999999999999</v>
      </c>
    </row>
    <row r="5674" spans="1:5" x14ac:dyDescent="0.2">
      <c r="A5674" s="273">
        <f t="shared" si="447"/>
        <v>5672</v>
      </c>
      <c r="B5674" s="16">
        <f t="shared" si="444"/>
        <v>967569.78</v>
      </c>
      <c r="C5674" s="274">
        <f t="shared" si="448"/>
        <v>880294.39999999991</v>
      </c>
      <c r="D5674" s="276">
        <f t="shared" si="445"/>
        <v>170.5870557122708</v>
      </c>
      <c r="E5674" s="276">
        <f t="shared" si="446"/>
        <v>155.19999999999999</v>
      </c>
    </row>
    <row r="5675" spans="1:5" x14ac:dyDescent="0.2">
      <c r="A5675" s="273">
        <f t="shared" si="447"/>
        <v>5673</v>
      </c>
      <c r="B5675" s="16">
        <f t="shared" si="444"/>
        <v>967736.95750000002</v>
      </c>
      <c r="C5675" s="274">
        <f t="shared" si="448"/>
        <v>880449.6</v>
      </c>
      <c r="D5675" s="276">
        <f t="shared" si="445"/>
        <v>170.58645469769081</v>
      </c>
      <c r="E5675" s="276">
        <f t="shared" si="446"/>
        <v>155.19999999999999</v>
      </c>
    </row>
    <row r="5676" spans="1:5" x14ac:dyDescent="0.2">
      <c r="A5676" s="273">
        <f t="shared" si="447"/>
        <v>5674</v>
      </c>
      <c r="B5676" s="16">
        <f t="shared" si="444"/>
        <v>967904.13500000001</v>
      </c>
      <c r="C5676" s="274">
        <f t="shared" si="448"/>
        <v>880604.79999999993</v>
      </c>
      <c r="D5676" s="276">
        <f t="shared" si="445"/>
        <v>170.58585389495946</v>
      </c>
      <c r="E5676" s="276">
        <f t="shared" si="446"/>
        <v>155.19999999999999</v>
      </c>
    </row>
    <row r="5677" spans="1:5" x14ac:dyDescent="0.2">
      <c r="A5677" s="273">
        <f t="shared" si="447"/>
        <v>5675</v>
      </c>
      <c r="B5677" s="16">
        <f t="shared" si="444"/>
        <v>968071.3125</v>
      </c>
      <c r="C5677" s="274">
        <f t="shared" si="448"/>
        <v>880759.99999999988</v>
      </c>
      <c r="D5677" s="276">
        <f t="shared" si="445"/>
        <v>170.58525330396475</v>
      </c>
      <c r="E5677" s="276">
        <f t="shared" si="446"/>
        <v>155.19999999999999</v>
      </c>
    </row>
    <row r="5678" spans="1:5" x14ac:dyDescent="0.2">
      <c r="A5678" s="273">
        <f t="shared" si="447"/>
        <v>5676</v>
      </c>
      <c r="B5678" s="16">
        <f t="shared" si="444"/>
        <v>968238.49</v>
      </c>
      <c r="C5678" s="274">
        <f t="shared" si="448"/>
        <v>880915.2</v>
      </c>
      <c r="D5678" s="276">
        <f t="shared" si="445"/>
        <v>170.58465292459479</v>
      </c>
      <c r="E5678" s="276">
        <f t="shared" si="446"/>
        <v>155.19999999999999</v>
      </c>
    </row>
    <row r="5679" spans="1:5" x14ac:dyDescent="0.2">
      <c r="A5679" s="273">
        <f t="shared" si="447"/>
        <v>5677</v>
      </c>
      <c r="B5679" s="16">
        <f t="shared" si="444"/>
        <v>968405.66749999998</v>
      </c>
      <c r="C5679" s="274">
        <f t="shared" si="448"/>
        <v>881070.39999999991</v>
      </c>
      <c r="D5679" s="276">
        <f t="shared" si="445"/>
        <v>170.58405275673772</v>
      </c>
      <c r="E5679" s="276">
        <f t="shared" si="446"/>
        <v>155.19999999999999</v>
      </c>
    </row>
    <row r="5680" spans="1:5" x14ac:dyDescent="0.2">
      <c r="A5680" s="273">
        <f t="shared" si="447"/>
        <v>5678</v>
      </c>
      <c r="B5680" s="16">
        <f t="shared" si="444"/>
        <v>968572.84499999997</v>
      </c>
      <c r="C5680" s="274">
        <f t="shared" si="448"/>
        <v>881225.6</v>
      </c>
      <c r="D5680" s="276">
        <f t="shared" si="445"/>
        <v>170.58345280028178</v>
      </c>
      <c r="E5680" s="276">
        <f t="shared" si="446"/>
        <v>155.19999999999999</v>
      </c>
    </row>
    <row r="5681" spans="1:5" x14ac:dyDescent="0.2">
      <c r="A5681" s="273">
        <f t="shared" si="447"/>
        <v>5679</v>
      </c>
      <c r="B5681" s="16">
        <f t="shared" si="444"/>
        <v>968740.02250000008</v>
      </c>
      <c r="C5681" s="274">
        <f t="shared" si="448"/>
        <v>881380.79999999993</v>
      </c>
      <c r="D5681" s="276">
        <f t="shared" si="445"/>
        <v>170.58285305511535</v>
      </c>
      <c r="E5681" s="276">
        <f t="shared" si="446"/>
        <v>155.19999999999999</v>
      </c>
    </row>
    <row r="5682" spans="1:5" x14ac:dyDescent="0.2">
      <c r="A5682" s="273">
        <f t="shared" si="447"/>
        <v>5680</v>
      </c>
      <c r="B5682" s="16">
        <f t="shared" si="444"/>
        <v>968907.20000000007</v>
      </c>
      <c r="C5682" s="274">
        <f t="shared" si="448"/>
        <v>881535.99999999988</v>
      </c>
      <c r="D5682" s="276">
        <f t="shared" si="445"/>
        <v>170.58225352112677</v>
      </c>
      <c r="E5682" s="276">
        <f t="shared" si="446"/>
        <v>155.19999999999999</v>
      </c>
    </row>
    <row r="5683" spans="1:5" x14ac:dyDescent="0.2">
      <c r="A5683" s="273">
        <f t="shared" si="447"/>
        <v>5681</v>
      </c>
      <c r="B5683" s="16">
        <f t="shared" si="444"/>
        <v>969074.37750000006</v>
      </c>
      <c r="C5683" s="274">
        <f t="shared" si="448"/>
        <v>881691.2</v>
      </c>
      <c r="D5683" s="276">
        <f t="shared" si="445"/>
        <v>170.58165419820455</v>
      </c>
      <c r="E5683" s="276">
        <f t="shared" si="446"/>
        <v>155.19999999999999</v>
      </c>
    </row>
    <row r="5684" spans="1:5" x14ac:dyDescent="0.2">
      <c r="A5684" s="273">
        <f t="shared" si="447"/>
        <v>5682</v>
      </c>
      <c r="B5684" s="16">
        <f t="shared" si="444"/>
        <v>969241.55500000005</v>
      </c>
      <c r="C5684" s="274">
        <f t="shared" si="448"/>
        <v>881846.39999999991</v>
      </c>
      <c r="D5684" s="276">
        <f t="shared" si="445"/>
        <v>170.58105508623726</v>
      </c>
      <c r="E5684" s="276">
        <f t="shared" si="446"/>
        <v>155.19999999999999</v>
      </c>
    </row>
    <row r="5685" spans="1:5" x14ac:dyDescent="0.2">
      <c r="A5685" s="273">
        <f t="shared" si="447"/>
        <v>5683</v>
      </c>
      <c r="B5685" s="16">
        <f t="shared" si="444"/>
        <v>969408.73250000004</v>
      </c>
      <c r="C5685" s="274">
        <f t="shared" si="448"/>
        <v>882001.6</v>
      </c>
      <c r="D5685" s="276">
        <f t="shared" si="445"/>
        <v>170.58045618511349</v>
      </c>
      <c r="E5685" s="276">
        <f t="shared" si="446"/>
        <v>155.19999999999999</v>
      </c>
    </row>
    <row r="5686" spans="1:5" x14ac:dyDescent="0.2">
      <c r="A5686" s="273">
        <f t="shared" si="447"/>
        <v>5684</v>
      </c>
      <c r="B5686" s="16">
        <f t="shared" si="444"/>
        <v>969575.91</v>
      </c>
      <c r="C5686" s="274">
        <f t="shared" si="448"/>
        <v>882156.79999999993</v>
      </c>
      <c r="D5686" s="276">
        <f t="shared" si="445"/>
        <v>170.57985749472203</v>
      </c>
      <c r="E5686" s="276">
        <f t="shared" si="446"/>
        <v>155.19999999999999</v>
      </c>
    </row>
    <row r="5687" spans="1:5" x14ac:dyDescent="0.2">
      <c r="A5687" s="273">
        <f t="shared" si="447"/>
        <v>5685</v>
      </c>
      <c r="B5687" s="16">
        <f t="shared" si="444"/>
        <v>969743.08750000002</v>
      </c>
      <c r="C5687" s="274">
        <f t="shared" si="448"/>
        <v>882311.99999999988</v>
      </c>
      <c r="D5687" s="276">
        <f t="shared" si="445"/>
        <v>170.57925901495162</v>
      </c>
      <c r="E5687" s="276">
        <f t="shared" si="446"/>
        <v>155.19999999999999</v>
      </c>
    </row>
    <row r="5688" spans="1:5" x14ac:dyDescent="0.2">
      <c r="A5688" s="273">
        <f t="shared" si="447"/>
        <v>5686</v>
      </c>
      <c r="B5688" s="16">
        <f t="shared" si="444"/>
        <v>969910.26500000001</v>
      </c>
      <c r="C5688" s="274">
        <f t="shared" si="448"/>
        <v>882467.2</v>
      </c>
      <c r="D5688" s="276">
        <f t="shared" si="445"/>
        <v>170.57866074569117</v>
      </c>
      <c r="E5688" s="276">
        <f t="shared" si="446"/>
        <v>155.19999999999999</v>
      </c>
    </row>
    <row r="5689" spans="1:5" x14ac:dyDescent="0.2">
      <c r="A5689" s="273">
        <f t="shared" si="447"/>
        <v>5687</v>
      </c>
      <c r="B5689" s="16">
        <f t="shared" si="444"/>
        <v>970077.4425</v>
      </c>
      <c r="C5689" s="274">
        <f t="shared" si="448"/>
        <v>882622.39999999991</v>
      </c>
      <c r="D5689" s="276">
        <f t="shared" si="445"/>
        <v>170.57806268682961</v>
      </c>
      <c r="E5689" s="276">
        <f t="shared" si="446"/>
        <v>155.19999999999999</v>
      </c>
    </row>
    <row r="5690" spans="1:5" x14ac:dyDescent="0.2">
      <c r="A5690" s="273">
        <f t="shared" si="447"/>
        <v>5688</v>
      </c>
      <c r="B5690" s="16">
        <f t="shared" si="444"/>
        <v>970244.62</v>
      </c>
      <c r="C5690" s="274">
        <f t="shared" si="448"/>
        <v>882777.59999999998</v>
      </c>
      <c r="D5690" s="276">
        <f t="shared" si="445"/>
        <v>170.57746483825596</v>
      </c>
      <c r="E5690" s="276">
        <f t="shared" si="446"/>
        <v>155.19999999999999</v>
      </c>
    </row>
    <row r="5691" spans="1:5" x14ac:dyDescent="0.2">
      <c r="A5691" s="273">
        <f t="shared" si="447"/>
        <v>5689</v>
      </c>
      <c r="B5691" s="16">
        <f t="shared" si="444"/>
        <v>970411.79749999999</v>
      </c>
      <c r="C5691" s="274">
        <f t="shared" si="448"/>
        <v>882932.79999999993</v>
      </c>
      <c r="D5691" s="276">
        <f t="shared" si="445"/>
        <v>170.57686719985938</v>
      </c>
      <c r="E5691" s="276">
        <f t="shared" si="446"/>
        <v>155.19999999999999</v>
      </c>
    </row>
    <row r="5692" spans="1:5" x14ac:dyDescent="0.2">
      <c r="A5692" s="273">
        <f t="shared" si="447"/>
        <v>5690</v>
      </c>
      <c r="B5692" s="16">
        <f t="shared" si="444"/>
        <v>970578.97499999998</v>
      </c>
      <c r="C5692" s="274">
        <f t="shared" si="448"/>
        <v>883087.99999999988</v>
      </c>
      <c r="D5692" s="276">
        <f t="shared" si="445"/>
        <v>170.57626977152898</v>
      </c>
      <c r="E5692" s="276">
        <f t="shared" si="446"/>
        <v>155.19999999999999</v>
      </c>
    </row>
    <row r="5693" spans="1:5" x14ac:dyDescent="0.2">
      <c r="A5693" s="273">
        <f t="shared" si="447"/>
        <v>5691</v>
      </c>
      <c r="B5693" s="16">
        <f t="shared" si="444"/>
        <v>970746.15250000008</v>
      </c>
      <c r="C5693" s="274">
        <f t="shared" si="448"/>
        <v>883243.2</v>
      </c>
      <c r="D5693" s="276">
        <f t="shared" si="445"/>
        <v>170.57567255315411</v>
      </c>
      <c r="E5693" s="276">
        <f t="shared" si="446"/>
        <v>155.19999999999999</v>
      </c>
    </row>
    <row r="5694" spans="1:5" x14ac:dyDescent="0.2">
      <c r="A5694" s="273">
        <f t="shared" si="447"/>
        <v>5692</v>
      </c>
      <c r="B5694" s="16">
        <f t="shared" si="444"/>
        <v>970913.33000000007</v>
      </c>
      <c r="C5694" s="274">
        <f t="shared" si="448"/>
        <v>883398.39999999991</v>
      </c>
      <c r="D5694" s="276">
        <f t="shared" si="445"/>
        <v>170.57507554462404</v>
      </c>
      <c r="E5694" s="276">
        <f t="shared" si="446"/>
        <v>155.19999999999999</v>
      </c>
    </row>
    <row r="5695" spans="1:5" x14ac:dyDescent="0.2">
      <c r="A5695" s="273">
        <f t="shared" si="447"/>
        <v>5693</v>
      </c>
      <c r="B5695" s="16">
        <f t="shared" si="444"/>
        <v>971080.50750000007</v>
      </c>
      <c r="C5695" s="274">
        <f t="shared" si="448"/>
        <v>883553.6</v>
      </c>
      <c r="D5695" s="276">
        <f t="shared" si="445"/>
        <v>170.57447874582823</v>
      </c>
      <c r="E5695" s="276">
        <f t="shared" si="446"/>
        <v>155.19999999999999</v>
      </c>
    </row>
    <row r="5696" spans="1:5" x14ac:dyDescent="0.2">
      <c r="A5696" s="273">
        <f t="shared" si="447"/>
        <v>5694</v>
      </c>
      <c r="B5696" s="16">
        <f t="shared" si="444"/>
        <v>971247.68500000006</v>
      </c>
      <c r="C5696" s="274">
        <f t="shared" si="448"/>
        <v>883708.79999999993</v>
      </c>
      <c r="D5696" s="276">
        <f t="shared" si="445"/>
        <v>170.57388215665614</v>
      </c>
      <c r="E5696" s="276">
        <f t="shared" si="446"/>
        <v>155.19999999999999</v>
      </c>
    </row>
    <row r="5697" spans="1:5" x14ac:dyDescent="0.2">
      <c r="A5697" s="273">
        <f t="shared" si="447"/>
        <v>5695</v>
      </c>
      <c r="B5697" s="16">
        <f t="shared" si="444"/>
        <v>971414.86250000005</v>
      </c>
      <c r="C5697" s="274">
        <f t="shared" si="448"/>
        <v>883863.99999999988</v>
      </c>
      <c r="D5697" s="276">
        <f t="shared" si="445"/>
        <v>170.57328577699738</v>
      </c>
      <c r="E5697" s="276">
        <f t="shared" si="446"/>
        <v>155.19999999999999</v>
      </c>
    </row>
    <row r="5698" spans="1:5" x14ac:dyDescent="0.2">
      <c r="A5698" s="273">
        <f t="shared" si="447"/>
        <v>5696</v>
      </c>
      <c r="B5698" s="16">
        <f t="shared" si="444"/>
        <v>971582.04</v>
      </c>
      <c r="C5698" s="274">
        <f t="shared" si="448"/>
        <v>884019.19999999995</v>
      </c>
      <c r="D5698" s="276">
        <f t="shared" si="445"/>
        <v>170.57268960674159</v>
      </c>
      <c r="E5698" s="276">
        <f t="shared" si="446"/>
        <v>155.19999999999999</v>
      </c>
    </row>
    <row r="5699" spans="1:5" x14ac:dyDescent="0.2">
      <c r="A5699" s="273">
        <f t="shared" si="447"/>
        <v>5697</v>
      </c>
      <c r="B5699" s="16">
        <f t="shared" si="444"/>
        <v>971749.21750000003</v>
      </c>
      <c r="C5699" s="274">
        <f t="shared" si="448"/>
        <v>884174.39999999991</v>
      </c>
      <c r="D5699" s="276">
        <f t="shared" si="445"/>
        <v>170.57209364577849</v>
      </c>
      <c r="E5699" s="276">
        <f t="shared" si="446"/>
        <v>155.19999999999999</v>
      </c>
    </row>
    <row r="5700" spans="1:5" x14ac:dyDescent="0.2">
      <c r="A5700" s="273">
        <f t="shared" si="447"/>
        <v>5698</v>
      </c>
      <c r="B5700" s="16">
        <f t="shared" ref="B5700:B5763" si="449">1.165*(16600+(A5700*143.5))</f>
        <v>971916.39500000002</v>
      </c>
      <c r="C5700" s="274">
        <f t="shared" si="448"/>
        <v>884329.6</v>
      </c>
      <c r="D5700" s="276">
        <f t="shared" ref="D5700:D5763" si="450">B5700/A5700</f>
        <v>170.5714978939979</v>
      </c>
      <c r="E5700" s="276">
        <f t="shared" ref="E5700:E5763" si="451">C5700/A5700</f>
        <v>155.19999999999999</v>
      </c>
    </row>
    <row r="5701" spans="1:5" x14ac:dyDescent="0.2">
      <c r="A5701" s="273">
        <f t="shared" si="447"/>
        <v>5699</v>
      </c>
      <c r="B5701" s="16">
        <f t="shared" si="449"/>
        <v>972083.57250000001</v>
      </c>
      <c r="C5701" s="274">
        <f t="shared" si="448"/>
        <v>884484.79999999993</v>
      </c>
      <c r="D5701" s="276">
        <f t="shared" si="450"/>
        <v>170.5709023512897</v>
      </c>
      <c r="E5701" s="276">
        <f t="shared" si="451"/>
        <v>155.19999999999999</v>
      </c>
    </row>
    <row r="5702" spans="1:5" x14ac:dyDescent="0.2">
      <c r="A5702" s="273">
        <f t="shared" si="447"/>
        <v>5700</v>
      </c>
      <c r="B5702" s="16">
        <f t="shared" si="449"/>
        <v>972250.75</v>
      </c>
      <c r="C5702" s="274">
        <f t="shared" si="448"/>
        <v>884639.99999999988</v>
      </c>
      <c r="D5702" s="276">
        <f t="shared" si="450"/>
        <v>170.57030701754385</v>
      </c>
      <c r="E5702" s="276">
        <f t="shared" si="451"/>
        <v>155.19999999999999</v>
      </c>
    </row>
    <row r="5703" spans="1:5" x14ac:dyDescent="0.2">
      <c r="A5703" s="273">
        <f t="shared" si="447"/>
        <v>5701</v>
      </c>
      <c r="B5703" s="16">
        <f t="shared" si="449"/>
        <v>972417.92749999999</v>
      </c>
      <c r="C5703" s="274">
        <f t="shared" si="448"/>
        <v>884795.2</v>
      </c>
      <c r="D5703" s="276">
        <f t="shared" si="450"/>
        <v>170.56971189265042</v>
      </c>
      <c r="E5703" s="276">
        <f t="shared" si="451"/>
        <v>155.19999999999999</v>
      </c>
    </row>
    <row r="5704" spans="1:5" x14ac:dyDescent="0.2">
      <c r="A5704" s="273">
        <f t="shared" si="447"/>
        <v>5702</v>
      </c>
      <c r="B5704" s="16">
        <f t="shared" si="449"/>
        <v>972585.10499999998</v>
      </c>
      <c r="C5704" s="274">
        <f t="shared" si="448"/>
        <v>884950.39999999991</v>
      </c>
      <c r="D5704" s="276">
        <f t="shared" si="450"/>
        <v>170.56911697649946</v>
      </c>
      <c r="E5704" s="276">
        <f t="shared" si="451"/>
        <v>155.19999999999999</v>
      </c>
    </row>
    <row r="5705" spans="1:5" x14ac:dyDescent="0.2">
      <c r="A5705" s="273">
        <f t="shared" si="447"/>
        <v>5703</v>
      </c>
      <c r="B5705" s="16">
        <f t="shared" si="449"/>
        <v>972752.28249999997</v>
      </c>
      <c r="C5705" s="274">
        <f t="shared" si="448"/>
        <v>885105.6</v>
      </c>
      <c r="D5705" s="276">
        <f t="shared" si="450"/>
        <v>170.56852226898124</v>
      </c>
      <c r="E5705" s="276">
        <f t="shared" si="451"/>
        <v>155.19999999999999</v>
      </c>
    </row>
    <row r="5706" spans="1:5" x14ac:dyDescent="0.2">
      <c r="A5706" s="273">
        <f t="shared" si="447"/>
        <v>5704</v>
      </c>
      <c r="B5706" s="16">
        <f t="shared" si="449"/>
        <v>972919.46000000008</v>
      </c>
      <c r="C5706" s="274">
        <f t="shared" si="448"/>
        <v>885260.79999999993</v>
      </c>
      <c r="D5706" s="276">
        <f t="shared" si="450"/>
        <v>170.567927769986</v>
      </c>
      <c r="E5706" s="276">
        <f t="shared" si="451"/>
        <v>155.19999999999999</v>
      </c>
    </row>
    <row r="5707" spans="1:5" x14ac:dyDescent="0.2">
      <c r="A5707" s="273">
        <f t="shared" si="447"/>
        <v>5705</v>
      </c>
      <c r="B5707" s="16">
        <f t="shared" si="449"/>
        <v>973086.63750000007</v>
      </c>
      <c r="C5707" s="274">
        <f t="shared" si="448"/>
        <v>885415.99999999988</v>
      </c>
      <c r="D5707" s="276">
        <f t="shared" si="450"/>
        <v>170.56733347940406</v>
      </c>
      <c r="E5707" s="276">
        <f t="shared" si="451"/>
        <v>155.19999999999999</v>
      </c>
    </row>
    <row r="5708" spans="1:5" x14ac:dyDescent="0.2">
      <c r="A5708" s="273">
        <f t="shared" si="447"/>
        <v>5706</v>
      </c>
      <c r="B5708" s="16">
        <f t="shared" si="449"/>
        <v>973253.81500000006</v>
      </c>
      <c r="C5708" s="274">
        <f t="shared" si="448"/>
        <v>885571.2</v>
      </c>
      <c r="D5708" s="276">
        <f t="shared" si="450"/>
        <v>170.56673939712584</v>
      </c>
      <c r="E5708" s="276">
        <f t="shared" si="451"/>
        <v>155.19999999999999</v>
      </c>
    </row>
    <row r="5709" spans="1:5" x14ac:dyDescent="0.2">
      <c r="A5709" s="273">
        <f t="shared" si="447"/>
        <v>5707</v>
      </c>
      <c r="B5709" s="16">
        <f t="shared" si="449"/>
        <v>973420.99250000005</v>
      </c>
      <c r="C5709" s="274">
        <f t="shared" si="448"/>
        <v>885726.39999999991</v>
      </c>
      <c r="D5709" s="276">
        <f t="shared" si="450"/>
        <v>170.56614552304188</v>
      </c>
      <c r="E5709" s="276">
        <f t="shared" si="451"/>
        <v>155.19999999999999</v>
      </c>
    </row>
    <row r="5710" spans="1:5" x14ac:dyDescent="0.2">
      <c r="A5710" s="273">
        <f t="shared" si="447"/>
        <v>5708</v>
      </c>
      <c r="B5710" s="16">
        <f t="shared" si="449"/>
        <v>973588.17</v>
      </c>
      <c r="C5710" s="274">
        <f t="shared" si="448"/>
        <v>885881.6</v>
      </c>
      <c r="D5710" s="276">
        <f t="shared" si="450"/>
        <v>170.56555185704275</v>
      </c>
      <c r="E5710" s="276">
        <f t="shared" si="451"/>
        <v>155.19999999999999</v>
      </c>
    </row>
    <row r="5711" spans="1:5" x14ac:dyDescent="0.2">
      <c r="A5711" s="273">
        <f t="shared" si="447"/>
        <v>5709</v>
      </c>
      <c r="B5711" s="16">
        <f t="shared" si="449"/>
        <v>973755.34750000003</v>
      </c>
      <c r="C5711" s="274">
        <f t="shared" si="448"/>
        <v>886036.79999999993</v>
      </c>
      <c r="D5711" s="276">
        <f t="shared" si="450"/>
        <v>170.5649583990191</v>
      </c>
      <c r="E5711" s="276">
        <f t="shared" si="451"/>
        <v>155.19999999999999</v>
      </c>
    </row>
    <row r="5712" spans="1:5" x14ac:dyDescent="0.2">
      <c r="A5712" s="273">
        <f t="shared" si="447"/>
        <v>5710</v>
      </c>
      <c r="B5712" s="16">
        <f t="shared" si="449"/>
        <v>973922.52500000002</v>
      </c>
      <c r="C5712" s="274">
        <f t="shared" si="448"/>
        <v>886191.99999999988</v>
      </c>
      <c r="D5712" s="276">
        <f t="shared" si="450"/>
        <v>170.56436514886164</v>
      </c>
      <c r="E5712" s="276">
        <f t="shared" si="451"/>
        <v>155.19999999999999</v>
      </c>
    </row>
    <row r="5713" spans="1:5" x14ac:dyDescent="0.2">
      <c r="A5713" s="273">
        <f t="shared" si="447"/>
        <v>5711</v>
      </c>
      <c r="B5713" s="16">
        <f t="shared" si="449"/>
        <v>974089.70250000001</v>
      </c>
      <c r="C5713" s="274">
        <f t="shared" si="448"/>
        <v>886347.2</v>
      </c>
      <c r="D5713" s="276">
        <f t="shared" si="450"/>
        <v>170.56377210646122</v>
      </c>
      <c r="E5713" s="276">
        <f t="shared" si="451"/>
        <v>155.19999999999999</v>
      </c>
    </row>
    <row r="5714" spans="1:5" x14ac:dyDescent="0.2">
      <c r="A5714" s="273">
        <f t="shared" si="447"/>
        <v>5712</v>
      </c>
      <c r="B5714" s="16">
        <f t="shared" si="449"/>
        <v>974256.88</v>
      </c>
      <c r="C5714" s="274">
        <f t="shared" si="448"/>
        <v>886502.39999999991</v>
      </c>
      <c r="D5714" s="276">
        <f t="shared" si="450"/>
        <v>170.56317927170869</v>
      </c>
      <c r="E5714" s="276">
        <f t="shared" si="451"/>
        <v>155.19999999999999</v>
      </c>
    </row>
    <row r="5715" spans="1:5" x14ac:dyDescent="0.2">
      <c r="A5715" s="273">
        <f t="shared" si="447"/>
        <v>5713</v>
      </c>
      <c r="B5715" s="16">
        <f t="shared" si="449"/>
        <v>974424.0575</v>
      </c>
      <c r="C5715" s="274">
        <f t="shared" si="448"/>
        <v>886657.6</v>
      </c>
      <c r="D5715" s="276">
        <f t="shared" si="450"/>
        <v>170.56258664449501</v>
      </c>
      <c r="E5715" s="276">
        <f t="shared" si="451"/>
        <v>155.19999999999999</v>
      </c>
    </row>
    <row r="5716" spans="1:5" x14ac:dyDescent="0.2">
      <c r="A5716" s="273">
        <f t="shared" si="447"/>
        <v>5714</v>
      </c>
      <c r="B5716" s="16">
        <f t="shared" si="449"/>
        <v>974591.23499999999</v>
      </c>
      <c r="C5716" s="274">
        <f t="shared" si="448"/>
        <v>886812.79999999993</v>
      </c>
      <c r="D5716" s="276">
        <f t="shared" si="450"/>
        <v>170.56199422471124</v>
      </c>
      <c r="E5716" s="276">
        <f t="shared" si="451"/>
        <v>155.19999999999999</v>
      </c>
    </row>
    <row r="5717" spans="1:5" x14ac:dyDescent="0.2">
      <c r="A5717" s="273">
        <f t="shared" si="447"/>
        <v>5715</v>
      </c>
      <c r="B5717" s="16">
        <f t="shared" si="449"/>
        <v>974758.41249999998</v>
      </c>
      <c r="C5717" s="274">
        <f t="shared" si="448"/>
        <v>886967.99999999988</v>
      </c>
      <c r="D5717" s="276">
        <f t="shared" si="450"/>
        <v>170.56140201224846</v>
      </c>
      <c r="E5717" s="276">
        <f t="shared" si="451"/>
        <v>155.19999999999999</v>
      </c>
    </row>
    <row r="5718" spans="1:5" x14ac:dyDescent="0.2">
      <c r="A5718" s="273">
        <f t="shared" si="447"/>
        <v>5716</v>
      </c>
      <c r="B5718" s="16">
        <f t="shared" si="449"/>
        <v>974925.59000000008</v>
      </c>
      <c r="C5718" s="274">
        <f t="shared" si="448"/>
        <v>887123.2</v>
      </c>
      <c r="D5718" s="276">
        <f t="shared" si="450"/>
        <v>170.56081000699791</v>
      </c>
      <c r="E5718" s="276">
        <f t="shared" si="451"/>
        <v>155.19999999999999</v>
      </c>
    </row>
    <row r="5719" spans="1:5" x14ac:dyDescent="0.2">
      <c r="A5719" s="273">
        <f t="shared" si="447"/>
        <v>5717</v>
      </c>
      <c r="B5719" s="16">
        <f t="shared" si="449"/>
        <v>975092.76750000007</v>
      </c>
      <c r="C5719" s="274">
        <f t="shared" si="448"/>
        <v>887278.39999999991</v>
      </c>
      <c r="D5719" s="276">
        <f t="shared" si="450"/>
        <v>170.56021820885081</v>
      </c>
      <c r="E5719" s="276">
        <f t="shared" si="451"/>
        <v>155.19999999999999</v>
      </c>
    </row>
    <row r="5720" spans="1:5" x14ac:dyDescent="0.2">
      <c r="A5720" s="273">
        <f t="shared" si="447"/>
        <v>5718</v>
      </c>
      <c r="B5720" s="16">
        <f t="shared" si="449"/>
        <v>975259.94500000007</v>
      </c>
      <c r="C5720" s="274">
        <f t="shared" si="448"/>
        <v>887433.6</v>
      </c>
      <c r="D5720" s="276">
        <f t="shared" si="450"/>
        <v>170.55962661769851</v>
      </c>
      <c r="E5720" s="276">
        <f t="shared" si="451"/>
        <v>155.19999999999999</v>
      </c>
    </row>
    <row r="5721" spans="1:5" x14ac:dyDescent="0.2">
      <c r="A5721" s="273">
        <f t="shared" si="447"/>
        <v>5719</v>
      </c>
      <c r="B5721" s="16">
        <f t="shared" si="449"/>
        <v>975427.12250000006</v>
      </c>
      <c r="C5721" s="274">
        <f t="shared" si="448"/>
        <v>887588.79999999993</v>
      </c>
      <c r="D5721" s="276">
        <f t="shared" si="450"/>
        <v>170.55903523343244</v>
      </c>
      <c r="E5721" s="276">
        <f t="shared" si="451"/>
        <v>155.19999999999999</v>
      </c>
    </row>
    <row r="5722" spans="1:5" x14ac:dyDescent="0.2">
      <c r="A5722" s="273">
        <f t="shared" si="447"/>
        <v>5720</v>
      </c>
      <c r="B5722" s="16">
        <f t="shared" si="449"/>
        <v>975594.3</v>
      </c>
      <c r="C5722" s="274">
        <f t="shared" si="448"/>
        <v>887743.99999999988</v>
      </c>
      <c r="D5722" s="276">
        <f t="shared" si="450"/>
        <v>170.55844405594405</v>
      </c>
      <c r="E5722" s="276">
        <f t="shared" si="451"/>
        <v>155.19999999999999</v>
      </c>
    </row>
    <row r="5723" spans="1:5" x14ac:dyDescent="0.2">
      <c r="A5723" s="273">
        <f t="shared" si="447"/>
        <v>5721</v>
      </c>
      <c r="B5723" s="16">
        <f t="shared" si="449"/>
        <v>975761.47750000004</v>
      </c>
      <c r="C5723" s="274">
        <f t="shared" si="448"/>
        <v>887899.2</v>
      </c>
      <c r="D5723" s="276">
        <f t="shared" si="450"/>
        <v>170.55785308512498</v>
      </c>
      <c r="E5723" s="276">
        <f t="shared" si="451"/>
        <v>155.19999999999999</v>
      </c>
    </row>
    <row r="5724" spans="1:5" x14ac:dyDescent="0.2">
      <c r="A5724" s="273">
        <f t="shared" si="447"/>
        <v>5722</v>
      </c>
      <c r="B5724" s="16">
        <f t="shared" si="449"/>
        <v>975928.65500000003</v>
      </c>
      <c r="C5724" s="274">
        <f t="shared" si="448"/>
        <v>888054.39999999991</v>
      </c>
      <c r="D5724" s="276">
        <f t="shared" si="450"/>
        <v>170.55726232086684</v>
      </c>
      <c r="E5724" s="276">
        <f t="shared" si="451"/>
        <v>155.19999999999999</v>
      </c>
    </row>
    <row r="5725" spans="1:5" x14ac:dyDescent="0.2">
      <c r="A5725" s="273">
        <f t="shared" si="447"/>
        <v>5723</v>
      </c>
      <c r="B5725" s="16">
        <f t="shared" si="449"/>
        <v>976095.83250000002</v>
      </c>
      <c r="C5725" s="274">
        <f t="shared" si="448"/>
        <v>888209.6</v>
      </c>
      <c r="D5725" s="276">
        <f t="shared" si="450"/>
        <v>170.55667176306133</v>
      </c>
      <c r="E5725" s="276">
        <f t="shared" si="451"/>
        <v>155.19999999999999</v>
      </c>
    </row>
    <row r="5726" spans="1:5" x14ac:dyDescent="0.2">
      <c r="A5726" s="273">
        <f t="shared" si="447"/>
        <v>5724</v>
      </c>
      <c r="B5726" s="16">
        <f t="shared" si="449"/>
        <v>976263.01</v>
      </c>
      <c r="C5726" s="274">
        <f t="shared" si="448"/>
        <v>888364.79999999993</v>
      </c>
      <c r="D5726" s="276">
        <f t="shared" si="450"/>
        <v>170.55608141160027</v>
      </c>
      <c r="E5726" s="276">
        <f t="shared" si="451"/>
        <v>155.19999999999999</v>
      </c>
    </row>
    <row r="5727" spans="1:5" x14ac:dyDescent="0.2">
      <c r="A5727" s="273">
        <f t="shared" si="447"/>
        <v>5725</v>
      </c>
      <c r="B5727" s="16">
        <f t="shared" si="449"/>
        <v>976430.1875</v>
      </c>
      <c r="C5727" s="274">
        <f t="shared" si="448"/>
        <v>888519.99999999988</v>
      </c>
      <c r="D5727" s="276">
        <f t="shared" si="450"/>
        <v>170.55549126637555</v>
      </c>
      <c r="E5727" s="276">
        <f t="shared" si="451"/>
        <v>155.19999999999999</v>
      </c>
    </row>
    <row r="5728" spans="1:5" x14ac:dyDescent="0.2">
      <c r="A5728" s="273">
        <f t="shared" si="447"/>
        <v>5726</v>
      </c>
      <c r="B5728" s="16">
        <f t="shared" si="449"/>
        <v>976597.36499999999</v>
      </c>
      <c r="C5728" s="274">
        <f t="shared" si="448"/>
        <v>888675.2</v>
      </c>
      <c r="D5728" s="276">
        <f t="shared" si="450"/>
        <v>170.55490132727908</v>
      </c>
      <c r="E5728" s="276">
        <f t="shared" si="451"/>
        <v>155.19999999999999</v>
      </c>
    </row>
    <row r="5729" spans="1:5" x14ac:dyDescent="0.2">
      <c r="A5729" s="273">
        <f t="shared" ref="A5729:A5792" si="452">A5728+1</f>
        <v>5727</v>
      </c>
      <c r="B5729" s="16">
        <f t="shared" si="449"/>
        <v>976764.54249999998</v>
      </c>
      <c r="C5729" s="274">
        <f t="shared" ref="C5729:C5792" si="453">A5729*155.2</f>
        <v>888830.39999999991</v>
      </c>
      <c r="D5729" s="276">
        <f t="shared" si="450"/>
        <v>170.55431159420289</v>
      </c>
      <c r="E5729" s="276">
        <f t="shared" si="451"/>
        <v>155.19999999999999</v>
      </c>
    </row>
    <row r="5730" spans="1:5" x14ac:dyDescent="0.2">
      <c r="A5730" s="273">
        <f t="shared" si="452"/>
        <v>5728</v>
      </c>
      <c r="B5730" s="16">
        <f t="shared" si="449"/>
        <v>976931.72</v>
      </c>
      <c r="C5730" s="274">
        <f t="shared" si="453"/>
        <v>888985.59999999998</v>
      </c>
      <c r="D5730" s="276">
        <f t="shared" si="450"/>
        <v>170.5537220670391</v>
      </c>
      <c r="E5730" s="276">
        <f t="shared" si="451"/>
        <v>155.19999999999999</v>
      </c>
    </row>
    <row r="5731" spans="1:5" x14ac:dyDescent="0.2">
      <c r="A5731" s="273">
        <f t="shared" si="452"/>
        <v>5729</v>
      </c>
      <c r="B5731" s="16">
        <f t="shared" si="449"/>
        <v>977098.89750000008</v>
      </c>
      <c r="C5731" s="274">
        <f t="shared" si="453"/>
        <v>889140.79999999993</v>
      </c>
      <c r="D5731" s="276">
        <f t="shared" si="450"/>
        <v>170.55313274567987</v>
      </c>
      <c r="E5731" s="276">
        <f t="shared" si="451"/>
        <v>155.19999999999999</v>
      </c>
    </row>
    <row r="5732" spans="1:5" x14ac:dyDescent="0.2">
      <c r="A5732" s="273">
        <f t="shared" si="452"/>
        <v>5730</v>
      </c>
      <c r="B5732" s="16">
        <f t="shared" si="449"/>
        <v>977266.07500000007</v>
      </c>
      <c r="C5732" s="274">
        <f t="shared" si="453"/>
        <v>889295.99999999988</v>
      </c>
      <c r="D5732" s="276">
        <f t="shared" si="450"/>
        <v>170.55254363001745</v>
      </c>
      <c r="E5732" s="276">
        <f t="shared" si="451"/>
        <v>155.19999999999999</v>
      </c>
    </row>
    <row r="5733" spans="1:5" x14ac:dyDescent="0.2">
      <c r="A5733" s="273">
        <f t="shared" si="452"/>
        <v>5731</v>
      </c>
      <c r="B5733" s="16">
        <f t="shared" si="449"/>
        <v>977433.25250000006</v>
      </c>
      <c r="C5733" s="274">
        <f t="shared" si="453"/>
        <v>889451.2</v>
      </c>
      <c r="D5733" s="276">
        <f t="shared" si="450"/>
        <v>170.55195471994418</v>
      </c>
      <c r="E5733" s="276">
        <f t="shared" si="451"/>
        <v>155.19999999999999</v>
      </c>
    </row>
    <row r="5734" spans="1:5" x14ac:dyDescent="0.2">
      <c r="A5734" s="273">
        <f t="shared" si="452"/>
        <v>5732</v>
      </c>
      <c r="B5734" s="16">
        <f t="shared" si="449"/>
        <v>977600.43</v>
      </c>
      <c r="C5734" s="274">
        <f t="shared" si="453"/>
        <v>889606.39999999991</v>
      </c>
      <c r="D5734" s="276">
        <f t="shared" si="450"/>
        <v>170.55136601535241</v>
      </c>
      <c r="E5734" s="276">
        <f t="shared" si="451"/>
        <v>155.19999999999999</v>
      </c>
    </row>
    <row r="5735" spans="1:5" x14ac:dyDescent="0.2">
      <c r="A5735" s="273">
        <f t="shared" si="452"/>
        <v>5733</v>
      </c>
      <c r="B5735" s="16">
        <f t="shared" si="449"/>
        <v>977767.60750000004</v>
      </c>
      <c r="C5735" s="274">
        <f t="shared" si="453"/>
        <v>889761.6</v>
      </c>
      <c r="D5735" s="276">
        <f t="shared" si="450"/>
        <v>170.55077751613467</v>
      </c>
      <c r="E5735" s="276">
        <f t="shared" si="451"/>
        <v>155.19999999999999</v>
      </c>
    </row>
    <row r="5736" spans="1:5" x14ac:dyDescent="0.2">
      <c r="A5736" s="273">
        <f t="shared" si="452"/>
        <v>5734</v>
      </c>
      <c r="B5736" s="16">
        <f t="shared" si="449"/>
        <v>977934.78500000003</v>
      </c>
      <c r="C5736" s="274">
        <f t="shared" si="453"/>
        <v>889916.79999999993</v>
      </c>
      <c r="D5736" s="276">
        <f t="shared" si="450"/>
        <v>170.55018922218346</v>
      </c>
      <c r="E5736" s="276">
        <f t="shared" si="451"/>
        <v>155.19999999999999</v>
      </c>
    </row>
    <row r="5737" spans="1:5" x14ac:dyDescent="0.2">
      <c r="A5737" s="273">
        <f t="shared" si="452"/>
        <v>5735</v>
      </c>
      <c r="B5737" s="16">
        <f t="shared" si="449"/>
        <v>978101.96250000002</v>
      </c>
      <c r="C5737" s="274">
        <f t="shared" si="453"/>
        <v>890071.99999999988</v>
      </c>
      <c r="D5737" s="276">
        <f t="shared" si="450"/>
        <v>170.54960113339146</v>
      </c>
      <c r="E5737" s="276">
        <f t="shared" si="451"/>
        <v>155.19999999999999</v>
      </c>
    </row>
    <row r="5738" spans="1:5" x14ac:dyDescent="0.2">
      <c r="A5738" s="273">
        <f t="shared" si="452"/>
        <v>5736</v>
      </c>
      <c r="B5738" s="16">
        <f t="shared" si="449"/>
        <v>978269.14</v>
      </c>
      <c r="C5738" s="274">
        <f t="shared" si="453"/>
        <v>890227.19999999995</v>
      </c>
      <c r="D5738" s="276">
        <f t="shared" si="450"/>
        <v>170.54901324965132</v>
      </c>
      <c r="E5738" s="276">
        <f t="shared" si="451"/>
        <v>155.19999999999999</v>
      </c>
    </row>
    <row r="5739" spans="1:5" x14ac:dyDescent="0.2">
      <c r="A5739" s="273">
        <f t="shared" si="452"/>
        <v>5737</v>
      </c>
      <c r="B5739" s="16">
        <f t="shared" si="449"/>
        <v>978436.3175</v>
      </c>
      <c r="C5739" s="274">
        <f t="shared" si="453"/>
        <v>890382.39999999991</v>
      </c>
      <c r="D5739" s="276">
        <f t="shared" si="450"/>
        <v>170.54842557085584</v>
      </c>
      <c r="E5739" s="276">
        <f t="shared" si="451"/>
        <v>155.19999999999999</v>
      </c>
    </row>
    <row r="5740" spans="1:5" x14ac:dyDescent="0.2">
      <c r="A5740" s="273">
        <f t="shared" si="452"/>
        <v>5738</v>
      </c>
      <c r="B5740" s="16">
        <f t="shared" si="449"/>
        <v>978603.495</v>
      </c>
      <c r="C5740" s="274">
        <f t="shared" si="453"/>
        <v>890537.6</v>
      </c>
      <c r="D5740" s="276">
        <f t="shared" si="450"/>
        <v>170.54783809689786</v>
      </c>
      <c r="E5740" s="276">
        <f t="shared" si="451"/>
        <v>155.19999999999999</v>
      </c>
    </row>
    <row r="5741" spans="1:5" x14ac:dyDescent="0.2">
      <c r="A5741" s="273">
        <f t="shared" si="452"/>
        <v>5739</v>
      </c>
      <c r="B5741" s="16">
        <f t="shared" si="449"/>
        <v>978770.67249999999</v>
      </c>
      <c r="C5741" s="274">
        <f t="shared" si="453"/>
        <v>890692.79999999993</v>
      </c>
      <c r="D5741" s="276">
        <f t="shared" si="450"/>
        <v>170.54725082767033</v>
      </c>
      <c r="E5741" s="276">
        <f t="shared" si="451"/>
        <v>155.19999999999999</v>
      </c>
    </row>
    <row r="5742" spans="1:5" x14ac:dyDescent="0.2">
      <c r="A5742" s="273">
        <f t="shared" si="452"/>
        <v>5740</v>
      </c>
      <c r="B5742" s="16">
        <f t="shared" si="449"/>
        <v>978937.85</v>
      </c>
      <c r="C5742" s="274">
        <f t="shared" si="453"/>
        <v>890847.99999999988</v>
      </c>
      <c r="D5742" s="276">
        <f t="shared" si="450"/>
        <v>170.54666376306619</v>
      </c>
      <c r="E5742" s="276">
        <f t="shared" si="451"/>
        <v>155.19999999999999</v>
      </c>
    </row>
    <row r="5743" spans="1:5" x14ac:dyDescent="0.2">
      <c r="A5743" s="273">
        <f t="shared" si="452"/>
        <v>5741</v>
      </c>
      <c r="B5743" s="16">
        <f t="shared" si="449"/>
        <v>979105.02750000008</v>
      </c>
      <c r="C5743" s="274">
        <f t="shared" si="453"/>
        <v>891003.2</v>
      </c>
      <c r="D5743" s="276">
        <f t="shared" si="450"/>
        <v>170.5460769029786</v>
      </c>
      <c r="E5743" s="276">
        <f t="shared" si="451"/>
        <v>155.19999999999999</v>
      </c>
    </row>
    <row r="5744" spans="1:5" x14ac:dyDescent="0.2">
      <c r="A5744" s="273">
        <f t="shared" si="452"/>
        <v>5742</v>
      </c>
      <c r="B5744" s="16">
        <f t="shared" si="449"/>
        <v>979272.20500000007</v>
      </c>
      <c r="C5744" s="274">
        <f t="shared" si="453"/>
        <v>891158.39999999991</v>
      </c>
      <c r="D5744" s="276">
        <f t="shared" si="450"/>
        <v>170.54549024730059</v>
      </c>
      <c r="E5744" s="276">
        <f t="shared" si="451"/>
        <v>155.19999999999999</v>
      </c>
    </row>
    <row r="5745" spans="1:5" x14ac:dyDescent="0.2">
      <c r="A5745" s="273">
        <f t="shared" si="452"/>
        <v>5743</v>
      </c>
      <c r="B5745" s="16">
        <f t="shared" si="449"/>
        <v>979439.38250000007</v>
      </c>
      <c r="C5745" s="274">
        <f t="shared" si="453"/>
        <v>891313.6</v>
      </c>
      <c r="D5745" s="276">
        <f t="shared" si="450"/>
        <v>170.54490379592548</v>
      </c>
      <c r="E5745" s="276">
        <f t="shared" si="451"/>
        <v>155.19999999999999</v>
      </c>
    </row>
    <row r="5746" spans="1:5" x14ac:dyDescent="0.2">
      <c r="A5746" s="273">
        <f t="shared" si="452"/>
        <v>5744</v>
      </c>
      <c r="B5746" s="16">
        <f t="shared" si="449"/>
        <v>979606.56</v>
      </c>
      <c r="C5746" s="274">
        <f t="shared" si="453"/>
        <v>891468.79999999993</v>
      </c>
      <c r="D5746" s="276">
        <f t="shared" si="450"/>
        <v>170.54431754874653</v>
      </c>
      <c r="E5746" s="276">
        <f t="shared" si="451"/>
        <v>155.19999999999999</v>
      </c>
    </row>
    <row r="5747" spans="1:5" x14ac:dyDescent="0.2">
      <c r="A5747" s="273">
        <f t="shared" si="452"/>
        <v>5745</v>
      </c>
      <c r="B5747" s="16">
        <f t="shared" si="449"/>
        <v>979773.73750000005</v>
      </c>
      <c r="C5747" s="274">
        <f t="shared" si="453"/>
        <v>891623.99999999988</v>
      </c>
      <c r="D5747" s="276">
        <f t="shared" si="450"/>
        <v>170.54373150565709</v>
      </c>
      <c r="E5747" s="276">
        <f t="shared" si="451"/>
        <v>155.19999999999999</v>
      </c>
    </row>
    <row r="5748" spans="1:5" x14ac:dyDescent="0.2">
      <c r="A5748" s="273">
        <f t="shared" si="452"/>
        <v>5746</v>
      </c>
      <c r="B5748" s="16">
        <f t="shared" si="449"/>
        <v>979940.91500000004</v>
      </c>
      <c r="C5748" s="274">
        <f t="shared" si="453"/>
        <v>891779.2</v>
      </c>
      <c r="D5748" s="276">
        <f t="shared" si="450"/>
        <v>170.54314566655066</v>
      </c>
      <c r="E5748" s="276">
        <f t="shared" si="451"/>
        <v>155.19999999999999</v>
      </c>
    </row>
    <row r="5749" spans="1:5" x14ac:dyDescent="0.2">
      <c r="A5749" s="273">
        <f t="shared" si="452"/>
        <v>5747</v>
      </c>
      <c r="B5749" s="16">
        <f t="shared" si="449"/>
        <v>980108.09250000003</v>
      </c>
      <c r="C5749" s="274">
        <f t="shared" si="453"/>
        <v>891934.39999999991</v>
      </c>
      <c r="D5749" s="276">
        <f t="shared" si="450"/>
        <v>170.5425600313207</v>
      </c>
      <c r="E5749" s="276">
        <f t="shared" si="451"/>
        <v>155.19999999999999</v>
      </c>
    </row>
    <row r="5750" spans="1:5" x14ac:dyDescent="0.2">
      <c r="A5750" s="273">
        <f t="shared" si="452"/>
        <v>5748</v>
      </c>
      <c r="B5750" s="16">
        <f t="shared" si="449"/>
        <v>980275.27</v>
      </c>
      <c r="C5750" s="274">
        <f t="shared" si="453"/>
        <v>892089.6</v>
      </c>
      <c r="D5750" s="276">
        <f t="shared" si="450"/>
        <v>170.54197459986082</v>
      </c>
      <c r="E5750" s="276">
        <f t="shared" si="451"/>
        <v>155.19999999999999</v>
      </c>
    </row>
    <row r="5751" spans="1:5" x14ac:dyDescent="0.2">
      <c r="A5751" s="273">
        <f t="shared" si="452"/>
        <v>5749</v>
      </c>
      <c r="B5751" s="16">
        <f t="shared" si="449"/>
        <v>980442.44750000001</v>
      </c>
      <c r="C5751" s="274">
        <f t="shared" si="453"/>
        <v>892244.79999999993</v>
      </c>
      <c r="D5751" s="276">
        <f t="shared" si="450"/>
        <v>170.54138937206471</v>
      </c>
      <c r="E5751" s="276">
        <f t="shared" si="451"/>
        <v>155.19999999999999</v>
      </c>
    </row>
    <row r="5752" spans="1:5" x14ac:dyDescent="0.2">
      <c r="A5752" s="273">
        <f t="shared" si="452"/>
        <v>5750</v>
      </c>
      <c r="B5752" s="16">
        <f t="shared" si="449"/>
        <v>980609.625</v>
      </c>
      <c r="C5752" s="274">
        <f t="shared" si="453"/>
        <v>892399.99999999988</v>
      </c>
      <c r="D5752" s="276">
        <f t="shared" si="450"/>
        <v>170.54080434782608</v>
      </c>
      <c r="E5752" s="276">
        <f t="shared" si="451"/>
        <v>155.19999999999999</v>
      </c>
    </row>
    <row r="5753" spans="1:5" x14ac:dyDescent="0.2">
      <c r="A5753" s="273">
        <f t="shared" si="452"/>
        <v>5751</v>
      </c>
      <c r="B5753" s="16">
        <f t="shared" si="449"/>
        <v>980776.80249999999</v>
      </c>
      <c r="C5753" s="274">
        <f t="shared" si="453"/>
        <v>892555.2</v>
      </c>
      <c r="D5753" s="276">
        <f t="shared" si="450"/>
        <v>170.54021952703877</v>
      </c>
      <c r="E5753" s="276">
        <f t="shared" si="451"/>
        <v>155.19999999999999</v>
      </c>
    </row>
    <row r="5754" spans="1:5" x14ac:dyDescent="0.2">
      <c r="A5754" s="273">
        <f t="shared" si="452"/>
        <v>5752</v>
      </c>
      <c r="B5754" s="16">
        <f t="shared" si="449"/>
        <v>980943.98</v>
      </c>
      <c r="C5754" s="274">
        <f t="shared" si="453"/>
        <v>892710.39999999991</v>
      </c>
      <c r="D5754" s="276">
        <f t="shared" si="450"/>
        <v>170.53963490959666</v>
      </c>
      <c r="E5754" s="276">
        <f t="shared" si="451"/>
        <v>155.19999999999999</v>
      </c>
    </row>
    <row r="5755" spans="1:5" x14ac:dyDescent="0.2">
      <c r="A5755" s="273">
        <f t="shared" si="452"/>
        <v>5753</v>
      </c>
      <c r="B5755" s="16">
        <f t="shared" si="449"/>
        <v>981111.15749999997</v>
      </c>
      <c r="C5755" s="274">
        <f t="shared" si="453"/>
        <v>892865.6</v>
      </c>
      <c r="D5755" s="276">
        <f t="shared" si="450"/>
        <v>170.5390504953937</v>
      </c>
      <c r="E5755" s="276">
        <f t="shared" si="451"/>
        <v>155.19999999999999</v>
      </c>
    </row>
    <row r="5756" spans="1:5" x14ac:dyDescent="0.2">
      <c r="A5756" s="273">
        <f t="shared" si="452"/>
        <v>5754</v>
      </c>
      <c r="B5756" s="16">
        <f t="shared" si="449"/>
        <v>981278.33500000008</v>
      </c>
      <c r="C5756" s="274">
        <f t="shared" si="453"/>
        <v>893020.79999999993</v>
      </c>
      <c r="D5756" s="276">
        <f t="shared" si="450"/>
        <v>170.53846628432396</v>
      </c>
      <c r="E5756" s="276">
        <f t="shared" si="451"/>
        <v>155.19999999999999</v>
      </c>
    </row>
    <row r="5757" spans="1:5" x14ac:dyDescent="0.2">
      <c r="A5757" s="273">
        <f t="shared" si="452"/>
        <v>5755</v>
      </c>
      <c r="B5757" s="16">
        <f t="shared" si="449"/>
        <v>981445.51250000007</v>
      </c>
      <c r="C5757" s="274">
        <f t="shared" si="453"/>
        <v>893175.99999999988</v>
      </c>
      <c r="D5757" s="276">
        <f t="shared" si="450"/>
        <v>170.53788227628149</v>
      </c>
      <c r="E5757" s="276">
        <f t="shared" si="451"/>
        <v>155.19999999999999</v>
      </c>
    </row>
    <row r="5758" spans="1:5" x14ac:dyDescent="0.2">
      <c r="A5758" s="273">
        <f t="shared" si="452"/>
        <v>5756</v>
      </c>
      <c r="B5758" s="16">
        <f t="shared" si="449"/>
        <v>981612.69000000006</v>
      </c>
      <c r="C5758" s="274">
        <f t="shared" si="453"/>
        <v>893331.2</v>
      </c>
      <c r="D5758" s="276">
        <f t="shared" si="450"/>
        <v>170.53729847116054</v>
      </c>
      <c r="E5758" s="276">
        <f t="shared" si="451"/>
        <v>155.19999999999999</v>
      </c>
    </row>
    <row r="5759" spans="1:5" x14ac:dyDescent="0.2">
      <c r="A5759" s="273">
        <f t="shared" si="452"/>
        <v>5757</v>
      </c>
      <c r="B5759" s="16">
        <f t="shared" si="449"/>
        <v>981779.86750000005</v>
      </c>
      <c r="C5759" s="274">
        <f t="shared" si="453"/>
        <v>893486.39999999991</v>
      </c>
      <c r="D5759" s="276">
        <f t="shared" si="450"/>
        <v>170.53671486885531</v>
      </c>
      <c r="E5759" s="276">
        <f t="shared" si="451"/>
        <v>155.19999999999999</v>
      </c>
    </row>
    <row r="5760" spans="1:5" x14ac:dyDescent="0.2">
      <c r="A5760" s="273">
        <f t="shared" si="452"/>
        <v>5758</v>
      </c>
      <c r="B5760" s="16">
        <f t="shared" si="449"/>
        <v>981947.04500000004</v>
      </c>
      <c r="C5760" s="274">
        <f t="shared" si="453"/>
        <v>893641.6</v>
      </c>
      <c r="D5760" s="276">
        <f t="shared" si="450"/>
        <v>170.53613146926017</v>
      </c>
      <c r="E5760" s="276">
        <f t="shared" si="451"/>
        <v>155.19999999999999</v>
      </c>
    </row>
    <row r="5761" spans="1:5" x14ac:dyDescent="0.2">
      <c r="A5761" s="273">
        <f t="shared" si="452"/>
        <v>5759</v>
      </c>
      <c r="B5761" s="16">
        <f t="shared" si="449"/>
        <v>982114.22250000003</v>
      </c>
      <c r="C5761" s="274">
        <f t="shared" si="453"/>
        <v>893796.79999999993</v>
      </c>
      <c r="D5761" s="276">
        <f t="shared" si="450"/>
        <v>170.53554827226949</v>
      </c>
      <c r="E5761" s="276">
        <f t="shared" si="451"/>
        <v>155.19999999999999</v>
      </c>
    </row>
    <row r="5762" spans="1:5" x14ac:dyDescent="0.2">
      <c r="A5762" s="273">
        <f t="shared" si="452"/>
        <v>5760</v>
      </c>
      <c r="B5762" s="16">
        <f t="shared" si="449"/>
        <v>982281.4</v>
      </c>
      <c r="C5762" s="274">
        <f t="shared" si="453"/>
        <v>893951.99999999988</v>
      </c>
      <c r="D5762" s="276">
        <f t="shared" si="450"/>
        <v>170.53496527777779</v>
      </c>
      <c r="E5762" s="276">
        <f t="shared" si="451"/>
        <v>155.19999999999999</v>
      </c>
    </row>
    <row r="5763" spans="1:5" x14ac:dyDescent="0.2">
      <c r="A5763" s="273">
        <f t="shared" si="452"/>
        <v>5761</v>
      </c>
      <c r="B5763" s="16">
        <f t="shared" si="449"/>
        <v>982448.57750000001</v>
      </c>
      <c r="C5763" s="274">
        <f t="shared" si="453"/>
        <v>894107.2</v>
      </c>
      <c r="D5763" s="276">
        <f t="shared" si="450"/>
        <v>170.53438248567957</v>
      </c>
      <c r="E5763" s="276">
        <f t="shared" si="451"/>
        <v>155.19999999999999</v>
      </c>
    </row>
    <row r="5764" spans="1:5" x14ac:dyDescent="0.2">
      <c r="A5764" s="273">
        <f t="shared" si="452"/>
        <v>5762</v>
      </c>
      <c r="B5764" s="16">
        <f t="shared" ref="B5764:B5827" si="454">1.165*(16600+(A5764*143.5))</f>
        <v>982615.755</v>
      </c>
      <c r="C5764" s="274">
        <f t="shared" si="453"/>
        <v>894262.39999999991</v>
      </c>
      <c r="D5764" s="276">
        <f t="shared" ref="D5764:D5827" si="455">B5764/A5764</f>
        <v>170.53379989586949</v>
      </c>
      <c r="E5764" s="276">
        <f t="shared" ref="E5764:E5827" si="456">C5764/A5764</f>
        <v>155.19999999999999</v>
      </c>
    </row>
    <row r="5765" spans="1:5" x14ac:dyDescent="0.2">
      <c r="A5765" s="273">
        <f t="shared" si="452"/>
        <v>5763</v>
      </c>
      <c r="B5765" s="16">
        <f t="shared" si="454"/>
        <v>982782.9325</v>
      </c>
      <c r="C5765" s="274">
        <f t="shared" si="453"/>
        <v>894417.6</v>
      </c>
      <c r="D5765" s="276">
        <f t="shared" si="455"/>
        <v>170.53321750824225</v>
      </c>
      <c r="E5765" s="276">
        <f t="shared" si="456"/>
        <v>155.19999999999999</v>
      </c>
    </row>
    <row r="5766" spans="1:5" x14ac:dyDescent="0.2">
      <c r="A5766" s="273">
        <f t="shared" si="452"/>
        <v>5764</v>
      </c>
      <c r="B5766" s="16">
        <f t="shared" si="454"/>
        <v>982950.11</v>
      </c>
      <c r="C5766" s="274">
        <f t="shared" si="453"/>
        <v>894572.79999999993</v>
      </c>
      <c r="D5766" s="276">
        <f t="shared" si="455"/>
        <v>170.53263532269258</v>
      </c>
      <c r="E5766" s="276">
        <f t="shared" si="456"/>
        <v>155.19999999999999</v>
      </c>
    </row>
    <row r="5767" spans="1:5" x14ac:dyDescent="0.2">
      <c r="A5767" s="273">
        <f t="shared" si="452"/>
        <v>5765</v>
      </c>
      <c r="B5767" s="16">
        <f t="shared" si="454"/>
        <v>983117.28749999998</v>
      </c>
      <c r="C5767" s="274">
        <f t="shared" si="453"/>
        <v>894727.99999999988</v>
      </c>
      <c r="D5767" s="276">
        <f t="shared" si="455"/>
        <v>170.53205333911535</v>
      </c>
      <c r="E5767" s="276">
        <f t="shared" si="456"/>
        <v>155.19999999999999</v>
      </c>
    </row>
    <row r="5768" spans="1:5" x14ac:dyDescent="0.2">
      <c r="A5768" s="273">
        <f t="shared" si="452"/>
        <v>5766</v>
      </c>
      <c r="B5768" s="16">
        <f t="shared" si="454"/>
        <v>983284.46500000008</v>
      </c>
      <c r="C5768" s="274">
        <f t="shared" si="453"/>
        <v>894883.2</v>
      </c>
      <c r="D5768" s="276">
        <f t="shared" si="455"/>
        <v>170.5314715574055</v>
      </c>
      <c r="E5768" s="276">
        <f t="shared" si="456"/>
        <v>155.19999999999999</v>
      </c>
    </row>
    <row r="5769" spans="1:5" x14ac:dyDescent="0.2">
      <c r="A5769" s="273">
        <f t="shared" si="452"/>
        <v>5767</v>
      </c>
      <c r="B5769" s="16">
        <f t="shared" si="454"/>
        <v>983451.64250000007</v>
      </c>
      <c r="C5769" s="274">
        <f t="shared" si="453"/>
        <v>895038.39999999991</v>
      </c>
      <c r="D5769" s="276">
        <f t="shared" si="455"/>
        <v>170.53088997745797</v>
      </c>
      <c r="E5769" s="276">
        <f t="shared" si="456"/>
        <v>155.19999999999999</v>
      </c>
    </row>
    <row r="5770" spans="1:5" x14ac:dyDescent="0.2">
      <c r="A5770" s="273">
        <f t="shared" si="452"/>
        <v>5768</v>
      </c>
      <c r="B5770" s="16">
        <f t="shared" si="454"/>
        <v>983618.82000000007</v>
      </c>
      <c r="C5770" s="274">
        <f t="shared" si="453"/>
        <v>895193.59999999998</v>
      </c>
      <c r="D5770" s="276">
        <f t="shared" si="455"/>
        <v>170.53030859916782</v>
      </c>
      <c r="E5770" s="276">
        <f t="shared" si="456"/>
        <v>155.19999999999999</v>
      </c>
    </row>
    <row r="5771" spans="1:5" x14ac:dyDescent="0.2">
      <c r="A5771" s="273">
        <f t="shared" si="452"/>
        <v>5769</v>
      </c>
      <c r="B5771" s="16">
        <f t="shared" si="454"/>
        <v>983785.99750000006</v>
      </c>
      <c r="C5771" s="274">
        <f t="shared" si="453"/>
        <v>895348.79999999993</v>
      </c>
      <c r="D5771" s="276">
        <f t="shared" si="455"/>
        <v>170.52972742243023</v>
      </c>
      <c r="E5771" s="276">
        <f t="shared" si="456"/>
        <v>155.19999999999999</v>
      </c>
    </row>
    <row r="5772" spans="1:5" x14ac:dyDescent="0.2">
      <c r="A5772" s="273">
        <f t="shared" si="452"/>
        <v>5770</v>
      </c>
      <c r="B5772" s="16">
        <f t="shared" si="454"/>
        <v>983953.17500000005</v>
      </c>
      <c r="C5772" s="274">
        <f t="shared" si="453"/>
        <v>895503.99999999988</v>
      </c>
      <c r="D5772" s="276">
        <f t="shared" si="455"/>
        <v>170.52914644714039</v>
      </c>
      <c r="E5772" s="276">
        <f t="shared" si="456"/>
        <v>155.19999999999999</v>
      </c>
    </row>
    <row r="5773" spans="1:5" x14ac:dyDescent="0.2">
      <c r="A5773" s="273">
        <f t="shared" si="452"/>
        <v>5771</v>
      </c>
      <c r="B5773" s="16">
        <f t="shared" si="454"/>
        <v>984120.35250000004</v>
      </c>
      <c r="C5773" s="274">
        <f t="shared" si="453"/>
        <v>895659.2</v>
      </c>
      <c r="D5773" s="276">
        <f t="shared" si="455"/>
        <v>170.52856567319355</v>
      </c>
      <c r="E5773" s="276">
        <f t="shared" si="456"/>
        <v>155.19999999999999</v>
      </c>
    </row>
    <row r="5774" spans="1:5" x14ac:dyDescent="0.2">
      <c r="A5774" s="273">
        <f t="shared" si="452"/>
        <v>5772</v>
      </c>
      <c r="B5774" s="16">
        <f t="shared" si="454"/>
        <v>984287.53</v>
      </c>
      <c r="C5774" s="274">
        <f t="shared" si="453"/>
        <v>895814.39999999991</v>
      </c>
      <c r="D5774" s="276">
        <f t="shared" si="455"/>
        <v>170.5279851004851</v>
      </c>
      <c r="E5774" s="276">
        <f t="shared" si="456"/>
        <v>155.19999999999999</v>
      </c>
    </row>
    <row r="5775" spans="1:5" x14ac:dyDescent="0.2">
      <c r="A5775" s="273">
        <f t="shared" si="452"/>
        <v>5773</v>
      </c>
      <c r="B5775" s="16">
        <f t="shared" si="454"/>
        <v>984454.70750000002</v>
      </c>
      <c r="C5775" s="274">
        <f t="shared" si="453"/>
        <v>895969.6</v>
      </c>
      <c r="D5775" s="276">
        <f t="shared" si="455"/>
        <v>170.52740472891045</v>
      </c>
      <c r="E5775" s="276">
        <f t="shared" si="456"/>
        <v>155.19999999999999</v>
      </c>
    </row>
    <row r="5776" spans="1:5" x14ac:dyDescent="0.2">
      <c r="A5776" s="273">
        <f t="shared" si="452"/>
        <v>5774</v>
      </c>
      <c r="B5776" s="16">
        <f t="shared" si="454"/>
        <v>984621.88500000001</v>
      </c>
      <c r="C5776" s="274">
        <f t="shared" si="453"/>
        <v>896124.79999999993</v>
      </c>
      <c r="D5776" s="276">
        <f t="shared" si="455"/>
        <v>170.52682455836509</v>
      </c>
      <c r="E5776" s="276">
        <f t="shared" si="456"/>
        <v>155.19999999999999</v>
      </c>
    </row>
    <row r="5777" spans="1:5" x14ac:dyDescent="0.2">
      <c r="A5777" s="273">
        <f t="shared" si="452"/>
        <v>5775</v>
      </c>
      <c r="B5777" s="16">
        <f t="shared" si="454"/>
        <v>984789.0625</v>
      </c>
      <c r="C5777" s="274">
        <f t="shared" si="453"/>
        <v>896279.99999999988</v>
      </c>
      <c r="D5777" s="276">
        <f t="shared" si="455"/>
        <v>170.52624458874459</v>
      </c>
      <c r="E5777" s="276">
        <f t="shared" si="456"/>
        <v>155.19999999999999</v>
      </c>
    </row>
    <row r="5778" spans="1:5" x14ac:dyDescent="0.2">
      <c r="A5778" s="273">
        <f t="shared" si="452"/>
        <v>5776</v>
      </c>
      <c r="B5778" s="16">
        <f t="shared" si="454"/>
        <v>984956.24</v>
      </c>
      <c r="C5778" s="274">
        <f t="shared" si="453"/>
        <v>896435.19999999995</v>
      </c>
      <c r="D5778" s="276">
        <f t="shared" si="455"/>
        <v>170.52566481994461</v>
      </c>
      <c r="E5778" s="276">
        <f t="shared" si="456"/>
        <v>155.19999999999999</v>
      </c>
    </row>
    <row r="5779" spans="1:5" x14ac:dyDescent="0.2">
      <c r="A5779" s="273">
        <f t="shared" si="452"/>
        <v>5777</v>
      </c>
      <c r="B5779" s="16">
        <f t="shared" si="454"/>
        <v>985123.41749999998</v>
      </c>
      <c r="C5779" s="274">
        <f t="shared" si="453"/>
        <v>896590.39999999991</v>
      </c>
      <c r="D5779" s="276">
        <f t="shared" si="455"/>
        <v>170.52508525186082</v>
      </c>
      <c r="E5779" s="276">
        <f t="shared" si="456"/>
        <v>155.19999999999999</v>
      </c>
    </row>
    <row r="5780" spans="1:5" x14ac:dyDescent="0.2">
      <c r="A5780" s="273">
        <f t="shared" si="452"/>
        <v>5778</v>
      </c>
      <c r="B5780" s="16">
        <f t="shared" si="454"/>
        <v>985290.59499999997</v>
      </c>
      <c r="C5780" s="274">
        <f t="shared" si="453"/>
        <v>896745.6</v>
      </c>
      <c r="D5780" s="276">
        <f t="shared" si="455"/>
        <v>170.52450588438904</v>
      </c>
      <c r="E5780" s="276">
        <f t="shared" si="456"/>
        <v>155.19999999999999</v>
      </c>
    </row>
    <row r="5781" spans="1:5" x14ac:dyDescent="0.2">
      <c r="A5781" s="273">
        <f t="shared" si="452"/>
        <v>5779</v>
      </c>
      <c r="B5781" s="16">
        <f t="shared" si="454"/>
        <v>985457.77250000008</v>
      </c>
      <c r="C5781" s="274">
        <f t="shared" si="453"/>
        <v>896900.79999999993</v>
      </c>
      <c r="D5781" s="276">
        <f t="shared" si="455"/>
        <v>170.52392671742518</v>
      </c>
      <c r="E5781" s="276">
        <f t="shared" si="456"/>
        <v>155.19999999999999</v>
      </c>
    </row>
    <row r="5782" spans="1:5" x14ac:dyDescent="0.2">
      <c r="A5782" s="273">
        <f t="shared" si="452"/>
        <v>5780</v>
      </c>
      <c r="B5782" s="16">
        <f t="shared" si="454"/>
        <v>985624.95000000007</v>
      </c>
      <c r="C5782" s="274">
        <f t="shared" si="453"/>
        <v>897055.99999999988</v>
      </c>
      <c r="D5782" s="276">
        <f t="shared" si="455"/>
        <v>170.52334775086507</v>
      </c>
      <c r="E5782" s="276">
        <f t="shared" si="456"/>
        <v>155.19999999999999</v>
      </c>
    </row>
    <row r="5783" spans="1:5" x14ac:dyDescent="0.2">
      <c r="A5783" s="273">
        <f t="shared" si="452"/>
        <v>5781</v>
      </c>
      <c r="B5783" s="16">
        <f t="shared" si="454"/>
        <v>985792.12750000006</v>
      </c>
      <c r="C5783" s="274">
        <f t="shared" si="453"/>
        <v>897211.2</v>
      </c>
      <c r="D5783" s="276">
        <f t="shared" si="455"/>
        <v>170.52276898460474</v>
      </c>
      <c r="E5783" s="276">
        <f t="shared" si="456"/>
        <v>155.19999999999999</v>
      </c>
    </row>
    <row r="5784" spans="1:5" x14ac:dyDescent="0.2">
      <c r="A5784" s="273">
        <f t="shared" si="452"/>
        <v>5782</v>
      </c>
      <c r="B5784" s="16">
        <f t="shared" si="454"/>
        <v>985959.30500000005</v>
      </c>
      <c r="C5784" s="274">
        <f t="shared" si="453"/>
        <v>897366.39999999991</v>
      </c>
      <c r="D5784" s="276">
        <f t="shared" si="455"/>
        <v>170.5221904185403</v>
      </c>
      <c r="E5784" s="276">
        <f t="shared" si="456"/>
        <v>155.19999999999999</v>
      </c>
    </row>
    <row r="5785" spans="1:5" x14ac:dyDescent="0.2">
      <c r="A5785" s="273">
        <f t="shared" si="452"/>
        <v>5783</v>
      </c>
      <c r="B5785" s="16">
        <f t="shared" si="454"/>
        <v>986126.48250000004</v>
      </c>
      <c r="C5785" s="274">
        <f t="shared" si="453"/>
        <v>897521.6</v>
      </c>
      <c r="D5785" s="276">
        <f t="shared" si="455"/>
        <v>170.52161205256789</v>
      </c>
      <c r="E5785" s="276">
        <f t="shared" si="456"/>
        <v>155.19999999999999</v>
      </c>
    </row>
    <row r="5786" spans="1:5" x14ac:dyDescent="0.2">
      <c r="A5786" s="273">
        <f t="shared" si="452"/>
        <v>5784</v>
      </c>
      <c r="B5786" s="16">
        <f t="shared" si="454"/>
        <v>986293.66</v>
      </c>
      <c r="C5786" s="274">
        <f t="shared" si="453"/>
        <v>897676.79999999993</v>
      </c>
      <c r="D5786" s="276">
        <f t="shared" si="455"/>
        <v>170.52103388658369</v>
      </c>
      <c r="E5786" s="276">
        <f t="shared" si="456"/>
        <v>155.19999999999999</v>
      </c>
    </row>
    <row r="5787" spans="1:5" x14ac:dyDescent="0.2">
      <c r="A5787" s="273">
        <f t="shared" si="452"/>
        <v>5785</v>
      </c>
      <c r="B5787" s="16">
        <f t="shared" si="454"/>
        <v>986460.83750000002</v>
      </c>
      <c r="C5787" s="274">
        <f t="shared" si="453"/>
        <v>897831.99999999988</v>
      </c>
      <c r="D5787" s="276">
        <f t="shared" si="455"/>
        <v>170.52045592048401</v>
      </c>
      <c r="E5787" s="276">
        <f t="shared" si="456"/>
        <v>155.19999999999999</v>
      </c>
    </row>
    <row r="5788" spans="1:5" x14ac:dyDescent="0.2">
      <c r="A5788" s="273">
        <f t="shared" si="452"/>
        <v>5786</v>
      </c>
      <c r="B5788" s="16">
        <f t="shared" si="454"/>
        <v>986628.01500000001</v>
      </c>
      <c r="C5788" s="274">
        <f t="shared" si="453"/>
        <v>897987.2</v>
      </c>
      <c r="D5788" s="276">
        <f t="shared" si="455"/>
        <v>170.51987815416524</v>
      </c>
      <c r="E5788" s="276">
        <f t="shared" si="456"/>
        <v>155.19999999999999</v>
      </c>
    </row>
    <row r="5789" spans="1:5" x14ac:dyDescent="0.2">
      <c r="A5789" s="273">
        <f t="shared" si="452"/>
        <v>5787</v>
      </c>
      <c r="B5789" s="16">
        <f t="shared" si="454"/>
        <v>986795.1925</v>
      </c>
      <c r="C5789" s="274">
        <f t="shared" si="453"/>
        <v>898142.39999999991</v>
      </c>
      <c r="D5789" s="276">
        <f t="shared" si="455"/>
        <v>170.51930058752376</v>
      </c>
      <c r="E5789" s="276">
        <f t="shared" si="456"/>
        <v>155.19999999999999</v>
      </c>
    </row>
    <row r="5790" spans="1:5" x14ac:dyDescent="0.2">
      <c r="A5790" s="273">
        <f t="shared" si="452"/>
        <v>5788</v>
      </c>
      <c r="B5790" s="16">
        <f t="shared" si="454"/>
        <v>986962.37</v>
      </c>
      <c r="C5790" s="274">
        <f t="shared" si="453"/>
        <v>898297.6</v>
      </c>
      <c r="D5790" s="276">
        <f t="shared" si="455"/>
        <v>170.51872322045611</v>
      </c>
      <c r="E5790" s="276">
        <f t="shared" si="456"/>
        <v>155.19999999999999</v>
      </c>
    </row>
    <row r="5791" spans="1:5" x14ac:dyDescent="0.2">
      <c r="A5791" s="273">
        <f t="shared" si="452"/>
        <v>5789</v>
      </c>
      <c r="B5791" s="16">
        <f t="shared" si="454"/>
        <v>987129.54749999999</v>
      </c>
      <c r="C5791" s="274">
        <f t="shared" si="453"/>
        <v>898452.79999999993</v>
      </c>
      <c r="D5791" s="276">
        <f t="shared" si="455"/>
        <v>170.51814605285887</v>
      </c>
      <c r="E5791" s="276">
        <f t="shared" si="456"/>
        <v>155.19999999999999</v>
      </c>
    </row>
    <row r="5792" spans="1:5" x14ac:dyDescent="0.2">
      <c r="A5792" s="273">
        <f t="shared" si="452"/>
        <v>5790</v>
      </c>
      <c r="B5792" s="16">
        <f t="shared" si="454"/>
        <v>987296.72499999998</v>
      </c>
      <c r="C5792" s="274">
        <f t="shared" si="453"/>
        <v>898607.99999999988</v>
      </c>
      <c r="D5792" s="276">
        <f t="shared" si="455"/>
        <v>170.51756908462866</v>
      </c>
      <c r="E5792" s="276">
        <f t="shared" si="456"/>
        <v>155.19999999999999</v>
      </c>
    </row>
    <row r="5793" spans="1:5" x14ac:dyDescent="0.2">
      <c r="A5793" s="273">
        <f t="shared" ref="A5793:A5856" si="457">A5792+1</f>
        <v>5791</v>
      </c>
      <c r="B5793" s="16">
        <f t="shared" si="454"/>
        <v>987463.90250000008</v>
      </c>
      <c r="C5793" s="274">
        <f t="shared" ref="C5793:C5856" si="458">A5793*155.2</f>
        <v>898763.2</v>
      </c>
      <c r="D5793" s="276">
        <f t="shared" si="455"/>
        <v>170.51699231566224</v>
      </c>
      <c r="E5793" s="276">
        <f t="shared" si="456"/>
        <v>155.19999999999999</v>
      </c>
    </row>
    <row r="5794" spans="1:5" x14ac:dyDescent="0.2">
      <c r="A5794" s="273">
        <f t="shared" si="457"/>
        <v>5792</v>
      </c>
      <c r="B5794" s="16">
        <f t="shared" si="454"/>
        <v>987631.08000000007</v>
      </c>
      <c r="C5794" s="274">
        <f t="shared" si="458"/>
        <v>898918.39999999991</v>
      </c>
      <c r="D5794" s="276">
        <f t="shared" si="455"/>
        <v>170.51641574585636</v>
      </c>
      <c r="E5794" s="276">
        <f t="shared" si="456"/>
        <v>155.19999999999999</v>
      </c>
    </row>
    <row r="5795" spans="1:5" x14ac:dyDescent="0.2">
      <c r="A5795" s="273">
        <f t="shared" si="457"/>
        <v>5793</v>
      </c>
      <c r="B5795" s="16">
        <f t="shared" si="454"/>
        <v>987798.25750000007</v>
      </c>
      <c r="C5795" s="274">
        <f t="shared" si="458"/>
        <v>899073.6</v>
      </c>
      <c r="D5795" s="276">
        <f t="shared" si="455"/>
        <v>170.5158393751079</v>
      </c>
      <c r="E5795" s="276">
        <f t="shared" si="456"/>
        <v>155.19999999999999</v>
      </c>
    </row>
    <row r="5796" spans="1:5" x14ac:dyDescent="0.2">
      <c r="A5796" s="273">
        <f t="shared" si="457"/>
        <v>5794</v>
      </c>
      <c r="B5796" s="16">
        <f t="shared" si="454"/>
        <v>987965.43500000006</v>
      </c>
      <c r="C5796" s="274">
        <f t="shared" si="458"/>
        <v>899228.79999999993</v>
      </c>
      <c r="D5796" s="276">
        <f t="shared" si="455"/>
        <v>170.51526320331379</v>
      </c>
      <c r="E5796" s="276">
        <f t="shared" si="456"/>
        <v>155.19999999999999</v>
      </c>
    </row>
    <row r="5797" spans="1:5" x14ac:dyDescent="0.2">
      <c r="A5797" s="273">
        <f t="shared" si="457"/>
        <v>5795</v>
      </c>
      <c r="B5797" s="16">
        <f t="shared" si="454"/>
        <v>988132.61250000005</v>
      </c>
      <c r="C5797" s="274">
        <f t="shared" si="458"/>
        <v>899383.99999999988</v>
      </c>
      <c r="D5797" s="276">
        <f t="shared" si="455"/>
        <v>170.51468723037101</v>
      </c>
      <c r="E5797" s="276">
        <f t="shared" si="456"/>
        <v>155.19999999999999</v>
      </c>
    </row>
    <row r="5798" spans="1:5" x14ac:dyDescent="0.2">
      <c r="A5798" s="273">
        <f t="shared" si="457"/>
        <v>5796</v>
      </c>
      <c r="B5798" s="16">
        <f t="shared" si="454"/>
        <v>988299.79</v>
      </c>
      <c r="C5798" s="274">
        <f t="shared" si="458"/>
        <v>899539.2</v>
      </c>
      <c r="D5798" s="276">
        <f t="shared" si="455"/>
        <v>170.51411145617669</v>
      </c>
      <c r="E5798" s="276">
        <f t="shared" si="456"/>
        <v>155.19999999999999</v>
      </c>
    </row>
    <row r="5799" spans="1:5" x14ac:dyDescent="0.2">
      <c r="A5799" s="273">
        <f t="shared" si="457"/>
        <v>5797</v>
      </c>
      <c r="B5799" s="16">
        <f t="shared" si="454"/>
        <v>988466.96750000003</v>
      </c>
      <c r="C5799" s="274">
        <f t="shared" si="458"/>
        <v>899694.39999999991</v>
      </c>
      <c r="D5799" s="276">
        <f t="shared" si="455"/>
        <v>170.51353588062793</v>
      </c>
      <c r="E5799" s="276">
        <f t="shared" si="456"/>
        <v>155.19999999999999</v>
      </c>
    </row>
    <row r="5800" spans="1:5" x14ac:dyDescent="0.2">
      <c r="A5800" s="273">
        <f t="shared" si="457"/>
        <v>5798</v>
      </c>
      <c r="B5800" s="16">
        <f t="shared" si="454"/>
        <v>988634.14500000002</v>
      </c>
      <c r="C5800" s="274">
        <f t="shared" si="458"/>
        <v>899849.6</v>
      </c>
      <c r="D5800" s="276">
        <f t="shared" si="455"/>
        <v>170.51296050362194</v>
      </c>
      <c r="E5800" s="276">
        <f t="shared" si="456"/>
        <v>155.19999999999999</v>
      </c>
    </row>
    <row r="5801" spans="1:5" x14ac:dyDescent="0.2">
      <c r="A5801" s="273">
        <f t="shared" si="457"/>
        <v>5799</v>
      </c>
      <c r="B5801" s="16">
        <f t="shared" si="454"/>
        <v>988801.32250000001</v>
      </c>
      <c r="C5801" s="274">
        <f t="shared" si="458"/>
        <v>900004.79999999993</v>
      </c>
      <c r="D5801" s="276">
        <f t="shared" si="455"/>
        <v>170.51238532505604</v>
      </c>
      <c r="E5801" s="276">
        <f t="shared" si="456"/>
        <v>155.19999999999999</v>
      </c>
    </row>
    <row r="5802" spans="1:5" x14ac:dyDescent="0.2">
      <c r="A5802" s="273">
        <f t="shared" si="457"/>
        <v>5800</v>
      </c>
      <c r="B5802" s="16">
        <f t="shared" si="454"/>
        <v>988968.5</v>
      </c>
      <c r="C5802" s="274">
        <f t="shared" si="458"/>
        <v>900159.99999999988</v>
      </c>
      <c r="D5802" s="276">
        <f t="shared" si="455"/>
        <v>170.51181034482758</v>
      </c>
      <c r="E5802" s="276">
        <f t="shared" si="456"/>
        <v>155.19999999999999</v>
      </c>
    </row>
    <row r="5803" spans="1:5" x14ac:dyDescent="0.2">
      <c r="A5803" s="273">
        <f t="shared" si="457"/>
        <v>5801</v>
      </c>
      <c r="B5803" s="16">
        <f t="shared" si="454"/>
        <v>989135.67749999999</v>
      </c>
      <c r="C5803" s="274">
        <f t="shared" si="458"/>
        <v>900315.2</v>
      </c>
      <c r="D5803" s="276">
        <f t="shared" si="455"/>
        <v>170.511235562834</v>
      </c>
      <c r="E5803" s="276">
        <f t="shared" si="456"/>
        <v>155.19999999999999</v>
      </c>
    </row>
    <row r="5804" spans="1:5" x14ac:dyDescent="0.2">
      <c r="A5804" s="273">
        <f t="shared" si="457"/>
        <v>5802</v>
      </c>
      <c r="B5804" s="16">
        <f t="shared" si="454"/>
        <v>989302.85499999998</v>
      </c>
      <c r="C5804" s="274">
        <f t="shared" si="458"/>
        <v>900470.39999999991</v>
      </c>
      <c r="D5804" s="276">
        <f t="shared" si="455"/>
        <v>170.51066097897277</v>
      </c>
      <c r="E5804" s="276">
        <f t="shared" si="456"/>
        <v>155.19999999999999</v>
      </c>
    </row>
    <row r="5805" spans="1:5" x14ac:dyDescent="0.2">
      <c r="A5805" s="273">
        <f t="shared" si="457"/>
        <v>5803</v>
      </c>
      <c r="B5805" s="16">
        <f t="shared" si="454"/>
        <v>989470.03249999997</v>
      </c>
      <c r="C5805" s="274">
        <f t="shared" si="458"/>
        <v>900625.6</v>
      </c>
      <c r="D5805" s="276">
        <f t="shared" si="455"/>
        <v>170.51008659314147</v>
      </c>
      <c r="E5805" s="276">
        <f t="shared" si="456"/>
        <v>155.19999999999999</v>
      </c>
    </row>
    <row r="5806" spans="1:5" x14ac:dyDescent="0.2">
      <c r="A5806" s="273">
        <f t="shared" si="457"/>
        <v>5804</v>
      </c>
      <c r="B5806" s="16">
        <f t="shared" si="454"/>
        <v>989637.21000000008</v>
      </c>
      <c r="C5806" s="274">
        <f t="shared" si="458"/>
        <v>900780.79999999993</v>
      </c>
      <c r="D5806" s="276">
        <f t="shared" si="455"/>
        <v>170.50951240523779</v>
      </c>
      <c r="E5806" s="276">
        <f t="shared" si="456"/>
        <v>155.19999999999999</v>
      </c>
    </row>
    <row r="5807" spans="1:5" x14ac:dyDescent="0.2">
      <c r="A5807" s="273">
        <f t="shared" si="457"/>
        <v>5805</v>
      </c>
      <c r="B5807" s="16">
        <f t="shared" si="454"/>
        <v>989804.38750000007</v>
      </c>
      <c r="C5807" s="274">
        <f t="shared" si="458"/>
        <v>900935.99999999988</v>
      </c>
      <c r="D5807" s="276">
        <f t="shared" si="455"/>
        <v>170.50893841515935</v>
      </c>
      <c r="E5807" s="276">
        <f t="shared" si="456"/>
        <v>155.19999999999999</v>
      </c>
    </row>
    <row r="5808" spans="1:5" x14ac:dyDescent="0.2">
      <c r="A5808" s="273">
        <f t="shared" si="457"/>
        <v>5806</v>
      </c>
      <c r="B5808" s="16">
        <f t="shared" si="454"/>
        <v>989971.56500000006</v>
      </c>
      <c r="C5808" s="274">
        <f t="shared" si="458"/>
        <v>901091.2</v>
      </c>
      <c r="D5808" s="276">
        <f t="shared" si="455"/>
        <v>170.50836462280401</v>
      </c>
      <c r="E5808" s="276">
        <f t="shared" si="456"/>
        <v>155.19999999999999</v>
      </c>
    </row>
    <row r="5809" spans="1:5" x14ac:dyDescent="0.2">
      <c r="A5809" s="273">
        <f t="shared" si="457"/>
        <v>5807</v>
      </c>
      <c r="B5809" s="16">
        <f t="shared" si="454"/>
        <v>990138.74250000005</v>
      </c>
      <c r="C5809" s="274">
        <f t="shared" si="458"/>
        <v>901246.39999999991</v>
      </c>
      <c r="D5809" s="276">
        <f t="shared" si="455"/>
        <v>170.50779102806959</v>
      </c>
      <c r="E5809" s="276">
        <f t="shared" si="456"/>
        <v>155.19999999999999</v>
      </c>
    </row>
    <row r="5810" spans="1:5" x14ac:dyDescent="0.2">
      <c r="A5810" s="273">
        <f t="shared" si="457"/>
        <v>5808</v>
      </c>
      <c r="B5810" s="16">
        <f t="shared" si="454"/>
        <v>990305.92</v>
      </c>
      <c r="C5810" s="274">
        <f t="shared" si="458"/>
        <v>901401.59999999998</v>
      </c>
      <c r="D5810" s="276">
        <f t="shared" si="455"/>
        <v>170.507217630854</v>
      </c>
      <c r="E5810" s="276">
        <f t="shared" si="456"/>
        <v>155.19999999999999</v>
      </c>
    </row>
    <row r="5811" spans="1:5" x14ac:dyDescent="0.2">
      <c r="A5811" s="273">
        <f t="shared" si="457"/>
        <v>5809</v>
      </c>
      <c r="B5811" s="16">
        <f t="shared" si="454"/>
        <v>990473.09750000003</v>
      </c>
      <c r="C5811" s="274">
        <f t="shared" si="458"/>
        <v>901556.79999999993</v>
      </c>
      <c r="D5811" s="276">
        <f t="shared" si="455"/>
        <v>170.50664443105526</v>
      </c>
      <c r="E5811" s="276">
        <f t="shared" si="456"/>
        <v>155.19999999999999</v>
      </c>
    </row>
    <row r="5812" spans="1:5" x14ac:dyDescent="0.2">
      <c r="A5812" s="273">
        <f t="shared" si="457"/>
        <v>5810</v>
      </c>
      <c r="B5812" s="16">
        <f t="shared" si="454"/>
        <v>990640.27500000002</v>
      </c>
      <c r="C5812" s="274">
        <f t="shared" si="458"/>
        <v>901711.99999999988</v>
      </c>
      <c r="D5812" s="276">
        <f t="shared" si="455"/>
        <v>170.50607142857143</v>
      </c>
      <c r="E5812" s="276">
        <f t="shared" si="456"/>
        <v>155.19999999999999</v>
      </c>
    </row>
    <row r="5813" spans="1:5" x14ac:dyDescent="0.2">
      <c r="A5813" s="273">
        <f t="shared" si="457"/>
        <v>5811</v>
      </c>
      <c r="B5813" s="16">
        <f t="shared" si="454"/>
        <v>990807.45250000001</v>
      </c>
      <c r="C5813" s="274">
        <f t="shared" si="458"/>
        <v>901867.2</v>
      </c>
      <c r="D5813" s="276">
        <f t="shared" si="455"/>
        <v>170.50549862330064</v>
      </c>
      <c r="E5813" s="276">
        <f t="shared" si="456"/>
        <v>155.19999999999999</v>
      </c>
    </row>
    <row r="5814" spans="1:5" x14ac:dyDescent="0.2">
      <c r="A5814" s="273">
        <f t="shared" si="457"/>
        <v>5812</v>
      </c>
      <c r="B5814" s="16">
        <f t="shared" si="454"/>
        <v>990974.63</v>
      </c>
      <c r="C5814" s="274">
        <f t="shared" si="458"/>
        <v>902022.39999999991</v>
      </c>
      <c r="D5814" s="276">
        <f t="shared" si="455"/>
        <v>170.50492601514108</v>
      </c>
      <c r="E5814" s="276">
        <f t="shared" si="456"/>
        <v>155.19999999999999</v>
      </c>
    </row>
    <row r="5815" spans="1:5" x14ac:dyDescent="0.2">
      <c r="A5815" s="273">
        <f t="shared" si="457"/>
        <v>5813</v>
      </c>
      <c r="B5815" s="16">
        <f t="shared" si="454"/>
        <v>991141.8075</v>
      </c>
      <c r="C5815" s="274">
        <f t="shared" si="458"/>
        <v>902177.6</v>
      </c>
      <c r="D5815" s="276">
        <f t="shared" si="455"/>
        <v>170.50435360399106</v>
      </c>
      <c r="E5815" s="276">
        <f t="shared" si="456"/>
        <v>155.19999999999999</v>
      </c>
    </row>
    <row r="5816" spans="1:5" x14ac:dyDescent="0.2">
      <c r="A5816" s="273">
        <f t="shared" si="457"/>
        <v>5814</v>
      </c>
      <c r="B5816" s="16">
        <f t="shared" si="454"/>
        <v>991308.98499999999</v>
      </c>
      <c r="C5816" s="274">
        <f t="shared" si="458"/>
        <v>902332.79999999993</v>
      </c>
      <c r="D5816" s="276">
        <f t="shared" si="455"/>
        <v>170.50378138974887</v>
      </c>
      <c r="E5816" s="276">
        <f t="shared" si="456"/>
        <v>155.19999999999999</v>
      </c>
    </row>
    <row r="5817" spans="1:5" x14ac:dyDescent="0.2">
      <c r="A5817" s="273">
        <f t="shared" si="457"/>
        <v>5815</v>
      </c>
      <c r="B5817" s="16">
        <f t="shared" si="454"/>
        <v>991476.16249999998</v>
      </c>
      <c r="C5817" s="274">
        <f t="shared" si="458"/>
        <v>902487.99999999988</v>
      </c>
      <c r="D5817" s="276">
        <f t="shared" si="455"/>
        <v>170.50320937231297</v>
      </c>
      <c r="E5817" s="276">
        <f t="shared" si="456"/>
        <v>155.19999999999999</v>
      </c>
    </row>
    <row r="5818" spans="1:5" x14ac:dyDescent="0.2">
      <c r="A5818" s="273">
        <f t="shared" si="457"/>
        <v>5816</v>
      </c>
      <c r="B5818" s="16">
        <f t="shared" si="454"/>
        <v>991643.34000000008</v>
      </c>
      <c r="C5818" s="274">
        <f t="shared" si="458"/>
        <v>902643.19999999995</v>
      </c>
      <c r="D5818" s="276">
        <f t="shared" si="455"/>
        <v>170.50263755158187</v>
      </c>
      <c r="E5818" s="276">
        <f t="shared" si="456"/>
        <v>155.19999999999999</v>
      </c>
    </row>
    <row r="5819" spans="1:5" x14ac:dyDescent="0.2">
      <c r="A5819" s="273">
        <f t="shared" si="457"/>
        <v>5817</v>
      </c>
      <c r="B5819" s="16">
        <f t="shared" si="454"/>
        <v>991810.51750000007</v>
      </c>
      <c r="C5819" s="274">
        <f t="shared" si="458"/>
        <v>902798.39999999991</v>
      </c>
      <c r="D5819" s="276">
        <f t="shared" si="455"/>
        <v>170.50206592745403</v>
      </c>
      <c r="E5819" s="276">
        <f t="shared" si="456"/>
        <v>155.19999999999999</v>
      </c>
    </row>
    <row r="5820" spans="1:5" x14ac:dyDescent="0.2">
      <c r="A5820" s="273">
        <f t="shared" si="457"/>
        <v>5818</v>
      </c>
      <c r="B5820" s="16">
        <f t="shared" si="454"/>
        <v>991977.69500000007</v>
      </c>
      <c r="C5820" s="274">
        <f t="shared" si="458"/>
        <v>902953.6</v>
      </c>
      <c r="D5820" s="276">
        <f t="shared" si="455"/>
        <v>170.50149449982814</v>
      </c>
      <c r="E5820" s="276">
        <f t="shared" si="456"/>
        <v>155.19999999999999</v>
      </c>
    </row>
    <row r="5821" spans="1:5" x14ac:dyDescent="0.2">
      <c r="A5821" s="273">
        <f t="shared" si="457"/>
        <v>5819</v>
      </c>
      <c r="B5821" s="16">
        <f t="shared" si="454"/>
        <v>992144.87250000006</v>
      </c>
      <c r="C5821" s="274">
        <f t="shared" si="458"/>
        <v>903108.79999999993</v>
      </c>
      <c r="D5821" s="276">
        <f t="shared" si="455"/>
        <v>170.50092326860286</v>
      </c>
      <c r="E5821" s="276">
        <f t="shared" si="456"/>
        <v>155.19999999999999</v>
      </c>
    </row>
    <row r="5822" spans="1:5" x14ac:dyDescent="0.2">
      <c r="A5822" s="273">
        <f t="shared" si="457"/>
        <v>5820</v>
      </c>
      <c r="B5822" s="16">
        <f t="shared" si="454"/>
        <v>992312.05</v>
      </c>
      <c r="C5822" s="274">
        <f t="shared" si="458"/>
        <v>903263.99999999988</v>
      </c>
      <c r="D5822" s="276">
        <f t="shared" si="455"/>
        <v>170.50035223367698</v>
      </c>
      <c r="E5822" s="276">
        <f t="shared" si="456"/>
        <v>155.19999999999999</v>
      </c>
    </row>
    <row r="5823" spans="1:5" x14ac:dyDescent="0.2">
      <c r="A5823" s="273">
        <f t="shared" si="457"/>
        <v>5821</v>
      </c>
      <c r="B5823" s="16">
        <f t="shared" si="454"/>
        <v>992479.22750000004</v>
      </c>
      <c r="C5823" s="274">
        <f t="shared" si="458"/>
        <v>903419.2</v>
      </c>
      <c r="D5823" s="276">
        <f t="shared" si="455"/>
        <v>170.49978139494934</v>
      </c>
      <c r="E5823" s="276">
        <f t="shared" si="456"/>
        <v>155.19999999999999</v>
      </c>
    </row>
    <row r="5824" spans="1:5" x14ac:dyDescent="0.2">
      <c r="A5824" s="273">
        <f t="shared" si="457"/>
        <v>5822</v>
      </c>
      <c r="B5824" s="16">
        <f t="shared" si="454"/>
        <v>992646.40500000003</v>
      </c>
      <c r="C5824" s="274">
        <f t="shared" si="458"/>
        <v>903574.39999999991</v>
      </c>
      <c r="D5824" s="276">
        <f t="shared" si="455"/>
        <v>170.49921075231879</v>
      </c>
      <c r="E5824" s="276">
        <f t="shared" si="456"/>
        <v>155.19999999999999</v>
      </c>
    </row>
    <row r="5825" spans="1:5" x14ac:dyDescent="0.2">
      <c r="A5825" s="273">
        <f t="shared" si="457"/>
        <v>5823</v>
      </c>
      <c r="B5825" s="16">
        <f t="shared" si="454"/>
        <v>992813.58250000002</v>
      </c>
      <c r="C5825" s="274">
        <f t="shared" si="458"/>
        <v>903729.6</v>
      </c>
      <c r="D5825" s="276">
        <f t="shared" si="455"/>
        <v>170.49864030568435</v>
      </c>
      <c r="E5825" s="276">
        <f t="shared" si="456"/>
        <v>155.19999999999999</v>
      </c>
    </row>
    <row r="5826" spans="1:5" x14ac:dyDescent="0.2">
      <c r="A5826" s="273">
        <f t="shared" si="457"/>
        <v>5824</v>
      </c>
      <c r="B5826" s="16">
        <f t="shared" si="454"/>
        <v>992980.76</v>
      </c>
      <c r="C5826" s="274">
        <f t="shared" si="458"/>
        <v>903884.79999999993</v>
      </c>
      <c r="D5826" s="276">
        <f t="shared" si="455"/>
        <v>170.49807005494506</v>
      </c>
      <c r="E5826" s="276">
        <f t="shared" si="456"/>
        <v>155.19999999999999</v>
      </c>
    </row>
    <row r="5827" spans="1:5" x14ac:dyDescent="0.2">
      <c r="A5827" s="273">
        <f t="shared" si="457"/>
        <v>5825</v>
      </c>
      <c r="B5827" s="16">
        <f t="shared" si="454"/>
        <v>993147.9375</v>
      </c>
      <c r="C5827" s="274">
        <f t="shared" si="458"/>
        <v>904039.99999999988</v>
      </c>
      <c r="D5827" s="276">
        <f t="shared" si="455"/>
        <v>170.4975</v>
      </c>
      <c r="E5827" s="276">
        <f t="shared" si="456"/>
        <v>155.19999999999999</v>
      </c>
    </row>
    <row r="5828" spans="1:5" x14ac:dyDescent="0.2">
      <c r="A5828" s="273">
        <f t="shared" si="457"/>
        <v>5826</v>
      </c>
      <c r="B5828" s="16">
        <f t="shared" ref="B5828:B5891" si="459">1.165*(16600+(A5828*143.5))</f>
        <v>993315.11499999999</v>
      </c>
      <c r="C5828" s="274">
        <f t="shared" si="458"/>
        <v>904195.2</v>
      </c>
      <c r="D5828" s="276">
        <f t="shared" ref="D5828:D5891" si="460">B5828/A5828</f>
        <v>170.49693014074836</v>
      </c>
      <c r="E5828" s="276">
        <f t="shared" ref="E5828:E5891" si="461">C5828/A5828</f>
        <v>155.19999999999999</v>
      </c>
    </row>
    <row r="5829" spans="1:5" x14ac:dyDescent="0.2">
      <c r="A5829" s="273">
        <f t="shared" si="457"/>
        <v>5827</v>
      </c>
      <c r="B5829" s="16">
        <f t="shared" si="459"/>
        <v>993482.29249999998</v>
      </c>
      <c r="C5829" s="274">
        <f t="shared" si="458"/>
        <v>904350.39999999991</v>
      </c>
      <c r="D5829" s="276">
        <f t="shared" si="460"/>
        <v>170.49636047708941</v>
      </c>
      <c r="E5829" s="276">
        <f t="shared" si="461"/>
        <v>155.19999999999999</v>
      </c>
    </row>
    <row r="5830" spans="1:5" x14ac:dyDescent="0.2">
      <c r="A5830" s="273">
        <f t="shared" si="457"/>
        <v>5828</v>
      </c>
      <c r="B5830" s="16">
        <f t="shared" si="459"/>
        <v>993649.47000000009</v>
      </c>
      <c r="C5830" s="274">
        <f t="shared" si="458"/>
        <v>904505.6</v>
      </c>
      <c r="D5830" s="276">
        <f t="shared" si="460"/>
        <v>170.49579100892245</v>
      </c>
      <c r="E5830" s="276">
        <f t="shared" si="461"/>
        <v>155.19999999999999</v>
      </c>
    </row>
    <row r="5831" spans="1:5" x14ac:dyDescent="0.2">
      <c r="A5831" s="273">
        <f t="shared" si="457"/>
        <v>5829</v>
      </c>
      <c r="B5831" s="16">
        <f t="shared" si="459"/>
        <v>993816.64750000008</v>
      </c>
      <c r="C5831" s="274">
        <f t="shared" si="458"/>
        <v>904660.79999999993</v>
      </c>
      <c r="D5831" s="276">
        <f t="shared" si="460"/>
        <v>170.49522173614687</v>
      </c>
      <c r="E5831" s="276">
        <f t="shared" si="461"/>
        <v>155.19999999999999</v>
      </c>
    </row>
    <row r="5832" spans="1:5" x14ac:dyDescent="0.2">
      <c r="A5832" s="273">
        <f t="shared" si="457"/>
        <v>5830</v>
      </c>
      <c r="B5832" s="16">
        <f t="shared" si="459"/>
        <v>993983.82500000007</v>
      </c>
      <c r="C5832" s="274">
        <f t="shared" si="458"/>
        <v>904815.99999999988</v>
      </c>
      <c r="D5832" s="276">
        <f t="shared" si="460"/>
        <v>170.49465265866209</v>
      </c>
      <c r="E5832" s="276">
        <f t="shared" si="461"/>
        <v>155.19999999999999</v>
      </c>
    </row>
    <row r="5833" spans="1:5" x14ac:dyDescent="0.2">
      <c r="A5833" s="273">
        <f t="shared" si="457"/>
        <v>5831</v>
      </c>
      <c r="B5833" s="16">
        <f t="shared" si="459"/>
        <v>994151.00250000006</v>
      </c>
      <c r="C5833" s="274">
        <f t="shared" si="458"/>
        <v>904971.2</v>
      </c>
      <c r="D5833" s="276">
        <f t="shared" si="460"/>
        <v>170.49408377636769</v>
      </c>
      <c r="E5833" s="276">
        <f t="shared" si="461"/>
        <v>155.19999999999999</v>
      </c>
    </row>
    <row r="5834" spans="1:5" x14ac:dyDescent="0.2">
      <c r="A5834" s="273">
        <f t="shared" si="457"/>
        <v>5832</v>
      </c>
      <c r="B5834" s="16">
        <f t="shared" si="459"/>
        <v>994318.18</v>
      </c>
      <c r="C5834" s="274">
        <f t="shared" si="458"/>
        <v>905126.39999999991</v>
      </c>
      <c r="D5834" s="276">
        <f t="shared" si="460"/>
        <v>170.49351508916325</v>
      </c>
      <c r="E5834" s="276">
        <f t="shared" si="461"/>
        <v>155.19999999999999</v>
      </c>
    </row>
    <row r="5835" spans="1:5" x14ac:dyDescent="0.2">
      <c r="A5835" s="273">
        <f t="shared" si="457"/>
        <v>5833</v>
      </c>
      <c r="B5835" s="16">
        <f t="shared" si="459"/>
        <v>994485.35750000004</v>
      </c>
      <c r="C5835" s="274">
        <f t="shared" si="458"/>
        <v>905281.6</v>
      </c>
      <c r="D5835" s="276">
        <f t="shared" si="460"/>
        <v>170.4929465969484</v>
      </c>
      <c r="E5835" s="276">
        <f t="shared" si="461"/>
        <v>155.19999999999999</v>
      </c>
    </row>
    <row r="5836" spans="1:5" x14ac:dyDescent="0.2">
      <c r="A5836" s="273">
        <f t="shared" si="457"/>
        <v>5834</v>
      </c>
      <c r="B5836" s="16">
        <f t="shared" si="459"/>
        <v>994652.53500000003</v>
      </c>
      <c r="C5836" s="274">
        <f t="shared" si="458"/>
        <v>905436.79999999993</v>
      </c>
      <c r="D5836" s="276">
        <f t="shared" si="460"/>
        <v>170.49237829962291</v>
      </c>
      <c r="E5836" s="276">
        <f t="shared" si="461"/>
        <v>155.19999999999999</v>
      </c>
    </row>
    <row r="5837" spans="1:5" x14ac:dyDescent="0.2">
      <c r="A5837" s="273">
        <f t="shared" si="457"/>
        <v>5835</v>
      </c>
      <c r="B5837" s="16">
        <f t="shared" si="459"/>
        <v>994819.71250000002</v>
      </c>
      <c r="C5837" s="274">
        <f t="shared" si="458"/>
        <v>905591.99999999988</v>
      </c>
      <c r="D5837" s="276">
        <f t="shared" si="460"/>
        <v>170.49181019708655</v>
      </c>
      <c r="E5837" s="276">
        <f t="shared" si="461"/>
        <v>155.19999999999999</v>
      </c>
    </row>
    <row r="5838" spans="1:5" x14ac:dyDescent="0.2">
      <c r="A5838" s="273">
        <f t="shared" si="457"/>
        <v>5836</v>
      </c>
      <c r="B5838" s="16">
        <f t="shared" si="459"/>
        <v>994986.89</v>
      </c>
      <c r="C5838" s="274">
        <f t="shared" si="458"/>
        <v>905747.2</v>
      </c>
      <c r="D5838" s="276">
        <f t="shared" si="460"/>
        <v>170.49124228923921</v>
      </c>
      <c r="E5838" s="276">
        <f t="shared" si="461"/>
        <v>155.19999999999999</v>
      </c>
    </row>
    <row r="5839" spans="1:5" x14ac:dyDescent="0.2">
      <c r="A5839" s="273">
        <f t="shared" si="457"/>
        <v>5837</v>
      </c>
      <c r="B5839" s="16">
        <f t="shared" si="459"/>
        <v>995154.0675</v>
      </c>
      <c r="C5839" s="274">
        <f t="shared" si="458"/>
        <v>905902.39999999991</v>
      </c>
      <c r="D5839" s="276">
        <f t="shared" si="460"/>
        <v>170.49067457598082</v>
      </c>
      <c r="E5839" s="276">
        <f t="shared" si="461"/>
        <v>155.19999999999999</v>
      </c>
    </row>
    <row r="5840" spans="1:5" x14ac:dyDescent="0.2">
      <c r="A5840" s="273">
        <f t="shared" si="457"/>
        <v>5838</v>
      </c>
      <c r="B5840" s="16">
        <f t="shared" si="459"/>
        <v>995321.245</v>
      </c>
      <c r="C5840" s="274">
        <f t="shared" si="458"/>
        <v>906057.6</v>
      </c>
      <c r="D5840" s="276">
        <f t="shared" si="460"/>
        <v>170.49010705721136</v>
      </c>
      <c r="E5840" s="276">
        <f t="shared" si="461"/>
        <v>155.19999999999999</v>
      </c>
    </row>
    <row r="5841" spans="1:5" x14ac:dyDescent="0.2">
      <c r="A5841" s="273">
        <f t="shared" si="457"/>
        <v>5839</v>
      </c>
      <c r="B5841" s="16">
        <f t="shared" si="459"/>
        <v>995488.42249999999</v>
      </c>
      <c r="C5841" s="274">
        <f t="shared" si="458"/>
        <v>906212.79999999993</v>
      </c>
      <c r="D5841" s="276">
        <f t="shared" si="460"/>
        <v>170.48953973283096</v>
      </c>
      <c r="E5841" s="276">
        <f t="shared" si="461"/>
        <v>155.19999999999999</v>
      </c>
    </row>
    <row r="5842" spans="1:5" x14ac:dyDescent="0.2">
      <c r="A5842" s="273">
        <f t="shared" si="457"/>
        <v>5840</v>
      </c>
      <c r="B5842" s="16">
        <f t="shared" si="459"/>
        <v>995655.6</v>
      </c>
      <c r="C5842" s="274">
        <f t="shared" si="458"/>
        <v>906367.99999999988</v>
      </c>
      <c r="D5842" s="276">
        <f t="shared" si="460"/>
        <v>170.48897260273972</v>
      </c>
      <c r="E5842" s="276">
        <f t="shared" si="461"/>
        <v>155.19999999999999</v>
      </c>
    </row>
    <row r="5843" spans="1:5" x14ac:dyDescent="0.2">
      <c r="A5843" s="273">
        <f t="shared" si="457"/>
        <v>5841</v>
      </c>
      <c r="B5843" s="16">
        <f t="shared" si="459"/>
        <v>995822.77750000008</v>
      </c>
      <c r="C5843" s="274">
        <f t="shared" si="458"/>
        <v>906523.2</v>
      </c>
      <c r="D5843" s="276">
        <f t="shared" si="460"/>
        <v>170.48840566683788</v>
      </c>
      <c r="E5843" s="276">
        <f t="shared" si="461"/>
        <v>155.19999999999999</v>
      </c>
    </row>
    <row r="5844" spans="1:5" x14ac:dyDescent="0.2">
      <c r="A5844" s="273">
        <f t="shared" si="457"/>
        <v>5842</v>
      </c>
      <c r="B5844" s="16">
        <f t="shared" si="459"/>
        <v>995989.95500000007</v>
      </c>
      <c r="C5844" s="274">
        <f t="shared" si="458"/>
        <v>906678.39999999991</v>
      </c>
      <c r="D5844" s="276">
        <f t="shared" si="460"/>
        <v>170.4878389250257</v>
      </c>
      <c r="E5844" s="276">
        <f t="shared" si="461"/>
        <v>155.19999999999999</v>
      </c>
    </row>
    <row r="5845" spans="1:5" x14ac:dyDescent="0.2">
      <c r="A5845" s="273">
        <f t="shared" si="457"/>
        <v>5843</v>
      </c>
      <c r="B5845" s="16">
        <f t="shared" si="459"/>
        <v>996157.13250000007</v>
      </c>
      <c r="C5845" s="274">
        <f t="shared" si="458"/>
        <v>906833.6</v>
      </c>
      <c r="D5845" s="276">
        <f t="shared" si="460"/>
        <v>170.48727237720351</v>
      </c>
      <c r="E5845" s="276">
        <f t="shared" si="461"/>
        <v>155.19999999999999</v>
      </c>
    </row>
    <row r="5846" spans="1:5" x14ac:dyDescent="0.2">
      <c r="A5846" s="273">
        <f t="shared" si="457"/>
        <v>5844</v>
      </c>
      <c r="B5846" s="16">
        <f t="shared" si="459"/>
        <v>996324.31</v>
      </c>
      <c r="C5846" s="274">
        <f t="shared" si="458"/>
        <v>906988.79999999993</v>
      </c>
      <c r="D5846" s="276">
        <f t="shared" si="460"/>
        <v>170.48670602327175</v>
      </c>
      <c r="E5846" s="276">
        <f t="shared" si="461"/>
        <v>155.19999999999999</v>
      </c>
    </row>
    <row r="5847" spans="1:5" x14ac:dyDescent="0.2">
      <c r="A5847" s="273">
        <f t="shared" si="457"/>
        <v>5845</v>
      </c>
      <c r="B5847" s="16">
        <f t="shared" si="459"/>
        <v>996491.48750000005</v>
      </c>
      <c r="C5847" s="274">
        <f t="shared" si="458"/>
        <v>907143.99999999988</v>
      </c>
      <c r="D5847" s="276">
        <f t="shared" si="460"/>
        <v>170.48613986313089</v>
      </c>
      <c r="E5847" s="276">
        <f t="shared" si="461"/>
        <v>155.19999999999999</v>
      </c>
    </row>
    <row r="5848" spans="1:5" x14ac:dyDescent="0.2">
      <c r="A5848" s="273">
        <f t="shared" si="457"/>
        <v>5846</v>
      </c>
      <c r="B5848" s="16">
        <f t="shared" si="459"/>
        <v>996658.66500000004</v>
      </c>
      <c r="C5848" s="274">
        <f t="shared" si="458"/>
        <v>907299.2</v>
      </c>
      <c r="D5848" s="276">
        <f t="shared" si="460"/>
        <v>170.4855738966815</v>
      </c>
      <c r="E5848" s="276">
        <f t="shared" si="461"/>
        <v>155.19999999999999</v>
      </c>
    </row>
    <row r="5849" spans="1:5" x14ac:dyDescent="0.2">
      <c r="A5849" s="273">
        <f t="shared" si="457"/>
        <v>5847</v>
      </c>
      <c r="B5849" s="16">
        <f t="shared" si="459"/>
        <v>996825.84250000003</v>
      </c>
      <c r="C5849" s="274">
        <f t="shared" si="458"/>
        <v>907454.39999999991</v>
      </c>
      <c r="D5849" s="276">
        <f t="shared" si="460"/>
        <v>170.4850081238242</v>
      </c>
      <c r="E5849" s="276">
        <f t="shared" si="461"/>
        <v>155.19999999999999</v>
      </c>
    </row>
    <row r="5850" spans="1:5" x14ac:dyDescent="0.2">
      <c r="A5850" s="273">
        <f t="shared" si="457"/>
        <v>5848</v>
      </c>
      <c r="B5850" s="16">
        <f t="shared" si="459"/>
        <v>996993.02</v>
      </c>
      <c r="C5850" s="274">
        <f t="shared" si="458"/>
        <v>907609.59999999998</v>
      </c>
      <c r="D5850" s="276">
        <f t="shared" si="460"/>
        <v>170.48444254445965</v>
      </c>
      <c r="E5850" s="276">
        <f t="shared" si="461"/>
        <v>155.19999999999999</v>
      </c>
    </row>
    <row r="5851" spans="1:5" x14ac:dyDescent="0.2">
      <c r="A5851" s="273">
        <f t="shared" si="457"/>
        <v>5849</v>
      </c>
      <c r="B5851" s="16">
        <f t="shared" si="459"/>
        <v>997160.19750000001</v>
      </c>
      <c r="C5851" s="274">
        <f t="shared" si="458"/>
        <v>907764.79999999993</v>
      </c>
      <c r="D5851" s="276">
        <f t="shared" si="460"/>
        <v>170.48387715848864</v>
      </c>
      <c r="E5851" s="276">
        <f t="shared" si="461"/>
        <v>155.19999999999999</v>
      </c>
    </row>
    <row r="5852" spans="1:5" x14ac:dyDescent="0.2">
      <c r="A5852" s="273">
        <f t="shared" si="457"/>
        <v>5850</v>
      </c>
      <c r="B5852" s="16">
        <f t="shared" si="459"/>
        <v>997327.375</v>
      </c>
      <c r="C5852" s="274">
        <f t="shared" si="458"/>
        <v>907919.99999999988</v>
      </c>
      <c r="D5852" s="276">
        <f t="shared" si="460"/>
        <v>170.48331196581196</v>
      </c>
      <c r="E5852" s="276">
        <f t="shared" si="461"/>
        <v>155.19999999999999</v>
      </c>
    </row>
    <row r="5853" spans="1:5" x14ac:dyDescent="0.2">
      <c r="A5853" s="273">
        <f t="shared" si="457"/>
        <v>5851</v>
      </c>
      <c r="B5853" s="16">
        <f t="shared" si="459"/>
        <v>997494.55249999999</v>
      </c>
      <c r="C5853" s="274">
        <f t="shared" si="458"/>
        <v>908075.2</v>
      </c>
      <c r="D5853" s="276">
        <f t="shared" si="460"/>
        <v>170.48274696633055</v>
      </c>
      <c r="E5853" s="276">
        <f t="shared" si="461"/>
        <v>155.19999999999999</v>
      </c>
    </row>
    <row r="5854" spans="1:5" x14ac:dyDescent="0.2">
      <c r="A5854" s="273">
        <f t="shared" si="457"/>
        <v>5852</v>
      </c>
      <c r="B5854" s="16">
        <f t="shared" si="459"/>
        <v>997661.73</v>
      </c>
      <c r="C5854" s="274">
        <f t="shared" si="458"/>
        <v>908230.39999999991</v>
      </c>
      <c r="D5854" s="276">
        <f t="shared" si="460"/>
        <v>170.48218215994532</v>
      </c>
      <c r="E5854" s="276">
        <f t="shared" si="461"/>
        <v>155.19999999999999</v>
      </c>
    </row>
    <row r="5855" spans="1:5" x14ac:dyDescent="0.2">
      <c r="A5855" s="273">
        <f t="shared" si="457"/>
        <v>5853</v>
      </c>
      <c r="B5855" s="16">
        <f t="shared" si="459"/>
        <v>997828.90750000009</v>
      </c>
      <c r="C5855" s="274">
        <f t="shared" si="458"/>
        <v>908385.6</v>
      </c>
      <c r="D5855" s="276">
        <f t="shared" si="460"/>
        <v>170.48161754655735</v>
      </c>
      <c r="E5855" s="276">
        <f t="shared" si="461"/>
        <v>155.19999999999999</v>
      </c>
    </row>
    <row r="5856" spans="1:5" x14ac:dyDescent="0.2">
      <c r="A5856" s="273">
        <f t="shared" si="457"/>
        <v>5854</v>
      </c>
      <c r="B5856" s="16">
        <f t="shared" si="459"/>
        <v>997996.08500000008</v>
      </c>
      <c r="C5856" s="274">
        <f t="shared" si="458"/>
        <v>908540.79999999993</v>
      </c>
      <c r="D5856" s="276">
        <f t="shared" si="460"/>
        <v>170.48105312606765</v>
      </c>
      <c r="E5856" s="276">
        <f t="shared" si="461"/>
        <v>155.19999999999999</v>
      </c>
    </row>
    <row r="5857" spans="1:5" x14ac:dyDescent="0.2">
      <c r="A5857" s="273">
        <f t="shared" ref="A5857:A5920" si="462">A5856+1</f>
        <v>5855</v>
      </c>
      <c r="B5857" s="16">
        <f t="shared" si="459"/>
        <v>998163.26250000007</v>
      </c>
      <c r="C5857" s="274">
        <f t="shared" ref="C5857:C5920" si="463">A5857*155.2</f>
        <v>908695.99999999988</v>
      </c>
      <c r="D5857" s="276">
        <f t="shared" si="460"/>
        <v>170.48048889837747</v>
      </c>
      <c r="E5857" s="276">
        <f t="shared" si="461"/>
        <v>155.19999999999999</v>
      </c>
    </row>
    <row r="5858" spans="1:5" x14ac:dyDescent="0.2">
      <c r="A5858" s="273">
        <f t="shared" si="462"/>
        <v>5856</v>
      </c>
      <c r="B5858" s="16">
        <f t="shared" si="459"/>
        <v>998330.44000000006</v>
      </c>
      <c r="C5858" s="274">
        <f t="shared" si="463"/>
        <v>908851.19999999995</v>
      </c>
      <c r="D5858" s="276">
        <f t="shared" si="460"/>
        <v>170.47992486338799</v>
      </c>
      <c r="E5858" s="276">
        <f t="shared" si="461"/>
        <v>155.19999999999999</v>
      </c>
    </row>
    <row r="5859" spans="1:5" x14ac:dyDescent="0.2">
      <c r="A5859" s="273">
        <f t="shared" si="462"/>
        <v>5857</v>
      </c>
      <c r="B5859" s="16">
        <f t="shared" si="459"/>
        <v>998497.61750000005</v>
      </c>
      <c r="C5859" s="274">
        <f t="shared" si="463"/>
        <v>909006.39999999991</v>
      </c>
      <c r="D5859" s="276">
        <f t="shared" si="460"/>
        <v>170.47936102100053</v>
      </c>
      <c r="E5859" s="276">
        <f t="shared" si="461"/>
        <v>155.19999999999999</v>
      </c>
    </row>
    <row r="5860" spans="1:5" x14ac:dyDescent="0.2">
      <c r="A5860" s="273">
        <f t="shared" si="462"/>
        <v>5858</v>
      </c>
      <c r="B5860" s="16">
        <f t="shared" si="459"/>
        <v>998664.79500000004</v>
      </c>
      <c r="C5860" s="274">
        <f t="shared" si="463"/>
        <v>909161.6</v>
      </c>
      <c r="D5860" s="276">
        <f t="shared" si="460"/>
        <v>170.47879737111643</v>
      </c>
      <c r="E5860" s="276">
        <f t="shared" si="461"/>
        <v>155.19999999999999</v>
      </c>
    </row>
    <row r="5861" spans="1:5" x14ac:dyDescent="0.2">
      <c r="A5861" s="273">
        <f t="shared" si="462"/>
        <v>5859</v>
      </c>
      <c r="B5861" s="16">
        <f t="shared" si="459"/>
        <v>998831.97250000003</v>
      </c>
      <c r="C5861" s="274">
        <f t="shared" si="463"/>
        <v>909316.79999999993</v>
      </c>
      <c r="D5861" s="276">
        <f t="shared" si="460"/>
        <v>170.47823391363715</v>
      </c>
      <c r="E5861" s="276">
        <f t="shared" si="461"/>
        <v>155.19999999999999</v>
      </c>
    </row>
    <row r="5862" spans="1:5" x14ac:dyDescent="0.2">
      <c r="A5862" s="273">
        <f t="shared" si="462"/>
        <v>5860</v>
      </c>
      <c r="B5862" s="16">
        <f t="shared" si="459"/>
        <v>998999.15</v>
      </c>
      <c r="C5862" s="274">
        <f t="shared" si="463"/>
        <v>909471.99999999988</v>
      </c>
      <c r="D5862" s="276">
        <f t="shared" si="460"/>
        <v>170.47767064846417</v>
      </c>
      <c r="E5862" s="276">
        <f t="shared" si="461"/>
        <v>155.19999999999999</v>
      </c>
    </row>
    <row r="5863" spans="1:5" x14ac:dyDescent="0.2">
      <c r="A5863" s="273">
        <f t="shared" si="462"/>
        <v>5861</v>
      </c>
      <c r="B5863" s="16">
        <f t="shared" si="459"/>
        <v>999166.32750000001</v>
      </c>
      <c r="C5863" s="274">
        <f t="shared" si="463"/>
        <v>909627.2</v>
      </c>
      <c r="D5863" s="276">
        <f t="shared" si="460"/>
        <v>170.47710757549908</v>
      </c>
      <c r="E5863" s="276">
        <f t="shared" si="461"/>
        <v>155.19999999999999</v>
      </c>
    </row>
    <row r="5864" spans="1:5" x14ac:dyDescent="0.2">
      <c r="A5864" s="273">
        <f t="shared" si="462"/>
        <v>5862</v>
      </c>
      <c r="B5864" s="16">
        <f t="shared" si="459"/>
        <v>999333.505</v>
      </c>
      <c r="C5864" s="274">
        <f t="shared" si="463"/>
        <v>909782.39999999991</v>
      </c>
      <c r="D5864" s="276">
        <f t="shared" si="460"/>
        <v>170.47654469464348</v>
      </c>
      <c r="E5864" s="276">
        <f t="shared" si="461"/>
        <v>155.19999999999999</v>
      </c>
    </row>
    <row r="5865" spans="1:5" x14ac:dyDescent="0.2">
      <c r="A5865" s="273">
        <f t="shared" si="462"/>
        <v>5863</v>
      </c>
      <c r="B5865" s="16">
        <f t="shared" si="459"/>
        <v>999500.6825</v>
      </c>
      <c r="C5865" s="274">
        <f t="shared" si="463"/>
        <v>909937.6</v>
      </c>
      <c r="D5865" s="276">
        <f t="shared" si="460"/>
        <v>170.47598200579907</v>
      </c>
      <c r="E5865" s="276">
        <f t="shared" si="461"/>
        <v>155.19999999999999</v>
      </c>
    </row>
    <row r="5866" spans="1:5" x14ac:dyDescent="0.2">
      <c r="A5866" s="273">
        <f t="shared" si="462"/>
        <v>5864</v>
      </c>
      <c r="B5866" s="16">
        <f t="shared" si="459"/>
        <v>999667.86</v>
      </c>
      <c r="C5866" s="274">
        <f t="shared" si="463"/>
        <v>910092.79999999993</v>
      </c>
      <c r="D5866" s="276">
        <f t="shared" si="460"/>
        <v>170.47541950886767</v>
      </c>
      <c r="E5866" s="276">
        <f t="shared" si="461"/>
        <v>155.19999999999999</v>
      </c>
    </row>
    <row r="5867" spans="1:5" x14ac:dyDescent="0.2">
      <c r="A5867" s="273">
        <f t="shared" si="462"/>
        <v>5865</v>
      </c>
      <c r="B5867" s="16">
        <f t="shared" si="459"/>
        <v>999835.03749999998</v>
      </c>
      <c r="C5867" s="274">
        <f t="shared" si="463"/>
        <v>910247.99999999988</v>
      </c>
      <c r="D5867" s="276">
        <f t="shared" si="460"/>
        <v>170.47485720375107</v>
      </c>
      <c r="E5867" s="276">
        <f t="shared" si="461"/>
        <v>155.19999999999999</v>
      </c>
    </row>
    <row r="5868" spans="1:5" x14ac:dyDescent="0.2">
      <c r="A5868" s="273">
        <f t="shared" si="462"/>
        <v>5866</v>
      </c>
      <c r="B5868" s="16">
        <f t="shared" si="459"/>
        <v>1000002.2150000001</v>
      </c>
      <c r="C5868" s="274">
        <f t="shared" si="463"/>
        <v>910403.2</v>
      </c>
      <c r="D5868" s="276">
        <f t="shared" si="460"/>
        <v>170.47429509035118</v>
      </c>
      <c r="E5868" s="276">
        <f t="shared" si="461"/>
        <v>155.19999999999999</v>
      </c>
    </row>
    <row r="5869" spans="1:5" x14ac:dyDescent="0.2">
      <c r="A5869" s="273">
        <f t="shared" si="462"/>
        <v>5867</v>
      </c>
      <c r="B5869" s="16">
        <f t="shared" si="459"/>
        <v>1000169.3925000001</v>
      </c>
      <c r="C5869" s="274">
        <f t="shared" si="463"/>
        <v>910558.39999999991</v>
      </c>
      <c r="D5869" s="276">
        <f t="shared" si="460"/>
        <v>170.47373316856999</v>
      </c>
      <c r="E5869" s="276">
        <f t="shared" si="461"/>
        <v>155.19999999999999</v>
      </c>
    </row>
    <row r="5870" spans="1:5" x14ac:dyDescent="0.2">
      <c r="A5870" s="273">
        <f t="shared" si="462"/>
        <v>5868</v>
      </c>
      <c r="B5870" s="16">
        <f t="shared" si="459"/>
        <v>1000336.5700000001</v>
      </c>
      <c r="C5870" s="274">
        <f t="shared" si="463"/>
        <v>910713.6</v>
      </c>
      <c r="D5870" s="276">
        <f t="shared" si="460"/>
        <v>170.47317143830949</v>
      </c>
      <c r="E5870" s="276">
        <f t="shared" si="461"/>
        <v>155.19999999999999</v>
      </c>
    </row>
    <row r="5871" spans="1:5" x14ac:dyDescent="0.2">
      <c r="A5871" s="273">
        <f t="shared" si="462"/>
        <v>5869</v>
      </c>
      <c r="B5871" s="16">
        <f t="shared" si="459"/>
        <v>1000503.7475000001</v>
      </c>
      <c r="C5871" s="274">
        <f t="shared" si="463"/>
        <v>910868.79999999993</v>
      </c>
      <c r="D5871" s="276">
        <f t="shared" si="460"/>
        <v>170.47260989947182</v>
      </c>
      <c r="E5871" s="276">
        <f t="shared" si="461"/>
        <v>155.19999999999999</v>
      </c>
    </row>
    <row r="5872" spans="1:5" x14ac:dyDescent="0.2">
      <c r="A5872" s="273">
        <f t="shared" si="462"/>
        <v>5870</v>
      </c>
      <c r="B5872" s="16">
        <f t="shared" si="459"/>
        <v>1000670.925</v>
      </c>
      <c r="C5872" s="274">
        <f t="shared" si="463"/>
        <v>911023.99999999988</v>
      </c>
      <c r="D5872" s="276">
        <f t="shared" si="460"/>
        <v>170.47204855195912</v>
      </c>
      <c r="E5872" s="276">
        <f t="shared" si="461"/>
        <v>155.19999999999999</v>
      </c>
    </row>
    <row r="5873" spans="1:5" x14ac:dyDescent="0.2">
      <c r="A5873" s="273">
        <f t="shared" si="462"/>
        <v>5871</v>
      </c>
      <c r="B5873" s="16">
        <f t="shared" si="459"/>
        <v>1000838.1025</v>
      </c>
      <c r="C5873" s="274">
        <f t="shared" si="463"/>
        <v>911179.2</v>
      </c>
      <c r="D5873" s="276">
        <f t="shared" si="460"/>
        <v>170.47148739567365</v>
      </c>
      <c r="E5873" s="276">
        <f t="shared" si="461"/>
        <v>155.19999999999999</v>
      </c>
    </row>
    <row r="5874" spans="1:5" x14ac:dyDescent="0.2">
      <c r="A5874" s="273">
        <f t="shared" si="462"/>
        <v>5872</v>
      </c>
      <c r="B5874" s="16">
        <f t="shared" si="459"/>
        <v>1001005.28</v>
      </c>
      <c r="C5874" s="274">
        <f t="shared" si="463"/>
        <v>911334.39999999991</v>
      </c>
      <c r="D5874" s="276">
        <f t="shared" si="460"/>
        <v>170.47092643051772</v>
      </c>
      <c r="E5874" s="276">
        <f t="shared" si="461"/>
        <v>155.19999999999999</v>
      </c>
    </row>
    <row r="5875" spans="1:5" x14ac:dyDescent="0.2">
      <c r="A5875" s="273">
        <f t="shared" si="462"/>
        <v>5873</v>
      </c>
      <c r="B5875" s="16">
        <f t="shared" si="459"/>
        <v>1001172.4575</v>
      </c>
      <c r="C5875" s="274">
        <f t="shared" si="463"/>
        <v>911489.6</v>
      </c>
      <c r="D5875" s="276">
        <f t="shared" si="460"/>
        <v>170.47036565639368</v>
      </c>
      <c r="E5875" s="276">
        <f t="shared" si="461"/>
        <v>155.19999999999999</v>
      </c>
    </row>
    <row r="5876" spans="1:5" x14ac:dyDescent="0.2">
      <c r="A5876" s="273">
        <f t="shared" si="462"/>
        <v>5874</v>
      </c>
      <c r="B5876" s="16">
        <f t="shared" si="459"/>
        <v>1001339.635</v>
      </c>
      <c r="C5876" s="274">
        <f t="shared" si="463"/>
        <v>911644.79999999993</v>
      </c>
      <c r="D5876" s="276">
        <f t="shared" si="460"/>
        <v>170.46980507320396</v>
      </c>
      <c r="E5876" s="276">
        <f t="shared" si="461"/>
        <v>155.19999999999999</v>
      </c>
    </row>
    <row r="5877" spans="1:5" x14ac:dyDescent="0.2">
      <c r="A5877" s="273">
        <f t="shared" si="462"/>
        <v>5875</v>
      </c>
      <c r="B5877" s="16">
        <f t="shared" si="459"/>
        <v>1001506.8125</v>
      </c>
      <c r="C5877" s="274">
        <f t="shared" si="463"/>
        <v>911799.99999999988</v>
      </c>
      <c r="D5877" s="276">
        <f t="shared" si="460"/>
        <v>170.46924468085106</v>
      </c>
      <c r="E5877" s="276">
        <f t="shared" si="461"/>
        <v>155.19999999999999</v>
      </c>
    </row>
    <row r="5878" spans="1:5" x14ac:dyDescent="0.2">
      <c r="A5878" s="273">
        <f t="shared" si="462"/>
        <v>5876</v>
      </c>
      <c r="B5878" s="16">
        <f t="shared" si="459"/>
        <v>1001673.99</v>
      </c>
      <c r="C5878" s="274">
        <f t="shared" si="463"/>
        <v>911955.2</v>
      </c>
      <c r="D5878" s="276">
        <f t="shared" si="460"/>
        <v>170.46868447923757</v>
      </c>
      <c r="E5878" s="276">
        <f t="shared" si="461"/>
        <v>155.19999999999999</v>
      </c>
    </row>
    <row r="5879" spans="1:5" x14ac:dyDescent="0.2">
      <c r="A5879" s="273">
        <f t="shared" si="462"/>
        <v>5877</v>
      </c>
      <c r="B5879" s="16">
        <f t="shared" si="459"/>
        <v>1001841.1675</v>
      </c>
      <c r="C5879" s="274">
        <f t="shared" si="463"/>
        <v>912110.39999999991</v>
      </c>
      <c r="D5879" s="276">
        <f t="shared" si="460"/>
        <v>170.46812446826613</v>
      </c>
      <c r="E5879" s="276">
        <f t="shared" si="461"/>
        <v>155.19999999999999</v>
      </c>
    </row>
    <row r="5880" spans="1:5" x14ac:dyDescent="0.2">
      <c r="A5880" s="273">
        <f t="shared" si="462"/>
        <v>5878</v>
      </c>
      <c r="B5880" s="16">
        <f t="shared" si="459"/>
        <v>1002008.3450000001</v>
      </c>
      <c r="C5880" s="274">
        <f t="shared" si="463"/>
        <v>912265.6</v>
      </c>
      <c r="D5880" s="276">
        <f t="shared" si="460"/>
        <v>170.46756464783942</v>
      </c>
      <c r="E5880" s="276">
        <f t="shared" si="461"/>
        <v>155.19999999999999</v>
      </c>
    </row>
    <row r="5881" spans="1:5" x14ac:dyDescent="0.2">
      <c r="A5881" s="273">
        <f t="shared" si="462"/>
        <v>5879</v>
      </c>
      <c r="B5881" s="16">
        <f t="shared" si="459"/>
        <v>1002175.5225000001</v>
      </c>
      <c r="C5881" s="274">
        <f t="shared" si="463"/>
        <v>912420.79999999993</v>
      </c>
      <c r="D5881" s="276">
        <f t="shared" si="460"/>
        <v>170.4670050178602</v>
      </c>
      <c r="E5881" s="276">
        <f t="shared" si="461"/>
        <v>155.19999999999999</v>
      </c>
    </row>
    <row r="5882" spans="1:5" x14ac:dyDescent="0.2">
      <c r="A5882" s="273">
        <f t="shared" si="462"/>
        <v>5880</v>
      </c>
      <c r="B5882" s="16">
        <f t="shared" si="459"/>
        <v>1002342.7000000001</v>
      </c>
      <c r="C5882" s="274">
        <f t="shared" si="463"/>
        <v>912575.99999999988</v>
      </c>
      <c r="D5882" s="276">
        <f t="shared" si="460"/>
        <v>170.46644557823132</v>
      </c>
      <c r="E5882" s="276">
        <f t="shared" si="461"/>
        <v>155.19999999999999</v>
      </c>
    </row>
    <row r="5883" spans="1:5" x14ac:dyDescent="0.2">
      <c r="A5883" s="273">
        <f t="shared" si="462"/>
        <v>5881</v>
      </c>
      <c r="B5883" s="16">
        <f t="shared" si="459"/>
        <v>1002509.8775000001</v>
      </c>
      <c r="C5883" s="274">
        <f t="shared" si="463"/>
        <v>912731.2</v>
      </c>
      <c r="D5883" s="276">
        <f t="shared" si="460"/>
        <v>170.46588632885565</v>
      </c>
      <c r="E5883" s="276">
        <f t="shared" si="461"/>
        <v>155.19999999999999</v>
      </c>
    </row>
    <row r="5884" spans="1:5" x14ac:dyDescent="0.2">
      <c r="A5884" s="273">
        <f t="shared" si="462"/>
        <v>5882</v>
      </c>
      <c r="B5884" s="16">
        <f t="shared" si="459"/>
        <v>1002677.0550000001</v>
      </c>
      <c r="C5884" s="274">
        <f t="shared" si="463"/>
        <v>912886.39999999991</v>
      </c>
      <c r="D5884" s="276">
        <f t="shared" si="460"/>
        <v>170.46532726963619</v>
      </c>
      <c r="E5884" s="276">
        <f t="shared" si="461"/>
        <v>155.19999999999999</v>
      </c>
    </row>
    <row r="5885" spans="1:5" x14ac:dyDescent="0.2">
      <c r="A5885" s="273">
        <f t="shared" si="462"/>
        <v>5883</v>
      </c>
      <c r="B5885" s="16">
        <f t="shared" si="459"/>
        <v>1002844.2325</v>
      </c>
      <c r="C5885" s="274">
        <f t="shared" si="463"/>
        <v>913041.6</v>
      </c>
      <c r="D5885" s="276">
        <f t="shared" si="460"/>
        <v>170.46476840047595</v>
      </c>
      <c r="E5885" s="276">
        <f t="shared" si="461"/>
        <v>155.19999999999999</v>
      </c>
    </row>
    <row r="5886" spans="1:5" x14ac:dyDescent="0.2">
      <c r="A5886" s="273">
        <f t="shared" si="462"/>
        <v>5884</v>
      </c>
      <c r="B5886" s="16">
        <f t="shared" si="459"/>
        <v>1003011.41</v>
      </c>
      <c r="C5886" s="274">
        <f t="shared" si="463"/>
        <v>913196.79999999993</v>
      </c>
      <c r="D5886" s="276">
        <f t="shared" si="460"/>
        <v>170.46420972127805</v>
      </c>
      <c r="E5886" s="276">
        <f t="shared" si="461"/>
        <v>155.19999999999999</v>
      </c>
    </row>
    <row r="5887" spans="1:5" x14ac:dyDescent="0.2">
      <c r="A5887" s="273">
        <f t="shared" si="462"/>
        <v>5885</v>
      </c>
      <c r="B5887" s="16">
        <f t="shared" si="459"/>
        <v>1003178.5875</v>
      </c>
      <c r="C5887" s="274">
        <f t="shared" si="463"/>
        <v>913351.99999999988</v>
      </c>
      <c r="D5887" s="276">
        <f t="shared" si="460"/>
        <v>170.46365123194562</v>
      </c>
      <c r="E5887" s="276">
        <f t="shared" si="461"/>
        <v>155.19999999999999</v>
      </c>
    </row>
    <row r="5888" spans="1:5" x14ac:dyDescent="0.2">
      <c r="A5888" s="273">
        <f t="shared" si="462"/>
        <v>5886</v>
      </c>
      <c r="B5888" s="16">
        <f t="shared" si="459"/>
        <v>1003345.765</v>
      </c>
      <c r="C5888" s="274">
        <f t="shared" si="463"/>
        <v>913507.2</v>
      </c>
      <c r="D5888" s="276">
        <f t="shared" si="460"/>
        <v>170.46309293238193</v>
      </c>
      <c r="E5888" s="276">
        <f t="shared" si="461"/>
        <v>155.19999999999999</v>
      </c>
    </row>
    <row r="5889" spans="1:5" x14ac:dyDescent="0.2">
      <c r="A5889" s="273">
        <f t="shared" si="462"/>
        <v>5887</v>
      </c>
      <c r="B5889" s="16">
        <f t="shared" si="459"/>
        <v>1003512.9425</v>
      </c>
      <c r="C5889" s="274">
        <f t="shared" si="463"/>
        <v>913662.39999999991</v>
      </c>
      <c r="D5889" s="276">
        <f t="shared" si="460"/>
        <v>170.46253482249023</v>
      </c>
      <c r="E5889" s="276">
        <f t="shared" si="461"/>
        <v>155.19999999999999</v>
      </c>
    </row>
    <row r="5890" spans="1:5" x14ac:dyDescent="0.2">
      <c r="A5890" s="273">
        <f t="shared" si="462"/>
        <v>5888</v>
      </c>
      <c r="B5890" s="16">
        <f t="shared" si="459"/>
        <v>1003680.12</v>
      </c>
      <c r="C5890" s="274">
        <f t="shared" si="463"/>
        <v>913817.59999999998</v>
      </c>
      <c r="D5890" s="276">
        <f t="shared" si="460"/>
        <v>170.46197690217392</v>
      </c>
      <c r="E5890" s="276">
        <f t="shared" si="461"/>
        <v>155.19999999999999</v>
      </c>
    </row>
    <row r="5891" spans="1:5" x14ac:dyDescent="0.2">
      <c r="A5891" s="273">
        <f t="shared" si="462"/>
        <v>5889</v>
      </c>
      <c r="B5891" s="16">
        <f t="shared" si="459"/>
        <v>1003847.2975</v>
      </c>
      <c r="C5891" s="274">
        <f t="shared" si="463"/>
        <v>913972.79999999993</v>
      </c>
      <c r="D5891" s="276">
        <f t="shared" si="460"/>
        <v>170.46141917133639</v>
      </c>
      <c r="E5891" s="276">
        <f t="shared" si="461"/>
        <v>155.19999999999999</v>
      </c>
    </row>
    <row r="5892" spans="1:5" x14ac:dyDescent="0.2">
      <c r="A5892" s="273">
        <f t="shared" si="462"/>
        <v>5890</v>
      </c>
      <c r="B5892" s="16">
        <f t="shared" ref="B5892:B5955" si="464">1.165*(16600+(A5892*143.5))</f>
        <v>1004014.475</v>
      </c>
      <c r="C5892" s="274">
        <f t="shared" si="463"/>
        <v>914127.99999999988</v>
      </c>
      <c r="D5892" s="276">
        <f t="shared" ref="D5892:D5955" si="465">B5892/A5892</f>
        <v>170.46086162988115</v>
      </c>
      <c r="E5892" s="276">
        <f t="shared" ref="E5892:E5955" si="466">C5892/A5892</f>
        <v>155.19999999999999</v>
      </c>
    </row>
    <row r="5893" spans="1:5" x14ac:dyDescent="0.2">
      <c r="A5893" s="273">
        <f t="shared" si="462"/>
        <v>5891</v>
      </c>
      <c r="B5893" s="16">
        <f t="shared" si="464"/>
        <v>1004181.6525000001</v>
      </c>
      <c r="C5893" s="274">
        <f t="shared" si="463"/>
        <v>914283.2</v>
      </c>
      <c r="D5893" s="276">
        <f t="shared" si="465"/>
        <v>170.46030427771177</v>
      </c>
      <c r="E5893" s="276">
        <f t="shared" si="466"/>
        <v>155.19999999999999</v>
      </c>
    </row>
    <row r="5894" spans="1:5" x14ac:dyDescent="0.2">
      <c r="A5894" s="273">
        <f t="shared" si="462"/>
        <v>5892</v>
      </c>
      <c r="B5894" s="16">
        <f t="shared" si="464"/>
        <v>1004348.8300000001</v>
      </c>
      <c r="C5894" s="274">
        <f t="shared" si="463"/>
        <v>914438.39999999991</v>
      </c>
      <c r="D5894" s="276">
        <f t="shared" si="465"/>
        <v>170.45974711473184</v>
      </c>
      <c r="E5894" s="276">
        <f t="shared" si="466"/>
        <v>155.19999999999999</v>
      </c>
    </row>
    <row r="5895" spans="1:5" x14ac:dyDescent="0.2">
      <c r="A5895" s="273">
        <f t="shared" si="462"/>
        <v>5893</v>
      </c>
      <c r="B5895" s="16">
        <f t="shared" si="464"/>
        <v>1004516.0075000001</v>
      </c>
      <c r="C5895" s="274">
        <f t="shared" si="463"/>
        <v>914593.6</v>
      </c>
      <c r="D5895" s="276">
        <f t="shared" si="465"/>
        <v>170.4591901408451</v>
      </c>
      <c r="E5895" s="276">
        <f t="shared" si="466"/>
        <v>155.19999999999999</v>
      </c>
    </row>
    <row r="5896" spans="1:5" x14ac:dyDescent="0.2">
      <c r="A5896" s="273">
        <f t="shared" si="462"/>
        <v>5894</v>
      </c>
      <c r="B5896" s="16">
        <f t="shared" si="464"/>
        <v>1004683.1850000001</v>
      </c>
      <c r="C5896" s="274">
        <f t="shared" si="463"/>
        <v>914748.79999999993</v>
      </c>
      <c r="D5896" s="276">
        <f t="shared" si="465"/>
        <v>170.45863335595521</v>
      </c>
      <c r="E5896" s="276">
        <f t="shared" si="466"/>
        <v>155.19999999999999</v>
      </c>
    </row>
    <row r="5897" spans="1:5" x14ac:dyDescent="0.2">
      <c r="A5897" s="273">
        <f t="shared" si="462"/>
        <v>5895</v>
      </c>
      <c r="B5897" s="16">
        <f t="shared" si="464"/>
        <v>1004850.3625</v>
      </c>
      <c r="C5897" s="274">
        <f t="shared" si="463"/>
        <v>914903.99999999988</v>
      </c>
      <c r="D5897" s="276">
        <f t="shared" si="465"/>
        <v>170.45807675996608</v>
      </c>
      <c r="E5897" s="276">
        <f t="shared" si="466"/>
        <v>155.19999999999999</v>
      </c>
    </row>
    <row r="5898" spans="1:5" x14ac:dyDescent="0.2">
      <c r="A5898" s="273">
        <f t="shared" si="462"/>
        <v>5896</v>
      </c>
      <c r="B5898" s="16">
        <f t="shared" si="464"/>
        <v>1005017.54</v>
      </c>
      <c r="C5898" s="274">
        <f t="shared" si="463"/>
        <v>915059.19999999995</v>
      </c>
      <c r="D5898" s="276">
        <f t="shared" si="465"/>
        <v>170.45752035278156</v>
      </c>
      <c r="E5898" s="276">
        <f t="shared" si="466"/>
        <v>155.19999999999999</v>
      </c>
    </row>
    <row r="5899" spans="1:5" x14ac:dyDescent="0.2">
      <c r="A5899" s="273">
        <f t="shared" si="462"/>
        <v>5897</v>
      </c>
      <c r="B5899" s="16">
        <f t="shared" si="464"/>
        <v>1005184.7175</v>
      </c>
      <c r="C5899" s="274">
        <f t="shared" si="463"/>
        <v>915214.39999999991</v>
      </c>
      <c r="D5899" s="276">
        <f t="shared" si="465"/>
        <v>170.45696413430559</v>
      </c>
      <c r="E5899" s="276">
        <f t="shared" si="466"/>
        <v>155.19999999999999</v>
      </c>
    </row>
    <row r="5900" spans="1:5" x14ac:dyDescent="0.2">
      <c r="A5900" s="273">
        <f t="shared" si="462"/>
        <v>5898</v>
      </c>
      <c r="B5900" s="16">
        <f t="shared" si="464"/>
        <v>1005351.895</v>
      </c>
      <c r="C5900" s="274">
        <f t="shared" si="463"/>
        <v>915369.6</v>
      </c>
      <c r="D5900" s="276">
        <f t="shared" si="465"/>
        <v>170.45640810444218</v>
      </c>
      <c r="E5900" s="276">
        <f t="shared" si="466"/>
        <v>155.19999999999999</v>
      </c>
    </row>
    <row r="5901" spans="1:5" x14ac:dyDescent="0.2">
      <c r="A5901" s="273">
        <f t="shared" si="462"/>
        <v>5899</v>
      </c>
      <c r="B5901" s="16">
        <f t="shared" si="464"/>
        <v>1005519.0725</v>
      </c>
      <c r="C5901" s="274">
        <f t="shared" si="463"/>
        <v>915524.79999999993</v>
      </c>
      <c r="D5901" s="276">
        <f t="shared" si="465"/>
        <v>170.45585226309544</v>
      </c>
      <c r="E5901" s="276">
        <f t="shared" si="466"/>
        <v>155.19999999999999</v>
      </c>
    </row>
    <row r="5902" spans="1:5" x14ac:dyDescent="0.2">
      <c r="A5902" s="273">
        <f t="shared" si="462"/>
        <v>5900</v>
      </c>
      <c r="B5902" s="16">
        <f t="shared" si="464"/>
        <v>1005686.25</v>
      </c>
      <c r="C5902" s="274">
        <f t="shared" si="463"/>
        <v>915679.99999999988</v>
      </c>
      <c r="D5902" s="276">
        <f t="shared" si="465"/>
        <v>170.45529661016948</v>
      </c>
      <c r="E5902" s="276">
        <f t="shared" si="466"/>
        <v>155.19999999999999</v>
      </c>
    </row>
    <row r="5903" spans="1:5" x14ac:dyDescent="0.2">
      <c r="A5903" s="273">
        <f t="shared" si="462"/>
        <v>5901</v>
      </c>
      <c r="B5903" s="16">
        <f t="shared" si="464"/>
        <v>1005853.4275</v>
      </c>
      <c r="C5903" s="274">
        <f t="shared" si="463"/>
        <v>915835.2</v>
      </c>
      <c r="D5903" s="276">
        <f t="shared" si="465"/>
        <v>170.45474114556853</v>
      </c>
      <c r="E5903" s="276">
        <f t="shared" si="466"/>
        <v>155.19999999999999</v>
      </c>
    </row>
    <row r="5904" spans="1:5" x14ac:dyDescent="0.2">
      <c r="A5904" s="273">
        <f t="shared" si="462"/>
        <v>5902</v>
      </c>
      <c r="B5904" s="16">
        <f t="shared" si="464"/>
        <v>1006020.605</v>
      </c>
      <c r="C5904" s="274">
        <f t="shared" si="463"/>
        <v>915990.39999999991</v>
      </c>
      <c r="D5904" s="276">
        <f t="shared" si="465"/>
        <v>170.45418586919689</v>
      </c>
      <c r="E5904" s="276">
        <f t="shared" si="466"/>
        <v>155.19999999999999</v>
      </c>
    </row>
    <row r="5905" spans="1:5" x14ac:dyDescent="0.2">
      <c r="A5905" s="273">
        <f t="shared" si="462"/>
        <v>5903</v>
      </c>
      <c r="B5905" s="16">
        <f t="shared" si="464"/>
        <v>1006187.7825000001</v>
      </c>
      <c r="C5905" s="274">
        <f t="shared" si="463"/>
        <v>916145.6</v>
      </c>
      <c r="D5905" s="276">
        <f t="shared" si="465"/>
        <v>170.45363078095886</v>
      </c>
      <c r="E5905" s="276">
        <f t="shared" si="466"/>
        <v>155.19999999999999</v>
      </c>
    </row>
    <row r="5906" spans="1:5" x14ac:dyDescent="0.2">
      <c r="A5906" s="273">
        <f t="shared" si="462"/>
        <v>5904</v>
      </c>
      <c r="B5906" s="16">
        <f t="shared" si="464"/>
        <v>1006354.9600000001</v>
      </c>
      <c r="C5906" s="274">
        <f t="shared" si="463"/>
        <v>916300.79999999993</v>
      </c>
      <c r="D5906" s="276">
        <f t="shared" si="465"/>
        <v>170.45307588075883</v>
      </c>
      <c r="E5906" s="276">
        <f t="shared" si="466"/>
        <v>155.19999999999999</v>
      </c>
    </row>
    <row r="5907" spans="1:5" x14ac:dyDescent="0.2">
      <c r="A5907" s="273">
        <f t="shared" si="462"/>
        <v>5905</v>
      </c>
      <c r="B5907" s="16">
        <f t="shared" si="464"/>
        <v>1006522.1375000001</v>
      </c>
      <c r="C5907" s="274">
        <f t="shared" si="463"/>
        <v>916455.99999999988</v>
      </c>
      <c r="D5907" s="276">
        <f t="shared" si="465"/>
        <v>170.45252116850128</v>
      </c>
      <c r="E5907" s="276">
        <f t="shared" si="466"/>
        <v>155.19999999999999</v>
      </c>
    </row>
    <row r="5908" spans="1:5" x14ac:dyDescent="0.2">
      <c r="A5908" s="273">
        <f t="shared" si="462"/>
        <v>5906</v>
      </c>
      <c r="B5908" s="16">
        <f t="shared" si="464"/>
        <v>1006689.3150000001</v>
      </c>
      <c r="C5908" s="274">
        <f t="shared" si="463"/>
        <v>916611.2</v>
      </c>
      <c r="D5908" s="276">
        <f t="shared" si="465"/>
        <v>170.45196664409076</v>
      </c>
      <c r="E5908" s="276">
        <f t="shared" si="466"/>
        <v>155.19999999999999</v>
      </c>
    </row>
    <row r="5909" spans="1:5" x14ac:dyDescent="0.2">
      <c r="A5909" s="273">
        <f t="shared" si="462"/>
        <v>5907</v>
      </c>
      <c r="B5909" s="16">
        <f t="shared" si="464"/>
        <v>1006856.4925000001</v>
      </c>
      <c r="C5909" s="274">
        <f t="shared" si="463"/>
        <v>916766.39999999991</v>
      </c>
      <c r="D5909" s="276">
        <f t="shared" si="465"/>
        <v>170.45141230743187</v>
      </c>
      <c r="E5909" s="276">
        <f t="shared" si="466"/>
        <v>155.19999999999999</v>
      </c>
    </row>
    <row r="5910" spans="1:5" x14ac:dyDescent="0.2">
      <c r="A5910" s="273">
        <f t="shared" si="462"/>
        <v>5908</v>
      </c>
      <c r="B5910" s="16">
        <f t="shared" si="464"/>
        <v>1007023.67</v>
      </c>
      <c r="C5910" s="274">
        <f t="shared" si="463"/>
        <v>916921.6</v>
      </c>
      <c r="D5910" s="276">
        <f t="shared" si="465"/>
        <v>170.45085815842924</v>
      </c>
      <c r="E5910" s="276">
        <f t="shared" si="466"/>
        <v>155.19999999999999</v>
      </c>
    </row>
    <row r="5911" spans="1:5" x14ac:dyDescent="0.2">
      <c r="A5911" s="273">
        <f t="shared" si="462"/>
        <v>5909</v>
      </c>
      <c r="B5911" s="16">
        <f t="shared" si="464"/>
        <v>1007190.8475</v>
      </c>
      <c r="C5911" s="274">
        <f t="shared" si="463"/>
        <v>917076.79999999993</v>
      </c>
      <c r="D5911" s="276">
        <f t="shared" si="465"/>
        <v>170.45030419698764</v>
      </c>
      <c r="E5911" s="276">
        <f t="shared" si="466"/>
        <v>155.19999999999999</v>
      </c>
    </row>
    <row r="5912" spans="1:5" x14ac:dyDescent="0.2">
      <c r="A5912" s="273">
        <f t="shared" si="462"/>
        <v>5910</v>
      </c>
      <c r="B5912" s="16">
        <f t="shared" si="464"/>
        <v>1007358.025</v>
      </c>
      <c r="C5912" s="274">
        <f t="shared" si="463"/>
        <v>917231.99999999988</v>
      </c>
      <c r="D5912" s="276">
        <f t="shared" si="465"/>
        <v>170.44975042301184</v>
      </c>
      <c r="E5912" s="276">
        <f t="shared" si="466"/>
        <v>155.19999999999999</v>
      </c>
    </row>
    <row r="5913" spans="1:5" x14ac:dyDescent="0.2">
      <c r="A5913" s="273">
        <f t="shared" si="462"/>
        <v>5911</v>
      </c>
      <c r="B5913" s="16">
        <f t="shared" si="464"/>
        <v>1007525.2025</v>
      </c>
      <c r="C5913" s="274">
        <f t="shared" si="463"/>
        <v>917387.2</v>
      </c>
      <c r="D5913" s="276">
        <f t="shared" si="465"/>
        <v>170.44919683640671</v>
      </c>
      <c r="E5913" s="276">
        <f t="shared" si="466"/>
        <v>155.19999999999999</v>
      </c>
    </row>
    <row r="5914" spans="1:5" x14ac:dyDescent="0.2">
      <c r="A5914" s="273">
        <f t="shared" si="462"/>
        <v>5912</v>
      </c>
      <c r="B5914" s="16">
        <f t="shared" si="464"/>
        <v>1007692.38</v>
      </c>
      <c r="C5914" s="274">
        <f t="shared" si="463"/>
        <v>917542.39999999991</v>
      </c>
      <c r="D5914" s="276">
        <f t="shared" si="465"/>
        <v>170.44864343707712</v>
      </c>
      <c r="E5914" s="276">
        <f t="shared" si="466"/>
        <v>155.19999999999999</v>
      </c>
    </row>
    <row r="5915" spans="1:5" x14ac:dyDescent="0.2">
      <c r="A5915" s="273">
        <f t="shared" si="462"/>
        <v>5913</v>
      </c>
      <c r="B5915" s="16">
        <f t="shared" si="464"/>
        <v>1007859.5575</v>
      </c>
      <c r="C5915" s="274">
        <f t="shared" si="463"/>
        <v>917697.6</v>
      </c>
      <c r="D5915" s="276">
        <f t="shared" si="465"/>
        <v>170.44809022492814</v>
      </c>
      <c r="E5915" s="276">
        <f t="shared" si="466"/>
        <v>155.19999999999999</v>
      </c>
    </row>
    <row r="5916" spans="1:5" x14ac:dyDescent="0.2">
      <c r="A5916" s="273">
        <f t="shared" si="462"/>
        <v>5914</v>
      </c>
      <c r="B5916" s="16">
        <f t="shared" si="464"/>
        <v>1008026.735</v>
      </c>
      <c r="C5916" s="274">
        <f t="shared" si="463"/>
        <v>917852.79999999993</v>
      </c>
      <c r="D5916" s="276">
        <f t="shared" si="465"/>
        <v>170.44753719986471</v>
      </c>
      <c r="E5916" s="276">
        <f t="shared" si="466"/>
        <v>155.19999999999999</v>
      </c>
    </row>
    <row r="5917" spans="1:5" x14ac:dyDescent="0.2">
      <c r="A5917" s="273">
        <f t="shared" si="462"/>
        <v>5915</v>
      </c>
      <c r="B5917" s="16">
        <f t="shared" si="464"/>
        <v>1008193.9125</v>
      </c>
      <c r="C5917" s="274">
        <f t="shared" si="463"/>
        <v>918007.99999999988</v>
      </c>
      <c r="D5917" s="276">
        <f t="shared" si="465"/>
        <v>170.44698436179206</v>
      </c>
      <c r="E5917" s="276">
        <f t="shared" si="466"/>
        <v>155.19999999999999</v>
      </c>
    </row>
    <row r="5918" spans="1:5" x14ac:dyDescent="0.2">
      <c r="A5918" s="273">
        <f t="shared" si="462"/>
        <v>5916</v>
      </c>
      <c r="B5918" s="16">
        <f t="shared" si="464"/>
        <v>1008361.0900000001</v>
      </c>
      <c r="C5918" s="274">
        <f t="shared" si="463"/>
        <v>918163.2</v>
      </c>
      <c r="D5918" s="276">
        <f t="shared" si="465"/>
        <v>170.44643171061529</v>
      </c>
      <c r="E5918" s="276">
        <f t="shared" si="466"/>
        <v>155.19999999999999</v>
      </c>
    </row>
    <row r="5919" spans="1:5" x14ac:dyDescent="0.2">
      <c r="A5919" s="273">
        <f t="shared" si="462"/>
        <v>5917</v>
      </c>
      <c r="B5919" s="16">
        <f t="shared" si="464"/>
        <v>1008528.2675000001</v>
      </c>
      <c r="C5919" s="274">
        <f t="shared" si="463"/>
        <v>918318.39999999991</v>
      </c>
      <c r="D5919" s="276">
        <f t="shared" si="465"/>
        <v>170.44587924623966</v>
      </c>
      <c r="E5919" s="276">
        <f t="shared" si="466"/>
        <v>155.19999999999999</v>
      </c>
    </row>
    <row r="5920" spans="1:5" x14ac:dyDescent="0.2">
      <c r="A5920" s="273">
        <f t="shared" si="462"/>
        <v>5918</v>
      </c>
      <c r="B5920" s="16">
        <f t="shared" si="464"/>
        <v>1008695.4450000001</v>
      </c>
      <c r="C5920" s="274">
        <f t="shared" si="463"/>
        <v>918473.6</v>
      </c>
      <c r="D5920" s="276">
        <f t="shared" si="465"/>
        <v>170.44532696857047</v>
      </c>
      <c r="E5920" s="276">
        <f t="shared" si="466"/>
        <v>155.19999999999999</v>
      </c>
    </row>
    <row r="5921" spans="1:5" x14ac:dyDescent="0.2">
      <c r="A5921" s="273">
        <f t="shared" ref="A5921:A5984" si="467">A5920+1</f>
        <v>5919</v>
      </c>
      <c r="B5921" s="16">
        <f t="shared" si="464"/>
        <v>1008862.6225000001</v>
      </c>
      <c r="C5921" s="274">
        <f t="shared" ref="C5921:C5984" si="468">A5921*155.2</f>
        <v>918628.79999999993</v>
      </c>
      <c r="D5921" s="276">
        <f t="shared" si="465"/>
        <v>170.44477487751311</v>
      </c>
      <c r="E5921" s="276">
        <f t="shared" si="466"/>
        <v>155.19999999999999</v>
      </c>
    </row>
    <row r="5922" spans="1:5" x14ac:dyDescent="0.2">
      <c r="A5922" s="273">
        <f t="shared" si="467"/>
        <v>5920</v>
      </c>
      <c r="B5922" s="16">
        <f t="shared" si="464"/>
        <v>1009029.8</v>
      </c>
      <c r="C5922" s="274">
        <f t="shared" si="468"/>
        <v>918783.99999999988</v>
      </c>
      <c r="D5922" s="276">
        <f t="shared" si="465"/>
        <v>170.44422297297299</v>
      </c>
      <c r="E5922" s="276">
        <f t="shared" si="466"/>
        <v>155.19999999999999</v>
      </c>
    </row>
    <row r="5923" spans="1:5" x14ac:dyDescent="0.2">
      <c r="A5923" s="273">
        <f t="shared" si="467"/>
        <v>5921</v>
      </c>
      <c r="B5923" s="16">
        <f t="shared" si="464"/>
        <v>1009196.9775</v>
      </c>
      <c r="C5923" s="274">
        <f t="shared" si="468"/>
        <v>918939.2</v>
      </c>
      <c r="D5923" s="276">
        <f t="shared" si="465"/>
        <v>170.44367125485562</v>
      </c>
      <c r="E5923" s="276">
        <f t="shared" si="466"/>
        <v>155.19999999999999</v>
      </c>
    </row>
    <row r="5924" spans="1:5" x14ac:dyDescent="0.2">
      <c r="A5924" s="273">
        <f t="shared" si="467"/>
        <v>5922</v>
      </c>
      <c r="B5924" s="16">
        <f t="shared" si="464"/>
        <v>1009364.155</v>
      </c>
      <c r="C5924" s="274">
        <f t="shared" si="468"/>
        <v>919094.39999999991</v>
      </c>
      <c r="D5924" s="276">
        <f t="shared" si="465"/>
        <v>170.44311972306653</v>
      </c>
      <c r="E5924" s="276">
        <f t="shared" si="466"/>
        <v>155.19999999999999</v>
      </c>
    </row>
    <row r="5925" spans="1:5" x14ac:dyDescent="0.2">
      <c r="A5925" s="273">
        <f t="shared" si="467"/>
        <v>5923</v>
      </c>
      <c r="B5925" s="16">
        <f t="shared" si="464"/>
        <v>1009531.3325</v>
      </c>
      <c r="C5925" s="274">
        <f t="shared" si="468"/>
        <v>919249.6</v>
      </c>
      <c r="D5925" s="276">
        <f t="shared" si="465"/>
        <v>170.44256837751141</v>
      </c>
      <c r="E5925" s="276">
        <f t="shared" si="466"/>
        <v>155.19999999999999</v>
      </c>
    </row>
    <row r="5926" spans="1:5" x14ac:dyDescent="0.2">
      <c r="A5926" s="273">
        <f t="shared" si="467"/>
        <v>5924</v>
      </c>
      <c r="B5926" s="16">
        <f t="shared" si="464"/>
        <v>1009698.51</v>
      </c>
      <c r="C5926" s="274">
        <f t="shared" si="468"/>
        <v>919404.79999999993</v>
      </c>
      <c r="D5926" s="276">
        <f t="shared" si="465"/>
        <v>170.44201721809588</v>
      </c>
      <c r="E5926" s="276">
        <f t="shared" si="466"/>
        <v>155.19999999999999</v>
      </c>
    </row>
    <row r="5927" spans="1:5" x14ac:dyDescent="0.2">
      <c r="A5927" s="273">
        <f t="shared" si="467"/>
        <v>5925</v>
      </c>
      <c r="B5927" s="16">
        <f t="shared" si="464"/>
        <v>1009865.6875</v>
      </c>
      <c r="C5927" s="274">
        <f t="shared" si="468"/>
        <v>919559.99999999988</v>
      </c>
      <c r="D5927" s="276">
        <f t="shared" si="465"/>
        <v>170.44146624472575</v>
      </c>
      <c r="E5927" s="276">
        <f t="shared" si="466"/>
        <v>155.19999999999999</v>
      </c>
    </row>
    <row r="5928" spans="1:5" x14ac:dyDescent="0.2">
      <c r="A5928" s="273">
        <f t="shared" si="467"/>
        <v>5926</v>
      </c>
      <c r="B5928" s="16">
        <f t="shared" si="464"/>
        <v>1010032.865</v>
      </c>
      <c r="C5928" s="274">
        <f t="shared" si="468"/>
        <v>919715.2</v>
      </c>
      <c r="D5928" s="276">
        <f t="shared" si="465"/>
        <v>170.44091545730677</v>
      </c>
      <c r="E5928" s="276">
        <f t="shared" si="466"/>
        <v>155.19999999999999</v>
      </c>
    </row>
    <row r="5929" spans="1:5" x14ac:dyDescent="0.2">
      <c r="A5929" s="273">
        <f t="shared" si="467"/>
        <v>5927</v>
      </c>
      <c r="B5929" s="16">
        <f t="shared" si="464"/>
        <v>1010200.0425</v>
      </c>
      <c r="C5929" s="274">
        <f t="shared" si="468"/>
        <v>919870.39999999991</v>
      </c>
      <c r="D5929" s="276">
        <f t="shared" si="465"/>
        <v>170.44036485574489</v>
      </c>
      <c r="E5929" s="276">
        <f t="shared" si="466"/>
        <v>155.19999999999999</v>
      </c>
    </row>
    <row r="5930" spans="1:5" x14ac:dyDescent="0.2">
      <c r="A5930" s="273">
        <f t="shared" si="467"/>
        <v>5928</v>
      </c>
      <c r="B5930" s="16">
        <f t="shared" si="464"/>
        <v>1010367.2200000001</v>
      </c>
      <c r="C5930" s="274">
        <f t="shared" si="468"/>
        <v>920025.59999999998</v>
      </c>
      <c r="D5930" s="276">
        <f t="shared" si="465"/>
        <v>170.43981443994605</v>
      </c>
      <c r="E5930" s="276">
        <f t="shared" si="466"/>
        <v>155.19999999999999</v>
      </c>
    </row>
    <row r="5931" spans="1:5" x14ac:dyDescent="0.2">
      <c r="A5931" s="273">
        <f t="shared" si="467"/>
        <v>5929</v>
      </c>
      <c r="B5931" s="16">
        <f t="shared" si="464"/>
        <v>1010534.3975000001</v>
      </c>
      <c r="C5931" s="274">
        <f t="shared" si="468"/>
        <v>920180.79999999993</v>
      </c>
      <c r="D5931" s="276">
        <f t="shared" si="465"/>
        <v>170.43926420981617</v>
      </c>
      <c r="E5931" s="276">
        <f t="shared" si="466"/>
        <v>155.19999999999999</v>
      </c>
    </row>
    <row r="5932" spans="1:5" x14ac:dyDescent="0.2">
      <c r="A5932" s="273">
        <f t="shared" si="467"/>
        <v>5930</v>
      </c>
      <c r="B5932" s="16">
        <f t="shared" si="464"/>
        <v>1010701.5750000001</v>
      </c>
      <c r="C5932" s="274">
        <f t="shared" si="468"/>
        <v>920335.99999999988</v>
      </c>
      <c r="D5932" s="276">
        <f t="shared" si="465"/>
        <v>170.43871416526139</v>
      </c>
      <c r="E5932" s="276">
        <f t="shared" si="466"/>
        <v>155.19999999999999</v>
      </c>
    </row>
    <row r="5933" spans="1:5" x14ac:dyDescent="0.2">
      <c r="A5933" s="273">
        <f t="shared" si="467"/>
        <v>5931</v>
      </c>
      <c r="B5933" s="16">
        <f t="shared" si="464"/>
        <v>1010868.7525000001</v>
      </c>
      <c r="C5933" s="274">
        <f t="shared" si="468"/>
        <v>920491.2</v>
      </c>
      <c r="D5933" s="276">
        <f t="shared" si="465"/>
        <v>170.43816430618784</v>
      </c>
      <c r="E5933" s="276">
        <f t="shared" si="466"/>
        <v>155.19999999999999</v>
      </c>
    </row>
    <row r="5934" spans="1:5" x14ac:dyDescent="0.2">
      <c r="A5934" s="273">
        <f t="shared" si="467"/>
        <v>5932</v>
      </c>
      <c r="B5934" s="16">
        <f t="shared" si="464"/>
        <v>1011035.93</v>
      </c>
      <c r="C5934" s="274">
        <f t="shared" si="468"/>
        <v>920646.39999999991</v>
      </c>
      <c r="D5934" s="276">
        <f t="shared" si="465"/>
        <v>170.43761463250169</v>
      </c>
      <c r="E5934" s="276">
        <f t="shared" si="466"/>
        <v>155.19999999999999</v>
      </c>
    </row>
    <row r="5935" spans="1:5" x14ac:dyDescent="0.2">
      <c r="A5935" s="273">
        <f t="shared" si="467"/>
        <v>5933</v>
      </c>
      <c r="B5935" s="16">
        <f t="shared" si="464"/>
        <v>1011203.1075</v>
      </c>
      <c r="C5935" s="274">
        <f t="shared" si="468"/>
        <v>920801.6</v>
      </c>
      <c r="D5935" s="276">
        <f t="shared" si="465"/>
        <v>170.43706514410923</v>
      </c>
      <c r="E5935" s="276">
        <f t="shared" si="466"/>
        <v>155.19999999999999</v>
      </c>
    </row>
    <row r="5936" spans="1:5" x14ac:dyDescent="0.2">
      <c r="A5936" s="273">
        <f t="shared" si="467"/>
        <v>5934</v>
      </c>
      <c r="B5936" s="16">
        <f t="shared" si="464"/>
        <v>1011370.285</v>
      </c>
      <c r="C5936" s="274">
        <f t="shared" si="468"/>
        <v>920956.79999999993</v>
      </c>
      <c r="D5936" s="276">
        <f t="shared" si="465"/>
        <v>170.43651584091677</v>
      </c>
      <c r="E5936" s="276">
        <f t="shared" si="466"/>
        <v>155.19999999999999</v>
      </c>
    </row>
    <row r="5937" spans="1:5" x14ac:dyDescent="0.2">
      <c r="A5937" s="273">
        <f t="shared" si="467"/>
        <v>5935</v>
      </c>
      <c r="B5937" s="16">
        <f t="shared" si="464"/>
        <v>1011537.4625</v>
      </c>
      <c r="C5937" s="274">
        <f t="shared" si="468"/>
        <v>921111.99999999988</v>
      </c>
      <c r="D5937" s="276">
        <f t="shared" si="465"/>
        <v>170.43596672283067</v>
      </c>
      <c r="E5937" s="276">
        <f t="shared" si="466"/>
        <v>155.19999999999999</v>
      </c>
    </row>
    <row r="5938" spans="1:5" x14ac:dyDescent="0.2">
      <c r="A5938" s="273">
        <f t="shared" si="467"/>
        <v>5936</v>
      </c>
      <c r="B5938" s="16">
        <f t="shared" si="464"/>
        <v>1011704.64</v>
      </c>
      <c r="C5938" s="274">
        <f t="shared" si="468"/>
        <v>921267.19999999995</v>
      </c>
      <c r="D5938" s="276">
        <f t="shared" si="465"/>
        <v>170.43541778975742</v>
      </c>
      <c r="E5938" s="276">
        <f t="shared" si="466"/>
        <v>155.19999999999999</v>
      </c>
    </row>
    <row r="5939" spans="1:5" x14ac:dyDescent="0.2">
      <c r="A5939" s="273">
        <f t="shared" si="467"/>
        <v>5937</v>
      </c>
      <c r="B5939" s="16">
        <f t="shared" si="464"/>
        <v>1011871.8175</v>
      </c>
      <c r="C5939" s="274">
        <f t="shared" si="468"/>
        <v>921422.39999999991</v>
      </c>
      <c r="D5939" s="276">
        <f t="shared" si="465"/>
        <v>170.43486904160349</v>
      </c>
      <c r="E5939" s="276">
        <f t="shared" si="466"/>
        <v>155.19999999999999</v>
      </c>
    </row>
    <row r="5940" spans="1:5" x14ac:dyDescent="0.2">
      <c r="A5940" s="273">
        <f t="shared" si="467"/>
        <v>5938</v>
      </c>
      <c r="B5940" s="16">
        <f t="shared" si="464"/>
        <v>1012038.995</v>
      </c>
      <c r="C5940" s="274">
        <f t="shared" si="468"/>
        <v>921577.6</v>
      </c>
      <c r="D5940" s="276">
        <f t="shared" si="465"/>
        <v>170.43432047827551</v>
      </c>
      <c r="E5940" s="276">
        <f t="shared" si="466"/>
        <v>155.19999999999999</v>
      </c>
    </row>
    <row r="5941" spans="1:5" x14ac:dyDescent="0.2">
      <c r="A5941" s="273">
        <f t="shared" si="467"/>
        <v>5939</v>
      </c>
      <c r="B5941" s="16">
        <f t="shared" si="464"/>
        <v>1012206.1725</v>
      </c>
      <c r="C5941" s="274">
        <f t="shared" si="468"/>
        <v>921732.79999999993</v>
      </c>
      <c r="D5941" s="276">
        <f t="shared" si="465"/>
        <v>170.43377209968008</v>
      </c>
      <c r="E5941" s="276">
        <f t="shared" si="466"/>
        <v>155.19999999999999</v>
      </c>
    </row>
    <row r="5942" spans="1:5" x14ac:dyDescent="0.2">
      <c r="A5942" s="273">
        <f t="shared" si="467"/>
        <v>5940</v>
      </c>
      <c r="B5942" s="16">
        <f t="shared" si="464"/>
        <v>1012373.35</v>
      </c>
      <c r="C5942" s="274">
        <f t="shared" si="468"/>
        <v>921887.99999999988</v>
      </c>
      <c r="D5942" s="276">
        <f t="shared" si="465"/>
        <v>170.43322390572391</v>
      </c>
      <c r="E5942" s="276">
        <f t="shared" si="466"/>
        <v>155.19999999999999</v>
      </c>
    </row>
    <row r="5943" spans="1:5" x14ac:dyDescent="0.2">
      <c r="A5943" s="273">
        <f t="shared" si="467"/>
        <v>5941</v>
      </c>
      <c r="B5943" s="16">
        <f t="shared" si="464"/>
        <v>1012540.5275000001</v>
      </c>
      <c r="C5943" s="274">
        <f t="shared" si="468"/>
        <v>922043.2</v>
      </c>
      <c r="D5943" s="276">
        <f t="shared" si="465"/>
        <v>170.43267589631375</v>
      </c>
      <c r="E5943" s="276">
        <f t="shared" si="466"/>
        <v>155.19999999999999</v>
      </c>
    </row>
    <row r="5944" spans="1:5" x14ac:dyDescent="0.2">
      <c r="A5944" s="273">
        <f t="shared" si="467"/>
        <v>5942</v>
      </c>
      <c r="B5944" s="16">
        <f t="shared" si="464"/>
        <v>1012707.7050000001</v>
      </c>
      <c r="C5944" s="274">
        <f t="shared" si="468"/>
        <v>922198.39999999991</v>
      </c>
      <c r="D5944" s="276">
        <f t="shared" si="465"/>
        <v>170.43212807135646</v>
      </c>
      <c r="E5944" s="276">
        <f t="shared" si="466"/>
        <v>155.19999999999999</v>
      </c>
    </row>
    <row r="5945" spans="1:5" x14ac:dyDescent="0.2">
      <c r="A5945" s="273">
        <f t="shared" si="467"/>
        <v>5943</v>
      </c>
      <c r="B5945" s="16">
        <f t="shared" si="464"/>
        <v>1012874.8825000001</v>
      </c>
      <c r="C5945" s="274">
        <f t="shared" si="468"/>
        <v>922353.6</v>
      </c>
      <c r="D5945" s="276">
        <f t="shared" si="465"/>
        <v>170.43158043075888</v>
      </c>
      <c r="E5945" s="276">
        <f t="shared" si="466"/>
        <v>155.19999999999999</v>
      </c>
    </row>
    <row r="5946" spans="1:5" x14ac:dyDescent="0.2">
      <c r="A5946" s="273">
        <f t="shared" si="467"/>
        <v>5944</v>
      </c>
      <c r="B5946" s="16">
        <f t="shared" si="464"/>
        <v>1013042.06</v>
      </c>
      <c r="C5946" s="274">
        <f t="shared" si="468"/>
        <v>922508.79999999993</v>
      </c>
      <c r="D5946" s="276">
        <f t="shared" si="465"/>
        <v>170.43103297442801</v>
      </c>
      <c r="E5946" s="276">
        <f t="shared" si="466"/>
        <v>155.19999999999999</v>
      </c>
    </row>
    <row r="5947" spans="1:5" x14ac:dyDescent="0.2">
      <c r="A5947" s="273">
        <f t="shared" si="467"/>
        <v>5945</v>
      </c>
      <c r="B5947" s="16">
        <f t="shared" si="464"/>
        <v>1013209.2375</v>
      </c>
      <c r="C5947" s="274">
        <f t="shared" si="468"/>
        <v>922663.99999999988</v>
      </c>
      <c r="D5947" s="276">
        <f t="shared" si="465"/>
        <v>170.43048570227083</v>
      </c>
      <c r="E5947" s="276">
        <f t="shared" si="466"/>
        <v>155.19999999999999</v>
      </c>
    </row>
    <row r="5948" spans="1:5" x14ac:dyDescent="0.2">
      <c r="A5948" s="273">
        <f t="shared" si="467"/>
        <v>5946</v>
      </c>
      <c r="B5948" s="16">
        <f t="shared" si="464"/>
        <v>1013376.415</v>
      </c>
      <c r="C5948" s="274">
        <f t="shared" si="468"/>
        <v>922819.2</v>
      </c>
      <c r="D5948" s="276">
        <f t="shared" si="465"/>
        <v>170.42993861419441</v>
      </c>
      <c r="E5948" s="276">
        <f t="shared" si="466"/>
        <v>155.19999999999999</v>
      </c>
    </row>
    <row r="5949" spans="1:5" x14ac:dyDescent="0.2">
      <c r="A5949" s="273">
        <f t="shared" si="467"/>
        <v>5947</v>
      </c>
      <c r="B5949" s="16">
        <f t="shared" si="464"/>
        <v>1013543.5925</v>
      </c>
      <c r="C5949" s="274">
        <f t="shared" si="468"/>
        <v>922974.39999999991</v>
      </c>
      <c r="D5949" s="276">
        <f t="shared" si="465"/>
        <v>170.42939171010593</v>
      </c>
      <c r="E5949" s="276">
        <f t="shared" si="466"/>
        <v>155.19999999999999</v>
      </c>
    </row>
    <row r="5950" spans="1:5" x14ac:dyDescent="0.2">
      <c r="A5950" s="273">
        <f t="shared" si="467"/>
        <v>5948</v>
      </c>
      <c r="B5950" s="16">
        <f t="shared" si="464"/>
        <v>1013710.77</v>
      </c>
      <c r="C5950" s="274">
        <f t="shared" si="468"/>
        <v>923129.6</v>
      </c>
      <c r="D5950" s="276">
        <f t="shared" si="465"/>
        <v>170.42884498991259</v>
      </c>
      <c r="E5950" s="276">
        <f t="shared" si="466"/>
        <v>155.19999999999999</v>
      </c>
    </row>
    <row r="5951" spans="1:5" x14ac:dyDescent="0.2">
      <c r="A5951" s="273">
        <f t="shared" si="467"/>
        <v>5949</v>
      </c>
      <c r="B5951" s="16">
        <f t="shared" si="464"/>
        <v>1013877.9475</v>
      </c>
      <c r="C5951" s="274">
        <f t="shared" si="468"/>
        <v>923284.79999999993</v>
      </c>
      <c r="D5951" s="276">
        <f t="shared" si="465"/>
        <v>170.42829845352159</v>
      </c>
      <c r="E5951" s="276">
        <f t="shared" si="466"/>
        <v>155.19999999999999</v>
      </c>
    </row>
    <row r="5952" spans="1:5" x14ac:dyDescent="0.2">
      <c r="A5952" s="273">
        <f t="shared" si="467"/>
        <v>5950</v>
      </c>
      <c r="B5952" s="16">
        <f t="shared" si="464"/>
        <v>1014045.125</v>
      </c>
      <c r="C5952" s="274">
        <f t="shared" si="468"/>
        <v>923439.99999999988</v>
      </c>
      <c r="D5952" s="276">
        <f t="shared" si="465"/>
        <v>170.42775210084034</v>
      </c>
      <c r="E5952" s="276">
        <f t="shared" si="466"/>
        <v>155.19999999999999</v>
      </c>
    </row>
    <row r="5953" spans="1:5" x14ac:dyDescent="0.2">
      <c r="A5953" s="273">
        <f t="shared" si="467"/>
        <v>5951</v>
      </c>
      <c r="B5953" s="16">
        <f t="shared" si="464"/>
        <v>1014212.3025</v>
      </c>
      <c r="C5953" s="274">
        <f t="shared" si="468"/>
        <v>923595.2</v>
      </c>
      <c r="D5953" s="276">
        <f t="shared" si="465"/>
        <v>170.42720593177617</v>
      </c>
      <c r="E5953" s="276">
        <f t="shared" si="466"/>
        <v>155.19999999999999</v>
      </c>
    </row>
    <row r="5954" spans="1:5" x14ac:dyDescent="0.2">
      <c r="A5954" s="273">
        <f t="shared" si="467"/>
        <v>5952</v>
      </c>
      <c r="B5954" s="16">
        <f t="shared" si="464"/>
        <v>1014379.48</v>
      </c>
      <c r="C5954" s="274">
        <f t="shared" si="468"/>
        <v>923750.39999999991</v>
      </c>
      <c r="D5954" s="276">
        <f t="shared" si="465"/>
        <v>170.42665994623655</v>
      </c>
      <c r="E5954" s="276">
        <f t="shared" si="466"/>
        <v>155.19999999999999</v>
      </c>
    </row>
    <row r="5955" spans="1:5" x14ac:dyDescent="0.2">
      <c r="A5955" s="273">
        <f t="shared" si="467"/>
        <v>5953</v>
      </c>
      <c r="B5955" s="16">
        <f t="shared" si="464"/>
        <v>1014546.6575000001</v>
      </c>
      <c r="C5955" s="274">
        <f t="shared" si="468"/>
        <v>923905.6</v>
      </c>
      <c r="D5955" s="276">
        <f t="shared" si="465"/>
        <v>170.42611414412903</v>
      </c>
      <c r="E5955" s="276">
        <f t="shared" si="466"/>
        <v>155.19999999999999</v>
      </c>
    </row>
    <row r="5956" spans="1:5" x14ac:dyDescent="0.2">
      <c r="A5956" s="273">
        <f t="shared" si="467"/>
        <v>5954</v>
      </c>
      <c r="B5956" s="16">
        <f t="shared" ref="B5956:B6019" si="469">1.165*(16600+(A5956*143.5))</f>
        <v>1014713.8350000001</v>
      </c>
      <c r="C5956" s="274">
        <f t="shared" si="468"/>
        <v>924060.79999999993</v>
      </c>
      <c r="D5956" s="276">
        <f t="shared" ref="D5956:D6019" si="470">B5956/A5956</f>
        <v>170.42556852536111</v>
      </c>
      <c r="E5956" s="276">
        <f t="shared" ref="E5956:E6019" si="471">C5956/A5956</f>
        <v>155.19999999999999</v>
      </c>
    </row>
    <row r="5957" spans="1:5" x14ac:dyDescent="0.2">
      <c r="A5957" s="273">
        <f t="shared" si="467"/>
        <v>5955</v>
      </c>
      <c r="B5957" s="16">
        <f t="shared" si="469"/>
        <v>1014881.0125000001</v>
      </c>
      <c r="C5957" s="274">
        <f t="shared" si="468"/>
        <v>924215.99999999988</v>
      </c>
      <c r="D5957" s="276">
        <f t="shared" si="470"/>
        <v>170.42502308984049</v>
      </c>
      <c r="E5957" s="276">
        <f t="shared" si="471"/>
        <v>155.19999999999999</v>
      </c>
    </row>
    <row r="5958" spans="1:5" x14ac:dyDescent="0.2">
      <c r="A5958" s="273">
        <f t="shared" si="467"/>
        <v>5956</v>
      </c>
      <c r="B5958" s="16">
        <f t="shared" si="469"/>
        <v>1015048.1900000001</v>
      </c>
      <c r="C5958" s="274">
        <f t="shared" si="468"/>
        <v>924371.2</v>
      </c>
      <c r="D5958" s="276">
        <f t="shared" si="470"/>
        <v>170.42447783747483</v>
      </c>
      <c r="E5958" s="276">
        <f t="shared" si="471"/>
        <v>155.19999999999999</v>
      </c>
    </row>
    <row r="5959" spans="1:5" x14ac:dyDescent="0.2">
      <c r="A5959" s="273">
        <f t="shared" si="467"/>
        <v>5957</v>
      </c>
      <c r="B5959" s="16">
        <f t="shared" si="469"/>
        <v>1015215.3675000001</v>
      </c>
      <c r="C5959" s="274">
        <f t="shared" si="468"/>
        <v>924526.39999999991</v>
      </c>
      <c r="D5959" s="276">
        <f t="shared" si="470"/>
        <v>170.42393276817191</v>
      </c>
      <c r="E5959" s="276">
        <f t="shared" si="471"/>
        <v>155.19999999999999</v>
      </c>
    </row>
    <row r="5960" spans="1:5" x14ac:dyDescent="0.2">
      <c r="A5960" s="273">
        <f t="shared" si="467"/>
        <v>5958</v>
      </c>
      <c r="B5960" s="16">
        <f t="shared" si="469"/>
        <v>1015382.545</v>
      </c>
      <c r="C5960" s="274">
        <f t="shared" si="468"/>
        <v>924681.6</v>
      </c>
      <c r="D5960" s="276">
        <f t="shared" si="470"/>
        <v>170.42338788183955</v>
      </c>
      <c r="E5960" s="276">
        <f t="shared" si="471"/>
        <v>155.19999999999999</v>
      </c>
    </row>
    <row r="5961" spans="1:5" x14ac:dyDescent="0.2">
      <c r="A5961" s="273">
        <f t="shared" si="467"/>
        <v>5959</v>
      </c>
      <c r="B5961" s="16">
        <f t="shared" si="469"/>
        <v>1015549.7225</v>
      </c>
      <c r="C5961" s="274">
        <f t="shared" si="468"/>
        <v>924836.79999999993</v>
      </c>
      <c r="D5961" s="276">
        <f t="shared" si="470"/>
        <v>170.42284317838565</v>
      </c>
      <c r="E5961" s="276">
        <f t="shared" si="471"/>
        <v>155.19999999999999</v>
      </c>
    </row>
    <row r="5962" spans="1:5" x14ac:dyDescent="0.2">
      <c r="A5962" s="273">
        <f t="shared" si="467"/>
        <v>5960</v>
      </c>
      <c r="B5962" s="16">
        <f t="shared" si="469"/>
        <v>1015716.9</v>
      </c>
      <c r="C5962" s="274">
        <f t="shared" si="468"/>
        <v>924991.99999999988</v>
      </c>
      <c r="D5962" s="276">
        <f t="shared" si="470"/>
        <v>170.42229865771813</v>
      </c>
      <c r="E5962" s="276">
        <f t="shared" si="471"/>
        <v>155.19999999999999</v>
      </c>
    </row>
    <row r="5963" spans="1:5" x14ac:dyDescent="0.2">
      <c r="A5963" s="273">
        <f t="shared" si="467"/>
        <v>5961</v>
      </c>
      <c r="B5963" s="16">
        <f t="shared" si="469"/>
        <v>1015884.0775</v>
      </c>
      <c r="C5963" s="274">
        <f t="shared" si="468"/>
        <v>925147.2</v>
      </c>
      <c r="D5963" s="276">
        <f t="shared" si="470"/>
        <v>170.42175431974502</v>
      </c>
      <c r="E5963" s="276">
        <f t="shared" si="471"/>
        <v>155.19999999999999</v>
      </c>
    </row>
    <row r="5964" spans="1:5" x14ac:dyDescent="0.2">
      <c r="A5964" s="273">
        <f t="shared" si="467"/>
        <v>5962</v>
      </c>
      <c r="B5964" s="16">
        <f t="shared" si="469"/>
        <v>1016051.255</v>
      </c>
      <c r="C5964" s="274">
        <f t="shared" si="468"/>
        <v>925302.39999999991</v>
      </c>
      <c r="D5964" s="276">
        <f t="shared" si="470"/>
        <v>170.42121016437437</v>
      </c>
      <c r="E5964" s="276">
        <f t="shared" si="471"/>
        <v>155.19999999999999</v>
      </c>
    </row>
    <row r="5965" spans="1:5" x14ac:dyDescent="0.2">
      <c r="A5965" s="273">
        <f t="shared" si="467"/>
        <v>5963</v>
      </c>
      <c r="B5965" s="16">
        <f t="shared" si="469"/>
        <v>1016218.4325</v>
      </c>
      <c r="C5965" s="274">
        <f t="shared" si="468"/>
        <v>925457.6</v>
      </c>
      <c r="D5965" s="276">
        <f t="shared" si="470"/>
        <v>170.42066619151433</v>
      </c>
      <c r="E5965" s="276">
        <f t="shared" si="471"/>
        <v>155.19999999999999</v>
      </c>
    </row>
    <row r="5966" spans="1:5" x14ac:dyDescent="0.2">
      <c r="A5966" s="273">
        <f t="shared" si="467"/>
        <v>5964</v>
      </c>
      <c r="B5966" s="16">
        <f t="shared" si="469"/>
        <v>1016385.61</v>
      </c>
      <c r="C5966" s="274">
        <f t="shared" si="468"/>
        <v>925612.79999999993</v>
      </c>
      <c r="D5966" s="276">
        <f t="shared" si="470"/>
        <v>170.42012240107312</v>
      </c>
      <c r="E5966" s="276">
        <f t="shared" si="471"/>
        <v>155.19999999999999</v>
      </c>
    </row>
    <row r="5967" spans="1:5" x14ac:dyDescent="0.2">
      <c r="A5967" s="273">
        <f t="shared" si="467"/>
        <v>5965</v>
      </c>
      <c r="B5967" s="16">
        <f t="shared" si="469"/>
        <v>1016552.7875</v>
      </c>
      <c r="C5967" s="274">
        <f t="shared" si="468"/>
        <v>925767.99999999988</v>
      </c>
      <c r="D5967" s="276">
        <f t="shared" si="470"/>
        <v>170.41957879295893</v>
      </c>
      <c r="E5967" s="276">
        <f t="shared" si="471"/>
        <v>155.19999999999999</v>
      </c>
    </row>
    <row r="5968" spans="1:5" x14ac:dyDescent="0.2">
      <c r="A5968" s="273">
        <f t="shared" si="467"/>
        <v>5966</v>
      </c>
      <c r="B5968" s="16">
        <f t="shared" si="469"/>
        <v>1016719.9650000001</v>
      </c>
      <c r="C5968" s="274">
        <f t="shared" si="468"/>
        <v>925923.2</v>
      </c>
      <c r="D5968" s="276">
        <f t="shared" si="470"/>
        <v>170.41903536708014</v>
      </c>
      <c r="E5968" s="276">
        <f t="shared" si="471"/>
        <v>155.19999999999999</v>
      </c>
    </row>
    <row r="5969" spans="1:5" x14ac:dyDescent="0.2">
      <c r="A5969" s="273">
        <f t="shared" si="467"/>
        <v>5967</v>
      </c>
      <c r="B5969" s="16">
        <f t="shared" si="469"/>
        <v>1016887.1425000001</v>
      </c>
      <c r="C5969" s="274">
        <f t="shared" si="468"/>
        <v>926078.39999999991</v>
      </c>
      <c r="D5969" s="276">
        <f t="shared" si="470"/>
        <v>170.41849212334509</v>
      </c>
      <c r="E5969" s="276">
        <f t="shared" si="471"/>
        <v>155.19999999999999</v>
      </c>
    </row>
    <row r="5970" spans="1:5" x14ac:dyDescent="0.2">
      <c r="A5970" s="273">
        <f t="shared" si="467"/>
        <v>5968</v>
      </c>
      <c r="B5970" s="16">
        <f t="shared" si="469"/>
        <v>1017054.3200000001</v>
      </c>
      <c r="C5970" s="274">
        <f t="shared" si="468"/>
        <v>926233.59999999998</v>
      </c>
      <c r="D5970" s="276">
        <f t="shared" si="470"/>
        <v>170.4179490616622</v>
      </c>
      <c r="E5970" s="276">
        <f t="shared" si="471"/>
        <v>155.19999999999999</v>
      </c>
    </row>
    <row r="5971" spans="1:5" x14ac:dyDescent="0.2">
      <c r="A5971" s="273">
        <f t="shared" si="467"/>
        <v>5969</v>
      </c>
      <c r="B5971" s="16">
        <f t="shared" si="469"/>
        <v>1017221.4975000001</v>
      </c>
      <c r="C5971" s="274">
        <f t="shared" si="468"/>
        <v>926388.79999999993</v>
      </c>
      <c r="D5971" s="276">
        <f t="shared" si="470"/>
        <v>170.41740618194004</v>
      </c>
      <c r="E5971" s="276">
        <f t="shared" si="471"/>
        <v>155.19999999999999</v>
      </c>
    </row>
    <row r="5972" spans="1:5" x14ac:dyDescent="0.2">
      <c r="A5972" s="273">
        <f t="shared" si="467"/>
        <v>5970</v>
      </c>
      <c r="B5972" s="16">
        <f t="shared" si="469"/>
        <v>1017388.675</v>
      </c>
      <c r="C5972" s="274">
        <f t="shared" si="468"/>
        <v>926543.99999999988</v>
      </c>
      <c r="D5972" s="276">
        <f t="shared" si="470"/>
        <v>170.41686348408712</v>
      </c>
      <c r="E5972" s="276">
        <f t="shared" si="471"/>
        <v>155.19999999999999</v>
      </c>
    </row>
    <row r="5973" spans="1:5" x14ac:dyDescent="0.2">
      <c r="A5973" s="273">
        <f t="shared" si="467"/>
        <v>5971</v>
      </c>
      <c r="B5973" s="16">
        <f t="shared" si="469"/>
        <v>1017555.8525</v>
      </c>
      <c r="C5973" s="274">
        <f t="shared" si="468"/>
        <v>926699.2</v>
      </c>
      <c r="D5973" s="276">
        <f t="shared" si="470"/>
        <v>170.41632096801206</v>
      </c>
      <c r="E5973" s="276">
        <f t="shared" si="471"/>
        <v>155.19999999999999</v>
      </c>
    </row>
    <row r="5974" spans="1:5" x14ac:dyDescent="0.2">
      <c r="A5974" s="273">
        <f t="shared" si="467"/>
        <v>5972</v>
      </c>
      <c r="B5974" s="16">
        <f t="shared" si="469"/>
        <v>1017723.03</v>
      </c>
      <c r="C5974" s="274">
        <f t="shared" si="468"/>
        <v>926854.39999999991</v>
      </c>
      <c r="D5974" s="276">
        <f t="shared" si="470"/>
        <v>170.41577863362357</v>
      </c>
      <c r="E5974" s="276">
        <f t="shared" si="471"/>
        <v>155.19999999999999</v>
      </c>
    </row>
    <row r="5975" spans="1:5" x14ac:dyDescent="0.2">
      <c r="A5975" s="273">
        <f t="shared" si="467"/>
        <v>5973</v>
      </c>
      <c r="B5975" s="16">
        <f t="shared" si="469"/>
        <v>1017890.2075</v>
      </c>
      <c r="C5975" s="274">
        <f t="shared" si="468"/>
        <v>927009.6</v>
      </c>
      <c r="D5975" s="276">
        <f t="shared" si="470"/>
        <v>170.4152364808304</v>
      </c>
      <c r="E5975" s="276">
        <f t="shared" si="471"/>
        <v>155.19999999999999</v>
      </c>
    </row>
    <row r="5976" spans="1:5" x14ac:dyDescent="0.2">
      <c r="A5976" s="273">
        <f t="shared" si="467"/>
        <v>5974</v>
      </c>
      <c r="B5976" s="16">
        <f t="shared" si="469"/>
        <v>1018057.385</v>
      </c>
      <c r="C5976" s="274">
        <f t="shared" si="468"/>
        <v>927164.79999999993</v>
      </c>
      <c r="D5976" s="276">
        <f t="shared" si="470"/>
        <v>170.41469450954133</v>
      </c>
      <c r="E5976" s="276">
        <f t="shared" si="471"/>
        <v>155.19999999999999</v>
      </c>
    </row>
    <row r="5977" spans="1:5" x14ac:dyDescent="0.2">
      <c r="A5977" s="273">
        <f t="shared" si="467"/>
        <v>5975</v>
      </c>
      <c r="B5977" s="16">
        <f t="shared" si="469"/>
        <v>1018224.5625</v>
      </c>
      <c r="C5977" s="274">
        <f t="shared" si="468"/>
        <v>927319.99999999988</v>
      </c>
      <c r="D5977" s="276">
        <f t="shared" si="470"/>
        <v>170.41415271966528</v>
      </c>
      <c r="E5977" s="276">
        <f t="shared" si="471"/>
        <v>155.19999999999999</v>
      </c>
    </row>
    <row r="5978" spans="1:5" x14ac:dyDescent="0.2">
      <c r="A5978" s="273">
        <f t="shared" si="467"/>
        <v>5976</v>
      </c>
      <c r="B5978" s="16">
        <f t="shared" si="469"/>
        <v>1018391.74</v>
      </c>
      <c r="C5978" s="274">
        <f t="shared" si="468"/>
        <v>927475.19999999995</v>
      </c>
      <c r="D5978" s="276">
        <f t="shared" si="470"/>
        <v>170.41361111111112</v>
      </c>
      <c r="E5978" s="276">
        <f t="shared" si="471"/>
        <v>155.19999999999999</v>
      </c>
    </row>
    <row r="5979" spans="1:5" x14ac:dyDescent="0.2">
      <c r="A5979" s="273">
        <f t="shared" si="467"/>
        <v>5977</v>
      </c>
      <c r="B5979" s="16">
        <f t="shared" si="469"/>
        <v>1018558.9175</v>
      </c>
      <c r="C5979" s="274">
        <f t="shared" si="468"/>
        <v>927630.39999999991</v>
      </c>
      <c r="D5979" s="276">
        <f t="shared" si="470"/>
        <v>170.41306968378785</v>
      </c>
      <c r="E5979" s="276">
        <f t="shared" si="471"/>
        <v>155.19999999999999</v>
      </c>
    </row>
    <row r="5980" spans="1:5" x14ac:dyDescent="0.2">
      <c r="A5980" s="273">
        <f t="shared" si="467"/>
        <v>5978</v>
      </c>
      <c r="B5980" s="16">
        <f t="shared" si="469"/>
        <v>1018726.0950000001</v>
      </c>
      <c r="C5980" s="274">
        <f t="shared" si="468"/>
        <v>927785.6</v>
      </c>
      <c r="D5980" s="276">
        <f t="shared" si="470"/>
        <v>170.41252843760458</v>
      </c>
      <c r="E5980" s="276">
        <f t="shared" si="471"/>
        <v>155.19999999999999</v>
      </c>
    </row>
    <row r="5981" spans="1:5" x14ac:dyDescent="0.2">
      <c r="A5981" s="273">
        <f t="shared" si="467"/>
        <v>5979</v>
      </c>
      <c r="B5981" s="16">
        <f t="shared" si="469"/>
        <v>1018893.2725000001</v>
      </c>
      <c r="C5981" s="274">
        <f t="shared" si="468"/>
        <v>927940.79999999993</v>
      </c>
      <c r="D5981" s="276">
        <f t="shared" si="470"/>
        <v>170.41198737247032</v>
      </c>
      <c r="E5981" s="276">
        <f t="shared" si="471"/>
        <v>155.19999999999999</v>
      </c>
    </row>
    <row r="5982" spans="1:5" x14ac:dyDescent="0.2">
      <c r="A5982" s="273">
        <f t="shared" si="467"/>
        <v>5980</v>
      </c>
      <c r="B5982" s="16">
        <f t="shared" si="469"/>
        <v>1019060.4500000001</v>
      </c>
      <c r="C5982" s="274">
        <f t="shared" si="468"/>
        <v>928095.99999999988</v>
      </c>
      <c r="D5982" s="276">
        <f t="shared" si="470"/>
        <v>170.41144648829433</v>
      </c>
      <c r="E5982" s="276">
        <f t="shared" si="471"/>
        <v>155.19999999999999</v>
      </c>
    </row>
    <row r="5983" spans="1:5" x14ac:dyDescent="0.2">
      <c r="A5983" s="273">
        <f t="shared" si="467"/>
        <v>5981</v>
      </c>
      <c r="B5983" s="16">
        <f t="shared" si="469"/>
        <v>1019227.6275000001</v>
      </c>
      <c r="C5983" s="274">
        <f t="shared" si="468"/>
        <v>928251.2</v>
      </c>
      <c r="D5983" s="276">
        <f t="shared" si="470"/>
        <v>170.4109057849858</v>
      </c>
      <c r="E5983" s="276">
        <f t="shared" si="471"/>
        <v>155.19999999999999</v>
      </c>
    </row>
    <row r="5984" spans="1:5" x14ac:dyDescent="0.2">
      <c r="A5984" s="273">
        <f t="shared" si="467"/>
        <v>5982</v>
      </c>
      <c r="B5984" s="16">
        <f t="shared" si="469"/>
        <v>1019394.8050000001</v>
      </c>
      <c r="C5984" s="274">
        <f t="shared" si="468"/>
        <v>928406.39999999991</v>
      </c>
      <c r="D5984" s="276">
        <f t="shared" si="470"/>
        <v>170.41036526245404</v>
      </c>
      <c r="E5984" s="276">
        <f t="shared" si="471"/>
        <v>155.19999999999999</v>
      </c>
    </row>
    <row r="5985" spans="1:5" x14ac:dyDescent="0.2">
      <c r="A5985" s="273">
        <f t="shared" ref="A5985:A6048" si="472">A5984+1</f>
        <v>5983</v>
      </c>
      <c r="B5985" s="16">
        <f t="shared" si="469"/>
        <v>1019561.9825</v>
      </c>
      <c r="C5985" s="274">
        <f t="shared" ref="C5985:C6048" si="473">A5985*155.2</f>
        <v>928561.6</v>
      </c>
      <c r="D5985" s="276">
        <f t="shared" si="470"/>
        <v>170.4098249206084</v>
      </c>
      <c r="E5985" s="276">
        <f t="shared" si="471"/>
        <v>155.19999999999999</v>
      </c>
    </row>
    <row r="5986" spans="1:5" x14ac:dyDescent="0.2">
      <c r="A5986" s="273">
        <f t="shared" si="472"/>
        <v>5984</v>
      </c>
      <c r="B5986" s="16">
        <f t="shared" si="469"/>
        <v>1019729.16</v>
      </c>
      <c r="C5986" s="274">
        <f t="shared" si="473"/>
        <v>928716.79999999993</v>
      </c>
      <c r="D5986" s="276">
        <f t="shared" si="470"/>
        <v>170.40928475935829</v>
      </c>
      <c r="E5986" s="276">
        <f t="shared" si="471"/>
        <v>155.19999999999999</v>
      </c>
    </row>
    <row r="5987" spans="1:5" x14ac:dyDescent="0.2">
      <c r="A5987" s="273">
        <f t="shared" si="472"/>
        <v>5985</v>
      </c>
      <c r="B5987" s="16">
        <f t="shared" si="469"/>
        <v>1019896.3375</v>
      </c>
      <c r="C5987" s="274">
        <f t="shared" si="473"/>
        <v>928871.99999999988</v>
      </c>
      <c r="D5987" s="276">
        <f t="shared" si="470"/>
        <v>170.4087447786132</v>
      </c>
      <c r="E5987" s="276">
        <f t="shared" si="471"/>
        <v>155.19999999999999</v>
      </c>
    </row>
    <row r="5988" spans="1:5" x14ac:dyDescent="0.2">
      <c r="A5988" s="273">
        <f t="shared" si="472"/>
        <v>5986</v>
      </c>
      <c r="B5988" s="16">
        <f t="shared" si="469"/>
        <v>1020063.515</v>
      </c>
      <c r="C5988" s="274">
        <f t="shared" si="473"/>
        <v>929027.2</v>
      </c>
      <c r="D5988" s="276">
        <f t="shared" si="470"/>
        <v>170.40820497828267</v>
      </c>
      <c r="E5988" s="276">
        <f t="shared" si="471"/>
        <v>155.19999999999999</v>
      </c>
    </row>
    <row r="5989" spans="1:5" x14ac:dyDescent="0.2">
      <c r="A5989" s="273">
        <f t="shared" si="472"/>
        <v>5987</v>
      </c>
      <c r="B5989" s="16">
        <f t="shared" si="469"/>
        <v>1020230.6925</v>
      </c>
      <c r="C5989" s="274">
        <f t="shared" si="473"/>
        <v>929182.39999999991</v>
      </c>
      <c r="D5989" s="276">
        <f t="shared" si="470"/>
        <v>170.40766535827626</v>
      </c>
      <c r="E5989" s="276">
        <f t="shared" si="471"/>
        <v>155.19999999999999</v>
      </c>
    </row>
    <row r="5990" spans="1:5" x14ac:dyDescent="0.2">
      <c r="A5990" s="273">
        <f t="shared" si="472"/>
        <v>5988</v>
      </c>
      <c r="B5990" s="16">
        <f t="shared" si="469"/>
        <v>1020397.87</v>
      </c>
      <c r="C5990" s="274">
        <f t="shared" si="473"/>
        <v>929337.6</v>
      </c>
      <c r="D5990" s="276">
        <f t="shared" si="470"/>
        <v>170.40712591850368</v>
      </c>
      <c r="E5990" s="276">
        <f t="shared" si="471"/>
        <v>155.19999999999999</v>
      </c>
    </row>
    <row r="5991" spans="1:5" x14ac:dyDescent="0.2">
      <c r="A5991" s="273">
        <f t="shared" si="472"/>
        <v>5989</v>
      </c>
      <c r="B5991" s="16">
        <f t="shared" si="469"/>
        <v>1020565.0475</v>
      </c>
      <c r="C5991" s="274">
        <f t="shared" si="473"/>
        <v>929492.79999999993</v>
      </c>
      <c r="D5991" s="276">
        <f t="shared" si="470"/>
        <v>170.4065866588746</v>
      </c>
      <c r="E5991" s="276">
        <f t="shared" si="471"/>
        <v>155.19999999999999</v>
      </c>
    </row>
    <row r="5992" spans="1:5" x14ac:dyDescent="0.2">
      <c r="A5992" s="273">
        <f t="shared" si="472"/>
        <v>5990</v>
      </c>
      <c r="B5992" s="16">
        <f t="shared" si="469"/>
        <v>1020732.225</v>
      </c>
      <c r="C5992" s="274">
        <f t="shared" si="473"/>
        <v>929647.99999999988</v>
      </c>
      <c r="D5992" s="276">
        <f t="shared" si="470"/>
        <v>170.40604757929881</v>
      </c>
      <c r="E5992" s="276">
        <f t="shared" si="471"/>
        <v>155.19999999999999</v>
      </c>
    </row>
    <row r="5993" spans="1:5" x14ac:dyDescent="0.2">
      <c r="A5993" s="273">
        <f t="shared" si="472"/>
        <v>5991</v>
      </c>
      <c r="B5993" s="16">
        <f t="shared" si="469"/>
        <v>1020899.4025000001</v>
      </c>
      <c r="C5993" s="274">
        <f t="shared" si="473"/>
        <v>929803.2</v>
      </c>
      <c r="D5993" s="276">
        <f t="shared" si="470"/>
        <v>170.40550867968622</v>
      </c>
      <c r="E5993" s="276">
        <f t="shared" si="471"/>
        <v>155.19999999999999</v>
      </c>
    </row>
    <row r="5994" spans="1:5" x14ac:dyDescent="0.2">
      <c r="A5994" s="273">
        <f t="shared" si="472"/>
        <v>5992</v>
      </c>
      <c r="B5994" s="16">
        <f t="shared" si="469"/>
        <v>1021066.5800000001</v>
      </c>
      <c r="C5994" s="274">
        <f t="shared" si="473"/>
        <v>929958.39999999991</v>
      </c>
      <c r="D5994" s="276">
        <f t="shared" si="470"/>
        <v>170.40496995994661</v>
      </c>
      <c r="E5994" s="276">
        <f t="shared" si="471"/>
        <v>155.19999999999999</v>
      </c>
    </row>
    <row r="5995" spans="1:5" x14ac:dyDescent="0.2">
      <c r="A5995" s="273">
        <f t="shared" si="472"/>
        <v>5993</v>
      </c>
      <c r="B5995" s="16">
        <f t="shared" si="469"/>
        <v>1021233.7575000001</v>
      </c>
      <c r="C5995" s="274">
        <f t="shared" si="473"/>
        <v>930113.6</v>
      </c>
      <c r="D5995" s="276">
        <f t="shared" si="470"/>
        <v>170.40443141999</v>
      </c>
      <c r="E5995" s="276">
        <f t="shared" si="471"/>
        <v>155.19999999999999</v>
      </c>
    </row>
    <row r="5996" spans="1:5" x14ac:dyDescent="0.2">
      <c r="A5996" s="273">
        <f t="shared" si="472"/>
        <v>5994</v>
      </c>
      <c r="B5996" s="16">
        <f t="shared" si="469"/>
        <v>1021400.9350000001</v>
      </c>
      <c r="C5996" s="274">
        <f t="shared" si="473"/>
        <v>930268.79999999993</v>
      </c>
      <c r="D5996" s="276">
        <f t="shared" si="470"/>
        <v>170.40389305972641</v>
      </c>
      <c r="E5996" s="276">
        <f t="shared" si="471"/>
        <v>155.19999999999999</v>
      </c>
    </row>
    <row r="5997" spans="1:5" x14ac:dyDescent="0.2">
      <c r="A5997" s="273">
        <f t="shared" si="472"/>
        <v>5995</v>
      </c>
      <c r="B5997" s="16">
        <f t="shared" si="469"/>
        <v>1021568.1125</v>
      </c>
      <c r="C5997" s="274">
        <f t="shared" si="473"/>
        <v>930423.99999999988</v>
      </c>
      <c r="D5997" s="276">
        <f t="shared" si="470"/>
        <v>170.40335487906589</v>
      </c>
      <c r="E5997" s="276">
        <f t="shared" si="471"/>
        <v>155.19999999999999</v>
      </c>
    </row>
    <row r="5998" spans="1:5" x14ac:dyDescent="0.2">
      <c r="A5998" s="273">
        <f t="shared" si="472"/>
        <v>5996</v>
      </c>
      <c r="B5998" s="16">
        <f t="shared" si="469"/>
        <v>1021735.29</v>
      </c>
      <c r="C5998" s="274">
        <f t="shared" si="473"/>
        <v>930579.2</v>
      </c>
      <c r="D5998" s="276">
        <f t="shared" si="470"/>
        <v>170.40281687791861</v>
      </c>
      <c r="E5998" s="276">
        <f t="shared" si="471"/>
        <v>155.19999999999999</v>
      </c>
    </row>
    <row r="5999" spans="1:5" x14ac:dyDescent="0.2">
      <c r="A5999" s="273">
        <f t="shared" si="472"/>
        <v>5997</v>
      </c>
      <c r="B5999" s="16">
        <f t="shared" si="469"/>
        <v>1021902.4675</v>
      </c>
      <c r="C5999" s="274">
        <f t="shared" si="473"/>
        <v>930734.39999999991</v>
      </c>
      <c r="D5999" s="276">
        <f t="shared" si="470"/>
        <v>170.40227905619477</v>
      </c>
      <c r="E5999" s="276">
        <f t="shared" si="471"/>
        <v>155.19999999999999</v>
      </c>
    </row>
    <row r="6000" spans="1:5" x14ac:dyDescent="0.2">
      <c r="A6000" s="273">
        <f t="shared" si="472"/>
        <v>5998</v>
      </c>
      <c r="B6000" s="16">
        <f t="shared" si="469"/>
        <v>1022069.645</v>
      </c>
      <c r="C6000" s="274">
        <f t="shared" si="473"/>
        <v>930889.6</v>
      </c>
      <c r="D6000" s="276">
        <f t="shared" si="470"/>
        <v>170.40174141380461</v>
      </c>
      <c r="E6000" s="276">
        <f t="shared" si="471"/>
        <v>155.19999999999999</v>
      </c>
    </row>
    <row r="6001" spans="1:5" x14ac:dyDescent="0.2">
      <c r="A6001" s="273">
        <f t="shared" si="472"/>
        <v>5999</v>
      </c>
      <c r="B6001" s="16">
        <f t="shared" si="469"/>
        <v>1022236.8225</v>
      </c>
      <c r="C6001" s="274">
        <f t="shared" si="473"/>
        <v>931044.79999999993</v>
      </c>
      <c r="D6001" s="276">
        <f t="shared" si="470"/>
        <v>170.40120395065844</v>
      </c>
      <c r="E6001" s="276">
        <f t="shared" si="471"/>
        <v>155.19999999999999</v>
      </c>
    </row>
    <row r="6002" spans="1:5" x14ac:dyDescent="0.2">
      <c r="A6002" s="273">
        <f t="shared" si="472"/>
        <v>6000</v>
      </c>
      <c r="B6002" s="16">
        <f t="shared" si="469"/>
        <v>1022404</v>
      </c>
      <c r="C6002" s="274">
        <f t="shared" si="473"/>
        <v>931199.99999999988</v>
      </c>
      <c r="D6002" s="276">
        <f t="shared" si="470"/>
        <v>170.40066666666667</v>
      </c>
      <c r="E6002" s="276">
        <f t="shared" si="471"/>
        <v>155.19999999999999</v>
      </c>
    </row>
    <row r="6003" spans="1:5" x14ac:dyDescent="0.2">
      <c r="A6003" s="273">
        <f t="shared" si="472"/>
        <v>6001</v>
      </c>
      <c r="B6003" s="16">
        <f t="shared" si="469"/>
        <v>1022571.1775</v>
      </c>
      <c r="C6003" s="274">
        <f t="shared" si="473"/>
        <v>931355.2</v>
      </c>
      <c r="D6003" s="276">
        <f t="shared" si="470"/>
        <v>170.4001295617397</v>
      </c>
      <c r="E6003" s="276">
        <f t="shared" si="471"/>
        <v>155.19999999999999</v>
      </c>
    </row>
    <row r="6004" spans="1:5" x14ac:dyDescent="0.2">
      <c r="A6004" s="273">
        <f t="shared" si="472"/>
        <v>6002</v>
      </c>
      <c r="B6004" s="16">
        <f t="shared" si="469"/>
        <v>1022738.355</v>
      </c>
      <c r="C6004" s="274">
        <f t="shared" si="473"/>
        <v>931510.39999999991</v>
      </c>
      <c r="D6004" s="276">
        <f t="shared" si="470"/>
        <v>170.39959263578805</v>
      </c>
      <c r="E6004" s="276">
        <f t="shared" si="471"/>
        <v>155.19999999999999</v>
      </c>
    </row>
    <row r="6005" spans="1:5" x14ac:dyDescent="0.2">
      <c r="A6005" s="273">
        <f t="shared" si="472"/>
        <v>6003</v>
      </c>
      <c r="B6005" s="16">
        <f t="shared" si="469"/>
        <v>1022905.5325000001</v>
      </c>
      <c r="C6005" s="274">
        <f t="shared" si="473"/>
        <v>931665.6</v>
      </c>
      <c r="D6005" s="276">
        <f t="shared" si="470"/>
        <v>170.39905588872233</v>
      </c>
      <c r="E6005" s="276">
        <f t="shared" si="471"/>
        <v>155.19999999999999</v>
      </c>
    </row>
    <row r="6006" spans="1:5" x14ac:dyDescent="0.2">
      <c r="A6006" s="273">
        <f t="shared" si="472"/>
        <v>6004</v>
      </c>
      <c r="B6006" s="16">
        <f t="shared" si="469"/>
        <v>1023072.7100000001</v>
      </c>
      <c r="C6006" s="274">
        <f t="shared" si="473"/>
        <v>931820.79999999993</v>
      </c>
      <c r="D6006" s="276">
        <f t="shared" si="470"/>
        <v>170.39851932045303</v>
      </c>
      <c r="E6006" s="276">
        <f t="shared" si="471"/>
        <v>155.19999999999999</v>
      </c>
    </row>
    <row r="6007" spans="1:5" x14ac:dyDescent="0.2">
      <c r="A6007" s="273">
        <f t="shared" si="472"/>
        <v>6005</v>
      </c>
      <c r="B6007" s="16">
        <f t="shared" si="469"/>
        <v>1023239.8875000001</v>
      </c>
      <c r="C6007" s="274">
        <f t="shared" si="473"/>
        <v>931975.99999999988</v>
      </c>
      <c r="D6007" s="276">
        <f t="shared" si="470"/>
        <v>170.39798293089095</v>
      </c>
      <c r="E6007" s="276">
        <f t="shared" si="471"/>
        <v>155.19999999999999</v>
      </c>
    </row>
    <row r="6008" spans="1:5" x14ac:dyDescent="0.2">
      <c r="A6008" s="273">
        <f t="shared" si="472"/>
        <v>6006</v>
      </c>
      <c r="B6008" s="16">
        <f t="shared" si="469"/>
        <v>1023407.0650000001</v>
      </c>
      <c r="C6008" s="274">
        <f t="shared" si="473"/>
        <v>932131.2</v>
      </c>
      <c r="D6008" s="276">
        <f t="shared" si="470"/>
        <v>170.39744671994674</v>
      </c>
      <c r="E6008" s="276">
        <f t="shared" si="471"/>
        <v>155.19999999999999</v>
      </c>
    </row>
    <row r="6009" spans="1:5" x14ac:dyDescent="0.2">
      <c r="A6009" s="273">
        <f t="shared" si="472"/>
        <v>6007</v>
      </c>
      <c r="B6009" s="16">
        <f t="shared" si="469"/>
        <v>1023574.2425000001</v>
      </c>
      <c r="C6009" s="274">
        <f t="shared" si="473"/>
        <v>932286.39999999991</v>
      </c>
      <c r="D6009" s="276">
        <f t="shared" si="470"/>
        <v>170.39691068753123</v>
      </c>
      <c r="E6009" s="276">
        <f t="shared" si="471"/>
        <v>155.19999999999999</v>
      </c>
    </row>
    <row r="6010" spans="1:5" x14ac:dyDescent="0.2">
      <c r="A6010" s="273">
        <f t="shared" si="472"/>
        <v>6008</v>
      </c>
      <c r="B6010" s="16">
        <f t="shared" si="469"/>
        <v>1023741.42</v>
      </c>
      <c r="C6010" s="274">
        <f t="shared" si="473"/>
        <v>932441.59999999998</v>
      </c>
      <c r="D6010" s="276">
        <f t="shared" si="470"/>
        <v>170.39637483355526</v>
      </c>
      <c r="E6010" s="276">
        <f t="shared" si="471"/>
        <v>155.19999999999999</v>
      </c>
    </row>
    <row r="6011" spans="1:5" x14ac:dyDescent="0.2">
      <c r="A6011" s="273">
        <f t="shared" si="472"/>
        <v>6009</v>
      </c>
      <c r="B6011" s="16">
        <f t="shared" si="469"/>
        <v>1023908.5975</v>
      </c>
      <c r="C6011" s="274">
        <f t="shared" si="473"/>
        <v>932596.79999999993</v>
      </c>
      <c r="D6011" s="276">
        <f t="shared" si="470"/>
        <v>170.39583915792977</v>
      </c>
      <c r="E6011" s="276">
        <f t="shared" si="471"/>
        <v>155.19999999999999</v>
      </c>
    </row>
    <row r="6012" spans="1:5" x14ac:dyDescent="0.2">
      <c r="A6012" s="273">
        <f t="shared" si="472"/>
        <v>6010</v>
      </c>
      <c r="B6012" s="16">
        <f t="shared" si="469"/>
        <v>1024075.775</v>
      </c>
      <c r="C6012" s="274">
        <f t="shared" si="473"/>
        <v>932751.99999999988</v>
      </c>
      <c r="D6012" s="276">
        <f t="shared" si="470"/>
        <v>170.39530366056573</v>
      </c>
      <c r="E6012" s="276">
        <f t="shared" si="471"/>
        <v>155.19999999999999</v>
      </c>
    </row>
    <row r="6013" spans="1:5" x14ac:dyDescent="0.2">
      <c r="A6013" s="273">
        <f t="shared" si="472"/>
        <v>6011</v>
      </c>
      <c r="B6013" s="16">
        <f t="shared" si="469"/>
        <v>1024242.9525</v>
      </c>
      <c r="C6013" s="274">
        <f t="shared" si="473"/>
        <v>932907.2</v>
      </c>
      <c r="D6013" s="276">
        <f t="shared" si="470"/>
        <v>170.39476834137415</v>
      </c>
      <c r="E6013" s="276">
        <f t="shared" si="471"/>
        <v>155.19999999999999</v>
      </c>
    </row>
    <row r="6014" spans="1:5" x14ac:dyDescent="0.2">
      <c r="A6014" s="273">
        <f t="shared" si="472"/>
        <v>6012</v>
      </c>
      <c r="B6014" s="16">
        <f t="shared" si="469"/>
        <v>1024410.13</v>
      </c>
      <c r="C6014" s="274">
        <f t="shared" si="473"/>
        <v>933062.39999999991</v>
      </c>
      <c r="D6014" s="276">
        <f t="shared" si="470"/>
        <v>170.39423320026614</v>
      </c>
      <c r="E6014" s="276">
        <f t="shared" si="471"/>
        <v>155.19999999999999</v>
      </c>
    </row>
    <row r="6015" spans="1:5" x14ac:dyDescent="0.2">
      <c r="A6015" s="273">
        <f t="shared" si="472"/>
        <v>6013</v>
      </c>
      <c r="B6015" s="16">
        <f t="shared" si="469"/>
        <v>1024577.3075</v>
      </c>
      <c r="C6015" s="274">
        <f t="shared" si="473"/>
        <v>933217.6</v>
      </c>
      <c r="D6015" s="276">
        <f t="shared" si="470"/>
        <v>170.39369823715285</v>
      </c>
      <c r="E6015" s="276">
        <f t="shared" si="471"/>
        <v>155.19999999999999</v>
      </c>
    </row>
    <row r="6016" spans="1:5" x14ac:dyDescent="0.2">
      <c r="A6016" s="273">
        <f t="shared" si="472"/>
        <v>6014</v>
      </c>
      <c r="B6016" s="16">
        <f t="shared" si="469"/>
        <v>1024744.485</v>
      </c>
      <c r="C6016" s="274">
        <f t="shared" si="473"/>
        <v>933372.79999999993</v>
      </c>
      <c r="D6016" s="276">
        <f t="shared" si="470"/>
        <v>170.39316345194547</v>
      </c>
      <c r="E6016" s="276">
        <f t="shared" si="471"/>
        <v>155.19999999999999</v>
      </c>
    </row>
    <row r="6017" spans="1:5" x14ac:dyDescent="0.2">
      <c r="A6017" s="273">
        <f t="shared" si="472"/>
        <v>6015</v>
      </c>
      <c r="B6017" s="16">
        <f t="shared" si="469"/>
        <v>1024911.6625</v>
      </c>
      <c r="C6017" s="274">
        <f t="shared" si="473"/>
        <v>933527.99999999988</v>
      </c>
      <c r="D6017" s="276">
        <f t="shared" si="470"/>
        <v>170.39262884455528</v>
      </c>
      <c r="E6017" s="276">
        <f t="shared" si="471"/>
        <v>155.19999999999999</v>
      </c>
    </row>
    <row r="6018" spans="1:5" x14ac:dyDescent="0.2">
      <c r="A6018" s="273">
        <f t="shared" si="472"/>
        <v>6016</v>
      </c>
      <c r="B6018" s="16">
        <f t="shared" si="469"/>
        <v>1025078.8400000001</v>
      </c>
      <c r="C6018" s="274">
        <f t="shared" si="473"/>
        <v>933683.19999999995</v>
      </c>
      <c r="D6018" s="276">
        <f t="shared" si="470"/>
        <v>170.39209441489362</v>
      </c>
      <c r="E6018" s="276">
        <f t="shared" si="471"/>
        <v>155.19999999999999</v>
      </c>
    </row>
    <row r="6019" spans="1:5" x14ac:dyDescent="0.2">
      <c r="A6019" s="273">
        <f t="shared" si="472"/>
        <v>6017</v>
      </c>
      <c r="B6019" s="16">
        <f t="shared" si="469"/>
        <v>1025246.0175000001</v>
      </c>
      <c r="C6019" s="274">
        <f t="shared" si="473"/>
        <v>933838.39999999991</v>
      </c>
      <c r="D6019" s="276">
        <f t="shared" si="470"/>
        <v>170.39156016287188</v>
      </c>
      <c r="E6019" s="276">
        <f t="shared" si="471"/>
        <v>155.19999999999999</v>
      </c>
    </row>
    <row r="6020" spans="1:5" x14ac:dyDescent="0.2">
      <c r="A6020" s="273">
        <f t="shared" si="472"/>
        <v>6018</v>
      </c>
      <c r="B6020" s="16">
        <f t="shared" ref="B6020:B6079" si="474">1.165*(16600+(A6020*143.5))</f>
        <v>1025413.1950000001</v>
      </c>
      <c r="C6020" s="274">
        <f t="shared" si="473"/>
        <v>933993.6</v>
      </c>
      <c r="D6020" s="276">
        <f t="shared" ref="D6020:D6079" si="475">B6020/A6020</f>
        <v>170.39102608840147</v>
      </c>
      <c r="E6020" s="276">
        <f t="shared" ref="E6020:E6079" si="476">C6020/A6020</f>
        <v>155.19999999999999</v>
      </c>
    </row>
    <row r="6021" spans="1:5" x14ac:dyDescent="0.2">
      <c r="A6021" s="273">
        <f t="shared" si="472"/>
        <v>6019</v>
      </c>
      <c r="B6021" s="16">
        <f t="shared" si="474"/>
        <v>1025580.3725000001</v>
      </c>
      <c r="C6021" s="274">
        <f t="shared" si="473"/>
        <v>934148.79999999993</v>
      </c>
      <c r="D6021" s="276">
        <f t="shared" si="475"/>
        <v>170.39049219139392</v>
      </c>
      <c r="E6021" s="276">
        <f t="shared" si="476"/>
        <v>155.19999999999999</v>
      </c>
    </row>
    <row r="6022" spans="1:5" x14ac:dyDescent="0.2">
      <c r="A6022" s="273">
        <f t="shared" si="472"/>
        <v>6020</v>
      </c>
      <c r="B6022" s="16">
        <f t="shared" si="474"/>
        <v>1025747.55</v>
      </c>
      <c r="C6022" s="274">
        <f t="shared" si="473"/>
        <v>934303.99999999988</v>
      </c>
      <c r="D6022" s="276">
        <f t="shared" si="475"/>
        <v>170.38995847176079</v>
      </c>
      <c r="E6022" s="276">
        <f t="shared" si="476"/>
        <v>155.19999999999999</v>
      </c>
    </row>
    <row r="6023" spans="1:5" x14ac:dyDescent="0.2">
      <c r="A6023" s="273">
        <f t="shared" si="472"/>
        <v>6021</v>
      </c>
      <c r="B6023" s="16">
        <f t="shared" si="474"/>
        <v>1025914.7275</v>
      </c>
      <c r="C6023" s="274">
        <f t="shared" si="473"/>
        <v>934459.2</v>
      </c>
      <c r="D6023" s="276">
        <f t="shared" si="475"/>
        <v>170.38942492941374</v>
      </c>
      <c r="E6023" s="276">
        <f t="shared" si="476"/>
        <v>155.19999999999999</v>
      </c>
    </row>
    <row r="6024" spans="1:5" x14ac:dyDescent="0.2">
      <c r="A6024" s="273">
        <f t="shared" si="472"/>
        <v>6022</v>
      </c>
      <c r="B6024" s="16">
        <f t="shared" si="474"/>
        <v>1026081.905</v>
      </c>
      <c r="C6024" s="274">
        <f t="shared" si="473"/>
        <v>934614.39999999991</v>
      </c>
      <c r="D6024" s="276">
        <f t="shared" si="475"/>
        <v>170.38889156426436</v>
      </c>
      <c r="E6024" s="276">
        <f t="shared" si="476"/>
        <v>155.19999999999999</v>
      </c>
    </row>
    <row r="6025" spans="1:5" x14ac:dyDescent="0.2">
      <c r="A6025" s="273">
        <f t="shared" si="472"/>
        <v>6023</v>
      </c>
      <c r="B6025" s="16">
        <f t="shared" si="474"/>
        <v>1026249.0825</v>
      </c>
      <c r="C6025" s="274">
        <f t="shared" si="473"/>
        <v>934769.6</v>
      </c>
      <c r="D6025" s="276">
        <f t="shared" si="475"/>
        <v>170.38835837622449</v>
      </c>
      <c r="E6025" s="276">
        <f t="shared" si="476"/>
        <v>155.19999999999999</v>
      </c>
    </row>
    <row r="6026" spans="1:5" x14ac:dyDescent="0.2">
      <c r="A6026" s="273">
        <f t="shared" si="472"/>
        <v>6024</v>
      </c>
      <c r="B6026" s="16">
        <f t="shared" si="474"/>
        <v>1026416.26</v>
      </c>
      <c r="C6026" s="274">
        <f t="shared" si="473"/>
        <v>934924.79999999993</v>
      </c>
      <c r="D6026" s="276">
        <f t="shared" si="475"/>
        <v>170.38782536520586</v>
      </c>
      <c r="E6026" s="276">
        <f t="shared" si="476"/>
        <v>155.19999999999999</v>
      </c>
    </row>
    <row r="6027" spans="1:5" x14ac:dyDescent="0.2">
      <c r="A6027" s="273">
        <f t="shared" si="472"/>
        <v>6025</v>
      </c>
      <c r="B6027" s="16">
        <f t="shared" si="474"/>
        <v>1026583.4375</v>
      </c>
      <c r="C6027" s="274">
        <f t="shared" si="473"/>
        <v>935079.99999999988</v>
      </c>
      <c r="D6027" s="276">
        <f t="shared" si="475"/>
        <v>170.38729253112032</v>
      </c>
      <c r="E6027" s="276">
        <f t="shared" si="476"/>
        <v>155.19999999999999</v>
      </c>
    </row>
    <row r="6028" spans="1:5" x14ac:dyDescent="0.2">
      <c r="A6028" s="273">
        <f t="shared" si="472"/>
        <v>6026</v>
      </c>
      <c r="B6028" s="16">
        <f t="shared" si="474"/>
        <v>1026750.615</v>
      </c>
      <c r="C6028" s="274">
        <f t="shared" si="473"/>
        <v>935235.2</v>
      </c>
      <c r="D6028" s="276">
        <f t="shared" si="475"/>
        <v>170.38675987387984</v>
      </c>
      <c r="E6028" s="276">
        <f t="shared" si="476"/>
        <v>155.19999999999999</v>
      </c>
    </row>
    <row r="6029" spans="1:5" x14ac:dyDescent="0.2">
      <c r="A6029" s="273">
        <f t="shared" si="472"/>
        <v>6027</v>
      </c>
      <c r="B6029" s="16">
        <f t="shared" si="474"/>
        <v>1026917.7925</v>
      </c>
      <c r="C6029" s="274">
        <f t="shared" si="473"/>
        <v>935390.39999999991</v>
      </c>
      <c r="D6029" s="276">
        <f t="shared" si="475"/>
        <v>170.38622739339638</v>
      </c>
      <c r="E6029" s="276">
        <f t="shared" si="476"/>
        <v>155.19999999999999</v>
      </c>
    </row>
    <row r="6030" spans="1:5" x14ac:dyDescent="0.2">
      <c r="A6030" s="273">
        <f t="shared" si="472"/>
        <v>6028</v>
      </c>
      <c r="B6030" s="16">
        <f t="shared" si="474"/>
        <v>1027084.9700000001</v>
      </c>
      <c r="C6030" s="274">
        <f t="shared" si="473"/>
        <v>935545.6</v>
      </c>
      <c r="D6030" s="276">
        <f t="shared" si="475"/>
        <v>170.38569508958196</v>
      </c>
      <c r="E6030" s="276">
        <f t="shared" si="476"/>
        <v>155.19999999999999</v>
      </c>
    </row>
    <row r="6031" spans="1:5" x14ac:dyDescent="0.2">
      <c r="A6031" s="273">
        <f t="shared" si="472"/>
        <v>6029</v>
      </c>
      <c r="B6031" s="16">
        <f t="shared" si="474"/>
        <v>1027252.1475000001</v>
      </c>
      <c r="C6031" s="274">
        <f t="shared" si="473"/>
        <v>935700.79999999993</v>
      </c>
      <c r="D6031" s="276">
        <f t="shared" si="475"/>
        <v>170.38516296234866</v>
      </c>
      <c r="E6031" s="276">
        <f t="shared" si="476"/>
        <v>155.19999999999999</v>
      </c>
    </row>
    <row r="6032" spans="1:5" x14ac:dyDescent="0.2">
      <c r="A6032" s="273">
        <f t="shared" si="472"/>
        <v>6030</v>
      </c>
      <c r="B6032" s="16">
        <f t="shared" si="474"/>
        <v>1027419.3250000001</v>
      </c>
      <c r="C6032" s="274">
        <f t="shared" si="473"/>
        <v>935855.99999999988</v>
      </c>
      <c r="D6032" s="276">
        <f t="shared" si="475"/>
        <v>170.38463101160863</v>
      </c>
      <c r="E6032" s="276">
        <f t="shared" si="476"/>
        <v>155.19999999999999</v>
      </c>
    </row>
    <row r="6033" spans="1:5" x14ac:dyDescent="0.2">
      <c r="A6033" s="273">
        <f t="shared" si="472"/>
        <v>6031</v>
      </c>
      <c r="B6033" s="16">
        <f t="shared" si="474"/>
        <v>1027586.5025000001</v>
      </c>
      <c r="C6033" s="274">
        <f t="shared" si="473"/>
        <v>936011.2</v>
      </c>
      <c r="D6033" s="276">
        <f t="shared" si="475"/>
        <v>170.38409923727409</v>
      </c>
      <c r="E6033" s="276">
        <f t="shared" si="476"/>
        <v>155.19999999999999</v>
      </c>
    </row>
    <row r="6034" spans="1:5" x14ac:dyDescent="0.2">
      <c r="A6034" s="273">
        <f t="shared" si="472"/>
        <v>6032</v>
      </c>
      <c r="B6034" s="16">
        <f t="shared" si="474"/>
        <v>1027753.68</v>
      </c>
      <c r="C6034" s="274">
        <f t="shared" si="473"/>
        <v>936166.39999999991</v>
      </c>
      <c r="D6034" s="276">
        <f t="shared" si="475"/>
        <v>170.38356763925731</v>
      </c>
      <c r="E6034" s="276">
        <f t="shared" si="476"/>
        <v>155.19999999999999</v>
      </c>
    </row>
    <row r="6035" spans="1:5" x14ac:dyDescent="0.2">
      <c r="A6035" s="273">
        <f t="shared" si="472"/>
        <v>6033</v>
      </c>
      <c r="B6035" s="16">
        <f t="shared" si="474"/>
        <v>1027920.8575</v>
      </c>
      <c r="C6035" s="274">
        <f t="shared" si="473"/>
        <v>936321.6</v>
      </c>
      <c r="D6035" s="276">
        <f t="shared" si="475"/>
        <v>170.38303621747059</v>
      </c>
      <c r="E6035" s="276">
        <f t="shared" si="476"/>
        <v>155.19999999999999</v>
      </c>
    </row>
    <row r="6036" spans="1:5" x14ac:dyDescent="0.2">
      <c r="A6036" s="273">
        <f t="shared" si="472"/>
        <v>6034</v>
      </c>
      <c r="B6036" s="16">
        <f t="shared" si="474"/>
        <v>1028088.035</v>
      </c>
      <c r="C6036" s="274">
        <f t="shared" si="473"/>
        <v>936476.79999999993</v>
      </c>
      <c r="D6036" s="276">
        <f t="shared" si="475"/>
        <v>170.38250497182634</v>
      </c>
      <c r="E6036" s="276">
        <f t="shared" si="476"/>
        <v>155.19999999999999</v>
      </c>
    </row>
    <row r="6037" spans="1:5" x14ac:dyDescent="0.2">
      <c r="A6037" s="273">
        <f t="shared" si="472"/>
        <v>6035</v>
      </c>
      <c r="B6037" s="16">
        <f t="shared" si="474"/>
        <v>1028255.2125</v>
      </c>
      <c r="C6037" s="274">
        <f t="shared" si="473"/>
        <v>936631.99999999988</v>
      </c>
      <c r="D6037" s="276">
        <f t="shared" si="475"/>
        <v>170.38197390223695</v>
      </c>
      <c r="E6037" s="276">
        <f t="shared" si="476"/>
        <v>155.19999999999999</v>
      </c>
    </row>
    <row r="6038" spans="1:5" x14ac:dyDescent="0.2">
      <c r="A6038" s="273">
        <f t="shared" si="472"/>
        <v>6036</v>
      </c>
      <c r="B6038" s="16">
        <f t="shared" si="474"/>
        <v>1028422.39</v>
      </c>
      <c r="C6038" s="274">
        <f t="shared" si="473"/>
        <v>936787.2</v>
      </c>
      <c r="D6038" s="276">
        <f t="shared" si="475"/>
        <v>170.38144300861498</v>
      </c>
      <c r="E6038" s="276">
        <f t="shared" si="476"/>
        <v>155.19999999999999</v>
      </c>
    </row>
    <row r="6039" spans="1:5" x14ac:dyDescent="0.2">
      <c r="A6039" s="273">
        <f t="shared" si="472"/>
        <v>6037</v>
      </c>
      <c r="B6039" s="16">
        <f t="shared" si="474"/>
        <v>1028589.5675</v>
      </c>
      <c r="C6039" s="274">
        <f t="shared" si="473"/>
        <v>936942.39999999991</v>
      </c>
      <c r="D6039" s="276">
        <f t="shared" si="475"/>
        <v>170.38091229087294</v>
      </c>
      <c r="E6039" s="276">
        <f t="shared" si="476"/>
        <v>155.19999999999999</v>
      </c>
    </row>
    <row r="6040" spans="1:5" x14ac:dyDescent="0.2">
      <c r="A6040" s="273">
        <f t="shared" si="472"/>
        <v>6038</v>
      </c>
      <c r="B6040" s="16">
        <f t="shared" si="474"/>
        <v>1028756.745</v>
      </c>
      <c r="C6040" s="274">
        <f t="shared" si="473"/>
        <v>937097.6</v>
      </c>
      <c r="D6040" s="276">
        <f t="shared" si="475"/>
        <v>170.3803817489235</v>
      </c>
      <c r="E6040" s="276">
        <f t="shared" si="476"/>
        <v>155.19999999999999</v>
      </c>
    </row>
    <row r="6041" spans="1:5" x14ac:dyDescent="0.2">
      <c r="A6041" s="273">
        <f t="shared" si="472"/>
        <v>6039</v>
      </c>
      <c r="B6041" s="16">
        <f t="shared" si="474"/>
        <v>1028923.9225</v>
      </c>
      <c r="C6041" s="274">
        <f t="shared" si="473"/>
        <v>937252.79999999993</v>
      </c>
      <c r="D6041" s="276">
        <f t="shared" si="475"/>
        <v>170.37985138267925</v>
      </c>
      <c r="E6041" s="276">
        <f t="shared" si="476"/>
        <v>155.19999999999999</v>
      </c>
    </row>
    <row r="6042" spans="1:5" x14ac:dyDescent="0.2">
      <c r="A6042" s="273">
        <f t="shared" si="472"/>
        <v>6040</v>
      </c>
      <c r="B6042" s="16">
        <f t="shared" si="474"/>
        <v>1029091.1</v>
      </c>
      <c r="C6042" s="274">
        <f t="shared" si="473"/>
        <v>937407.99999999988</v>
      </c>
      <c r="D6042" s="276">
        <f t="shared" si="475"/>
        <v>170.37932119205297</v>
      </c>
      <c r="E6042" s="276">
        <f t="shared" si="476"/>
        <v>155.19999999999999</v>
      </c>
    </row>
    <row r="6043" spans="1:5" x14ac:dyDescent="0.2">
      <c r="A6043" s="273">
        <f t="shared" si="472"/>
        <v>6041</v>
      </c>
      <c r="B6043" s="16">
        <f t="shared" si="474"/>
        <v>1029258.2775000001</v>
      </c>
      <c r="C6043" s="274">
        <f t="shared" si="473"/>
        <v>937563.2</v>
      </c>
      <c r="D6043" s="276">
        <f t="shared" si="475"/>
        <v>170.37879117695746</v>
      </c>
      <c r="E6043" s="276">
        <f t="shared" si="476"/>
        <v>155.19999999999999</v>
      </c>
    </row>
    <row r="6044" spans="1:5" x14ac:dyDescent="0.2">
      <c r="A6044" s="273">
        <f t="shared" si="472"/>
        <v>6042</v>
      </c>
      <c r="B6044" s="16">
        <f t="shared" si="474"/>
        <v>1029425.4550000001</v>
      </c>
      <c r="C6044" s="274">
        <f t="shared" si="473"/>
        <v>937718.39999999991</v>
      </c>
      <c r="D6044" s="276">
        <f t="shared" si="475"/>
        <v>170.37826133730553</v>
      </c>
      <c r="E6044" s="276">
        <f t="shared" si="476"/>
        <v>155.19999999999999</v>
      </c>
    </row>
    <row r="6045" spans="1:5" x14ac:dyDescent="0.2">
      <c r="A6045" s="273">
        <f t="shared" si="472"/>
        <v>6043</v>
      </c>
      <c r="B6045" s="16">
        <f t="shared" si="474"/>
        <v>1029592.6325000001</v>
      </c>
      <c r="C6045" s="274">
        <f t="shared" si="473"/>
        <v>937873.6</v>
      </c>
      <c r="D6045" s="276">
        <f t="shared" si="475"/>
        <v>170.37773167301012</v>
      </c>
      <c r="E6045" s="276">
        <f t="shared" si="476"/>
        <v>155.19999999999999</v>
      </c>
    </row>
    <row r="6046" spans="1:5" x14ac:dyDescent="0.2">
      <c r="A6046" s="273">
        <f t="shared" si="472"/>
        <v>6044</v>
      </c>
      <c r="B6046" s="16">
        <f t="shared" si="474"/>
        <v>1029759.81</v>
      </c>
      <c r="C6046" s="274">
        <f t="shared" si="473"/>
        <v>938028.79999999993</v>
      </c>
      <c r="D6046" s="276">
        <f t="shared" si="475"/>
        <v>170.37720218398414</v>
      </c>
      <c r="E6046" s="276">
        <f t="shared" si="476"/>
        <v>155.19999999999999</v>
      </c>
    </row>
    <row r="6047" spans="1:5" x14ac:dyDescent="0.2">
      <c r="A6047" s="273">
        <f t="shared" si="472"/>
        <v>6045</v>
      </c>
      <c r="B6047" s="16">
        <f t="shared" si="474"/>
        <v>1029926.9875</v>
      </c>
      <c r="C6047" s="274">
        <f t="shared" si="473"/>
        <v>938183.99999999988</v>
      </c>
      <c r="D6047" s="276">
        <f t="shared" si="475"/>
        <v>170.37667287014062</v>
      </c>
      <c r="E6047" s="276">
        <f t="shared" si="476"/>
        <v>155.19999999999999</v>
      </c>
    </row>
    <row r="6048" spans="1:5" x14ac:dyDescent="0.2">
      <c r="A6048" s="273">
        <f t="shared" si="472"/>
        <v>6046</v>
      </c>
      <c r="B6048" s="16">
        <f t="shared" si="474"/>
        <v>1030094.165</v>
      </c>
      <c r="C6048" s="274">
        <f t="shared" si="473"/>
        <v>938339.2</v>
      </c>
      <c r="D6048" s="276">
        <f t="shared" si="475"/>
        <v>170.37614373139266</v>
      </c>
      <c r="E6048" s="276">
        <f t="shared" si="476"/>
        <v>155.19999999999999</v>
      </c>
    </row>
    <row r="6049" spans="1:5" x14ac:dyDescent="0.2">
      <c r="A6049" s="273">
        <f t="shared" ref="A6049:A6079" si="477">A6048+1</f>
        <v>6047</v>
      </c>
      <c r="B6049" s="16">
        <f t="shared" si="474"/>
        <v>1030261.3425</v>
      </c>
      <c r="C6049" s="274">
        <f t="shared" ref="C6049:C6079" si="478">A6049*155.2</f>
        <v>938494.39999999991</v>
      </c>
      <c r="D6049" s="276">
        <f t="shared" si="475"/>
        <v>170.37561476765339</v>
      </c>
      <c r="E6049" s="276">
        <f t="shared" si="476"/>
        <v>155.19999999999999</v>
      </c>
    </row>
    <row r="6050" spans="1:5" x14ac:dyDescent="0.2">
      <c r="A6050" s="273">
        <f t="shared" si="477"/>
        <v>6048</v>
      </c>
      <c r="B6050" s="16">
        <f t="shared" si="474"/>
        <v>1030428.52</v>
      </c>
      <c r="C6050" s="274">
        <f t="shared" si="478"/>
        <v>938649.59999999998</v>
      </c>
      <c r="D6050" s="276">
        <f t="shared" si="475"/>
        <v>170.37508597883598</v>
      </c>
      <c r="E6050" s="276">
        <f t="shared" si="476"/>
        <v>155.19999999999999</v>
      </c>
    </row>
    <row r="6051" spans="1:5" x14ac:dyDescent="0.2">
      <c r="A6051" s="273">
        <f t="shared" si="477"/>
        <v>6049</v>
      </c>
      <c r="B6051" s="16">
        <f t="shared" si="474"/>
        <v>1030595.6975</v>
      </c>
      <c r="C6051" s="274">
        <f t="shared" si="478"/>
        <v>938804.79999999993</v>
      </c>
      <c r="D6051" s="276">
        <f t="shared" si="475"/>
        <v>170.3745573648537</v>
      </c>
      <c r="E6051" s="276">
        <f t="shared" si="476"/>
        <v>155.19999999999999</v>
      </c>
    </row>
    <row r="6052" spans="1:5" x14ac:dyDescent="0.2">
      <c r="A6052" s="273">
        <f t="shared" si="477"/>
        <v>6050</v>
      </c>
      <c r="B6052" s="16">
        <f t="shared" si="474"/>
        <v>1030762.875</v>
      </c>
      <c r="C6052" s="274">
        <f t="shared" si="478"/>
        <v>938959.99999999988</v>
      </c>
      <c r="D6052" s="276">
        <f t="shared" si="475"/>
        <v>170.37402892561983</v>
      </c>
      <c r="E6052" s="276">
        <f t="shared" si="476"/>
        <v>155.19999999999999</v>
      </c>
    </row>
    <row r="6053" spans="1:5" x14ac:dyDescent="0.2">
      <c r="A6053" s="273">
        <f t="shared" si="477"/>
        <v>6051</v>
      </c>
      <c r="B6053" s="16">
        <f t="shared" si="474"/>
        <v>1030930.0525</v>
      </c>
      <c r="C6053" s="274">
        <f t="shared" si="478"/>
        <v>939115.2</v>
      </c>
      <c r="D6053" s="276">
        <f t="shared" si="475"/>
        <v>170.37350066104776</v>
      </c>
      <c r="E6053" s="276">
        <f t="shared" si="476"/>
        <v>155.19999999999999</v>
      </c>
    </row>
    <row r="6054" spans="1:5" x14ac:dyDescent="0.2">
      <c r="A6054" s="273">
        <f t="shared" si="477"/>
        <v>6052</v>
      </c>
      <c r="B6054" s="16">
        <f t="shared" si="474"/>
        <v>1031097.23</v>
      </c>
      <c r="C6054" s="274">
        <f t="shared" si="478"/>
        <v>939270.39999999991</v>
      </c>
      <c r="D6054" s="276">
        <f t="shared" si="475"/>
        <v>170.37297257105089</v>
      </c>
      <c r="E6054" s="276">
        <f t="shared" si="476"/>
        <v>155.19999999999999</v>
      </c>
    </row>
    <row r="6055" spans="1:5" x14ac:dyDescent="0.2">
      <c r="A6055" s="273">
        <f t="shared" si="477"/>
        <v>6053</v>
      </c>
      <c r="B6055" s="16">
        <f t="shared" si="474"/>
        <v>1031264.4075000001</v>
      </c>
      <c r="C6055" s="274">
        <f t="shared" si="478"/>
        <v>939425.6</v>
      </c>
      <c r="D6055" s="276">
        <f t="shared" si="475"/>
        <v>170.37244465554272</v>
      </c>
      <c r="E6055" s="276">
        <f t="shared" si="476"/>
        <v>155.19999999999999</v>
      </c>
    </row>
    <row r="6056" spans="1:5" x14ac:dyDescent="0.2">
      <c r="A6056" s="273">
        <f t="shared" si="477"/>
        <v>6054</v>
      </c>
      <c r="B6056" s="16">
        <f t="shared" si="474"/>
        <v>1031431.5850000001</v>
      </c>
      <c r="C6056" s="274">
        <f t="shared" si="478"/>
        <v>939580.79999999993</v>
      </c>
      <c r="D6056" s="276">
        <f t="shared" si="475"/>
        <v>170.37191691443675</v>
      </c>
      <c r="E6056" s="276">
        <f t="shared" si="476"/>
        <v>155.19999999999999</v>
      </c>
    </row>
    <row r="6057" spans="1:5" x14ac:dyDescent="0.2">
      <c r="A6057" s="273">
        <f t="shared" si="477"/>
        <v>6055</v>
      </c>
      <c r="B6057" s="16">
        <f t="shared" si="474"/>
        <v>1031598.7625000001</v>
      </c>
      <c r="C6057" s="274">
        <f t="shared" si="478"/>
        <v>939735.99999999988</v>
      </c>
      <c r="D6057" s="276">
        <f t="shared" si="475"/>
        <v>170.37138934764658</v>
      </c>
      <c r="E6057" s="276">
        <f t="shared" si="476"/>
        <v>155.19999999999999</v>
      </c>
    </row>
    <row r="6058" spans="1:5" x14ac:dyDescent="0.2">
      <c r="A6058" s="273">
        <f t="shared" si="477"/>
        <v>6056</v>
      </c>
      <c r="B6058" s="16">
        <f t="shared" si="474"/>
        <v>1031765.9400000001</v>
      </c>
      <c r="C6058" s="274">
        <f t="shared" si="478"/>
        <v>939891.19999999995</v>
      </c>
      <c r="D6058" s="276">
        <f t="shared" si="475"/>
        <v>170.37086195508587</v>
      </c>
      <c r="E6058" s="276">
        <f t="shared" si="476"/>
        <v>155.19999999999999</v>
      </c>
    </row>
    <row r="6059" spans="1:5" x14ac:dyDescent="0.2">
      <c r="A6059" s="273">
        <f t="shared" si="477"/>
        <v>6057</v>
      </c>
      <c r="B6059" s="16">
        <f t="shared" si="474"/>
        <v>1031933.1175000001</v>
      </c>
      <c r="C6059" s="274">
        <f t="shared" si="478"/>
        <v>940046.39999999991</v>
      </c>
      <c r="D6059" s="276">
        <f t="shared" si="475"/>
        <v>170.37033473666833</v>
      </c>
      <c r="E6059" s="276">
        <f t="shared" si="476"/>
        <v>155.19999999999999</v>
      </c>
    </row>
    <row r="6060" spans="1:5" x14ac:dyDescent="0.2">
      <c r="A6060" s="273">
        <f t="shared" si="477"/>
        <v>6058</v>
      </c>
      <c r="B6060" s="16">
        <f t="shared" si="474"/>
        <v>1032100.295</v>
      </c>
      <c r="C6060" s="274">
        <f t="shared" si="478"/>
        <v>940201.6</v>
      </c>
      <c r="D6060" s="276">
        <f t="shared" si="475"/>
        <v>170.36980769230769</v>
      </c>
      <c r="E6060" s="276">
        <f t="shared" si="476"/>
        <v>155.19999999999999</v>
      </c>
    </row>
    <row r="6061" spans="1:5" x14ac:dyDescent="0.2">
      <c r="A6061" s="273">
        <f t="shared" si="477"/>
        <v>6059</v>
      </c>
      <c r="B6061" s="16">
        <f t="shared" si="474"/>
        <v>1032267.4725</v>
      </c>
      <c r="C6061" s="274">
        <f t="shared" si="478"/>
        <v>940356.79999999993</v>
      </c>
      <c r="D6061" s="276">
        <f t="shared" si="475"/>
        <v>170.36928082191781</v>
      </c>
      <c r="E6061" s="276">
        <f t="shared" si="476"/>
        <v>155.19999999999999</v>
      </c>
    </row>
    <row r="6062" spans="1:5" x14ac:dyDescent="0.2">
      <c r="A6062" s="273">
        <f t="shared" si="477"/>
        <v>6060</v>
      </c>
      <c r="B6062" s="16">
        <f t="shared" si="474"/>
        <v>1032434.65</v>
      </c>
      <c r="C6062" s="274">
        <f t="shared" si="478"/>
        <v>940511.99999999988</v>
      </c>
      <c r="D6062" s="276">
        <f t="shared" si="475"/>
        <v>170.36875412541255</v>
      </c>
      <c r="E6062" s="276">
        <f t="shared" si="476"/>
        <v>155.19999999999999</v>
      </c>
    </row>
    <row r="6063" spans="1:5" x14ac:dyDescent="0.2">
      <c r="A6063" s="273">
        <f t="shared" si="477"/>
        <v>6061</v>
      </c>
      <c r="B6063" s="16">
        <f t="shared" si="474"/>
        <v>1032601.8275</v>
      </c>
      <c r="C6063" s="274">
        <f t="shared" si="478"/>
        <v>940667.2</v>
      </c>
      <c r="D6063" s="276">
        <f t="shared" si="475"/>
        <v>170.36822760270582</v>
      </c>
      <c r="E6063" s="276">
        <f t="shared" si="476"/>
        <v>155.19999999999999</v>
      </c>
    </row>
    <row r="6064" spans="1:5" x14ac:dyDescent="0.2">
      <c r="A6064" s="273">
        <f t="shared" si="477"/>
        <v>6062</v>
      </c>
      <c r="B6064" s="16">
        <f t="shared" si="474"/>
        <v>1032769.005</v>
      </c>
      <c r="C6064" s="274">
        <f t="shared" si="478"/>
        <v>940822.39999999991</v>
      </c>
      <c r="D6064" s="276">
        <f t="shared" si="475"/>
        <v>170.36770125371166</v>
      </c>
      <c r="E6064" s="276">
        <f t="shared" si="476"/>
        <v>155.19999999999999</v>
      </c>
    </row>
    <row r="6065" spans="1:5" x14ac:dyDescent="0.2">
      <c r="A6065" s="273">
        <f t="shared" si="477"/>
        <v>6063</v>
      </c>
      <c r="B6065" s="16">
        <f t="shared" si="474"/>
        <v>1032936.1825</v>
      </c>
      <c r="C6065" s="274">
        <f t="shared" si="478"/>
        <v>940977.6</v>
      </c>
      <c r="D6065" s="276">
        <f t="shared" si="475"/>
        <v>170.36717507834405</v>
      </c>
      <c r="E6065" s="276">
        <f t="shared" si="476"/>
        <v>155.19999999999999</v>
      </c>
    </row>
    <row r="6066" spans="1:5" x14ac:dyDescent="0.2">
      <c r="A6066" s="273">
        <f t="shared" si="477"/>
        <v>6064</v>
      </c>
      <c r="B6066" s="16">
        <f t="shared" si="474"/>
        <v>1033103.36</v>
      </c>
      <c r="C6066" s="274">
        <f t="shared" si="478"/>
        <v>941132.79999999993</v>
      </c>
      <c r="D6066" s="276">
        <f t="shared" si="475"/>
        <v>170.36664907651715</v>
      </c>
      <c r="E6066" s="276">
        <f t="shared" si="476"/>
        <v>155.19999999999999</v>
      </c>
    </row>
    <row r="6067" spans="1:5" x14ac:dyDescent="0.2">
      <c r="A6067" s="273">
        <f t="shared" si="477"/>
        <v>6065</v>
      </c>
      <c r="B6067" s="16">
        <f t="shared" si="474"/>
        <v>1033270.5375</v>
      </c>
      <c r="C6067" s="274">
        <f t="shared" si="478"/>
        <v>941287.99999999988</v>
      </c>
      <c r="D6067" s="276">
        <f t="shared" si="475"/>
        <v>170.3661232481451</v>
      </c>
      <c r="E6067" s="276">
        <f t="shared" si="476"/>
        <v>155.19999999999999</v>
      </c>
    </row>
    <row r="6068" spans="1:5" x14ac:dyDescent="0.2">
      <c r="A6068" s="273">
        <f t="shared" si="477"/>
        <v>6066</v>
      </c>
      <c r="B6068" s="16">
        <f t="shared" si="474"/>
        <v>1033437.7150000001</v>
      </c>
      <c r="C6068" s="274">
        <f t="shared" si="478"/>
        <v>941443.2</v>
      </c>
      <c r="D6068" s="276">
        <f t="shared" si="475"/>
        <v>170.36559759314213</v>
      </c>
      <c r="E6068" s="276">
        <f t="shared" si="476"/>
        <v>155.19999999999999</v>
      </c>
    </row>
    <row r="6069" spans="1:5" x14ac:dyDescent="0.2">
      <c r="A6069" s="273">
        <f t="shared" si="477"/>
        <v>6067</v>
      </c>
      <c r="B6069" s="16">
        <f t="shared" si="474"/>
        <v>1033604.8925000001</v>
      </c>
      <c r="C6069" s="274">
        <f t="shared" si="478"/>
        <v>941598.39999999991</v>
      </c>
      <c r="D6069" s="276">
        <f t="shared" si="475"/>
        <v>170.36507211142245</v>
      </c>
      <c r="E6069" s="276">
        <f t="shared" si="476"/>
        <v>155.19999999999999</v>
      </c>
    </row>
    <row r="6070" spans="1:5" x14ac:dyDescent="0.2">
      <c r="A6070" s="273">
        <f t="shared" si="477"/>
        <v>6068</v>
      </c>
      <c r="B6070" s="16">
        <f t="shared" si="474"/>
        <v>1033772.0700000001</v>
      </c>
      <c r="C6070" s="274">
        <f t="shared" si="478"/>
        <v>941753.6</v>
      </c>
      <c r="D6070" s="276">
        <f t="shared" si="475"/>
        <v>170.36454680290046</v>
      </c>
      <c r="E6070" s="276">
        <f t="shared" si="476"/>
        <v>155.19999999999999</v>
      </c>
    </row>
    <row r="6071" spans="1:5" x14ac:dyDescent="0.2">
      <c r="A6071" s="273">
        <f t="shared" si="477"/>
        <v>6069</v>
      </c>
      <c r="B6071" s="16">
        <f t="shared" si="474"/>
        <v>1033939.2475000001</v>
      </c>
      <c r="C6071" s="274">
        <f t="shared" si="478"/>
        <v>941908.79999999993</v>
      </c>
      <c r="D6071" s="276">
        <f t="shared" si="475"/>
        <v>170.36402166749053</v>
      </c>
      <c r="E6071" s="276">
        <f t="shared" si="476"/>
        <v>155.19999999999999</v>
      </c>
    </row>
    <row r="6072" spans="1:5" x14ac:dyDescent="0.2">
      <c r="A6072" s="273">
        <f t="shared" si="477"/>
        <v>6070</v>
      </c>
      <c r="B6072" s="16">
        <f t="shared" si="474"/>
        <v>1034106.425</v>
      </c>
      <c r="C6072" s="274">
        <f t="shared" si="478"/>
        <v>942063.99999999988</v>
      </c>
      <c r="D6072" s="276">
        <f t="shared" si="475"/>
        <v>170.36349670510708</v>
      </c>
      <c r="E6072" s="276">
        <f t="shared" si="476"/>
        <v>155.19999999999999</v>
      </c>
    </row>
    <row r="6073" spans="1:5" x14ac:dyDescent="0.2">
      <c r="A6073" s="273">
        <f t="shared" si="477"/>
        <v>6071</v>
      </c>
      <c r="B6073" s="16">
        <f t="shared" si="474"/>
        <v>1034273.6025</v>
      </c>
      <c r="C6073" s="274">
        <f t="shared" si="478"/>
        <v>942219.2</v>
      </c>
      <c r="D6073" s="276">
        <f t="shared" si="475"/>
        <v>170.36297191566464</v>
      </c>
      <c r="E6073" s="276">
        <f t="shared" si="476"/>
        <v>155.19999999999999</v>
      </c>
    </row>
    <row r="6074" spans="1:5" x14ac:dyDescent="0.2">
      <c r="A6074" s="273">
        <f t="shared" si="477"/>
        <v>6072</v>
      </c>
      <c r="B6074" s="16">
        <f t="shared" si="474"/>
        <v>1034440.78</v>
      </c>
      <c r="C6074" s="274">
        <f t="shared" si="478"/>
        <v>942374.39999999991</v>
      </c>
      <c r="D6074" s="276">
        <f t="shared" si="475"/>
        <v>170.36244729907773</v>
      </c>
      <c r="E6074" s="276">
        <f t="shared" si="476"/>
        <v>155.19999999999999</v>
      </c>
    </row>
    <row r="6075" spans="1:5" x14ac:dyDescent="0.2">
      <c r="A6075" s="273">
        <f t="shared" si="477"/>
        <v>6073</v>
      </c>
      <c r="B6075" s="16">
        <f t="shared" si="474"/>
        <v>1034607.9575</v>
      </c>
      <c r="C6075" s="274">
        <f t="shared" si="478"/>
        <v>942529.6</v>
      </c>
      <c r="D6075" s="276">
        <f t="shared" si="475"/>
        <v>170.36192285526099</v>
      </c>
      <c r="E6075" s="276">
        <f t="shared" si="476"/>
        <v>155.19999999999999</v>
      </c>
    </row>
    <row r="6076" spans="1:5" x14ac:dyDescent="0.2">
      <c r="A6076" s="273">
        <f t="shared" si="477"/>
        <v>6074</v>
      </c>
      <c r="B6076" s="16">
        <f t="shared" si="474"/>
        <v>1034775.135</v>
      </c>
      <c r="C6076" s="274">
        <f t="shared" si="478"/>
        <v>942684.79999999993</v>
      </c>
      <c r="D6076" s="276">
        <f t="shared" si="475"/>
        <v>170.36139858412906</v>
      </c>
      <c r="E6076" s="276">
        <f t="shared" si="476"/>
        <v>155.19999999999999</v>
      </c>
    </row>
    <row r="6077" spans="1:5" x14ac:dyDescent="0.2">
      <c r="A6077" s="273">
        <f t="shared" si="477"/>
        <v>6075</v>
      </c>
      <c r="B6077" s="16">
        <f t="shared" si="474"/>
        <v>1034942.3125</v>
      </c>
      <c r="C6077" s="274">
        <f t="shared" si="478"/>
        <v>942839.99999999988</v>
      </c>
      <c r="D6077" s="276">
        <f t="shared" si="475"/>
        <v>170.3608744855967</v>
      </c>
      <c r="E6077" s="276">
        <f t="shared" si="476"/>
        <v>155.19999999999999</v>
      </c>
    </row>
    <row r="6078" spans="1:5" x14ac:dyDescent="0.2">
      <c r="A6078" s="273">
        <f t="shared" si="477"/>
        <v>6076</v>
      </c>
      <c r="B6078" s="16">
        <f t="shared" si="474"/>
        <v>1035109.49</v>
      </c>
      <c r="C6078" s="274">
        <f t="shared" si="478"/>
        <v>942995.2</v>
      </c>
      <c r="D6078" s="276">
        <f t="shared" si="475"/>
        <v>170.36035055957868</v>
      </c>
      <c r="E6078" s="276">
        <f t="shared" si="476"/>
        <v>155.19999999999999</v>
      </c>
    </row>
    <row r="6079" spans="1:5" x14ac:dyDescent="0.2">
      <c r="A6079" s="273">
        <f t="shared" si="477"/>
        <v>6077</v>
      </c>
      <c r="B6079" s="16">
        <f t="shared" si="474"/>
        <v>1035276.6675</v>
      </c>
      <c r="C6079" s="274">
        <f t="shared" si="478"/>
        <v>943150.39999999991</v>
      </c>
      <c r="D6079" s="276">
        <f t="shared" si="475"/>
        <v>170.3598268059898</v>
      </c>
      <c r="E6079" s="276">
        <f t="shared" si="476"/>
        <v>155.19999999999999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>
      <selection activeCell="J33" sqref="J33"/>
    </sheetView>
  </sheetViews>
  <sheetFormatPr defaultRowHeight="15" x14ac:dyDescent="0.25"/>
  <cols>
    <col min="1" max="1" width="39" customWidth="1"/>
    <col min="2" max="2" width="16.85546875" customWidth="1"/>
    <col min="3" max="3" width="8.28515625" bestFit="1" customWidth="1"/>
    <col min="4" max="4" width="13" bestFit="1" customWidth="1"/>
    <col min="5" max="5" width="11.85546875" bestFit="1" customWidth="1"/>
    <col min="6" max="6" width="11.140625" bestFit="1" customWidth="1"/>
    <col min="7" max="7" width="12.42578125" bestFit="1" customWidth="1"/>
    <col min="8" max="8" width="10.5703125" bestFit="1" customWidth="1"/>
    <col min="9" max="9" width="13.140625" bestFit="1" customWidth="1"/>
    <col min="10" max="10" width="15" bestFit="1" customWidth="1"/>
    <col min="11" max="11" width="13.140625" bestFit="1" customWidth="1"/>
    <col min="12" max="12" width="10.5703125" bestFit="1" customWidth="1"/>
    <col min="13" max="13" width="13" bestFit="1" customWidth="1"/>
    <col min="14" max="14" width="13.42578125" bestFit="1" customWidth="1"/>
  </cols>
  <sheetData>
    <row r="1" spans="1:14" ht="18.75" thickBot="1" x14ac:dyDescent="0.3">
      <c r="A1" s="101" t="s">
        <v>177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4"/>
    </row>
    <row r="2" spans="1:14" ht="18.75" thickBot="1" x14ac:dyDescent="0.3">
      <c r="A2" s="89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6"/>
    </row>
    <row r="3" spans="1:14" ht="18.75" thickBot="1" x14ac:dyDescent="0.3">
      <c r="A3" s="269" t="s">
        <v>270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1"/>
    </row>
    <row r="4" spans="1:14" ht="18.75" thickBot="1" x14ac:dyDescent="0.3">
      <c r="A4" s="90" t="s">
        <v>212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8"/>
    </row>
    <row r="5" spans="1:14" ht="14.45" customHeight="1" x14ac:dyDescent="0.25">
      <c r="A5" s="91" t="s">
        <v>212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109"/>
    </row>
    <row r="6" spans="1:14" ht="15" customHeight="1" thickBot="1" x14ac:dyDescent="0.3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5"/>
    </row>
    <row r="7" spans="1:14" ht="16.5" thickBot="1" x14ac:dyDescent="0.3">
      <c r="A7" s="690" t="s">
        <v>176</v>
      </c>
      <c r="B7" s="691"/>
      <c r="C7" s="60" t="s">
        <v>175</v>
      </c>
      <c r="D7" s="59" t="s">
        <v>228</v>
      </c>
      <c r="E7" s="59" t="s">
        <v>229</v>
      </c>
      <c r="F7" s="59" t="s">
        <v>230</v>
      </c>
      <c r="G7" s="59" t="s">
        <v>231</v>
      </c>
      <c r="H7" s="59" t="s">
        <v>232</v>
      </c>
      <c r="I7" s="59" t="s">
        <v>233</v>
      </c>
      <c r="J7" s="59" t="s">
        <v>234</v>
      </c>
      <c r="K7" s="59" t="s">
        <v>235</v>
      </c>
      <c r="L7" s="59" t="s">
        <v>236</v>
      </c>
      <c r="M7" s="59" t="s">
        <v>237</v>
      </c>
      <c r="N7" s="58" t="s">
        <v>162</v>
      </c>
    </row>
    <row r="8" spans="1:14" x14ac:dyDescent="0.25">
      <c r="A8" s="593" t="s">
        <v>179</v>
      </c>
      <c r="B8" s="594"/>
      <c r="C8" s="594"/>
      <c r="D8" s="703"/>
      <c r="E8" s="703"/>
      <c r="F8" s="703"/>
      <c r="G8" s="703"/>
      <c r="H8" s="703"/>
      <c r="I8" s="703"/>
      <c r="J8" s="703"/>
      <c r="K8" s="703"/>
      <c r="L8" s="703"/>
      <c r="M8" s="703"/>
      <c r="N8" s="595"/>
    </row>
    <row r="9" spans="1:14" ht="15.75" x14ac:dyDescent="0.25">
      <c r="A9" s="603" t="s">
        <v>159</v>
      </c>
      <c r="B9" s="604"/>
      <c r="C9" s="12" t="s">
        <v>154</v>
      </c>
      <c r="D9" s="26">
        <f>'Zone Annual Summary'!D11</f>
        <v>1908519</v>
      </c>
      <c r="E9" s="26">
        <f>'Zone Annual Summary'!E11</f>
        <v>243868</v>
      </c>
      <c r="F9" s="26">
        <f>'Zone Annual Summary'!F11</f>
        <v>99405</v>
      </c>
      <c r="G9" s="26">
        <f>'Zone Annual Summary'!G11</f>
        <v>27648</v>
      </c>
      <c r="H9" s="26">
        <f>'Zone Annual Summary'!H11</f>
        <v>45549</v>
      </c>
      <c r="I9" s="26">
        <f>'Zone Annual Summary'!I11</f>
        <v>6482</v>
      </c>
      <c r="J9" s="26">
        <f>'Zone Annual Summary'!J11</f>
        <v>10348</v>
      </c>
      <c r="K9" s="26">
        <f>'Zone Annual Summary'!K11</f>
        <v>23201</v>
      </c>
      <c r="L9" s="26">
        <f>'Zone Annual Summary'!L11</f>
        <v>27950</v>
      </c>
      <c r="M9" s="26">
        <f>'Zone Annual Summary'!M11</f>
        <v>9270</v>
      </c>
      <c r="N9" s="54">
        <f>SUM(D9:M9)</f>
        <v>2402240</v>
      </c>
    </row>
    <row r="10" spans="1:14" ht="15.75" x14ac:dyDescent="0.25">
      <c r="A10" s="603" t="s">
        <v>158</v>
      </c>
      <c r="B10" s="604"/>
      <c r="C10" s="12" t="s">
        <v>154</v>
      </c>
      <c r="D10" s="26">
        <f>'Zone Annual Summary'!D12</f>
        <v>149755</v>
      </c>
      <c r="E10" s="26">
        <f>'Zone Annual Summary'!E12</f>
        <v>10309</v>
      </c>
      <c r="F10" s="26">
        <f>'Zone Annual Summary'!F12</f>
        <v>119</v>
      </c>
      <c r="G10" s="26">
        <f>'Zone Annual Summary'!G12</f>
        <v>545</v>
      </c>
      <c r="H10" s="26">
        <f>'Zone Annual Summary'!H12</f>
        <v>366</v>
      </c>
      <c r="I10" s="26">
        <f>'Zone Annual Summary'!I12</f>
        <v>101</v>
      </c>
      <c r="J10" s="26">
        <f>'Zone Annual Summary'!J12</f>
        <v>0</v>
      </c>
      <c r="K10" s="26">
        <f>'Zone Annual Summary'!K12</f>
        <v>0</v>
      </c>
      <c r="L10" s="26">
        <f>'Zone Annual Summary'!L12</f>
        <v>0</v>
      </c>
      <c r="M10" s="26">
        <f>'Zone Annual Summary'!M12</f>
        <v>0</v>
      </c>
      <c r="N10" s="54">
        <f>SUM(D10:M10)</f>
        <v>161195</v>
      </c>
    </row>
    <row r="11" spans="1:14" ht="15.75" x14ac:dyDescent="0.25">
      <c r="A11" s="603" t="s">
        <v>157</v>
      </c>
      <c r="B11" s="604"/>
      <c r="C11" s="12" t="s">
        <v>154</v>
      </c>
      <c r="D11" s="26">
        <f>'Zone Annual Summary'!D13</f>
        <v>431067</v>
      </c>
      <c r="E11" s="26">
        <f>'Zone Annual Summary'!E13</f>
        <v>4994</v>
      </c>
      <c r="F11" s="26">
        <f>'Zone Annual Summary'!F13</f>
        <v>986</v>
      </c>
      <c r="G11" s="26">
        <f>'Zone Annual Summary'!G13</f>
        <v>3364</v>
      </c>
      <c r="H11" s="26">
        <f>'Zone Annual Summary'!H13</f>
        <v>958</v>
      </c>
      <c r="I11" s="26">
        <f>'Zone Annual Summary'!I13</f>
        <v>3934</v>
      </c>
      <c r="J11" s="26">
        <f>'Zone Annual Summary'!J13</f>
        <v>181</v>
      </c>
      <c r="K11" s="26">
        <f>'Zone Annual Summary'!K13</f>
        <v>250</v>
      </c>
      <c r="L11" s="26">
        <f>'Zone Annual Summary'!L13</f>
        <v>497</v>
      </c>
      <c r="M11" s="26">
        <f>'Zone Annual Summary'!M13</f>
        <v>705</v>
      </c>
      <c r="N11" s="54">
        <f>SUM(D11:M11)</f>
        <v>446936</v>
      </c>
    </row>
    <row r="12" spans="1:14" ht="15.75" x14ac:dyDescent="0.25">
      <c r="A12" s="596" t="s">
        <v>156</v>
      </c>
      <c r="B12" s="597"/>
      <c r="C12" s="12" t="s">
        <v>154</v>
      </c>
      <c r="D12" s="26">
        <f>'Zone Annual Summary'!D14</f>
        <v>21754</v>
      </c>
      <c r="E12" s="26">
        <f>'Zone Annual Summary'!E14</f>
        <v>8961</v>
      </c>
      <c r="F12" s="26">
        <f>'Zone Annual Summary'!F14</f>
        <v>957</v>
      </c>
      <c r="G12" s="26">
        <f>'Zone Annual Summary'!G14</f>
        <v>182</v>
      </c>
      <c r="H12" s="26">
        <f>'Zone Annual Summary'!H14</f>
        <v>1183</v>
      </c>
      <c r="I12" s="26">
        <f>'Zone Annual Summary'!I14</f>
        <v>441</v>
      </c>
      <c r="J12" s="26">
        <f>'Zone Annual Summary'!J14</f>
        <v>288</v>
      </c>
      <c r="K12" s="26">
        <f>'Zone Annual Summary'!K14</f>
        <v>63</v>
      </c>
      <c r="L12" s="26">
        <f>'Zone Annual Summary'!L14</f>
        <v>247</v>
      </c>
      <c r="M12" s="26">
        <f>'Zone Annual Summary'!M14</f>
        <v>54</v>
      </c>
      <c r="N12" s="54">
        <f>SUM(D12:M12)</f>
        <v>34130</v>
      </c>
    </row>
    <row r="13" spans="1:14" s="62" customFormat="1" ht="15.75" x14ac:dyDescent="0.25">
      <c r="A13" s="617" t="s">
        <v>160</v>
      </c>
      <c r="B13" s="618"/>
      <c r="C13" s="61" t="s">
        <v>154</v>
      </c>
      <c r="D13" s="34">
        <f t="shared" ref="D13:N13" si="0">SUM(D9:D12)</f>
        <v>2511095</v>
      </c>
      <c r="E13" s="34">
        <f t="shared" si="0"/>
        <v>268132</v>
      </c>
      <c r="F13" s="34">
        <f t="shared" si="0"/>
        <v>101467</v>
      </c>
      <c r="G13" s="34">
        <f t="shared" si="0"/>
        <v>31739</v>
      </c>
      <c r="H13" s="34">
        <f t="shared" si="0"/>
        <v>48056</v>
      </c>
      <c r="I13" s="34">
        <f t="shared" si="0"/>
        <v>10958</v>
      </c>
      <c r="J13" s="34">
        <f t="shared" si="0"/>
        <v>10817</v>
      </c>
      <c r="K13" s="34">
        <f t="shared" si="0"/>
        <v>23514</v>
      </c>
      <c r="L13" s="34">
        <f t="shared" si="0"/>
        <v>28694</v>
      </c>
      <c r="M13" s="34">
        <f t="shared" si="0"/>
        <v>10029</v>
      </c>
      <c r="N13" s="54">
        <f t="shared" si="0"/>
        <v>3044501</v>
      </c>
    </row>
    <row r="14" spans="1:14" s="3" customFormat="1" x14ac:dyDescent="0.25">
      <c r="A14" s="593" t="s">
        <v>180</v>
      </c>
      <c r="B14" s="594"/>
      <c r="C14" s="594"/>
      <c r="D14" s="594"/>
      <c r="E14" s="594"/>
      <c r="F14" s="594"/>
      <c r="G14" s="594"/>
      <c r="H14" s="594"/>
      <c r="I14" s="594"/>
      <c r="J14" s="594"/>
      <c r="K14" s="594"/>
      <c r="L14" s="594"/>
      <c r="M14" s="594"/>
      <c r="N14" s="595"/>
    </row>
    <row r="15" spans="1:14" s="3" customFormat="1" ht="15.75" x14ac:dyDescent="0.25">
      <c r="A15" s="603" t="s">
        <v>182</v>
      </c>
      <c r="B15" s="604"/>
      <c r="C15" s="12" t="s">
        <v>154</v>
      </c>
      <c r="D15" s="26">
        <f>'Zone Annual Summary'!D17</f>
        <v>736503.79999999667</v>
      </c>
      <c r="E15" s="26">
        <f>'Zone Annual Summary'!E17</f>
        <v>24900.199999999968</v>
      </c>
      <c r="F15" s="26">
        <f>'Zone Annual Summary'!F17</f>
        <v>51814.600000000086</v>
      </c>
      <c r="G15" s="26">
        <f>'Zone Annual Summary'!G17</f>
        <v>11794</v>
      </c>
      <c r="H15" s="26">
        <f>'Zone Annual Summary'!H17</f>
        <v>8945.3000000000047</v>
      </c>
      <c r="I15" s="26">
        <f>'Zone Annual Summary'!I17</f>
        <v>3376.6</v>
      </c>
      <c r="J15" s="26">
        <f>'Zone Annual Summary'!J17</f>
        <v>11601.099999999995</v>
      </c>
      <c r="K15" s="26">
        <f>'Zone Annual Summary'!K17</f>
        <v>1530.2999999999997</v>
      </c>
      <c r="L15" s="26">
        <f>'Zone Annual Summary'!L17</f>
        <v>12490.699999999999</v>
      </c>
      <c r="M15" s="26">
        <f>'Zone Annual Summary'!M17</f>
        <v>52631.800000000054</v>
      </c>
      <c r="N15" s="54">
        <f>SUM(D15:M15)</f>
        <v>915588.39999999676</v>
      </c>
    </row>
    <row r="16" spans="1:14" s="3" customFormat="1" ht="15.75" x14ac:dyDescent="0.25">
      <c r="A16" s="603" t="s">
        <v>183</v>
      </c>
      <c r="B16" s="604"/>
      <c r="C16" s="12" t="s">
        <v>154</v>
      </c>
      <c r="D16" s="26">
        <f>'Zone Annual Summary'!D18</f>
        <v>95762.099999999991</v>
      </c>
      <c r="E16" s="26">
        <f>'Zone Annual Summary'!E18</f>
        <v>2694.7999999999997</v>
      </c>
      <c r="F16" s="26">
        <f>'Zone Annual Summary'!F18</f>
        <v>1464.1000000000001</v>
      </c>
      <c r="G16" s="26">
        <f>'Zone Annual Summary'!G18</f>
        <v>77.599999999999994</v>
      </c>
      <c r="H16" s="26">
        <f>'Zone Annual Summary'!H18</f>
        <v>0</v>
      </c>
      <c r="I16" s="26">
        <f>'Zone Annual Summary'!I18</f>
        <v>2900.9</v>
      </c>
      <c r="J16" s="26">
        <f>'Zone Annual Summary'!J18</f>
        <v>0</v>
      </c>
      <c r="K16" s="26">
        <f>'Zone Annual Summary'!K18</f>
        <v>145.19999999999999</v>
      </c>
      <c r="L16" s="26">
        <f>'Zone Annual Summary'!L18</f>
        <v>6165.9000000000005</v>
      </c>
      <c r="M16" s="26">
        <f>'Zone Annual Summary'!M18</f>
        <v>2768.9999999999991</v>
      </c>
      <c r="N16" s="54">
        <f>SUM(D16:M16)</f>
        <v>111979.59999999999</v>
      </c>
    </row>
    <row r="17" spans="1:14" s="3" customFormat="1" ht="15.75" x14ac:dyDescent="0.25">
      <c r="A17" s="603" t="s">
        <v>184</v>
      </c>
      <c r="B17" s="604"/>
      <c r="C17" s="12" t="s">
        <v>154</v>
      </c>
      <c r="D17" s="26">
        <f>'Zone Annual Summary'!D19</f>
        <v>510560.79999999935</v>
      </c>
      <c r="E17" s="26">
        <f>'Zone Annual Summary'!E19</f>
        <v>28642.3</v>
      </c>
      <c r="F17" s="26">
        <f>'Zone Annual Summary'!F19</f>
        <v>49195.899999999994</v>
      </c>
      <c r="G17" s="26">
        <f>'Zone Annual Summary'!G19</f>
        <v>28576.799999999999</v>
      </c>
      <c r="H17" s="26">
        <f>'Zone Annual Summary'!H19</f>
        <v>8652.3000000000011</v>
      </c>
      <c r="I17" s="26">
        <f>'Zone Annual Summary'!I19</f>
        <v>1424.4000000000003</v>
      </c>
      <c r="J17" s="26">
        <f>'Zone Annual Summary'!J19</f>
        <v>2315.9999999999995</v>
      </c>
      <c r="K17" s="26">
        <f>'Zone Annual Summary'!K19</f>
        <v>1134.5999999999999</v>
      </c>
      <c r="L17" s="26">
        <f>'Zone Annual Summary'!L19</f>
        <v>1469.6999999999998</v>
      </c>
      <c r="M17" s="26">
        <f>'Zone Annual Summary'!M19</f>
        <v>3414.7999999999997</v>
      </c>
      <c r="N17" s="54">
        <f>SUM(D17:M17)</f>
        <v>635387.59999999951</v>
      </c>
    </row>
    <row r="18" spans="1:14" s="3" customFormat="1" ht="15.75" x14ac:dyDescent="0.25">
      <c r="A18" s="596" t="s">
        <v>185</v>
      </c>
      <c r="B18" s="597"/>
      <c r="C18" s="12" t="s">
        <v>154</v>
      </c>
      <c r="D18" s="26">
        <f>'Zone Annual Summary'!D20</f>
        <v>59624.300000000047</v>
      </c>
      <c r="E18" s="26">
        <f>'Zone Annual Summary'!E20</f>
        <v>3584.900000000001</v>
      </c>
      <c r="F18" s="26">
        <f>'Zone Annual Summary'!F20</f>
        <v>4763.4000000000005</v>
      </c>
      <c r="G18" s="26">
        <f>'Zone Annual Summary'!G20</f>
        <v>345.8</v>
      </c>
      <c r="H18" s="26">
        <f>'Zone Annual Summary'!H20</f>
        <v>1034</v>
      </c>
      <c r="I18" s="26">
        <f>'Zone Annual Summary'!I20</f>
        <v>19031.499999999996</v>
      </c>
      <c r="J18" s="26">
        <f>'Zone Annual Summary'!J20</f>
        <v>104.5</v>
      </c>
      <c r="K18" s="26">
        <f>'Zone Annual Summary'!K20</f>
        <v>202.20000000000002</v>
      </c>
      <c r="L18" s="26">
        <f>'Zone Annual Summary'!L20</f>
        <v>62.600000000000009</v>
      </c>
      <c r="M18" s="26">
        <f>'Zone Annual Summary'!M20</f>
        <v>699.40000000000009</v>
      </c>
      <c r="N18" s="54">
        <f>SUM(D18:M18)</f>
        <v>89452.600000000049</v>
      </c>
    </row>
    <row r="19" spans="1:14" s="70" customFormat="1" ht="15.75" x14ac:dyDescent="0.25">
      <c r="A19" s="617" t="s">
        <v>186</v>
      </c>
      <c r="B19" s="618"/>
      <c r="C19" s="61" t="s">
        <v>154</v>
      </c>
      <c r="D19" s="34">
        <f>SUM(D15:D18)</f>
        <v>1402450.999999996</v>
      </c>
      <c r="E19" s="34">
        <f t="shared" ref="E19:N19" si="1">SUM(E15:E18)</f>
        <v>59822.199999999968</v>
      </c>
      <c r="F19" s="34">
        <f t="shared" si="1"/>
        <v>107238.00000000007</v>
      </c>
      <c r="G19" s="34">
        <f t="shared" si="1"/>
        <v>40794.200000000004</v>
      </c>
      <c r="H19" s="34">
        <f t="shared" si="1"/>
        <v>18631.600000000006</v>
      </c>
      <c r="I19" s="34">
        <f t="shared" si="1"/>
        <v>26733.399999999998</v>
      </c>
      <c r="J19" s="34">
        <f t="shared" si="1"/>
        <v>14021.599999999995</v>
      </c>
      <c r="K19" s="34">
        <f t="shared" si="1"/>
        <v>3012.2999999999993</v>
      </c>
      <c r="L19" s="34">
        <f t="shared" si="1"/>
        <v>20188.899999999998</v>
      </c>
      <c r="M19" s="34">
        <f t="shared" si="1"/>
        <v>59515.000000000058</v>
      </c>
      <c r="N19" s="54">
        <f t="shared" si="1"/>
        <v>1752408.1999999965</v>
      </c>
    </row>
    <row r="20" spans="1:14" s="3" customFormat="1" ht="15.75" x14ac:dyDescent="0.25">
      <c r="A20" s="268" t="s">
        <v>187</v>
      </c>
      <c r="B20" s="267"/>
      <c r="C20" s="12" t="s">
        <v>154</v>
      </c>
      <c r="D20" s="34">
        <f>D19+D13</f>
        <v>3913545.9999999963</v>
      </c>
      <c r="E20" s="34">
        <f t="shared" ref="E20:M20" si="2">E19+E13</f>
        <v>327954.19999999995</v>
      </c>
      <c r="F20" s="34">
        <f t="shared" si="2"/>
        <v>208705.00000000006</v>
      </c>
      <c r="G20" s="34">
        <f t="shared" si="2"/>
        <v>72533.200000000012</v>
      </c>
      <c r="H20" s="34">
        <f t="shared" si="2"/>
        <v>66687.600000000006</v>
      </c>
      <c r="I20" s="34">
        <f t="shared" si="2"/>
        <v>37691.399999999994</v>
      </c>
      <c r="J20" s="34">
        <f t="shared" si="2"/>
        <v>24838.599999999995</v>
      </c>
      <c r="K20" s="34">
        <f t="shared" si="2"/>
        <v>26526.3</v>
      </c>
      <c r="L20" s="34">
        <f t="shared" si="2"/>
        <v>48882.899999999994</v>
      </c>
      <c r="M20" s="34">
        <f t="shared" si="2"/>
        <v>69544.000000000058</v>
      </c>
      <c r="N20" s="54">
        <f>N19+N13</f>
        <v>4796909.1999999965</v>
      </c>
    </row>
  </sheetData>
  <mergeCells count="13">
    <mergeCell ref="A7:B7"/>
    <mergeCell ref="A8:N8"/>
    <mergeCell ref="A9:B9"/>
    <mergeCell ref="A10:B10"/>
    <mergeCell ref="A17:B17"/>
    <mergeCell ref="A18:B18"/>
    <mergeCell ref="A19:B19"/>
    <mergeCell ref="A11:B11"/>
    <mergeCell ref="A12:B12"/>
    <mergeCell ref="A13:B13"/>
    <mergeCell ref="A14:N14"/>
    <mergeCell ref="A15:B15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Zomba</vt:lpstr>
      <vt:lpstr>Mwanza</vt:lpstr>
      <vt:lpstr>Domasi</vt:lpstr>
      <vt:lpstr>Namadzi</vt:lpstr>
      <vt:lpstr>Neno</vt:lpstr>
      <vt:lpstr>Kuchawe</vt:lpstr>
      <vt:lpstr>Chiradzulu</vt:lpstr>
      <vt:lpstr>Thondwe</vt:lpstr>
      <vt:lpstr>Jali</vt:lpstr>
      <vt:lpstr>Lirangwe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  <vt:lpstr>Targets</vt:lpstr>
      <vt:lpstr>Budget</vt:lpstr>
      <vt:lpstr>ZA TH JA CALCULATION</vt:lpstr>
      <vt:lpstr>COST OF POWER</vt:lpstr>
      <vt:lpstr>WATER TARIFF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dell</cp:lastModifiedBy>
  <cp:lastPrinted>2022-08-30T11:52:10Z</cp:lastPrinted>
  <dcterms:created xsi:type="dcterms:W3CDTF">2022-06-08T08:26:11Z</dcterms:created>
  <dcterms:modified xsi:type="dcterms:W3CDTF">2025-05-09T07:36:33Z</dcterms:modified>
</cp:coreProperties>
</file>